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21" yWindow="2325" windowWidth="15180" windowHeight="4020" activeTab="0"/>
  </bookViews>
  <sheets>
    <sheet name="Measured" sheetId="1" r:id="rId1"/>
    <sheet name="Baseline" sheetId="2" r:id="rId2"/>
    <sheet name="Difference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<sst xmlns="http://schemas.openxmlformats.org/spreadsheetml/2006/main" count="70" uniqueCount="30">
  <si>
    <t>c1</t>
  </si>
  <si>
    <t>b3</t>
  </si>
  <si>
    <t>b5</t>
  </si>
  <si>
    <t>b7</t>
  </si>
  <si>
    <t>b9</t>
  </si>
  <si>
    <t>a2</t>
  </si>
  <si>
    <t>a4</t>
  </si>
  <si>
    <t>name</t>
  </si>
  <si>
    <t>ap</t>
  </si>
  <si>
    <t>Measured</t>
  </si>
  <si>
    <t>Difference</t>
  </si>
  <si>
    <t>Firm1</t>
  </si>
  <si>
    <t>Firm2</t>
  </si>
  <si>
    <t>Firm3</t>
  </si>
  <si>
    <t>All Xs-2</t>
  </si>
  <si>
    <t>Last 20</t>
  </si>
  <si>
    <t>Last 10</t>
  </si>
  <si>
    <t>All</t>
  </si>
  <si>
    <t>Syst</t>
  </si>
  <si>
    <t>Stdev</t>
  </si>
  <si>
    <t>Ave</t>
  </si>
  <si>
    <t>Model</t>
  </si>
  <si>
    <t>Rigid</t>
  </si>
  <si>
    <t>Defor</t>
  </si>
  <si>
    <t>Short</t>
  </si>
  <si>
    <t>System</t>
  </si>
  <si>
    <t>Measure</t>
  </si>
  <si>
    <t>Firm2 (4)</t>
  </si>
  <si>
    <t>Firm3 (3)</t>
  </si>
  <si>
    <t>Firm1 (3)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</si>
</sst>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0.00000"/>
    <numFmt numFmtId="167" formatCode="0.0"/>
    <numFmt numFmtId="168" formatCode="0.00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67" fontId="0" fillId="0" borderId="7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0" xfId="0" applyFont="1" applyAlignment="1">
      <alignment horizontal="center" textRotation="90"/>
    </xf>
    <xf numFmtId="167" fontId="0" fillId="0" borderId="4" xfId="0" applyNumberFormat="1" applyFont="1" applyBorder="1" applyAlignment="1">
      <alignment horizontal="center"/>
    </xf>
    <xf numFmtId="167" fontId="0" fillId="0" borderId="6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7" fontId="0" fillId="0" borderId="9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7" fontId="0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67" fontId="0" fillId="0" borderId="12" xfId="0" applyNumberFormat="1" applyFont="1" applyBorder="1" applyAlignment="1">
      <alignment horizontal="center"/>
    </xf>
    <xf numFmtId="167" fontId="0" fillId="0" borderId="2" xfId="0" applyNumberFormat="1" applyFont="1" applyBorder="1" applyAlignment="1">
      <alignment horizontal="right"/>
    </xf>
    <xf numFmtId="2" fontId="0" fillId="0" borderId="2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67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167" fontId="0" fillId="0" borderId="7" xfId="0" applyNumberFormat="1" applyFont="1" applyBorder="1" applyAlignment="1">
      <alignment horizontal="right"/>
    </xf>
    <xf numFmtId="2" fontId="0" fillId="0" borderId="7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167" fontId="0" fillId="0" borderId="18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7" fontId="0" fillId="0" borderId="22" xfId="0" applyNumberFormat="1" applyFont="1" applyBorder="1" applyAlignment="1">
      <alignment horizontal="center"/>
    </xf>
    <xf numFmtId="167" fontId="0" fillId="0" borderId="23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0" fillId="0" borderId="7" xfId="0" applyFont="1" applyBorder="1" applyAlignment="1">
      <alignment horizontal="center" textRotation="90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167" fontId="0" fillId="0" borderId="1" xfId="0" applyNumberFormat="1" applyFont="1" applyBorder="1" applyAlignment="1">
      <alignment horizontal="right"/>
    </xf>
    <xf numFmtId="167" fontId="0" fillId="0" borderId="3" xfId="0" applyNumberFormat="1" applyFont="1" applyBorder="1" applyAlignment="1">
      <alignment horizontal="right"/>
    </xf>
    <xf numFmtId="167" fontId="0" fillId="0" borderId="4" xfId="0" applyNumberFormat="1" applyFont="1" applyBorder="1" applyAlignment="1">
      <alignment horizontal="right"/>
    </xf>
    <xf numFmtId="167" fontId="0" fillId="0" borderId="5" xfId="0" applyNumberFormat="1" applyFont="1" applyBorder="1" applyAlignment="1">
      <alignment horizontal="right"/>
    </xf>
    <xf numFmtId="167" fontId="0" fillId="0" borderId="6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_xs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1000063_c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1000064_c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078_cc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079_cc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080_cc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083_c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1000061_c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2000035_c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2000040_c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2000043_c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2000054_c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056_c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059_c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060_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67">
          <cell r="K267">
            <v>0.5956195503403643</v>
          </cell>
          <cell r="O267">
            <v>0.11706111111111105</v>
          </cell>
          <cell r="P267">
            <v>-1.481736666666667</v>
          </cell>
          <cell r="S267">
            <v>-0.029313333333333327</v>
          </cell>
          <cell r="T267">
            <v>0.7715377777777778</v>
          </cell>
          <cell r="X267">
            <v>1.2334522222222215</v>
          </cell>
          <cell r="AB267">
            <v>0.5925666666666668</v>
          </cell>
        </row>
        <row r="269">
          <cell r="K269">
            <v>0.5954712702176839</v>
          </cell>
          <cell r="O269">
            <v>-0.007792187499999997</v>
          </cell>
          <cell r="P269">
            <v>-1.1702359375</v>
          </cell>
          <cell r="S269">
            <v>0.33906562499999987</v>
          </cell>
          <cell r="T269">
            <v>0.21815312499999995</v>
          </cell>
          <cell r="X269">
            <v>0.9658406250000002</v>
          </cell>
          <cell r="AB269">
            <v>0.5282515625000002</v>
          </cell>
        </row>
        <row r="271">
          <cell r="K271">
            <v>0.5963776334352135</v>
          </cell>
          <cell r="O271">
            <v>0.10290000000000007</v>
          </cell>
          <cell r="P271">
            <v>-0.2701194444444445</v>
          </cell>
          <cell r="S271">
            <v>-0.026973148148148145</v>
          </cell>
          <cell r="T271">
            <v>-0.03411944444444447</v>
          </cell>
          <cell r="X271">
            <v>1.132001851851852</v>
          </cell>
          <cell r="AB271">
            <v>0.4957513888888887</v>
          </cell>
        </row>
        <row r="273">
          <cell r="K273">
            <v>0.5957530023363199</v>
          </cell>
          <cell r="O273">
            <v>-0.03158250000000001</v>
          </cell>
          <cell r="P273">
            <v>-1.1137124999999997</v>
          </cell>
          <cell r="S273">
            <v>-0.004062499999999999</v>
          </cell>
          <cell r="T273">
            <v>0.7552075000000001</v>
          </cell>
          <cell r="X273">
            <v>1.28468</v>
          </cell>
          <cell r="AB273">
            <v>0.5946874999999998</v>
          </cell>
        </row>
        <row r="275">
          <cell r="K275">
            <v>0.5955944352941178</v>
          </cell>
          <cell r="O275">
            <v>0.22775499999999999</v>
          </cell>
          <cell r="P275">
            <v>-1.3506025000000002</v>
          </cell>
          <cell r="S275">
            <v>0.437075</v>
          </cell>
          <cell r="T275">
            <v>0.3087599999999999</v>
          </cell>
          <cell r="X275">
            <v>0.9484150000000003</v>
          </cell>
          <cell r="AB275">
            <v>0.5232975</v>
          </cell>
        </row>
        <row r="277">
          <cell r="K277">
            <v>0.5964258402576207</v>
          </cell>
          <cell r="O277">
            <v>0.008384999999999953</v>
          </cell>
          <cell r="P277">
            <v>-0.6486375000000003</v>
          </cell>
          <cell r="S277">
            <v>-0.03849499999999999</v>
          </cell>
          <cell r="T277">
            <v>-0.16636</v>
          </cell>
          <cell r="X277">
            <v>1.2210125</v>
          </cell>
          <cell r="AB277">
            <v>0.5249037499999999</v>
          </cell>
        </row>
        <row r="279">
          <cell r="K279">
            <v>0.59572138467264</v>
          </cell>
          <cell r="O279">
            <v>0.00989000000000001</v>
          </cell>
          <cell r="P279">
            <v>-1.172195</v>
          </cell>
          <cell r="S279">
            <v>-0.016225000000000007</v>
          </cell>
          <cell r="T279">
            <v>0.7883600000000001</v>
          </cell>
          <cell r="X279">
            <v>1.2706899999999997</v>
          </cell>
          <cell r="AB279">
            <v>0.592245</v>
          </cell>
        </row>
        <row r="281">
          <cell r="K281">
            <v>0.5958150235294117</v>
          </cell>
          <cell r="O281">
            <v>0.277665</v>
          </cell>
          <cell r="P281">
            <v>-1.1103450000000001</v>
          </cell>
          <cell r="S281">
            <v>0.446</v>
          </cell>
          <cell r="T281">
            <v>0.19118</v>
          </cell>
          <cell r="X281">
            <v>0.9670399999999999</v>
          </cell>
          <cell r="AB281">
            <v>0.52481</v>
          </cell>
        </row>
        <row r="283">
          <cell r="K283">
            <v>0.5963836525360119</v>
          </cell>
          <cell r="O283">
            <v>0.233655</v>
          </cell>
          <cell r="P283">
            <v>-1.1768000000000003</v>
          </cell>
          <cell r="S283">
            <v>-0.001149999999999997</v>
          </cell>
          <cell r="T283">
            <v>-0.02206999999999999</v>
          </cell>
          <cell r="X283">
            <v>1.2583600000000001</v>
          </cell>
          <cell r="AB283">
            <v>0.530355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42">
          <cell r="B42">
            <v>595.2968944444444</v>
          </cell>
          <cell r="Y42">
            <v>595.0291944444442</v>
          </cell>
        </row>
      </sheetData>
      <sheetData sheetId="9">
        <row r="6">
          <cell r="H6">
            <v>-2.0552244597545823</v>
          </cell>
          <cell r="N6">
            <v>2.641801</v>
          </cell>
        </row>
        <row r="7">
          <cell r="D7">
            <v>-6.898787781537866</v>
          </cell>
          <cell r="L7">
            <v>-6.137240174150297</v>
          </cell>
        </row>
        <row r="8">
          <cell r="H8">
            <v>0.2319723528658921</v>
          </cell>
          <cell r="N8">
            <v>-0.2654512</v>
          </cell>
        </row>
        <row r="9">
          <cell r="D9">
            <v>0.10499591738129198</v>
          </cell>
          <cell r="L9">
            <v>0.005697469077839889</v>
          </cell>
        </row>
        <row r="11">
          <cell r="D11">
            <v>1.054270693549079</v>
          </cell>
          <cell r="L11">
            <v>1.0533064830043364</v>
          </cell>
        </row>
        <row r="13">
          <cell r="D13">
            <v>0.5453042990472774</v>
          </cell>
          <cell r="L13">
            <v>0.550744388653233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42">
          <cell r="B42">
            <v>595.5755388888889</v>
          </cell>
          <cell r="Y42">
            <v>595.5281277777777</v>
          </cell>
        </row>
      </sheetData>
      <sheetData sheetId="9">
        <row r="6">
          <cell r="H6">
            <v>0.5132980758141427</v>
          </cell>
          <cell r="N6">
            <v>-0.365871</v>
          </cell>
        </row>
        <row r="7">
          <cell r="D7">
            <v>-3.9170568363392664</v>
          </cell>
          <cell r="L7">
            <v>-3.7794324813756557</v>
          </cell>
        </row>
        <row r="8">
          <cell r="H8">
            <v>0.45605193861357574</v>
          </cell>
          <cell r="N8">
            <v>0.03989153</v>
          </cell>
        </row>
        <row r="9">
          <cell r="D9">
            <v>-0.09958535141948367</v>
          </cell>
          <cell r="L9">
            <v>-0.046856515826144175</v>
          </cell>
        </row>
        <row r="11">
          <cell r="D11">
            <v>1.1009057513551994</v>
          </cell>
          <cell r="L11">
            <v>1.1240846284532486</v>
          </cell>
        </row>
        <row r="13">
          <cell r="D13">
            <v>0.5544721756589249</v>
          </cell>
          <cell r="L13">
            <v>0.5580631651510561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ckblatt"/>
      <sheetName val="Original data"/>
      <sheetName val="Alarm sheet"/>
      <sheetName val="Assembly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4">
        <row r="42">
          <cell r="B42">
            <v>595.8039215686274</v>
          </cell>
          <cell r="Y42">
            <v>595.7124183006534</v>
          </cell>
        </row>
      </sheetData>
      <sheetData sheetId="10">
        <row r="6">
          <cell r="H6">
            <v>-0.4607508215250833</v>
          </cell>
          <cell r="N6">
            <v>1.214634</v>
          </cell>
        </row>
        <row r="7">
          <cell r="D7">
            <v>-3.3985215387733088</v>
          </cell>
          <cell r="L7">
            <v>-3.6547112420548933</v>
          </cell>
        </row>
        <row r="8">
          <cell r="H8">
            <v>-0.19709968960109595</v>
          </cell>
          <cell r="N8">
            <v>0.09287431</v>
          </cell>
        </row>
        <row r="9">
          <cell r="D9">
            <v>-0.4919118644509384</v>
          </cell>
          <cell r="L9">
            <v>-0.4760713836495133</v>
          </cell>
        </row>
        <row r="11">
          <cell r="D11">
            <v>1.1777478262574077</v>
          </cell>
          <cell r="L11">
            <v>1.1724675039776422</v>
          </cell>
        </row>
        <row r="13">
          <cell r="D13">
            <v>0.5025911400903113</v>
          </cell>
          <cell r="L13">
            <v>0.5031997846062536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ckblatt"/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4">
        <row r="42">
          <cell r="B42">
            <v>595.7124183006536</v>
          </cell>
          <cell r="Y42">
            <v>595.7189542483659</v>
          </cell>
        </row>
      </sheetData>
      <sheetData sheetId="10">
        <row r="6">
          <cell r="H6">
            <v>-1.1142785473353332</v>
          </cell>
          <cell r="N6">
            <v>0.6151492</v>
          </cell>
        </row>
        <row r="7">
          <cell r="D7">
            <v>-3.65202626909781</v>
          </cell>
          <cell r="L7">
            <v>-3.349612988069652</v>
          </cell>
        </row>
        <row r="8">
          <cell r="H8">
            <v>-0.09356826817517681</v>
          </cell>
          <cell r="N8">
            <v>0.2270613</v>
          </cell>
        </row>
        <row r="9">
          <cell r="D9">
            <v>-0.4810832098624604</v>
          </cell>
          <cell r="L9">
            <v>-0.5566286898512866</v>
          </cell>
        </row>
        <row r="11">
          <cell r="D11">
            <v>1.156618709948749</v>
          </cell>
          <cell r="L11">
            <v>1.1655598608160322</v>
          </cell>
        </row>
        <row r="13">
          <cell r="D13">
            <v>0.5085386166190657</v>
          </cell>
          <cell r="L13">
            <v>0.5017236516082975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ckblatt"/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4">
        <row r="42">
          <cell r="B42">
            <v>596.0392156862746</v>
          </cell>
          <cell r="Y42">
            <v>595.967320261438</v>
          </cell>
        </row>
      </sheetData>
      <sheetData sheetId="10">
        <row r="6">
          <cell r="H6">
            <v>0.5064367969176924</v>
          </cell>
          <cell r="N6">
            <v>0.08048955</v>
          </cell>
        </row>
        <row r="7">
          <cell r="D7">
            <v>-4.15741208526234</v>
          </cell>
          <cell r="L7">
            <v>-4.17200811934473</v>
          </cell>
        </row>
        <row r="8">
          <cell r="H8">
            <v>-0.27570637124847125</v>
          </cell>
          <cell r="N8">
            <v>0.01194514</v>
          </cell>
        </row>
        <row r="9">
          <cell r="D9">
            <v>-0.519556580480839</v>
          </cell>
          <cell r="L9">
            <v>-0.5692310582280092</v>
          </cell>
        </row>
        <row r="11">
          <cell r="D11">
            <v>1.145182048988032</v>
          </cell>
          <cell r="L11">
            <v>1.168192946141678</v>
          </cell>
        </row>
        <row r="13">
          <cell r="D13">
            <v>0.49787019531520904</v>
          </cell>
          <cell r="L13">
            <v>0.5127577213916228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ckblatt"/>
      <sheetName val="Original data"/>
      <sheetName val="Alarm sheet"/>
      <sheetName val="Assembly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4">
        <row r="42">
          <cell r="B42">
            <v>595.9084967320262</v>
          </cell>
          <cell r="Y42">
            <v>595.9934640522877</v>
          </cell>
        </row>
      </sheetData>
      <sheetData sheetId="10">
        <row r="6">
          <cell r="H6">
            <v>0.8878405673814737</v>
          </cell>
          <cell r="N6">
            <v>-1.214367</v>
          </cell>
        </row>
        <row r="7">
          <cell r="D7">
            <v>-3.3410972725769374</v>
          </cell>
          <cell r="L7">
            <v>-3.2058636581645703</v>
          </cell>
        </row>
        <row r="8">
          <cell r="H8">
            <v>-0.13102809783140476</v>
          </cell>
          <cell r="N8">
            <v>-0.2933761</v>
          </cell>
        </row>
        <row r="9">
          <cell r="D9">
            <v>-0.4016681906724841</v>
          </cell>
          <cell r="L9">
            <v>-0.3615040631062375</v>
          </cell>
        </row>
        <row r="11">
          <cell r="D11">
            <v>1.1943388731339057</v>
          </cell>
          <cell r="L11">
            <v>1.2043377469643495</v>
          </cell>
        </row>
        <row r="13">
          <cell r="D13">
            <v>0.5098974882166617</v>
          </cell>
          <cell r="L13">
            <v>0.5083095114755432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42">
          <cell r="B42">
            <v>595.249522222222</v>
          </cell>
          <cell r="Y42">
            <v>595.2300000000001</v>
          </cell>
        </row>
      </sheetData>
      <sheetData sheetId="9">
        <row r="6">
          <cell r="H6">
            <v>0.2864477211221227</v>
          </cell>
          <cell r="N6">
            <v>0.8730776</v>
          </cell>
        </row>
        <row r="7">
          <cell r="D7">
            <v>-4.689351372773487</v>
          </cell>
          <cell r="L7">
            <v>-4.9532475429393905</v>
          </cell>
        </row>
        <row r="8">
          <cell r="H8">
            <v>0.058289762061267764</v>
          </cell>
          <cell r="N8">
            <v>-0.04047041</v>
          </cell>
        </row>
        <row r="9">
          <cell r="D9">
            <v>0.32223620063808833</v>
          </cell>
          <cell r="L9">
            <v>0.015770928670564222</v>
          </cell>
        </row>
        <row r="11">
          <cell r="D11">
            <v>1.0293070162134832</v>
          </cell>
          <cell r="L11">
            <v>0.9409915428092207</v>
          </cell>
        </row>
        <row r="13">
          <cell r="D13">
            <v>0.5536244578638841</v>
          </cell>
          <cell r="L13">
            <v>0.5247946442035025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D2">
            <v>595.5294117647057</v>
          </cell>
          <cell r="E2">
            <v>595.4117647058824</v>
          </cell>
          <cell r="F2">
            <v>595.4117647058824</v>
          </cell>
          <cell r="G2">
            <v>595.5294117647057</v>
          </cell>
          <cell r="H2">
            <v>595.5294117647057</v>
          </cell>
          <cell r="J2">
            <v>595.5294117647057</v>
          </cell>
          <cell r="L2">
            <v>595.6470588235294</v>
          </cell>
          <cell r="N2">
            <v>595.5294117647057</v>
          </cell>
          <cell r="O2">
            <v>595.6470588235294</v>
          </cell>
          <cell r="P2">
            <v>595.6470588235294</v>
          </cell>
          <cell r="Q2">
            <v>595.5294117647057</v>
          </cell>
          <cell r="R2">
            <v>595.5294117647057</v>
          </cell>
        </row>
        <row r="7">
          <cell r="D7">
            <v>-3.864289</v>
          </cell>
          <cell r="E7">
            <v>-4.058195</v>
          </cell>
          <cell r="F7">
            <v>-4.269495</v>
          </cell>
          <cell r="G7">
            <v>-3.949745</v>
          </cell>
          <cell r="H7">
            <v>-3.811157</v>
          </cell>
          <cell r="J7">
            <v>-3.924211</v>
          </cell>
          <cell r="L7">
            <v>-3.248491</v>
          </cell>
          <cell r="N7">
            <v>-3.61504</v>
          </cell>
          <cell r="O7">
            <v>-5.238898</v>
          </cell>
          <cell r="P7">
            <v>-3.232968</v>
          </cell>
          <cell r="Q7">
            <v>-3.679721</v>
          </cell>
          <cell r="R7">
            <v>-3.670295</v>
          </cell>
        </row>
        <row r="9">
          <cell r="D9">
            <v>0.04866493</v>
          </cell>
          <cell r="E9">
            <v>0.01147523</v>
          </cell>
          <cell r="F9">
            <v>-0.0002314019</v>
          </cell>
          <cell r="G9">
            <v>-0.1138183</v>
          </cell>
          <cell r="H9">
            <v>-0.1425386</v>
          </cell>
          <cell r="J9">
            <v>0.09073891</v>
          </cell>
          <cell r="L9">
            <v>-0.11559</v>
          </cell>
          <cell r="N9">
            <v>-0.1228826</v>
          </cell>
          <cell r="O9">
            <v>0.08830015</v>
          </cell>
          <cell r="P9">
            <v>0.08380322</v>
          </cell>
          <cell r="Q9">
            <v>0.1516882</v>
          </cell>
          <cell r="R9">
            <v>0.2510144</v>
          </cell>
        </row>
        <row r="11">
          <cell r="D11">
            <v>0.6776723</v>
          </cell>
          <cell r="E11">
            <v>0.7144362</v>
          </cell>
          <cell r="F11">
            <v>0.6977141</v>
          </cell>
          <cell r="G11">
            <v>0.7348732</v>
          </cell>
          <cell r="H11">
            <v>0.8538243</v>
          </cell>
          <cell r="J11">
            <v>0.7797226</v>
          </cell>
          <cell r="L11">
            <v>0.5723804</v>
          </cell>
          <cell r="N11">
            <v>0.7776998</v>
          </cell>
          <cell r="O11">
            <v>0.8451918</v>
          </cell>
          <cell r="P11">
            <v>0.6764438</v>
          </cell>
          <cell r="Q11">
            <v>0.7162141</v>
          </cell>
          <cell r="R11">
            <v>0.7277364</v>
          </cell>
        </row>
        <row r="13">
          <cell r="D13">
            <v>0.549313</v>
          </cell>
          <cell r="E13">
            <v>0.53581</v>
          </cell>
          <cell r="F13">
            <v>0.5407788</v>
          </cell>
          <cell r="G13">
            <v>0.5117674</v>
          </cell>
          <cell r="H13">
            <v>0.5232716</v>
          </cell>
          <cell r="J13">
            <v>0.5295456</v>
          </cell>
          <cell r="L13">
            <v>0.531057</v>
          </cell>
          <cell r="N13">
            <v>0.5398441</v>
          </cell>
          <cell r="O13">
            <v>0.5095977</v>
          </cell>
          <cell r="P13">
            <v>0.5303185</v>
          </cell>
          <cell r="Q13">
            <v>0.5400553</v>
          </cell>
          <cell r="R13">
            <v>0.5514542</v>
          </cell>
        </row>
        <row r="23">
          <cell r="D23">
            <v>-0.8684934</v>
          </cell>
          <cell r="E23">
            <v>-0.3998753</v>
          </cell>
          <cell r="F23">
            <v>0.2430718</v>
          </cell>
          <cell r="G23">
            <v>0.2448646</v>
          </cell>
          <cell r="H23">
            <v>0.09154807</v>
          </cell>
          <cell r="J23">
            <v>0.5786479</v>
          </cell>
          <cell r="L23">
            <v>0.4934968</v>
          </cell>
          <cell r="N23">
            <v>0.2099011</v>
          </cell>
          <cell r="O23">
            <v>2.534068</v>
          </cell>
          <cell r="P23">
            <v>0.6697945</v>
          </cell>
          <cell r="Q23">
            <v>0.2546743</v>
          </cell>
          <cell r="R23">
            <v>-0.3849633</v>
          </cell>
        </row>
        <row r="25">
          <cell r="D25">
            <v>0.4903713</v>
          </cell>
          <cell r="E25">
            <v>0.6535877</v>
          </cell>
          <cell r="F25">
            <v>0.7198559</v>
          </cell>
          <cell r="G25">
            <v>0.3110459</v>
          </cell>
          <cell r="H25">
            <v>-0.04808802</v>
          </cell>
          <cell r="J25">
            <v>0.5726623</v>
          </cell>
          <cell r="L25">
            <v>0.4162057</v>
          </cell>
          <cell r="N25">
            <v>0.5488344</v>
          </cell>
          <cell r="O25">
            <v>-0.3676516</v>
          </cell>
          <cell r="P25">
            <v>0.3585412</v>
          </cell>
          <cell r="Q25">
            <v>0.4766022</v>
          </cell>
          <cell r="R25">
            <v>0.4381503</v>
          </cell>
        </row>
        <row r="42">
          <cell r="Y42">
            <v>595.6470588235293</v>
          </cell>
        </row>
      </sheetData>
      <sheetData sheetId="9">
        <row r="6">
          <cell r="N6">
            <v>-0.5407068</v>
          </cell>
        </row>
        <row r="7">
          <cell r="L7">
            <v>-3.6794626456422606</v>
          </cell>
        </row>
        <row r="8">
          <cell r="N8">
            <v>0.5022016</v>
          </cell>
        </row>
        <row r="9">
          <cell r="L9">
            <v>-0.4089522066416989</v>
          </cell>
        </row>
        <row r="11">
          <cell r="L11">
            <v>0.8644177477116725</v>
          </cell>
        </row>
        <row r="13">
          <cell r="L13">
            <v>0.5031564869812022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42">
          <cell r="B42">
            <v>595.7450980392156</v>
          </cell>
          <cell r="Y42">
            <v>595.6405228758168</v>
          </cell>
        </row>
      </sheetData>
      <sheetData sheetId="9">
        <row r="6">
          <cell r="H6">
            <v>1.1199366486809952</v>
          </cell>
          <cell r="N6">
            <v>1.353766</v>
          </cell>
        </row>
        <row r="7">
          <cell r="D7">
            <v>-4.146833473873208</v>
          </cell>
          <cell r="L7">
            <v>-3.770561568914107</v>
          </cell>
        </row>
        <row r="8">
          <cell r="H8">
            <v>0.7056241895327571</v>
          </cell>
          <cell r="N8">
            <v>0.3878516</v>
          </cell>
        </row>
        <row r="9">
          <cell r="D9">
            <v>-0.7431214200377837</v>
          </cell>
          <cell r="L9">
            <v>-0.7148790967944715</v>
          </cell>
        </row>
        <row r="11">
          <cell r="D11">
            <v>0.8493875642243565</v>
          </cell>
          <cell r="L11">
            <v>0.8951739772098255</v>
          </cell>
        </row>
        <row r="13">
          <cell r="D13">
            <v>0.47964957295159066</v>
          </cell>
          <cell r="L13">
            <v>0.46445151560461034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42">
          <cell r="B42">
            <v>595.313725490196</v>
          </cell>
          <cell r="Y42">
            <v>595.267973856209</v>
          </cell>
        </row>
      </sheetData>
      <sheetData sheetId="9">
        <row r="6">
          <cell r="H6">
            <v>1.6391378077062537</v>
          </cell>
          <cell r="N6">
            <v>2.595569</v>
          </cell>
        </row>
        <row r="7">
          <cell r="D7">
            <v>-2.6017111460439946</v>
          </cell>
          <cell r="L7">
            <v>-3.6963818260147554</v>
          </cell>
        </row>
        <row r="8">
          <cell r="H8">
            <v>0.427212461106977</v>
          </cell>
          <cell r="N8">
            <v>0.4775695</v>
          </cell>
        </row>
        <row r="9">
          <cell r="D9">
            <v>-0.5227691694994491</v>
          </cell>
          <cell r="L9">
            <v>-0.5166566147568655</v>
          </cell>
        </row>
        <row r="11">
          <cell r="D11">
            <v>0.8461481009870908</v>
          </cell>
          <cell r="L11">
            <v>0.8372832493694213</v>
          </cell>
        </row>
        <row r="13">
          <cell r="D13">
            <v>0.4936365261967403</v>
          </cell>
          <cell r="L13">
            <v>0.48640480459398294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42">
          <cell r="B42">
            <v>595.4444444444445</v>
          </cell>
          <cell r="Y42">
            <v>595.2091503267973</v>
          </cell>
        </row>
      </sheetData>
      <sheetData sheetId="9">
        <row r="6">
          <cell r="H6">
            <v>-2.688277781988421</v>
          </cell>
          <cell r="N6">
            <v>2.473359</v>
          </cell>
        </row>
        <row r="7">
          <cell r="D7">
            <v>-3.755070468141426</v>
          </cell>
          <cell r="L7">
            <v>-3.8292276688158324</v>
          </cell>
        </row>
        <row r="8">
          <cell r="H8">
            <v>-0.11773949139692139</v>
          </cell>
          <cell r="N8">
            <v>1.499044</v>
          </cell>
        </row>
        <row r="9">
          <cell r="D9">
            <v>-0.4924222322751646</v>
          </cell>
          <cell r="L9">
            <v>-0.17133292859747254</v>
          </cell>
        </row>
        <row r="11">
          <cell r="D11">
            <v>0.7876496792814979</v>
          </cell>
          <cell r="L11">
            <v>0.6973163954997585</v>
          </cell>
        </row>
        <row r="13">
          <cell r="D13">
            <v>0.45046807999984584</v>
          </cell>
          <cell r="L13">
            <v>0.4719959028034647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42">
          <cell r="B42">
            <v>595.9738562091504</v>
          </cell>
          <cell r="Y42">
            <v>596.1503267973858</v>
          </cell>
        </row>
      </sheetData>
      <sheetData sheetId="9">
        <row r="6">
          <cell r="H6">
            <v>1.0523099630913415</v>
          </cell>
          <cell r="N6">
            <v>0.1753975</v>
          </cell>
        </row>
        <row r="7">
          <cell r="D7">
            <v>-2.991765476202568</v>
          </cell>
          <cell r="L7">
            <v>-3.439376264942057</v>
          </cell>
        </row>
        <row r="8">
          <cell r="H8">
            <v>-0.09201385534793453</v>
          </cell>
          <cell r="N8">
            <v>0.3800233</v>
          </cell>
        </row>
        <row r="9">
          <cell r="D9">
            <v>-1.0985994062080655</v>
          </cell>
          <cell r="L9">
            <v>-0.9064721031124446</v>
          </cell>
        </row>
        <row r="11">
          <cell r="D11">
            <v>1.052892370057292</v>
          </cell>
          <cell r="L11">
            <v>1.0109191757191938</v>
          </cell>
        </row>
        <row r="13">
          <cell r="D13">
            <v>0.46360701927710823</v>
          </cell>
          <cell r="L13">
            <v>0.4841708898847333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ckblatt"/>
      <sheetName val="Alarm sheet"/>
      <sheetName val="Original data"/>
      <sheetName val="Assembly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4">
        <row r="42">
          <cell r="B42">
            <v>595.9477124183006</v>
          </cell>
          <cell r="Y42">
            <v>595.8954248366014</v>
          </cell>
        </row>
      </sheetData>
      <sheetData sheetId="10">
        <row r="6">
          <cell r="H6">
            <v>-0.23325403489134533</v>
          </cell>
          <cell r="N6">
            <v>0.3714661</v>
          </cell>
        </row>
        <row r="7">
          <cell r="D7">
            <v>-3.4956811127479845</v>
          </cell>
          <cell r="L7">
            <v>-2.460322047100547</v>
          </cell>
        </row>
        <row r="8">
          <cell r="H8">
            <v>-0.6021332619880394</v>
          </cell>
          <cell r="N8">
            <v>0.2336088</v>
          </cell>
        </row>
        <row r="9">
          <cell r="D9">
            <v>-1.048106923375882</v>
          </cell>
          <cell r="L9">
            <v>-1.0274440880313702</v>
          </cell>
        </row>
        <row r="11">
          <cell r="D11">
            <v>1.0479992576105568</v>
          </cell>
          <cell r="L11">
            <v>1.0304148388300751</v>
          </cell>
        </row>
        <row r="13">
          <cell r="D13">
            <v>0.4845853829084463</v>
          </cell>
          <cell r="L13">
            <v>0.47982325211922167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ckblatt"/>
      <sheetName val="Alarm sheet"/>
      <sheetName val="Original data"/>
      <sheetName val="Assembly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4">
        <row r="42">
          <cell r="B42">
            <v>595.9869281045751</v>
          </cell>
          <cell r="Y42">
            <v>596.1372549019609</v>
          </cell>
        </row>
      </sheetData>
      <sheetData sheetId="10">
        <row r="6">
          <cell r="H6">
            <v>-1.769140961302604</v>
          </cell>
          <cell r="N6">
            <v>-1.321156</v>
          </cell>
        </row>
        <row r="7">
          <cell r="D7">
            <v>-3.4305246040150794</v>
          </cell>
          <cell r="L7">
            <v>-3.8807467745530735</v>
          </cell>
        </row>
        <row r="8">
          <cell r="H8">
            <v>-0.11759345836748075</v>
          </cell>
          <cell r="N8">
            <v>-0.09494779</v>
          </cell>
        </row>
        <row r="9">
          <cell r="D9">
            <v>-0.7279589134766041</v>
          </cell>
          <cell r="L9">
            <v>-0.9764824709458346</v>
          </cell>
        </row>
        <row r="11">
          <cell r="D11">
            <v>1.073837431741637</v>
          </cell>
          <cell r="L11">
            <v>1.0550980729463824</v>
          </cell>
        </row>
        <row r="13">
          <cell r="D13">
            <v>0.48569155511201956</v>
          </cell>
          <cell r="L13">
            <v>0.47059566958784127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tabSelected="1" workbookViewId="0" topLeftCell="N1">
      <selection activeCell="Y8" sqref="Y8"/>
    </sheetView>
  </sheetViews>
  <sheetFormatPr defaultColWidth="9.140625" defaultRowHeight="12.75"/>
  <cols>
    <col min="1" max="1" width="7.57421875" style="1" bestFit="1" customWidth="1"/>
    <col min="2" max="2" width="3.140625" style="1" bestFit="1" customWidth="1"/>
    <col min="3" max="3" width="9.8515625" style="1" bestFit="1" customWidth="1"/>
    <col min="4" max="4" width="6.00390625" style="1" bestFit="1" customWidth="1"/>
    <col min="5" max="8" width="6.7109375" style="1" bestFit="1" customWidth="1"/>
    <col min="9" max="9" width="7.57421875" style="1" bestFit="1" customWidth="1"/>
    <col min="10" max="10" width="8.28125" style="1" customWidth="1"/>
    <col min="11" max="11" width="7.140625" style="1" customWidth="1"/>
    <col min="12" max="12" width="6.7109375" style="1" customWidth="1"/>
    <col min="13" max="13" width="6.421875" style="1" customWidth="1"/>
    <col min="14" max="14" width="5.57421875" style="1" customWidth="1"/>
    <col min="15" max="15" width="6.421875" style="1" customWidth="1"/>
    <col min="16" max="16" width="5.7109375" style="1" customWidth="1"/>
    <col min="17" max="17" width="6.7109375" style="1" customWidth="1"/>
    <col min="18" max="18" width="5.8515625" style="1" customWidth="1"/>
    <col min="19" max="19" width="5.7109375" style="1" customWidth="1"/>
    <col min="20" max="23" width="9.140625" style="1" customWidth="1"/>
    <col min="24" max="24" width="6.00390625" style="1" customWidth="1"/>
    <col min="25" max="25" width="6.8515625" style="1" customWidth="1"/>
    <col min="26" max="26" width="7.57421875" style="1" customWidth="1"/>
    <col min="27" max="27" width="7.8515625" style="1" customWidth="1"/>
    <col min="28" max="16384" width="9.140625" style="1" customWidth="1"/>
  </cols>
  <sheetData>
    <row r="1" spans="3:29" ht="13.5" thickBot="1">
      <c r="C1" s="2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4" t="s">
        <v>6</v>
      </c>
      <c r="J1" s="6"/>
      <c r="K1" s="6"/>
      <c r="L1" s="6"/>
      <c r="M1" s="5" t="s">
        <v>0</v>
      </c>
      <c r="N1" s="6" t="s">
        <v>1</v>
      </c>
      <c r="O1" s="6" t="s">
        <v>2</v>
      </c>
      <c r="P1" s="6" t="s">
        <v>3</v>
      </c>
      <c r="Q1" s="6" t="s">
        <v>4</v>
      </c>
      <c r="R1" s="6" t="s">
        <v>5</v>
      </c>
      <c r="S1" s="7" t="s">
        <v>6</v>
      </c>
      <c r="X1" s="2" t="s">
        <v>0</v>
      </c>
      <c r="Y1" s="44" t="s">
        <v>1</v>
      </c>
      <c r="Z1" s="44" t="s">
        <v>2</v>
      </c>
      <c r="AA1" s="4" t="s">
        <v>3</v>
      </c>
      <c r="AB1" s="2" t="s">
        <v>5</v>
      </c>
      <c r="AC1" s="4" t="s">
        <v>6</v>
      </c>
    </row>
    <row r="2" spans="1:29" ht="12.75">
      <c r="A2" s="2" t="s">
        <v>11</v>
      </c>
      <c r="B2" s="60" t="s">
        <v>14</v>
      </c>
      <c r="C2" s="19">
        <f>'[1]Sheet1'!K267*1000</f>
        <v>595.6195503403643</v>
      </c>
      <c r="D2" s="20">
        <f>'[1]Sheet1'!P267</f>
        <v>-1.481736666666667</v>
      </c>
      <c r="E2" s="20">
        <f>'[1]Sheet1'!T267</f>
        <v>0.7715377777777778</v>
      </c>
      <c r="F2" s="20">
        <f>'[1]Sheet1'!X267</f>
        <v>1.2334522222222215</v>
      </c>
      <c r="G2" s="20">
        <f>'[1]Sheet1'!AB267</f>
        <v>0.5925666666666668</v>
      </c>
      <c r="H2" s="20">
        <f>'[1]Sheet1'!O267</f>
        <v>0.11706111111111105</v>
      </c>
      <c r="I2" s="21">
        <f>'[1]Sheet1'!S267</f>
        <v>-0.029313333333333327</v>
      </c>
      <c r="K2" s="63" t="s">
        <v>19</v>
      </c>
      <c r="L2" s="3" t="s">
        <v>11</v>
      </c>
      <c r="M2" s="75">
        <f>STDEV(J18:J23)</f>
        <v>3.414181901399366</v>
      </c>
      <c r="N2" s="33">
        <f aca="true" t="shared" si="0" ref="N2:S2">STDEV(K18:K23)</f>
        <v>1.2358395973756993</v>
      </c>
      <c r="O2" s="34">
        <f t="shared" si="0"/>
        <v>0.1496847054345025</v>
      </c>
      <c r="P2" s="34">
        <f t="shared" si="0"/>
        <v>0.0639042620825009</v>
      </c>
      <c r="Q2" s="34">
        <f t="shared" si="0"/>
        <v>0.012065755363460983</v>
      </c>
      <c r="R2" s="33">
        <f t="shared" si="0"/>
        <v>1.5392945197990606</v>
      </c>
      <c r="S2" s="76">
        <f t="shared" si="0"/>
        <v>0.24512866751751708</v>
      </c>
      <c r="V2" s="68" t="s">
        <v>21</v>
      </c>
      <c r="W2" s="47" t="s">
        <v>22</v>
      </c>
      <c r="X2" s="35">
        <v>-3.1</v>
      </c>
      <c r="Y2" s="36">
        <v>-3.2</v>
      </c>
      <c r="Z2" s="48">
        <v>-0.81</v>
      </c>
      <c r="AA2" s="49">
        <v>-0.2</v>
      </c>
      <c r="AB2" s="55">
        <v>0</v>
      </c>
      <c r="AC2" s="57">
        <v>0</v>
      </c>
    </row>
    <row r="3" spans="1:29" ht="13.5" thickBot="1">
      <c r="A3" s="5" t="s">
        <v>12</v>
      </c>
      <c r="B3" s="61"/>
      <c r="C3" s="8">
        <f>'[1]Sheet1'!K269*1000</f>
        <v>595.4712702176839</v>
      </c>
      <c r="D3" s="10">
        <f>'[1]Sheet1'!P269</f>
        <v>-1.1702359375</v>
      </c>
      <c r="E3" s="10">
        <f>'[1]Sheet1'!T269</f>
        <v>0.21815312499999995</v>
      </c>
      <c r="F3" s="10">
        <f>'[1]Sheet1'!X269</f>
        <v>0.9658406250000002</v>
      </c>
      <c r="G3" s="10">
        <f>'[1]Sheet1'!AB269</f>
        <v>0.5282515625000002</v>
      </c>
      <c r="H3" s="10">
        <f>'[1]Sheet1'!O269</f>
        <v>-0.007792187499999997</v>
      </c>
      <c r="I3" s="11">
        <f>'[1]Sheet1'!S269</f>
        <v>0.33906562499999987</v>
      </c>
      <c r="K3" s="64"/>
      <c r="L3" s="6" t="s">
        <v>12</v>
      </c>
      <c r="M3" s="77">
        <f>STDEV(J24:J31)</f>
        <v>3.3258436616860645</v>
      </c>
      <c r="N3" s="37">
        <f aca="true" t="shared" si="1" ref="N3:S3">STDEV(K24:K31)</f>
        <v>0.45611519937441597</v>
      </c>
      <c r="O3" s="38">
        <f t="shared" si="1"/>
        <v>0.2582425392689897</v>
      </c>
      <c r="P3" s="38">
        <f t="shared" si="1"/>
        <v>0.06879532169354496</v>
      </c>
      <c r="Q3" s="38">
        <f t="shared" si="1"/>
        <v>0.02534461044920187</v>
      </c>
      <c r="R3" s="37">
        <f t="shared" si="1"/>
        <v>1.746216518064804</v>
      </c>
      <c r="S3" s="78">
        <f t="shared" si="1"/>
        <v>0.45449086541388456</v>
      </c>
      <c r="V3" s="69"/>
      <c r="W3" s="40" t="s">
        <v>23</v>
      </c>
      <c r="X3" s="22">
        <v>-3.1</v>
      </c>
      <c r="Y3" s="45">
        <v>-4</v>
      </c>
      <c r="Z3" s="46">
        <v>-0.6</v>
      </c>
      <c r="AA3" s="15">
        <v>-0.23</v>
      </c>
      <c r="AB3" s="12">
        <v>0</v>
      </c>
      <c r="AC3" s="58">
        <v>0</v>
      </c>
    </row>
    <row r="4" spans="1:29" ht="13.5" thickBot="1">
      <c r="A4" s="22" t="s">
        <v>13</v>
      </c>
      <c r="B4" s="62"/>
      <c r="C4" s="12">
        <f>'[1]Sheet1'!K271*1000</f>
        <v>596.3776334352135</v>
      </c>
      <c r="D4" s="14">
        <f>'[1]Sheet1'!P271</f>
        <v>-0.2701194444444445</v>
      </c>
      <c r="E4" s="14">
        <f>'[1]Sheet1'!T271</f>
        <v>-0.03411944444444447</v>
      </c>
      <c r="F4" s="14">
        <f>'[1]Sheet1'!X271</f>
        <v>1.132001851851852</v>
      </c>
      <c r="G4" s="14">
        <f>'[1]Sheet1'!AB271</f>
        <v>0.4957513888888887</v>
      </c>
      <c r="H4" s="14">
        <f>'[1]Sheet1'!O271</f>
        <v>0.10290000000000007</v>
      </c>
      <c r="I4" s="15">
        <f>'[1]Sheet1'!S271</f>
        <v>-0.026973148148148145</v>
      </c>
      <c r="K4" s="64"/>
      <c r="L4" s="6" t="s">
        <v>13</v>
      </c>
      <c r="M4" s="77">
        <f>STDEV(J32:J45)</f>
        <v>2.4197724727885594</v>
      </c>
      <c r="N4" s="37">
        <f aca="true" t="shared" si="2" ref="N4:S4">STDEV(K32:K45)</f>
        <v>0.4436248298857802</v>
      </c>
      <c r="O4" s="38">
        <f t="shared" si="2"/>
        <v>0.2661020458971844</v>
      </c>
      <c r="P4" s="38">
        <f t="shared" si="2"/>
        <v>0.06850744434476286</v>
      </c>
      <c r="Q4" s="38">
        <f t="shared" si="2"/>
        <v>0.0156403038590182</v>
      </c>
      <c r="R4" s="37">
        <f t="shared" si="2"/>
        <v>0.9581609274315481</v>
      </c>
      <c r="S4" s="78">
        <f t="shared" si="2"/>
        <v>0.250432812568312</v>
      </c>
      <c r="V4" s="68" t="s">
        <v>26</v>
      </c>
      <c r="W4" s="47" t="s">
        <v>24</v>
      </c>
      <c r="X4" s="35">
        <v>-7.9</v>
      </c>
      <c r="Y4" s="36">
        <v>-3.5</v>
      </c>
      <c r="Z4" s="48">
        <v>-0.52</v>
      </c>
      <c r="AA4" s="49">
        <v>-0.18</v>
      </c>
      <c r="AB4" s="55">
        <v>0</v>
      </c>
      <c r="AC4" s="57">
        <v>0</v>
      </c>
    </row>
    <row r="5" spans="1:29" ht="13.5" thickBot="1">
      <c r="A5" s="2" t="s">
        <v>11</v>
      </c>
      <c r="B5" s="60" t="s">
        <v>15</v>
      </c>
      <c r="C5" s="19">
        <f>'[1]Sheet1'!K273*1000</f>
        <v>595.7530023363199</v>
      </c>
      <c r="D5" s="20">
        <f>'[1]Sheet1'!P273</f>
        <v>-1.1137124999999997</v>
      </c>
      <c r="E5" s="20">
        <f>'[1]Sheet1'!T273</f>
        <v>0.7552075000000001</v>
      </c>
      <c r="F5" s="20">
        <f>'[1]Sheet1'!X273</f>
        <v>1.28468</v>
      </c>
      <c r="G5" s="20">
        <f>'[1]Sheet1'!AB273</f>
        <v>0.5946874999999998</v>
      </c>
      <c r="H5" s="20">
        <f>'[1]Sheet1'!O273</f>
        <v>-0.03158250000000001</v>
      </c>
      <c r="I5" s="21">
        <f>'[1]Sheet1'!S273</f>
        <v>-0.004062499999999999</v>
      </c>
      <c r="K5" s="65"/>
      <c r="L5" s="40" t="s">
        <v>17</v>
      </c>
      <c r="M5" s="79">
        <f>STDEV(J18:J37)</f>
        <v>4.020630206660068</v>
      </c>
      <c r="N5" s="41">
        <f aca="true" t="shared" si="3" ref="N5:S5">STDEV(K18:K37)</f>
        <v>0.8681729080238911</v>
      </c>
      <c r="O5" s="42">
        <f t="shared" si="3"/>
        <v>0.22083827400553457</v>
      </c>
      <c r="P5" s="42">
        <f t="shared" si="3"/>
        <v>0.0669333150039938</v>
      </c>
      <c r="Q5" s="42">
        <f t="shared" si="3"/>
        <v>0.021136443662477394</v>
      </c>
      <c r="R5" s="42">
        <f t="shared" si="3"/>
        <v>1.5167512884737497</v>
      </c>
      <c r="S5" s="43">
        <f t="shared" si="3"/>
        <v>0.36161994160452127</v>
      </c>
      <c r="V5" s="70"/>
      <c r="W5" s="50" t="s">
        <v>29</v>
      </c>
      <c r="X5" s="51">
        <f aca="true" t="shared" si="4" ref="X5:AA7">M6</f>
        <v>-5.059225762975593</v>
      </c>
      <c r="Y5" s="52">
        <f t="shared" si="4"/>
        <v>-3.5807826981859936</v>
      </c>
      <c r="Z5" s="53">
        <f t="shared" si="4"/>
        <v>-0.7211613363574183</v>
      </c>
      <c r="AA5" s="54">
        <f t="shared" si="4"/>
        <v>-0.18297453632479357</v>
      </c>
      <c r="AB5" s="56">
        <f aca="true" t="shared" si="5" ref="AB5:AC7">R6</f>
        <v>0.1985270450858361</v>
      </c>
      <c r="AC5" s="59">
        <f t="shared" si="5"/>
        <v>0.10936066225678925</v>
      </c>
    </row>
    <row r="6" spans="1:29" ht="12.75">
      <c r="A6" s="5" t="s">
        <v>12</v>
      </c>
      <c r="B6" s="61"/>
      <c r="C6" s="8">
        <f>'[1]Sheet1'!K275*1000</f>
        <v>595.5944352941178</v>
      </c>
      <c r="D6" s="10">
        <f>'[1]Sheet1'!P275</f>
        <v>-1.3506025000000002</v>
      </c>
      <c r="E6" s="10">
        <f>'[1]Sheet1'!T275</f>
        <v>0.3087599999999999</v>
      </c>
      <c r="F6" s="10">
        <f>'[1]Sheet1'!X275</f>
        <v>0.9484150000000003</v>
      </c>
      <c r="G6" s="10">
        <f>'[1]Sheet1'!AB275</f>
        <v>0.5232975</v>
      </c>
      <c r="H6" s="10">
        <f>'[1]Sheet1'!O275</f>
        <v>0.22775499999999999</v>
      </c>
      <c r="I6" s="11">
        <f>'[1]Sheet1'!S275</f>
        <v>0.437075</v>
      </c>
      <c r="K6" s="63" t="s">
        <v>20</v>
      </c>
      <c r="L6" s="3" t="s">
        <v>11</v>
      </c>
      <c r="M6" s="75">
        <f>AVERAGE(J18:J23)</f>
        <v>-5.059225762975593</v>
      </c>
      <c r="N6" s="33">
        <f aca="true" t="shared" si="6" ref="N6:S6">AVERAGE(K18:K23)</f>
        <v>-3.5807826981859936</v>
      </c>
      <c r="O6" s="34">
        <f t="shared" si="6"/>
        <v>-0.7211613363574183</v>
      </c>
      <c r="P6" s="34">
        <f t="shared" si="6"/>
        <v>-0.18297453632479357</v>
      </c>
      <c r="Q6" s="34">
        <f t="shared" si="6"/>
        <v>-0.04473281157035377</v>
      </c>
      <c r="R6" s="33">
        <f t="shared" si="6"/>
        <v>0.1985270450858361</v>
      </c>
      <c r="S6" s="76">
        <f t="shared" si="6"/>
        <v>0.10936066225678925</v>
      </c>
      <c r="V6" s="70"/>
      <c r="W6" s="50" t="s">
        <v>27</v>
      </c>
      <c r="X6" s="51">
        <f t="shared" si="4"/>
        <v>0.07772793345254159</v>
      </c>
      <c r="Y6" s="52">
        <f t="shared" si="4"/>
        <v>-2.4996962559306986</v>
      </c>
      <c r="Z6" s="53">
        <f t="shared" si="4"/>
        <v>-0.6620174988034881</v>
      </c>
      <c r="AA6" s="54">
        <f t="shared" si="4"/>
        <v>-0.1522736502978807</v>
      </c>
      <c r="AB6" s="56">
        <f t="shared" si="5"/>
        <v>0.7900853287790202</v>
      </c>
      <c r="AC6" s="59">
        <f t="shared" si="5"/>
        <v>0.19376024573868506</v>
      </c>
    </row>
    <row r="7" spans="1:29" ht="13.5" thickBot="1">
      <c r="A7" s="22" t="s">
        <v>13</v>
      </c>
      <c r="B7" s="62"/>
      <c r="C7" s="12">
        <f>'[1]Sheet1'!K277*1000</f>
        <v>596.4258402576207</v>
      </c>
      <c r="D7" s="14">
        <f>'[1]Sheet1'!P277</f>
        <v>-0.6486375000000003</v>
      </c>
      <c r="E7" s="14">
        <f>'[1]Sheet1'!T277</f>
        <v>-0.16636</v>
      </c>
      <c r="F7" s="14">
        <f>'[1]Sheet1'!X277</f>
        <v>1.2210125</v>
      </c>
      <c r="G7" s="14">
        <f>'[1]Sheet1'!AB277</f>
        <v>0.5249037499999999</v>
      </c>
      <c r="H7" s="14">
        <f>'[1]Sheet1'!O277</f>
        <v>0.008384999999999953</v>
      </c>
      <c r="I7" s="15">
        <f>'[1]Sheet1'!S277</f>
        <v>-0.03849499999999999</v>
      </c>
      <c r="K7" s="64"/>
      <c r="L7" s="6" t="s">
        <v>12</v>
      </c>
      <c r="M7" s="77">
        <f>AVERAGE(J24:J31)</f>
        <v>0.07772793345254159</v>
      </c>
      <c r="N7" s="37">
        <f aca="true" t="shared" si="7" ref="N7:S7">AVERAGE(K24:K31)</f>
        <v>-2.4996962559306986</v>
      </c>
      <c r="O7" s="38">
        <f t="shared" si="7"/>
        <v>-0.6620174988034881</v>
      </c>
      <c r="P7" s="38">
        <f t="shared" si="7"/>
        <v>-0.1522736502978807</v>
      </c>
      <c r="Q7" s="38">
        <f t="shared" si="7"/>
        <v>-0.042939397191903865</v>
      </c>
      <c r="R7" s="37">
        <f t="shared" si="7"/>
        <v>0.7900853287790202</v>
      </c>
      <c r="S7" s="78">
        <f t="shared" si="7"/>
        <v>0.19376024573868506</v>
      </c>
      <c r="V7" s="70"/>
      <c r="W7" s="50" t="s">
        <v>28</v>
      </c>
      <c r="X7" s="51">
        <f t="shared" si="4"/>
        <v>-7.592451636694318</v>
      </c>
      <c r="Y7" s="52">
        <f t="shared" si="4"/>
        <v>-3.2034283736202376</v>
      </c>
      <c r="Z7" s="53">
        <f t="shared" si="4"/>
        <v>-0.6546461945164105</v>
      </c>
      <c r="AA7" s="54">
        <f t="shared" si="4"/>
        <v>-0.013744233056642439</v>
      </c>
      <c r="AB7" s="56">
        <f t="shared" si="5"/>
        <v>-0.18927312054741854</v>
      </c>
      <c r="AC7" s="59">
        <f t="shared" si="5"/>
        <v>-0.041023569177537814</v>
      </c>
    </row>
    <row r="8" spans="1:29" ht="13.5" thickBot="1">
      <c r="A8" s="2" t="s">
        <v>11</v>
      </c>
      <c r="B8" s="60" t="s">
        <v>16</v>
      </c>
      <c r="C8" s="19">
        <f>'[1]Sheet1'!K279*1000</f>
        <v>595.72138467264</v>
      </c>
      <c r="D8" s="20">
        <f>'[1]Sheet1'!P279</f>
        <v>-1.172195</v>
      </c>
      <c r="E8" s="20">
        <f>'[1]Sheet1'!T279</f>
        <v>0.7883600000000001</v>
      </c>
      <c r="F8" s="20">
        <f>'[1]Sheet1'!X279</f>
        <v>1.2706899999999997</v>
      </c>
      <c r="G8" s="20">
        <f>'[1]Sheet1'!AB279</f>
        <v>0.592245</v>
      </c>
      <c r="H8" s="20">
        <f>'[1]Sheet1'!O279</f>
        <v>0.00989000000000001</v>
      </c>
      <c r="I8" s="21">
        <f>'[1]Sheet1'!S279</f>
        <v>-0.016225000000000007</v>
      </c>
      <c r="K8" s="64"/>
      <c r="L8" s="6" t="s">
        <v>13</v>
      </c>
      <c r="M8" s="77">
        <f>AVERAGE(J32:J45)</f>
        <v>-7.592451636694318</v>
      </c>
      <c r="N8" s="37">
        <f aca="true" t="shared" si="8" ref="N8:S8">AVERAGE(K32:K45)</f>
        <v>-3.2034283736202376</v>
      </c>
      <c r="O8" s="38">
        <f t="shared" si="8"/>
        <v>-0.6546461945164105</v>
      </c>
      <c r="P8" s="38">
        <f t="shared" si="8"/>
        <v>-0.013744233056642439</v>
      </c>
      <c r="Q8" s="38">
        <f t="shared" si="8"/>
        <v>-0.001939826159436196</v>
      </c>
      <c r="R8" s="37">
        <f t="shared" si="8"/>
        <v>-0.18927312054741854</v>
      </c>
      <c r="S8" s="78">
        <f t="shared" si="8"/>
        <v>-0.041023569177537814</v>
      </c>
      <c r="V8" s="69"/>
      <c r="W8" s="40" t="s">
        <v>25</v>
      </c>
      <c r="X8" s="18">
        <f>M10</f>
        <v>-4.191316488739123</v>
      </c>
      <c r="Y8" s="45">
        <f>N10</f>
        <v>-3.09463577591231</v>
      </c>
      <c r="Z8" s="46">
        <f>O10</f>
        <v>-0.6792750098924389</v>
      </c>
      <c r="AA8" s="15">
        <f>P10</f>
        <v>-0.11633080655977225</v>
      </c>
      <c r="AB8" s="12">
        <f>R10</f>
        <v>0.26644641777247924</v>
      </c>
      <c r="AC8" s="58">
        <f>S10</f>
        <v>0.08736577960597884</v>
      </c>
    </row>
    <row r="9" spans="1:19" ht="12.75">
      <c r="A9" s="5" t="s">
        <v>12</v>
      </c>
      <c r="B9" s="61"/>
      <c r="C9" s="8">
        <f>'[1]Sheet1'!K281*1000</f>
        <v>595.8150235294117</v>
      </c>
      <c r="D9" s="10">
        <f>'[1]Sheet1'!P281</f>
        <v>-1.1103450000000001</v>
      </c>
      <c r="E9" s="10">
        <f>'[1]Sheet1'!T281</f>
        <v>0.19118</v>
      </c>
      <c r="F9" s="10">
        <f>'[1]Sheet1'!X281</f>
        <v>0.9670399999999999</v>
      </c>
      <c r="G9" s="10">
        <f>'[1]Sheet1'!AB281</f>
        <v>0.52481</v>
      </c>
      <c r="H9" s="10">
        <f>'[1]Sheet1'!O281</f>
        <v>0.277665</v>
      </c>
      <c r="I9" s="11">
        <f>'[1]Sheet1'!S281</f>
        <v>0.446</v>
      </c>
      <c r="K9" s="64"/>
      <c r="L9" s="6" t="s">
        <v>17</v>
      </c>
      <c r="M9" s="77">
        <f>AVERAGE(J18:J37)</f>
        <v>-3.309596481920233</v>
      </c>
      <c r="N9" s="37">
        <f aca="true" t="shared" si="9" ref="N9:S9">AVERAGE(K18:K37)</f>
        <v>-2.9779982924728094</v>
      </c>
      <c r="O9" s="38">
        <f t="shared" si="9"/>
        <v>-0.7601727623527974</v>
      </c>
      <c r="P9" s="38">
        <f>AVERAGE(M18:M37)</f>
        <v>-0.1418443192268891</v>
      </c>
      <c r="Q9" s="38">
        <f t="shared" si="9"/>
        <v>-0.035897330570065764</v>
      </c>
      <c r="R9" s="38">
        <f t="shared" si="9"/>
        <v>0.2585033733822285</v>
      </c>
      <c r="S9" s="39">
        <f t="shared" si="9"/>
        <v>0.10375142813178251</v>
      </c>
    </row>
    <row r="10" spans="1:19" ht="13.5" thickBot="1">
      <c r="A10" s="22" t="s">
        <v>13</v>
      </c>
      <c r="B10" s="62"/>
      <c r="C10" s="12">
        <f>'[1]Sheet1'!K283*1000</f>
        <v>596.3836525360119</v>
      </c>
      <c r="D10" s="14">
        <f>'[1]Sheet1'!P283</f>
        <v>-1.1768000000000003</v>
      </c>
      <c r="E10" s="14">
        <f>'[1]Sheet1'!T283</f>
        <v>-0.02206999999999999</v>
      </c>
      <c r="F10" s="14">
        <f>'[1]Sheet1'!X283</f>
        <v>1.2583600000000001</v>
      </c>
      <c r="G10" s="14">
        <f>'[1]Sheet1'!AB283</f>
        <v>0.530355</v>
      </c>
      <c r="H10" s="14">
        <f>'[1]Sheet1'!O283</f>
        <v>0.233655</v>
      </c>
      <c r="I10" s="15">
        <f>'[1]Sheet1'!S283</f>
        <v>-0.001149999999999997</v>
      </c>
      <c r="K10" s="22"/>
      <c r="L10" s="40" t="s">
        <v>18</v>
      </c>
      <c r="M10" s="79">
        <f>AVERAGE(M6:M8)</f>
        <v>-4.191316488739123</v>
      </c>
      <c r="N10" s="41">
        <f aca="true" t="shared" si="10" ref="N10:S10">AVERAGE(N6:N8)</f>
        <v>-3.09463577591231</v>
      </c>
      <c r="O10" s="42">
        <f t="shared" si="10"/>
        <v>-0.6792750098924389</v>
      </c>
      <c r="P10" s="42">
        <f t="shared" si="10"/>
        <v>-0.11633080655977225</v>
      </c>
      <c r="Q10" s="42">
        <f t="shared" si="10"/>
        <v>-0.029870678307231276</v>
      </c>
      <c r="R10" s="42">
        <f t="shared" si="10"/>
        <v>0.26644641777247924</v>
      </c>
      <c r="S10" s="43">
        <f t="shared" si="10"/>
        <v>0.08736577960597884</v>
      </c>
    </row>
    <row r="11" ht="12.75">
      <c r="B11" s="16"/>
    </row>
    <row r="12" ht="12.75">
      <c r="B12" s="16"/>
    </row>
    <row r="13" ht="12.75">
      <c r="B13" s="16"/>
    </row>
    <row r="14" ht="12.75">
      <c r="B14" s="16"/>
    </row>
    <row r="15" ht="13.5" thickBot="1"/>
    <row r="16" spans="3:16" ht="12.75">
      <c r="C16" s="63" t="s">
        <v>9</v>
      </c>
      <c r="D16" s="66"/>
      <c r="E16" s="66"/>
      <c r="F16" s="66"/>
      <c r="G16" s="66"/>
      <c r="H16" s="66"/>
      <c r="I16" s="67"/>
      <c r="J16" s="63" t="s">
        <v>10</v>
      </c>
      <c r="K16" s="66"/>
      <c r="L16" s="66"/>
      <c r="M16" s="66"/>
      <c r="N16" s="66"/>
      <c r="O16" s="66"/>
      <c r="P16" s="67"/>
    </row>
    <row r="17" spans="1:16" ht="12.75">
      <c r="A17" s="1" t="s">
        <v>7</v>
      </c>
      <c r="B17" s="1" t="s">
        <v>8</v>
      </c>
      <c r="C17" s="5" t="s">
        <v>0</v>
      </c>
      <c r="D17" s="6" t="s">
        <v>1</v>
      </c>
      <c r="E17" s="6" t="s">
        <v>2</v>
      </c>
      <c r="F17" s="6" t="s">
        <v>3</v>
      </c>
      <c r="G17" s="6" t="s">
        <v>4</v>
      </c>
      <c r="H17" s="6" t="s">
        <v>5</v>
      </c>
      <c r="I17" s="7" t="s">
        <v>6</v>
      </c>
      <c r="J17" s="5" t="s">
        <v>0</v>
      </c>
      <c r="K17" s="6" t="s">
        <v>1</v>
      </c>
      <c r="L17" s="6" t="s">
        <v>2</v>
      </c>
      <c r="M17" s="6" t="s">
        <v>3</v>
      </c>
      <c r="N17" s="6" t="s">
        <v>4</v>
      </c>
      <c r="O17" s="6" t="s">
        <v>5</v>
      </c>
      <c r="P17" s="7" t="s">
        <v>6</v>
      </c>
    </row>
    <row r="18" spans="1:16" ht="12.75">
      <c r="A18" s="1">
        <v>1061</v>
      </c>
      <c r="B18" s="1">
        <v>1</v>
      </c>
      <c r="C18" s="23">
        <f>'[2]Summary Data'!$B$42</f>
        <v>595.249522222222</v>
      </c>
      <c r="D18" s="24">
        <f>'[2]Work sheet'!$D$7</f>
        <v>-4.689351372773487</v>
      </c>
      <c r="E18" s="25">
        <f>'[2]Work sheet'!$D$9</f>
        <v>0.32223620063808833</v>
      </c>
      <c r="F18" s="25">
        <f>'[2]Work sheet'!$D$11</f>
        <v>1.0293070162134832</v>
      </c>
      <c r="G18" s="25">
        <f>'[2]Work sheet'!$D$13</f>
        <v>0.5536244578638841</v>
      </c>
      <c r="H18" s="71">
        <f>'[2]Work sheet'!$H$6</f>
        <v>0.2864477211221227</v>
      </c>
      <c r="I18" s="26">
        <f>'[2]Work sheet'!$H$8</f>
        <v>0.058289762061267764</v>
      </c>
      <c r="J18" s="27">
        <f aca="true" t="shared" si="11" ref="J18:J23">(C18-C$2)/C$2*10000</f>
        <v>-6.212491143563394</v>
      </c>
      <c r="K18" s="24">
        <f aca="true" t="shared" si="12" ref="K18:K23">D18-D$2</f>
        <v>-3.20761470610682</v>
      </c>
      <c r="L18" s="25">
        <f aca="true" t="shared" si="13" ref="L18:P19">E18-E$2</f>
        <v>-0.44930157713968943</v>
      </c>
      <c r="M18" s="25">
        <f t="shared" si="13"/>
        <v>-0.2041452060087383</v>
      </c>
      <c r="N18" s="25">
        <f t="shared" si="13"/>
        <v>-0.03894220880278265</v>
      </c>
      <c r="O18" s="71">
        <f t="shared" si="13"/>
        <v>0.16938661001101163</v>
      </c>
      <c r="P18" s="26">
        <f t="shared" si="13"/>
        <v>0.0876030953946011</v>
      </c>
    </row>
    <row r="19" spans="1:16" ht="12.75">
      <c r="A19" s="1">
        <v>1061</v>
      </c>
      <c r="B19" s="1">
        <v>2</v>
      </c>
      <c r="C19" s="8">
        <f>'[2]Summary Data'!$Y$42</f>
        <v>595.2300000000001</v>
      </c>
      <c r="D19" s="9">
        <f>'[2]Work sheet'!$L$7</f>
        <v>-4.9532475429393905</v>
      </c>
      <c r="E19" s="10">
        <f>'[2]Work sheet'!$L$9</f>
        <v>0.015770928670564222</v>
      </c>
      <c r="F19" s="10">
        <f>'[2]Work sheet'!$L$11</f>
        <v>0.9409915428092207</v>
      </c>
      <c r="G19" s="10">
        <f>'[2]Work sheet'!$L$13</f>
        <v>0.5247946442035025</v>
      </c>
      <c r="H19" s="72">
        <f>'[2]Work sheet'!$N$6</f>
        <v>0.8730776</v>
      </c>
      <c r="I19" s="11">
        <f>'[2]Work sheet'!$N$8</f>
        <v>-0.04047041</v>
      </c>
      <c r="J19" s="17">
        <f t="shared" si="11"/>
        <v>-6.5402544315672655</v>
      </c>
      <c r="K19" s="9">
        <f t="shared" si="12"/>
        <v>-3.4715108762727236</v>
      </c>
      <c r="L19" s="10">
        <f t="shared" si="13"/>
        <v>-0.7557668491072136</v>
      </c>
      <c r="M19" s="10">
        <f t="shared" si="13"/>
        <v>-0.2924606794130008</v>
      </c>
      <c r="N19" s="10">
        <f t="shared" si="13"/>
        <v>-0.06777202246316427</v>
      </c>
      <c r="O19" s="72">
        <f t="shared" si="13"/>
        <v>0.756016488888889</v>
      </c>
      <c r="P19" s="11">
        <f t="shared" si="13"/>
        <v>-0.011157076666666672</v>
      </c>
    </row>
    <row r="20" spans="1:16" ht="12.75">
      <c r="A20" s="1">
        <v>1063</v>
      </c>
      <c r="B20" s="1">
        <v>1</v>
      </c>
      <c r="C20" s="8">
        <f>'[10]Summary Data'!$B$42</f>
        <v>595.2968944444444</v>
      </c>
      <c r="D20" s="9">
        <f>'[10]Work sheet'!$D$7</f>
        <v>-6.898787781537866</v>
      </c>
      <c r="E20" s="10">
        <f>'[10]Work sheet'!$D$9</f>
        <v>0.10499591738129198</v>
      </c>
      <c r="F20" s="10">
        <f>'[10]Work sheet'!$D$11</f>
        <v>1.054270693549079</v>
      </c>
      <c r="G20" s="10">
        <f>'[10]Work sheet'!$D$13</f>
        <v>0.5453042990472774</v>
      </c>
      <c r="H20" s="72">
        <f>'[10]Work sheet'!$H$6</f>
        <v>-2.0552244597545823</v>
      </c>
      <c r="I20" s="11">
        <f>'[10]Work sheet'!$H$8</f>
        <v>0.2319723528658921</v>
      </c>
      <c r="J20" s="17">
        <f t="shared" si="11"/>
        <v>-5.417147501882455</v>
      </c>
      <c r="K20" s="9">
        <f t="shared" si="12"/>
        <v>-5.4170511148711995</v>
      </c>
      <c r="L20" s="10">
        <f aca="true" t="shared" si="14" ref="L20:P21">E20-E$2</f>
        <v>-0.6665418603964858</v>
      </c>
      <c r="M20" s="10">
        <f t="shared" si="14"/>
        <v>-0.1791815286731424</v>
      </c>
      <c r="N20" s="10">
        <f t="shared" si="14"/>
        <v>-0.0472623676193894</v>
      </c>
      <c r="O20" s="72">
        <f t="shared" si="14"/>
        <v>-2.1722855708656934</v>
      </c>
      <c r="P20" s="11">
        <f t="shared" si="14"/>
        <v>0.26128568619922543</v>
      </c>
    </row>
    <row r="21" spans="1:16" ht="12.75">
      <c r="A21" s="1">
        <v>1063</v>
      </c>
      <c r="B21" s="1">
        <v>2</v>
      </c>
      <c r="C21" s="8">
        <f>'[10]Summary Data'!$Y$42</f>
        <v>595.0291944444442</v>
      </c>
      <c r="D21" s="9">
        <f>'[10]Work sheet'!$L$7</f>
        <v>-6.137240174150297</v>
      </c>
      <c r="E21" s="10">
        <f>'[10]Work sheet'!$L$9</f>
        <v>0.005697469077839889</v>
      </c>
      <c r="F21" s="10">
        <f>'[10]Work sheet'!$L$11</f>
        <v>1.0533064830043364</v>
      </c>
      <c r="G21" s="10">
        <f>'[10]Work sheet'!$L$13</f>
        <v>0.550744388653233</v>
      </c>
      <c r="H21" s="72">
        <f>'[10]Work sheet'!$N$6</f>
        <v>2.641801</v>
      </c>
      <c r="I21" s="11">
        <f>'[10]Work sheet'!$N$8</f>
        <v>-0.2654512</v>
      </c>
      <c r="J21" s="17">
        <f t="shared" si="11"/>
        <v>-9.911627238943504</v>
      </c>
      <c r="K21" s="9">
        <f t="shared" si="12"/>
        <v>-4.65550350748363</v>
      </c>
      <c r="L21" s="10">
        <f t="shared" si="14"/>
        <v>-0.7658403086999379</v>
      </c>
      <c r="M21" s="10">
        <f t="shared" si="14"/>
        <v>-0.18014573921788513</v>
      </c>
      <c r="N21" s="10">
        <f t="shared" si="14"/>
        <v>-0.041822278013433745</v>
      </c>
      <c r="O21" s="72">
        <f t="shared" si="14"/>
        <v>2.524739888888889</v>
      </c>
      <c r="P21" s="11">
        <f t="shared" si="14"/>
        <v>-0.23613786666666667</v>
      </c>
    </row>
    <row r="22" spans="1:16" ht="12.75">
      <c r="A22" s="1">
        <v>1064</v>
      </c>
      <c r="B22" s="1">
        <v>1</v>
      </c>
      <c r="C22" s="8">
        <f>'[11]Summary Data'!$B$42</f>
        <v>595.5755388888889</v>
      </c>
      <c r="D22" s="9">
        <f>'[11]Work sheet'!$D$7</f>
        <v>-3.9170568363392664</v>
      </c>
      <c r="E22" s="10">
        <f>'[11]Work sheet'!$D$9</f>
        <v>-0.09958535141948367</v>
      </c>
      <c r="F22" s="10">
        <f>'[11]Work sheet'!$D$11</f>
        <v>1.1009057513551994</v>
      </c>
      <c r="G22" s="10">
        <f>'[11]Work sheet'!$D$13</f>
        <v>0.5544721756589249</v>
      </c>
      <c r="H22" s="72">
        <f>'[11]Work sheet'!$H$6</f>
        <v>0.5132980758141427</v>
      </c>
      <c r="I22" s="11">
        <f>'[11]Work sheet'!$H$8</f>
        <v>0.45605193861357574</v>
      </c>
      <c r="J22" s="17">
        <f t="shared" si="11"/>
        <v>-0.7389188526509662</v>
      </c>
      <c r="K22" s="9">
        <f t="shared" si="12"/>
        <v>-2.4353201696725995</v>
      </c>
      <c r="L22" s="10">
        <f aca="true" t="shared" si="15" ref="L22:P23">E22-E$2</f>
        <v>-0.8711231291972614</v>
      </c>
      <c r="M22" s="10">
        <f t="shared" si="15"/>
        <v>-0.1325464708670221</v>
      </c>
      <c r="N22" s="10">
        <f t="shared" si="15"/>
        <v>-0.03809449100774187</v>
      </c>
      <c r="O22" s="72">
        <f t="shared" si="15"/>
        <v>0.3962369647030316</v>
      </c>
      <c r="P22" s="11">
        <f t="shared" si="15"/>
        <v>0.48536527194690904</v>
      </c>
    </row>
    <row r="23" spans="1:16" ht="12.75">
      <c r="A23" s="1">
        <v>1064</v>
      </c>
      <c r="B23" s="1">
        <v>2</v>
      </c>
      <c r="C23" s="28">
        <f>'[11]Summary Data'!$Y$42</f>
        <v>595.5281277777777</v>
      </c>
      <c r="D23" s="29">
        <f>'[11]Work sheet'!$L$7</f>
        <v>-3.7794324813756557</v>
      </c>
      <c r="E23" s="30">
        <f>'[11]Work sheet'!$L$9</f>
        <v>-0.046856515826144175</v>
      </c>
      <c r="F23" s="30">
        <f>'[11]Work sheet'!$L$11</f>
        <v>1.1240846284532486</v>
      </c>
      <c r="G23" s="30">
        <f>'[11]Work sheet'!$L$13</f>
        <v>0.5580631651510561</v>
      </c>
      <c r="H23" s="73">
        <f>'[11]Work sheet'!$N$6</f>
        <v>-0.365871</v>
      </c>
      <c r="I23" s="31">
        <f>'[11]Work sheet'!$N$8</f>
        <v>0.03989153</v>
      </c>
      <c r="J23" s="32">
        <f t="shared" si="11"/>
        <v>-1.5349154092459742</v>
      </c>
      <c r="K23" s="29">
        <f t="shared" si="12"/>
        <v>-2.2976958147089888</v>
      </c>
      <c r="L23" s="30">
        <f t="shared" si="15"/>
        <v>-0.8183942936039219</v>
      </c>
      <c r="M23" s="30">
        <f t="shared" si="15"/>
        <v>-0.10936759376897287</v>
      </c>
      <c r="N23" s="30">
        <f t="shared" si="15"/>
        <v>-0.03450350151561066</v>
      </c>
      <c r="O23" s="73">
        <f t="shared" si="15"/>
        <v>-0.48293211111111106</v>
      </c>
      <c r="P23" s="31">
        <f t="shared" si="15"/>
        <v>0.06920486333333332</v>
      </c>
    </row>
    <row r="24" spans="1:16" ht="12.75">
      <c r="A24" s="1">
        <v>2035</v>
      </c>
      <c r="B24" s="1">
        <v>1</v>
      </c>
      <c r="C24" s="23">
        <f>AVERAGE('[3]Summary Data'!$D$2:$H$2,'[3]Summary Data'!$J$2,'[3]Summary Data'!$L$2,'[3]Summary Data'!$N$2:$R$2)</f>
        <v>595.5392156862745</v>
      </c>
      <c r="D24" s="24">
        <f>AVERAGE('[3]Summary Data'!$D$7:$H$7,'[3]Summary Data'!$J$7,'[3]Summary Data'!$L$7,'[3]Summary Data'!$N$7:$R$7)</f>
        <v>-3.880208750000001</v>
      </c>
      <c r="E24" s="25">
        <f>AVERAGE('[3]Summary Data'!$D$9:$H$9,'[3]Summary Data'!$J$9,'[3]Summary Data'!$L$9,'[3]Summary Data'!$N$9:$R$9)</f>
        <v>0.019218678175000007</v>
      </c>
      <c r="F24" s="25">
        <f>AVERAGE('[3]Summary Data'!$D$11:$H$11,'[3]Summary Data'!$J$11,'[3]Summary Data'!$L$11,'[3]Summary Data'!$N$11:$R$11)</f>
        <v>0.7311590833333333</v>
      </c>
      <c r="G24" s="25">
        <f>AVERAGE('[3]Summary Data'!$D$13:$H$13,'[3]Summary Data'!$J$13,'[3]Summary Data'!$L$13,'[3]Summary Data'!$N$13:$R$13)</f>
        <v>0.5327344333333334</v>
      </c>
      <c r="H24" s="71">
        <f>AVERAGE('[3]Summary Data'!$D$23:$H$23,'[3]Summary Data'!$J$23,'[3]Summary Data'!$L$23,'[3]Summary Data'!$N$23:$R$23)</f>
        <v>0.3055612558333334</v>
      </c>
      <c r="I24" s="26">
        <f>AVERAGE('[3]Summary Data'!$D$25:$H$25,'[3]Summary Data'!$J$25,'[3]Summary Data'!$L$25,'[3]Summary Data'!$N$25:$R$25)</f>
        <v>0.38084310666666665</v>
      </c>
      <c r="J24" s="27">
        <f>(C24-C$3)/C$3*10000</f>
        <v>1.1410368894155487</v>
      </c>
      <c r="K24" s="24">
        <f>D24-D$3</f>
        <v>-2.709972812500001</v>
      </c>
      <c r="L24" s="25">
        <f aca="true" t="shared" si="16" ref="L24:P31">E24-E$3</f>
        <v>-0.19893444682499994</v>
      </c>
      <c r="M24" s="25">
        <f t="shared" si="16"/>
        <v>-0.23468154166666688</v>
      </c>
      <c r="N24" s="25">
        <f t="shared" si="16"/>
        <v>0.004482870833333208</v>
      </c>
      <c r="O24" s="71">
        <f t="shared" si="16"/>
        <v>0.31335344333333337</v>
      </c>
      <c r="P24" s="26">
        <f t="shared" si="16"/>
        <v>0.04177748166666678</v>
      </c>
    </row>
    <row r="25" spans="1:16" ht="12.75">
      <c r="A25" s="1">
        <v>2035</v>
      </c>
      <c r="B25" s="1">
        <v>2</v>
      </c>
      <c r="C25" s="8">
        <f>'[3]Summary Data'!$Y$42</f>
        <v>595.6470588235293</v>
      </c>
      <c r="D25" s="9">
        <f>'[3]Work sheet'!$L$7</f>
        <v>-3.6794626456422606</v>
      </c>
      <c r="E25" s="10">
        <f>'[3]Work sheet'!$L$9</f>
        <v>-0.4089522066416989</v>
      </c>
      <c r="F25" s="10">
        <f>'[3]Work sheet'!$L$11</f>
        <v>0.8644177477116725</v>
      </c>
      <c r="G25" s="10">
        <f>'[3]Work sheet'!$L$13</f>
        <v>0.5031564869812022</v>
      </c>
      <c r="H25" s="72">
        <f>'[3]Work sheet'!$N$6</f>
        <v>-0.5407068</v>
      </c>
      <c r="I25" s="11">
        <f>'[3]Work sheet'!$N$8</f>
        <v>0.5022016</v>
      </c>
      <c r="J25" s="17">
        <f aca="true" t="shared" si="17" ref="J25:J31">(C25-C$3)/C$3*10000</f>
        <v>2.952092143439477</v>
      </c>
      <c r="K25" s="9">
        <f aca="true" t="shared" si="18" ref="K25:K31">D25-D$3</f>
        <v>-2.5092267081422603</v>
      </c>
      <c r="L25" s="10">
        <f t="shared" si="16"/>
        <v>-0.6271053316416988</v>
      </c>
      <c r="M25" s="10">
        <f t="shared" si="16"/>
        <v>-0.10142287728832777</v>
      </c>
      <c r="N25" s="10">
        <f t="shared" si="16"/>
        <v>-0.02509507551879797</v>
      </c>
      <c r="O25" s="72">
        <f t="shared" si="16"/>
        <v>-0.5329146125</v>
      </c>
      <c r="P25" s="11">
        <f t="shared" si="16"/>
        <v>0.16313597500000016</v>
      </c>
    </row>
    <row r="26" spans="1:16" ht="12.75">
      <c r="A26" s="1">
        <v>2040</v>
      </c>
      <c r="B26" s="1">
        <v>1</v>
      </c>
      <c r="C26" s="8">
        <f>'[4]Summary Data'!$B$42</f>
        <v>595.7450980392156</v>
      </c>
      <c r="D26" s="9">
        <f>'[4]Work sheet'!$D$7</f>
        <v>-4.146833473873208</v>
      </c>
      <c r="E26" s="10">
        <f>'[4]Work sheet'!$D$9</f>
        <v>-0.7431214200377837</v>
      </c>
      <c r="F26" s="10">
        <f>'[4]Work sheet'!$D$11</f>
        <v>0.8493875642243565</v>
      </c>
      <c r="G26" s="10">
        <f>'[4]Work sheet'!$D$13</f>
        <v>0.47964957295159066</v>
      </c>
      <c r="H26" s="72">
        <f>'[4]Work sheet'!$H$6</f>
        <v>1.1199366486809952</v>
      </c>
      <c r="I26" s="11">
        <f>'[4]Work sheet'!$H$8</f>
        <v>0.7056241895327571</v>
      </c>
      <c r="J26" s="17">
        <f t="shared" si="17"/>
        <v>4.598506010735866</v>
      </c>
      <c r="K26" s="9">
        <f t="shared" si="18"/>
        <v>-2.976597536373208</v>
      </c>
      <c r="L26" s="10">
        <f t="shared" si="16"/>
        <v>-0.9612745450377836</v>
      </c>
      <c r="M26" s="10">
        <f t="shared" si="16"/>
        <v>-0.11645306077564377</v>
      </c>
      <c r="N26" s="10">
        <f t="shared" si="16"/>
        <v>-0.0486019895484095</v>
      </c>
      <c r="O26" s="72">
        <f t="shared" si="16"/>
        <v>1.1277288361809952</v>
      </c>
      <c r="P26" s="11">
        <f t="shared" si="16"/>
        <v>0.3665585645327572</v>
      </c>
    </row>
    <row r="27" spans="1:16" ht="12.75">
      <c r="A27" s="1">
        <v>2040</v>
      </c>
      <c r="B27" s="1">
        <v>2</v>
      </c>
      <c r="C27" s="8">
        <f>'[4]Summary Data'!$Y$42</f>
        <v>595.6405228758168</v>
      </c>
      <c r="D27" s="9">
        <f>'[4]Work sheet'!$L$7</f>
        <v>-3.770561568914107</v>
      </c>
      <c r="E27" s="10">
        <f>'[4]Work sheet'!$L$9</f>
        <v>-0.7148790967944715</v>
      </c>
      <c r="F27" s="10">
        <f>'[4]Work sheet'!$L$11</f>
        <v>0.8951739772098255</v>
      </c>
      <c r="G27" s="10">
        <f>'[4]Work sheet'!$L$13</f>
        <v>0.46445151560461034</v>
      </c>
      <c r="H27" s="72">
        <f>'[4]Work sheet'!$N$6</f>
        <v>1.353766</v>
      </c>
      <c r="I27" s="11">
        <f>'[4]Work sheet'!$N$8</f>
        <v>0.3878516</v>
      </c>
      <c r="J27" s="17">
        <f t="shared" si="17"/>
        <v>2.842331218952542</v>
      </c>
      <c r="K27" s="9">
        <f t="shared" si="18"/>
        <v>-2.6003256314141074</v>
      </c>
      <c r="L27" s="10">
        <f t="shared" si="16"/>
        <v>-0.9330322217944714</v>
      </c>
      <c r="M27" s="10">
        <f t="shared" si="16"/>
        <v>-0.07066664779017473</v>
      </c>
      <c r="N27" s="10">
        <f t="shared" si="16"/>
        <v>-0.06380004689538982</v>
      </c>
      <c r="O27" s="72">
        <f t="shared" si="16"/>
        <v>1.3615581875</v>
      </c>
      <c r="P27" s="11">
        <f t="shared" si="16"/>
        <v>0.04878597500000015</v>
      </c>
    </row>
    <row r="28" spans="1:16" ht="12.75">
      <c r="A28" s="1">
        <v>2043</v>
      </c>
      <c r="B28" s="1">
        <v>1</v>
      </c>
      <c r="C28" s="8">
        <f>'[5]Summary Data'!$B$42</f>
        <v>595.313725490196</v>
      </c>
      <c r="D28" s="9">
        <f>'[5]Work sheet'!$D$7</f>
        <v>-2.6017111460439946</v>
      </c>
      <c r="E28" s="10">
        <f>'[5]Work sheet'!$D$9</f>
        <v>-0.5227691694994491</v>
      </c>
      <c r="F28" s="10">
        <f>'[5]Work sheet'!$D$11</f>
        <v>0.8461481009870908</v>
      </c>
      <c r="G28" s="10">
        <f>'[5]Work sheet'!$D$13</f>
        <v>0.4936365261967403</v>
      </c>
      <c r="H28" s="72">
        <f>'[5]Work sheet'!$H$6</f>
        <v>1.6391378077062537</v>
      </c>
      <c r="I28" s="11">
        <f>'[5]Work sheet'!$H$8</f>
        <v>0.427212461106977</v>
      </c>
      <c r="J28" s="17">
        <f t="shared" si="17"/>
        <v>-2.6457150053655742</v>
      </c>
      <c r="K28" s="9">
        <f t="shared" si="18"/>
        <v>-1.4314752085439946</v>
      </c>
      <c r="L28" s="10">
        <f t="shared" si="16"/>
        <v>-0.740922294499449</v>
      </c>
      <c r="M28" s="10">
        <f t="shared" si="16"/>
        <v>-0.11969252401290942</v>
      </c>
      <c r="N28" s="10">
        <f t="shared" si="16"/>
        <v>-0.03461503630325985</v>
      </c>
      <c r="O28" s="72">
        <f t="shared" si="16"/>
        <v>1.6469299952062537</v>
      </c>
      <c r="P28" s="11">
        <f t="shared" si="16"/>
        <v>0.08814683610697716</v>
      </c>
    </row>
    <row r="29" spans="1:16" ht="12.75">
      <c r="A29" s="1">
        <v>2043</v>
      </c>
      <c r="B29" s="1">
        <v>2</v>
      </c>
      <c r="C29" s="8">
        <f>'[5]Summary Data'!$Y$42</f>
        <v>595.267973856209</v>
      </c>
      <c r="D29" s="9">
        <f>'[5]Work sheet'!$L$7</f>
        <v>-3.6963818260147554</v>
      </c>
      <c r="E29" s="10">
        <f>'[5]Work sheet'!$L$9</f>
        <v>-0.5166566147568655</v>
      </c>
      <c r="F29" s="10">
        <f>'[5]Work sheet'!$L$11</f>
        <v>0.8372832493694213</v>
      </c>
      <c r="G29" s="10">
        <f>'[5]Work sheet'!$L$13</f>
        <v>0.48640480459398294</v>
      </c>
      <c r="H29" s="72">
        <f>'[5]Work sheet'!$N$6</f>
        <v>2.595569</v>
      </c>
      <c r="I29" s="11">
        <f>'[5]Work sheet'!$N$8</f>
        <v>0.4775695</v>
      </c>
      <c r="J29" s="17">
        <f t="shared" si="17"/>
        <v>-3.4140414767722107</v>
      </c>
      <c r="K29" s="9">
        <f t="shared" si="18"/>
        <v>-2.5261458885147556</v>
      </c>
      <c r="L29" s="10">
        <f t="shared" si="16"/>
        <v>-0.7348097397568655</v>
      </c>
      <c r="M29" s="10">
        <f t="shared" si="16"/>
        <v>-0.1285573756305789</v>
      </c>
      <c r="N29" s="10">
        <f t="shared" si="16"/>
        <v>-0.04184675790601722</v>
      </c>
      <c r="O29" s="72">
        <f t="shared" si="16"/>
        <v>2.6033611875</v>
      </c>
      <c r="P29" s="11">
        <f t="shared" si="16"/>
        <v>0.1385038750000001</v>
      </c>
    </row>
    <row r="30" spans="1:16" ht="12.75">
      <c r="A30" s="1">
        <v>2054</v>
      </c>
      <c r="B30" s="1">
        <v>1</v>
      </c>
      <c r="C30" s="8">
        <f>'[6]Summary Data'!$B$42</f>
        <v>595.4444444444445</v>
      </c>
      <c r="D30" s="9">
        <f>'[6]Work sheet'!$D$7</f>
        <v>-3.755070468141426</v>
      </c>
      <c r="E30" s="10">
        <f>'[6]Work sheet'!$D$9</f>
        <v>-0.4924222322751646</v>
      </c>
      <c r="F30" s="10">
        <f>'[6]Work sheet'!$D$11</f>
        <v>0.7876496792814979</v>
      </c>
      <c r="G30" s="10">
        <f>'[6]Work sheet'!$D$13</f>
        <v>0.45046807999984584</v>
      </c>
      <c r="H30" s="72">
        <f>'[6]Work sheet'!$H$6</f>
        <v>-2.688277781988421</v>
      </c>
      <c r="I30" s="11">
        <f>'[6]Work sheet'!$H$8</f>
        <v>-0.11773949139692139</v>
      </c>
      <c r="J30" s="17">
        <f t="shared" si="17"/>
        <v>-0.4504965156364186</v>
      </c>
      <c r="K30" s="9">
        <f t="shared" si="18"/>
        <v>-2.5848345306414258</v>
      </c>
      <c r="L30" s="10">
        <f t="shared" si="16"/>
        <v>-0.7105753572751645</v>
      </c>
      <c r="M30" s="10">
        <f t="shared" si="16"/>
        <v>-0.17819094571850236</v>
      </c>
      <c r="N30" s="10">
        <f t="shared" si="16"/>
        <v>-0.07778348250015432</v>
      </c>
      <c r="O30" s="72">
        <f t="shared" si="16"/>
        <v>-2.6804855944884207</v>
      </c>
      <c r="P30" s="11">
        <f t="shared" si="16"/>
        <v>-0.45680511639692123</v>
      </c>
    </row>
    <row r="31" spans="1:16" ht="12.75">
      <c r="A31" s="1">
        <v>2054</v>
      </c>
      <c r="B31" s="1">
        <v>2</v>
      </c>
      <c r="C31" s="28">
        <f>'[6]Summary Data'!$Y$42</f>
        <v>595.2091503267973</v>
      </c>
      <c r="D31" s="29">
        <f>'[6]Work sheet'!$L$7</f>
        <v>-3.8292276688158324</v>
      </c>
      <c r="E31" s="30">
        <f>'[6]Work sheet'!$L$9</f>
        <v>-0.17133292859747254</v>
      </c>
      <c r="F31" s="30">
        <f>'[6]Work sheet'!$L$11</f>
        <v>0.6973163954997585</v>
      </c>
      <c r="G31" s="30">
        <f>'[6]Work sheet'!$L$13</f>
        <v>0.4719959028034647</v>
      </c>
      <c r="H31" s="73">
        <f>'[6]Work sheet'!$N$6</f>
        <v>2.473359</v>
      </c>
      <c r="I31" s="31">
        <f>'[6]Work sheet'!$N$8</f>
        <v>1.499044</v>
      </c>
      <c r="J31" s="32">
        <f t="shared" si="17"/>
        <v>-4.401889797148899</v>
      </c>
      <c r="K31" s="29">
        <f t="shared" si="18"/>
        <v>-2.658991731315832</v>
      </c>
      <c r="L31" s="30">
        <f t="shared" si="16"/>
        <v>-0.38948605359747246</v>
      </c>
      <c r="M31" s="30">
        <f t="shared" si="16"/>
        <v>-0.2685242295002417</v>
      </c>
      <c r="N31" s="30">
        <f t="shared" si="16"/>
        <v>-0.056255659696535454</v>
      </c>
      <c r="O31" s="73">
        <f t="shared" si="16"/>
        <v>2.4811511875</v>
      </c>
      <c r="P31" s="31">
        <f t="shared" si="16"/>
        <v>1.1599783750000001</v>
      </c>
    </row>
    <row r="32" spans="1:16" ht="12.75">
      <c r="A32" s="1">
        <v>3056</v>
      </c>
      <c r="B32" s="1">
        <v>1</v>
      </c>
      <c r="C32" s="23">
        <f>'[7]Summary Data'!$B$42</f>
        <v>595.9738562091504</v>
      </c>
      <c r="D32" s="24">
        <f>'[7]Work sheet'!$D$7</f>
        <v>-2.991765476202568</v>
      </c>
      <c r="E32" s="25">
        <f>'[7]Work sheet'!$D$9</f>
        <v>-1.0985994062080655</v>
      </c>
      <c r="F32" s="25">
        <f>'[7]Work sheet'!$D$11</f>
        <v>1.052892370057292</v>
      </c>
      <c r="G32" s="25">
        <f>'[7]Work sheet'!$D$13</f>
        <v>0.46360701927710823</v>
      </c>
      <c r="H32" s="71">
        <f>'[7]Work sheet'!$H$6</f>
        <v>1.0523099630913415</v>
      </c>
      <c r="I32" s="26">
        <f>'[7]Work sheet'!$H$8</f>
        <v>-0.09201385534793453</v>
      </c>
      <c r="J32" s="27">
        <f aca="true" t="shared" si="19" ref="J32:J37">(C32-C$4)/C$4*10000</f>
        <v>-6.770495797055209</v>
      </c>
      <c r="K32" s="24">
        <f aca="true" t="shared" si="20" ref="K32:P37">D32-D$4</f>
        <v>-2.7216460317581235</v>
      </c>
      <c r="L32" s="25">
        <f t="shared" si="20"/>
        <v>-1.0644799617636211</v>
      </c>
      <c r="M32" s="25">
        <f t="shared" si="20"/>
        <v>-0.0791094817945599</v>
      </c>
      <c r="N32" s="25">
        <f t="shared" si="20"/>
        <v>-0.032144369611780466</v>
      </c>
      <c r="O32" s="71">
        <f t="shared" si="20"/>
        <v>0.9494099630913414</v>
      </c>
      <c r="P32" s="26">
        <f t="shared" si="20"/>
        <v>-0.06504070719978639</v>
      </c>
    </row>
    <row r="33" spans="1:16" ht="12.75">
      <c r="A33" s="1">
        <v>3056</v>
      </c>
      <c r="B33" s="1">
        <v>2</v>
      </c>
      <c r="C33" s="8">
        <f>'[7]Summary Data'!$Y$42</f>
        <v>596.1503267973858</v>
      </c>
      <c r="D33" s="9">
        <f>'[7]Work sheet'!$L$7</f>
        <v>-3.439376264942057</v>
      </c>
      <c r="E33" s="10">
        <f>'[7]Work sheet'!$L$9</f>
        <v>-0.9064721031124446</v>
      </c>
      <c r="F33" s="10">
        <f>'[7]Work sheet'!$L$11</f>
        <v>1.0109191757191938</v>
      </c>
      <c r="G33" s="10">
        <f>'[7]Work sheet'!$L$13</f>
        <v>0.4841708898847333</v>
      </c>
      <c r="H33" s="72">
        <f>'[7]Work sheet'!$N$6</f>
        <v>0.1753975</v>
      </c>
      <c r="I33" s="11">
        <f>'[7]Work sheet'!$N$8</f>
        <v>0.3800233</v>
      </c>
      <c r="J33" s="17">
        <f t="shared" si="19"/>
        <v>-3.8114547743584453</v>
      </c>
      <c r="K33" s="9">
        <f t="shared" si="20"/>
        <v>-3.1692568204976124</v>
      </c>
      <c r="L33" s="10">
        <f t="shared" si="20"/>
        <v>-0.8723526586680002</v>
      </c>
      <c r="M33" s="10">
        <f t="shared" si="20"/>
        <v>-0.12108267613265822</v>
      </c>
      <c r="N33" s="10">
        <f>G33-G$4</f>
        <v>-0.01158049900415542</v>
      </c>
      <c r="O33" s="72">
        <f t="shared" si="20"/>
        <v>0.07249749999999994</v>
      </c>
      <c r="P33" s="11">
        <f t="shared" si="20"/>
        <v>0.40699644814814817</v>
      </c>
    </row>
    <row r="34" spans="1:16" ht="12.75">
      <c r="A34" s="1">
        <v>3059</v>
      </c>
      <c r="B34" s="1">
        <v>1</v>
      </c>
      <c r="C34" s="8">
        <f>'[8]Summary Data'!$B$42</f>
        <v>595.9477124183006</v>
      </c>
      <c r="D34" s="9">
        <f>'[8]Work sheet'!$D$7</f>
        <v>-3.4956811127479845</v>
      </c>
      <c r="E34" s="10">
        <f>'[8]Work sheet'!$D$9</f>
        <v>-1.048106923375882</v>
      </c>
      <c r="F34" s="10">
        <f>'[8]Work sheet'!$D$11</f>
        <v>1.0479992576105568</v>
      </c>
      <c r="G34" s="10">
        <f>'[8]Work sheet'!$D$13</f>
        <v>0.4845853829084463</v>
      </c>
      <c r="H34" s="72">
        <f>'[8]Work sheet'!$H$6</f>
        <v>-0.23325403489134533</v>
      </c>
      <c r="I34" s="11">
        <f>'[8]Work sheet'!$H$8</f>
        <v>-0.6021332619880394</v>
      </c>
      <c r="J34" s="17">
        <f t="shared" si="19"/>
        <v>-7.208872244864113</v>
      </c>
      <c r="K34" s="9">
        <f t="shared" si="20"/>
        <v>-3.22556166830354</v>
      </c>
      <c r="L34" s="10">
        <f t="shared" si="20"/>
        <v>-1.0139874789314376</v>
      </c>
      <c r="M34" s="10">
        <f t="shared" si="20"/>
        <v>-0.08400259424129519</v>
      </c>
      <c r="N34" s="10">
        <f t="shared" si="20"/>
        <v>-0.011166005980442373</v>
      </c>
      <c r="O34" s="72">
        <f t="shared" si="20"/>
        <v>-0.33615403489134543</v>
      </c>
      <c r="P34" s="11">
        <f t="shared" si="20"/>
        <v>-0.5751601138398913</v>
      </c>
    </row>
    <row r="35" spans="1:16" ht="12.75">
      <c r="A35" s="1">
        <v>3059</v>
      </c>
      <c r="B35" s="1">
        <v>2</v>
      </c>
      <c r="C35" s="8">
        <f>'[8]Summary Data'!$Y$42</f>
        <v>595.8954248366014</v>
      </c>
      <c r="D35" s="9">
        <f>'[8]Work sheet'!$L$7</f>
        <v>-2.460322047100547</v>
      </c>
      <c r="E35" s="10">
        <f>'[8]Work sheet'!$L$9</f>
        <v>-1.0274440880313702</v>
      </c>
      <c r="F35" s="10">
        <f>'[8]Work sheet'!$L$11</f>
        <v>1.0304148388300751</v>
      </c>
      <c r="G35" s="10">
        <f>'[8]Work sheet'!$L$13</f>
        <v>0.47982325211922167</v>
      </c>
      <c r="H35" s="72">
        <f>'[8]Work sheet'!$N$6</f>
        <v>0.3714661</v>
      </c>
      <c r="I35" s="11">
        <f>'[8]Work sheet'!$N$8</f>
        <v>0.2336088</v>
      </c>
      <c r="J35" s="17">
        <f t="shared" si="19"/>
        <v>-8.085625140476205</v>
      </c>
      <c r="K35" s="9">
        <f t="shared" si="20"/>
        <v>-2.1902026026561026</v>
      </c>
      <c r="L35" s="10">
        <f t="shared" si="20"/>
        <v>-0.9933246435869257</v>
      </c>
      <c r="M35" s="10">
        <f t="shared" si="20"/>
        <v>-0.10158701302177686</v>
      </c>
      <c r="N35" s="10">
        <f t="shared" si="20"/>
        <v>-0.015928136769667034</v>
      </c>
      <c r="O35" s="72">
        <f t="shared" si="20"/>
        <v>0.2685660999999999</v>
      </c>
      <c r="P35" s="11">
        <f t="shared" si="20"/>
        <v>0.26058194814814817</v>
      </c>
    </row>
    <row r="36" spans="1:16" ht="12.75">
      <c r="A36" s="1">
        <v>3060</v>
      </c>
      <c r="B36" s="1">
        <v>1</v>
      </c>
      <c r="C36" s="8">
        <f>'[9]Summary Data'!$B$42</f>
        <v>595.9869281045751</v>
      </c>
      <c r="D36" s="9">
        <f>'[9]Work sheet'!$D$7</f>
        <v>-3.4305246040150794</v>
      </c>
      <c r="E36" s="10">
        <f>'[9]Work sheet'!$D$9</f>
        <v>-0.7279589134766041</v>
      </c>
      <c r="F36" s="10">
        <f>'[9]Work sheet'!$D$11</f>
        <v>1.073837431741637</v>
      </c>
      <c r="G36" s="10">
        <f>'[9]Work sheet'!$D$13</f>
        <v>0.48569155511201956</v>
      </c>
      <c r="H36" s="72">
        <f>'[9]Work sheet'!$H$6</f>
        <v>-1.769140961302604</v>
      </c>
      <c r="I36" s="11">
        <f>'[9]Work sheet'!$H$8</f>
        <v>-0.11759345836748075</v>
      </c>
      <c r="J36" s="17">
        <f t="shared" si="19"/>
        <v>-6.55130757315457</v>
      </c>
      <c r="K36" s="9">
        <f t="shared" si="20"/>
        <v>-3.160405159570635</v>
      </c>
      <c r="L36" s="10">
        <f t="shared" si="20"/>
        <v>-0.6938394690321597</v>
      </c>
      <c r="M36" s="10">
        <f t="shared" si="20"/>
        <v>-0.05816442011021494</v>
      </c>
      <c r="N36" s="10">
        <f t="shared" si="20"/>
        <v>-0.010059833776869143</v>
      </c>
      <c r="O36" s="72">
        <f t="shared" si="20"/>
        <v>-1.872040961302604</v>
      </c>
      <c r="P36" s="11">
        <f t="shared" si="20"/>
        <v>-0.0906203102193326</v>
      </c>
    </row>
    <row r="37" spans="1:16" ht="12.75">
      <c r="A37" s="1">
        <v>3060</v>
      </c>
      <c r="B37" s="1">
        <v>2</v>
      </c>
      <c r="C37" s="8">
        <f>'[9]Summary Data'!$Y$42</f>
        <v>596.1372549019609</v>
      </c>
      <c r="D37" s="9">
        <f>'[9]Work sheet'!$L$7</f>
        <v>-3.8807467745530735</v>
      </c>
      <c r="E37" s="10">
        <f>'[9]Work sheet'!$L$9</f>
        <v>-0.9764824709458346</v>
      </c>
      <c r="F37" s="10">
        <f>'[9]Work sheet'!$L$11</f>
        <v>1.0550980729463824</v>
      </c>
      <c r="G37" s="10">
        <f>'[9]Work sheet'!$L$13</f>
        <v>0.47059566958784127</v>
      </c>
      <c r="H37" s="72">
        <f>'[9]Work sheet'!$N$6</f>
        <v>-1.321156</v>
      </c>
      <c r="I37" s="11">
        <f>'[9]Work sheet'!$N$8</f>
        <v>-0.09494779</v>
      </c>
      <c r="J37" s="17">
        <f t="shared" si="19"/>
        <v>-4.0306429982628975</v>
      </c>
      <c r="K37" s="9">
        <f t="shared" si="20"/>
        <v>-3.610627330108629</v>
      </c>
      <c r="L37" s="10">
        <f t="shared" si="20"/>
        <v>-0.9423630265013901</v>
      </c>
      <c r="M37" s="10">
        <f t="shared" si="20"/>
        <v>-0.07690377890546962</v>
      </c>
      <c r="N37" s="10">
        <f t="shared" si="20"/>
        <v>-0.02515571930104743</v>
      </c>
      <c r="O37" s="72">
        <f t="shared" si="20"/>
        <v>-1.424056</v>
      </c>
      <c r="P37" s="11">
        <f t="shared" si="20"/>
        <v>-0.06797464185185186</v>
      </c>
    </row>
    <row r="38" spans="1:16" ht="12.75">
      <c r="A38" s="1">
        <v>3078</v>
      </c>
      <c r="B38" s="1">
        <v>1</v>
      </c>
      <c r="C38" s="8">
        <f>'[12]Summary Data'!$B$42</f>
        <v>595.8039215686274</v>
      </c>
      <c r="D38" s="9">
        <f>'[12]Work sheet'!$D$7</f>
        <v>-3.3985215387733088</v>
      </c>
      <c r="E38" s="10">
        <f>'[12]Work sheet'!$D$9</f>
        <v>-0.4919118644509384</v>
      </c>
      <c r="F38" s="10">
        <f>'[12]Work sheet'!$D$11</f>
        <v>1.1777478262574077</v>
      </c>
      <c r="G38" s="10">
        <f>'[12]Work sheet'!$D$13</f>
        <v>0.5025911400903113</v>
      </c>
      <c r="H38" s="72">
        <f>'[12]Work sheet'!$H$6</f>
        <v>-0.4607508215250833</v>
      </c>
      <c r="I38" s="11">
        <f>'[12]Work sheet'!$H$8</f>
        <v>-0.19709968960109595</v>
      </c>
      <c r="J38" s="17">
        <f aca="true" t="shared" si="21" ref="J38:J45">(C38-C$4)/C$4*10000</f>
        <v>-9.619942707801654</v>
      </c>
      <c r="K38" s="9">
        <f aca="true" t="shared" si="22" ref="K38:K45">D38-D$4</f>
        <v>-3.128402094328864</v>
      </c>
      <c r="L38" s="10">
        <f aca="true" t="shared" si="23" ref="L38:L45">E38-E$4</f>
        <v>-0.4577924200064939</v>
      </c>
      <c r="M38" s="10">
        <f aca="true" t="shared" si="24" ref="M38:M45">F38-F$4</f>
        <v>0.04574597440555572</v>
      </c>
      <c r="N38" s="10">
        <f aca="true" t="shared" si="25" ref="N38:N45">G38-G$4</f>
        <v>0.00683975120142255</v>
      </c>
      <c r="O38" s="72">
        <f aca="true" t="shared" si="26" ref="O38:O45">H38-H$4</f>
        <v>-0.5636508215250834</v>
      </c>
      <c r="P38" s="11">
        <f aca="true" t="shared" si="27" ref="P38:P45">I38-I$4</f>
        <v>-0.1701265414529478</v>
      </c>
    </row>
    <row r="39" spans="1:16" ht="12.75">
      <c r="A39" s="1">
        <v>3078</v>
      </c>
      <c r="B39" s="1">
        <v>2</v>
      </c>
      <c r="C39" s="8">
        <f>'[12]Summary Data'!$Y$42</f>
        <v>595.7124183006534</v>
      </c>
      <c r="D39" s="9">
        <f>'[12]Work sheet'!$L$7</f>
        <v>-3.6547112420548933</v>
      </c>
      <c r="E39" s="10">
        <f>'[12]Work sheet'!$L$9</f>
        <v>-0.4760713836495133</v>
      </c>
      <c r="F39" s="10">
        <f>'[12]Work sheet'!$L$11</f>
        <v>1.1724675039776422</v>
      </c>
      <c r="G39" s="10">
        <f>'[12]Work sheet'!$L$13</f>
        <v>0.5031997846062536</v>
      </c>
      <c r="H39" s="72">
        <f>'[12]Work sheet'!$N$6</f>
        <v>1.214634</v>
      </c>
      <c r="I39" s="11">
        <f>'[12]Work sheet'!$N$8</f>
        <v>0.09287431</v>
      </c>
      <c r="J39" s="17">
        <f t="shared" si="21"/>
        <v>-11.1542602751271</v>
      </c>
      <c r="K39" s="9">
        <f t="shared" si="22"/>
        <v>-3.3845917976104487</v>
      </c>
      <c r="L39" s="10">
        <f t="shared" si="23"/>
        <v>-0.4419519392050688</v>
      </c>
      <c r="M39" s="10">
        <f t="shared" si="24"/>
        <v>0.04046565212579023</v>
      </c>
      <c r="N39" s="10">
        <f t="shared" si="25"/>
        <v>0.007448395717364886</v>
      </c>
      <c r="O39" s="72">
        <f t="shared" si="26"/>
        <v>1.111734</v>
      </c>
      <c r="P39" s="11">
        <f t="shared" si="27"/>
        <v>0.11984745814814815</v>
      </c>
    </row>
    <row r="40" spans="1:16" ht="12.75">
      <c r="A40" s="1">
        <v>3079</v>
      </c>
      <c r="B40" s="1">
        <v>1</v>
      </c>
      <c r="C40" s="8">
        <f>'[13]Summary Data'!$B$42</f>
        <v>595.7124183006536</v>
      </c>
      <c r="D40" s="9">
        <f>'[13]Work sheet'!$D$7</f>
        <v>-3.65202626909781</v>
      </c>
      <c r="E40" s="10">
        <f>'[13]Work sheet'!$D$9</f>
        <v>-0.4810832098624604</v>
      </c>
      <c r="F40" s="10">
        <f>'[13]Work sheet'!$D$11</f>
        <v>1.156618709948749</v>
      </c>
      <c r="G40" s="10">
        <f>'[13]Work sheet'!$D$13</f>
        <v>0.5085386166190657</v>
      </c>
      <c r="H40" s="72">
        <f>'[13]Work sheet'!$H$6</f>
        <v>-1.1142785473353332</v>
      </c>
      <c r="I40" s="11">
        <f>'[13]Work sheet'!$H$8</f>
        <v>-0.09356826817517681</v>
      </c>
      <c r="J40" s="17">
        <f t="shared" si="21"/>
        <v>-11.154260275125194</v>
      </c>
      <c r="K40" s="9">
        <f t="shared" si="22"/>
        <v>-3.3819068246533655</v>
      </c>
      <c r="L40" s="10">
        <f t="shared" si="23"/>
        <v>-0.4469637654180159</v>
      </c>
      <c r="M40" s="10">
        <f t="shared" si="24"/>
        <v>0.024616858096897065</v>
      </c>
      <c r="N40" s="10">
        <f t="shared" si="25"/>
        <v>0.012787227730177042</v>
      </c>
      <c r="O40" s="72">
        <f t="shared" si="26"/>
        <v>-1.2171785473353331</v>
      </c>
      <c r="P40" s="11">
        <f t="shared" si="27"/>
        <v>-0.06659512002702866</v>
      </c>
    </row>
    <row r="41" spans="1:16" ht="12.75">
      <c r="A41" s="1">
        <v>3079</v>
      </c>
      <c r="B41" s="1">
        <v>2</v>
      </c>
      <c r="C41" s="8">
        <f>'[13]Summary Data'!$Y$42</f>
        <v>595.7189542483659</v>
      </c>
      <c r="D41" s="9">
        <f>'[13]Work sheet'!$L$7</f>
        <v>-3.349612988069652</v>
      </c>
      <c r="E41" s="10">
        <f>'[13]Work sheet'!$L$9</f>
        <v>-0.5566286898512866</v>
      </c>
      <c r="F41" s="10">
        <f>'[13]Work sheet'!$L$11</f>
        <v>1.1655598608160322</v>
      </c>
      <c r="G41" s="10">
        <f>'[13]Work sheet'!$L$13</f>
        <v>0.5017236516082975</v>
      </c>
      <c r="H41" s="72">
        <f>'[13]Work sheet'!$N$6</f>
        <v>0.6151492</v>
      </c>
      <c r="I41" s="11">
        <f>'[13]Work sheet'!$N$8</f>
        <v>0.2270613</v>
      </c>
      <c r="J41" s="17">
        <f t="shared" si="21"/>
        <v>-11.044666163174874</v>
      </c>
      <c r="K41" s="9">
        <f t="shared" si="22"/>
        <v>-3.0794935436252073</v>
      </c>
      <c r="L41" s="10">
        <f t="shared" si="23"/>
        <v>-0.5225092454068421</v>
      </c>
      <c r="M41" s="10">
        <f t="shared" si="24"/>
        <v>0.033558008964180264</v>
      </c>
      <c r="N41" s="10">
        <f t="shared" si="25"/>
        <v>0.005972262719408761</v>
      </c>
      <c r="O41" s="72">
        <f t="shared" si="26"/>
        <v>0.5122491999999998</v>
      </c>
      <c r="P41" s="11">
        <f t="shared" si="27"/>
        <v>0.25403444814814813</v>
      </c>
    </row>
    <row r="42" spans="1:16" ht="12.75">
      <c r="A42" s="1">
        <v>3080</v>
      </c>
      <c r="B42" s="1">
        <v>1</v>
      </c>
      <c r="C42" s="8">
        <f>'[14]Summary Data'!$B$42</f>
        <v>596.0392156862746</v>
      </c>
      <c r="D42" s="9">
        <f>'[14]Work sheet'!$D$7</f>
        <v>-4.15741208526234</v>
      </c>
      <c r="E42" s="10">
        <f>'[14]Work sheet'!$D$9</f>
        <v>-0.519556580480839</v>
      </c>
      <c r="F42" s="10">
        <f>'[14]Work sheet'!$D$11</f>
        <v>1.145182048988032</v>
      </c>
      <c r="G42" s="10">
        <f>'[14]Work sheet'!$D$13</f>
        <v>0.49787019531520904</v>
      </c>
      <c r="H42" s="72">
        <f>'[14]Work sheet'!$H$6</f>
        <v>0.5064367969176924</v>
      </c>
      <c r="I42" s="11">
        <f>'[14]Work sheet'!$H$8</f>
        <v>-0.27570637124847125</v>
      </c>
      <c r="J42" s="17">
        <f t="shared" si="21"/>
        <v>-5.674554677538666</v>
      </c>
      <c r="K42" s="9">
        <f t="shared" si="22"/>
        <v>-3.8872926408178956</v>
      </c>
      <c r="L42" s="10">
        <f t="shared" si="23"/>
        <v>-0.4854371360363945</v>
      </c>
      <c r="M42" s="10">
        <f t="shared" si="24"/>
        <v>0.013180197136180016</v>
      </c>
      <c r="N42" s="10">
        <f t="shared" si="25"/>
        <v>0.002118806426320341</v>
      </c>
      <c r="O42" s="72">
        <f t="shared" si="26"/>
        <v>0.4035367969176923</v>
      </c>
      <c r="P42" s="11">
        <f t="shared" si="27"/>
        <v>-0.24873322310032311</v>
      </c>
    </row>
    <row r="43" spans="1:16" ht="12.75">
      <c r="A43" s="1">
        <v>3080</v>
      </c>
      <c r="B43" s="1">
        <v>2</v>
      </c>
      <c r="C43" s="8">
        <f>'[14]Summary Data'!$Y$42</f>
        <v>595.967320261438</v>
      </c>
      <c r="D43" s="9">
        <f>'[14]Work sheet'!$L$7</f>
        <v>-4.17200811934473</v>
      </c>
      <c r="E43" s="10">
        <f>'[14]Work sheet'!$L$9</f>
        <v>-0.5692310582280092</v>
      </c>
      <c r="F43" s="10">
        <f>'[14]Work sheet'!$L$11</f>
        <v>1.168192946141678</v>
      </c>
      <c r="G43" s="10">
        <f>'[14]Work sheet'!$L$13</f>
        <v>0.5127577213916228</v>
      </c>
      <c r="H43" s="72">
        <f>'[14]Work sheet'!$N$6</f>
        <v>0.08048955</v>
      </c>
      <c r="I43" s="11">
        <f>'[14]Work sheet'!$N$8</f>
        <v>0.01194514</v>
      </c>
      <c r="J43" s="17">
        <f t="shared" si="21"/>
        <v>-6.8800899090074354</v>
      </c>
      <c r="K43" s="9">
        <f t="shared" si="22"/>
        <v>-3.901888674900285</v>
      </c>
      <c r="L43" s="10">
        <f t="shared" si="23"/>
        <v>-0.5351116137835648</v>
      </c>
      <c r="M43" s="10">
        <f t="shared" si="24"/>
        <v>0.03619109428982603</v>
      </c>
      <c r="N43" s="10">
        <f t="shared" si="25"/>
        <v>0.01700633250273409</v>
      </c>
      <c r="O43" s="72">
        <f t="shared" si="26"/>
        <v>-0.022410450000000068</v>
      </c>
      <c r="P43" s="11">
        <f t="shared" si="27"/>
        <v>0.03891828814814814</v>
      </c>
    </row>
    <row r="44" spans="1:16" ht="12.75">
      <c r="A44" s="1">
        <v>3083</v>
      </c>
      <c r="B44" s="1">
        <v>1</v>
      </c>
      <c r="C44" s="8">
        <f>'[15]Summary Data'!$B$42</f>
        <v>595.9084967320262</v>
      </c>
      <c r="D44" s="9">
        <f>'[15]Work sheet'!$D$7</f>
        <v>-3.3410972725769374</v>
      </c>
      <c r="E44" s="10">
        <f>'[15]Work sheet'!$D$9</f>
        <v>-0.4016681906724841</v>
      </c>
      <c r="F44" s="10">
        <f>'[15]Work sheet'!$D$11</f>
        <v>1.1943388731339057</v>
      </c>
      <c r="G44" s="10">
        <f>'[15]Work sheet'!$D$13</f>
        <v>0.5098974882166617</v>
      </c>
      <c r="H44" s="72">
        <f>'[15]Work sheet'!$H$6</f>
        <v>0.8878405673814737</v>
      </c>
      <c r="I44" s="11">
        <f>'[15]Work sheet'!$H$8</f>
        <v>-0.13102809783140476</v>
      </c>
      <c r="J44" s="17">
        <f t="shared" si="21"/>
        <v>-7.866436916573659</v>
      </c>
      <c r="K44" s="9">
        <f t="shared" si="22"/>
        <v>-3.070977828132493</v>
      </c>
      <c r="L44" s="10">
        <f t="shared" si="23"/>
        <v>-0.3675487462280396</v>
      </c>
      <c r="M44" s="10">
        <f t="shared" si="24"/>
        <v>0.06233702128205376</v>
      </c>
      <c r="N44" s="10">
        <f t="shared" si="25"/>
        <v>0.014146099327772998</v>
      </c>
      <c r="O44" s="72">
        <f t="shared" si="26"/>
        <v>0.7849405673814736</v>
      </c>
      <c r="P44" s="11">
        <f t="shared" si="27"/>
        <v>-0.10405494968325661</v>
      </c>
    </row>
    <row r="45" spans="1:16" ht="13.5" thickBot="1">
      <c r="A45" s="1">
        <v>3083</v>
      </c>
      <c r="B45" s="1">
        <v>2</v>
      </c>
      <c r="C45" s="12">
        <f>'[15]Summary Data'!$Y$42</f>
        <v>595.9934640522877</v>
      </c>
      <c r="D45" s="13">
        <f>'[15]Work sheet'!$L$7</f>
        <v>-3.2058636581645703</v>
      </c>
      <c r="E45" s="14">
        <f>'[15]Work sheet'!$L$9</f>
        <v>-0.3615040631062375</v>
      </c>
      <c r="F45" s="14">
        <f>'[15]Work sheet'!$L$11</f>
        <v>1.2043377469643495</v>
      </c>
      <c r="G45" s="14">
        <f>'[15]Work sheet'!$L$13</f>
        <v>0.5083095114755432</v>
      </c>
      <c r="H45" s="74">
        <f>'[15]Work sheet'!$N$6</f>
        <v>-1.214367</v>
      </c>
      <c r="I45" s="15">
        <f>'[15]Work sheet'!$N$8</f>
        <v>-0.2933761</v>
      </c>
      <c r="J45" s="18">
        <f t="shared" si="21"/>
        <v>-6.441713461200437</v>
      </c>
      <c r="K45" s="13">
        <f t="shared" si="22"/>
        <v>-2.9357442137201257</v>
      </c>
      <c r="L45" s="14">
        <f t="shared" si="23"/>
        <v>-0.327384618661793</v>
      </c>
      <c r="M45" s="14">
        <f t="shared" si="24"/>
        <v>0.0723358951124975</v>
      </c>
      <c r="N45" s="14">
        <f t="shared" si="25"/>
        <v>0.012558122586654452</v>
      </c>
      <c r="O45" s="74">
        <f t="shared" si="26"/>
        <v>-1.317267</v>
      </c>
      <c r="P45" s="15">
        <f t="shared" si="27"/>
        <v>-0.2664029518518518</v>
      </c>
    </row>
  </sheetData>
  <mergeCells count="9">
    <mergeCell ref="C16:I16"/>
    <mergeCell ref="J16:P16"/>
    <mergeCell ref="V2:V3"/>
    <mergeCell ref="V4:V8"/>
    <mergeCell ref="B2:B4"/>
    <mergeCell ref="B5:B7"/>
    <mergeCell ref="B8:B10"/>
    <mergeCell ref="K2:K5"/>
    <mergeCell ref="K6:K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etodesco</dc:creator>
  <cp:keywords/>
  <dc:description/>
  <cp:lastModifiedBy>etodesco</cp:lastModifiedBy>
  <cp:lastPrinted>2003-09-17T13:07:14Z</cp:lastPrinted>
  <dcterms:created xsi:type="dcterms:W3CDTF">2003-09-17T10:33:00Z</dcterms:created>
  <dcterms:modified xsi:type="dcterms:W3CDTF">2003-10-01T16:43:37Z</dcterms:modified>
  <cp:category/>
  <cp:version/>
  <cp:contentType/>
  <cp:contentStatus/>
</cp:coreProperties>
</file>