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129P" sheetId="1" r:id="rId1"/>
  </sheets>
  <definedNames>
    <definedName name="_xlnm.Print_Area" localSheetId="0">' 129P'!$A$1:$I$55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14" authorId="0">
      <text>
        <r>
          <rPr>
            <sz val="8"/>
            <rFont val="Tahoma"/>
            <family val="2"/>
          </rPr>
          <t>erwarteter Wert:
100 - 250GigaOhm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B33" authorId="0">
      <text>
        <r>
          <rPr>
            <sz val="8"/>
            <rFont val="Tahoma"/>
            <family val="2"/>
          </rPr>
          <t>erwarteter Wert:
13,30mH</t>
        </r>
      </text>
    </comment>
    <comment ref="C33" authorId="0">
      <text>
        <r>
          <rPr>
            <sz val="8"/>
            <rFont val="Tahoma"/>
            <family val="2"/>
          </rPr>
          <t>erwarteter Wert:
13,28mH</t>
        </r>
      </text>
    </comment>
    <comment ref="D33" authorId="0">
      <text>
        <r>
          <rPr>
            <sz val="8"/>
            <rFont val="Tahoma"/>
            <family val="2"/>
          </rPr>
          <t>erwarteter Wert:
12,70mH</t>
        </r>
      </text>
    </comment>
    <comment ref="G33" authorId="0">
      <text>
        <r>
          <rPr>
            <sz val="8"/>
            <rFont val="Tahoma"/>
            <family val="2"/>
          </rPr>
          <t>erwarteter Wert:
0,54</t>
        </r>
      </text>
    </comment>
    <comment ref="H33" authorId="0">
      <text>
        <r>
          <rPr>
            <sz val="8"/>
            <rFont val="Tahoma"/>
            <family val="2"/>
          </rPr>
          <t>erwwarteter Wert:
4,88</t>
        </r>
      </text>
    </comment>
    <comment ref="I33" authorId="0">
      <text>
        <r>
          <rPr>
            <sz val="8"/>
            <rFont val="Tahoma"/>
            <family val="2"/>
          </rPr>
          <t>erwarteter Wert:
16,7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</commentList>
</comments>
</file>

<file path=xl/sharedStrings.xml><?xml version="1.0" encoding="utf-8"?>
<sst xmlns="http://schemas.openxmlformats.org/spreadsheetml/2006/main" count="99" uniqueCount="75">
  <si>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</si>
  <si>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</si>
  <si>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</si>
  <si>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</si>
  <si>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</si>
  <si>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</si>
  <si>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</si>
  <si>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</si>
  <si>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</si>
  <si>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</si>
  <si>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</si>
  <si>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</si>
  <si>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</si>
  <si>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</si>
  <si>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</si>
  <si>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</si>
  <si>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</si>
  <si>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</si>
  <si>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</si>
  <si>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</si>
  <si>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</si>
  <si>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</si>
  <si>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</si>
  <si>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</si>
  <si>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</si>
  <si>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</si>
  <si>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</si>
  <si>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</si>
  <si>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</si>
  <si>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</si>
  <si>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</si>
  <si>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</si>
  <si>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</si>
  <si>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</si>
  <si>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</si>
  <si>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</si>
  <si>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</si>
  <si>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</si>
  <si>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</si>
  <si>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</si>
  <si>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</si>
  <si>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</si>
  <si>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</si>
  <si>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</si>
  <si>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</si>
  <si>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</si>
  <si>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</si>
  <si>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</si>
  <si>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</si>
  <si>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</si>
  <si>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</si>
  <si>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</si>
  <si>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</si>
  <si>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</si>
  <si>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</si>
  <si>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</si>
  <si>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</si>
  <si>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</si>
  <si>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</si>
  <si>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</si>
  <si>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</si>
  <si>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</si>
  <si>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</si>
  <si>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</si>
  <si>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</si>
  <si>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</si>
  <si>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 xml:space="preserve"> ---------------</t>
  </si>
  <si>
    <t>QP0141_0</t>
  </si>
  <si>
    <t>CP0021_0</t>
  </si>
  <si>
    <t>N-0129P</t>
  </si>
  <si>
    <t>N-0130I</t>
  </si>
  <si>
    <t>N-0129E</t>
  </si>
  <si>
    <t>Zehner</t>
  </si>
  <si>
    <t>1 - 2</t>
  </si>
  <si>
    <t>(wurde nicht durchgeführt, kein Pflichttest)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</si>
</sst>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88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1" fontId="0" fillId="2" borderId="18" xfId="0" applyNumberFormat="1" applyFont="1" applyFill="1" applyBorder="1" applyAlignment="1" applyProtection="1">
      <alignment horizontal="center"/>
      <protection locked="0"/>
    </xf>
    <xf numFmtId="188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89" fontId="0" fillId="2" borderId="18" xfId="0" applyNumberFormat="1" applyFont="1" applyFill="1" applyBorder="1" applyAlignment="1" applyProtection="1">
      <alignment horizontal="center"/>
      <protection locked="0"/>
    </xf>
    <xf numFmtId="191" fontId="3" fillId="0" borderId="18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3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L7" sqref="L7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67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59" t="e">
        <f ca="1">CELL("Dateiname")</f>
        <v>#VALUE!</v>
      </c>
      <c r="D3" s="159"/>
      <c r="E3" s="160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68</v>
      </c>
      <c r="F5" s="100" t="s">
        <v>31</v>
      </c>
      <c r="G5" s="101"/>
      <c r="H5" s="131"/>
      <c r="I5" s="155" t="s">
        <v>69</v>
      </c>
    </row>
    <row r="6" spans="1:15" s="102" customFormat="1" ht="15" customHeight="1">
      <c r="A6" s="100" t="s">
        <v>23</v>
      </c>
      <c r="B6" s="103"/>
      <c r="C6" s="103"/>
      <c r="D6" s="103"/>
      <c r="E6" s="152">
        <v>37112</v>
      </c>
      <c r="F6" s="118" t="s">
        <v>30</v>
      </c>
      <c r="G6" s="103"/>
      <c r="H6" s="132"/>
      <c r="I6" s="155" t="s">
        <v>70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37153</v>
      </c>
      <c r="F7" s="133" t="s">
        <v>29</v>
      </c>
      <c r="G7" s="134"/>
      <c r="H7" s="135"/>
      <c r="I7" s="155" t="s">
        <v>71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3" t="s">
        <v>72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4" t="s">
        <v>73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1" t="s">
        <v>58</v>
      </c>
      <c r="E10" s="162"/>
      <c r="F10" s="162"/>
      <c r="G10" s="162"/>
      <c r="H10" s="162"/>
      <c r="I10" s="163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6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126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7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26</v>
      </c>
      <c r="E20" s="6" t="s">
        <v>47</v>
      </c>
      <c r="F20" s="6"/>
      <c r="G20" s="17" t="s">
        <v>48</v>
      </c>
      <c r="H20" s="125">
        <f>D22/B22</f>
        <v>0.07053333333333334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2.116</v>
      </c>
      <c r="E22" s="6" t="s">
        <v>56</v>
      </c>
      <c r="F22" s="17"/>
      <c r="G22" s="9" t="s">
        <v>1</v>
      </c>
      <c r="H22" s="120">
        <f>H20/(1+(0.0038*(D20-20)))</f>
        <v>0.06896102203102596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7">
        <f>IF((OR(H28&lt;1525,H28&gt;1535)),"Widerstand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23.5</v>
      </c>
      <c r="E26" s="6" t="s">
        <v>47</v>
      </c>
      <c r="F26" s="6"/>
      <c r="G26" s="17" t="s">
        <v>48</v>
      </c>
      <c r="H26" s="121">
        <f>D28/B28*1000</f>
        <v>1550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1.55</v>
      </c>
      <c r="E28" s="6" t="s">
        <v>52</v>
      </c>
      <c r="F28" s="6"/>
      <c r="G28" s="9" t="s">
        <v>1</v>
      </c>
      <c r="H28" s="96">
        <f>H26/(1+(0.0038*(D26-20)))</f>
        <v>1529.6555807756833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7">
        <f>IF((OR(B33&lt;13.2,B33&gt;13.7,C33&lt;13.18,C33&gt;13.68,D33&lt;12.65,D33&gt;12.81)),"L-Werte überprüfen!","")</f>
      </c>
      <c r="F30" s="44"/>
      <c r="G30" s="157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13.36</v>
      </c>
      <c r="C33" s="124">
        <v>13.34</v>
      </c>
      <c r="D33" s="124">
        <v>12.77</v>
      </c>
      <c r="E33" s="90"/>
      <c r="F33" s="11" t="s">
        <v>4</v>
      </c>
      <c r="G33" s="124">
        <v>0.54081</v>
      </c>
      <c r="H33" s="124">
        <v>4.94</v>
      </c>
      <c r="I33" s="124">
        <v>16.84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1.04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66</v>
      </c>
      <c r="F43" s="6" t="s">
        <v>64</v>
      </c>
      <c r="G43" s="147" t="s">
        <v>61</v>
      </c>
      <c r="H43" s="85" t="s">
        <v>66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4" t="s">
        <v>74</v>
      </c>
      <c r="E48" s="4"/>
      <c r="F48" s="15"/>
      <c r="G48" s="9" t="s">
        <v>6</v>
      </c>
      <c r="H48" s="85" t="s">
        <v>66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2001-11-22T09:26:46Z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