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C9" authorId="0">
      <text>
        <r>
          <rPr>
            <sz val="8"/>
            <rFont val="Tahoma"/>
            <family val="0"/>
          </rPr>
          <t>Blatt1:  L/Q-Transferfunktion
Blatt2:  Stoßspng ohne Druck
Blatt3: Stoßspng nach E-Modul</t>
        </r>
      </text>
    </comment>
    <comment ref="H14" authorId="0">
      <text>
        <r>
          <rPr>
            <sz val="8"/>
            <rFont val="Tahoma"/>
            <family val="2"/>
          </rPr>
          <t>erwarteter Wert:
100 - 250GigaOhm</t>
        </r>
      </text>
    </comment>
    <comment ref="H22" authorId="0">
      <text>
        <r>
          <rPr>
            <sz val="8"/>
            <rFont val="Tahoma"/>
            <family val="2"/>
          </rPr>
          <t>erwwarteter Wert:
ca. 0,07mOhm</t>
        </r>
      </text>
    </comment>
    <comment ref="H28" authorId="0">
      <text>
        <r>
          <rPr>
            <sz val="8"/>
            <rFont val="Tahoma"/>
            <family val="2"/>
          </rPr>
          <t>erwarteter Wert:
1530mOhm</t>
        </r>
      </text>
    </comment>
    <comment ref="E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H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B33" authorId="0">
      <text>
        <r>
          <rPr>
            <sz val="8"/>
            <rFont val="Tahoma"/>
            <family val="2"/>
          </rPr>
          <t>erwarteter Wert:
13,30mH</t>
        </r>
      </text>
    </comment>
    <comment ref="C33" authorId="0">
      <text>
        <r>
          <rPr>
            <sz val="8"/>
            <rFont val="Tahoma"/>
            <family val="2"/>
          </rPr>
          <t>erwarteter Wert:
13,28mH</t>
        </r>
      </text>
    </comment>
    <comment ref="D33" authorId="0">
      <text>
        <r>
          <rPr>
            <sz val="8"/>
            <rFont val="Tahoma"/>
            <family val="2"/>
          </rPr>
          <t>erwarteter Wert:
12,70mH</t>
        </r>
      </text>
    </comment>
    <comment ref="G33" authorId="0">
      <text>
        <r>
          <rPr>
            <sz val="8"/>
            <rFont val="Tahoma"/>
            <family val="2"/>
          </rPr>
          <t>erwarteter Wert:
0,54</t>
        </r>
      </text>
    </comment>
    <comment ref="H33" authorId="0">
      <text>
        <r>
          <rPr>
            <sz val="8"/>
            <rFont val="Tahoma"/>
            <family val="2"/>
          </rPr>
          <t>erwwarteter Wert:
4,88</t>
        </r>
      </text>
    </comment>
    <comment ref="I33" authorId="0">
      <text>
        <r>
          <rPr>
            <sz val="8"/>
            <rFont val="Tahoma"/>
            <family val="2"/>
          </rPr>
          <t>erwarteter Wert:
16,7</t>
        </r>
      </text>
    </comment>
    <comment ref="H37" authorId="0">
      <text>
        <r>
          <rPr>
            <sz val="8"/>
            <rFont val="Tahoma"/>
            <family val="2"/>
          </rPr>
          <t>erwarteter Wert:
1,04msec</t>
        </r>
      </text>
    </comment>
    <comment ref="H48" authorId="0">
      <text>
        <r>
          <rPr>
            <sz val="8"/>
            <rFont val="Tahoma"/>
            <family val="2"/>
          </rPr>
          <t>erwarteter Wert:
1,04msec</t>
        </r>
      </text>
    </comment>
  </commentList>
</comments>
</file>

<file path=xl/sharedStrings.xml><?xml version="1.0" encoding="utf-8"?>
<sst xmlns="http://schemas.openxmlformats.org/spreadsheetml/2006/main" count="97" uniqueCount="74">
  <si>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</si>
  <si>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</si>
  <si>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</si>
  <si>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</si>
  <si>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</si>
  <si>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</si>
  <si>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</si>
  <si>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</si>
  <si>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</si>
  <si>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</si>
  <si>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</si>
  <si>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</si>
  <si>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</si>
  <si>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</si>
  <si>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</si>
  <si>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</si>
  <si>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</si>
  <si>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</si>
  <si>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</si>
  <si>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</si>
  <si>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</si>
  <si>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</si>
  <si>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</si>
  <si>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</si>
  <si>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</si>
  <si>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</si>
  <si>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</si>
  <si>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</si>
  <si>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</si>
  <si>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</si>
  <si>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</si>
  <si>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</si>
  <si>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</si>
  <si>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</si>
  <si>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</si>
  <si>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</si>
  <si>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</si>
  <si>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</si>
  <si>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</si>
  <si>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</si>
  <si>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</si>
  <si>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</si>
  <si>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</si>
  <si>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</si>
  <si>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</si>
  <si>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</si>
  <si>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</si>
  <si>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</si>
  <si>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</si>
  <si>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</si>
  <si>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</si>
  <si>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</si>
  <si>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</si>
  <si>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</si>
  <si>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</si>
  <si>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</si>
  <si>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</si>
  <si>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</si>
  <si>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</si>
  <si>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</si>
  <si>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</si>
  <si>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</si>
  <si>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</si>
  <si>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</si>
  <si>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</si>
  <si>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1 - 1</t>
  </si>
  <si>
    <t>1 - 3</t>
  </si>
  <si>
    <t xml:space="preserve"> ---------------</t>
  </si>
  <si>
    <t>QP0190_0</t>
  </si>
  <si>
    <t>CP0028_0</t>
  </si>
  <si>
    <t>N-0136P</t>
  </si>
  <si>
    <t>N-0137I</t>
  </si>
  <si>
    <t>N-0136E</t>
  </si>
  <si>
    <t>Mehler</t>
  </si>
</sst>
</file>

<file path=xl/styles.xml><?xml version="1.0" encoding="utf-8"?>
<styleSheet xmlns="http://schemas.openxmlformats.org/spreadsheetml/2006/main">
  <numFmts count="42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&quot;CHF&quot;\ #,##0;&quot;CHF&quot;\ \-#,##0"/>
    <numFmt numFmtId="187" formatCode="&quot;CHF&quot;\ #,##0;[Red]&quot;CHF&quot;\ \-#,##0"/>
    <numFmt numFmtId="188" formatCode="&quot;CHF&quot;\ #,##0.00;&quot;CHF&quot;\ \-#,##0.00"/>
    <numFmt numFmtId="189" formatCode="&quot;CHF&quot;\ #,##0.00;[Red]&quot;CHF&quot;\ \-#,##0.00"/>
    <numFmt numFmtId="190" formatCode="_ &quot;CHF&quot;\ * #,##0_ ;_ &quot;CHF&quot;\ * \-#,##0_ ;_ &quot;CHF&quot;\ * &quot;-&quot;_ ;_ @_ "/>
    <numFmt numFmtId="191" formatCode="_ * #,##0_ ;_ * \-#,##0_ ;_ * &quot;-&quot;_ ;_ @_ "/>
    <numFmt numFmtId="192" formatCode="_ &quot;CHF&quot;\ * #,##0.00_ ;_ &quot;CHF&quot;\ * \-#,##0.00_ ;_ &quot;CHF&quot;\ * &quot;-&quot;??_ ;_ @_ "/>
    <numFmt numFmtId="193" formatCode="_ * #,##0.00_ ;_ * \-#,##0.00_ ;_ * &quot;-&quot;??_ ;_ @_ "/>
    <numFmt numFmtId="194" formatCode="0.0"/>
    <numFmt numFmtId="195" formatCode="0.000"/>
    <numFmt numFmtId="196" formatCode="dd\ mm\ yy"/>
    <numFmt numFmtId="197" formatCode="0.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8"/>
      <name val="Tahoma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194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94" fontId="3" fillId="0" borderId="2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right"/>
      <protection/>
    </xf>
    <xf numFmtId="194" fontId="0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197" fontId="0" fillId="2" borderId="18" xfId="0" applyNumberFormat="1" applyFont="1" applyFill="1" applyBorder="1" applyAlignment="1" applyProtection="1">
      <alignment horizontal="center"/>
      <protection locked="0"/>
    </xf>
    <xf numFmtId="194" fontId="3" fillId="0" borderId="18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195" fontId="0" fillId="2" borderId="18" xfId="0" applyNumberFormat="1" applyFont="1" applyFill="1" applyBorder="1" applyAlignment="1" applyProtection="1">
      <alignment horizontal="center"/>
      <protection locked="0"/>
    </xf>
    <xf numFmtId="197" fontId="3" fillId="0" borderId="18" xfId="0" applyNumberFormat="1" applyFont="1" applyBorder="1" applyAlignment="1" applyProtection="1">
      <alignment horizontal="center"/>
      <protection/>
    </xf>
    <xf numFmtId="19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97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194" fontId="0" fillId="0" borderId="0" xfId="0" applyNumberFormat="1" applyFont="1" applyBorder="1" applyAlignment="1" applyProtection="1">
      <alignment horizontal="left"/>
      <protection/>
    </xf>
    <xf numFmtId="194" fontId="0" fillId="0" borderId="13" xfId="0" applyNumberFormat="1" applyFont="1" applyBorder="1" applyAlignment="1" applyProtection="1">
      <alignment horizontal="right"/>
      <protection/>
    </xf>
    <xf numFmtId="194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19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22" fillId="0" borderId="15" xfId="0" applyFont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 locked="0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25" fillId="0" borderId="24" xfId="0" applyFont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/>
      <protection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I5" sqref="I5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2" customFormat="1" ht="15" customHeight="1">
      <c r="A2" s="118" t="s">
        <v>17</v>
      </c>
      <c r="B2" s="99"/>
      <c r="C2" s="127"/>
      <c r="D2" s="84" t="s">
        <v>68</v>
      </c>
      <c r="E2" s="127"/>
      <c r="F2" s="118" t="s">
        <v>18</v>
      </c>
      <c r="G2" s="128"/>
      <c r="H2" s="103"/>
      <c r="I2" s="149">
        <v>91300</v>
      </c>
    </row>
    <row r="3" spans="1:9" s="102" customFormat="1" ht="15" customHeight="1">
      <c r="A3" s="98" t="s">
        <v>20</v>
      </c>
      <c r="B3" s="103"/>
      <c r="C3" s="159" t="e">
        <f ca="1">CELL("Dateiname")</f>
        <v>#VALUE!</v>
      </c>
      <c r="D3" s="159"/>
      <c r="E3" s="160"/>
      <c r="F3" s="100" t="s">
        <v>21</v>
      </c>
      <c r="G3" s="107"/>
      <c r="H3" s="103"/>
      <c r="I3" s="150" t="s">
        <v>65</v>
      </c>
    </row>
    <row r="4" spans="1:9" ht="35.25" customHeight="1">
      <c r="A4" s="38"/>
      <c r="B4" s="3"/>
      <c r="C4" s="41"/>
      <c r="D4" s="21"/>
      <c r="E4" s="129" t="s">
        <v>28</v>
      </c>
      <c r="F4" s="3"/>
      <c r="G4" s="39"/>
      <c r="H4" s="39"/>
      <c r="I4" s="42"/>
    </row>
    <row r="5" spans="1:9" s="102" customFormat="1" ht="15" customHeight="1">
      <c r="A5" s="98" t="s">
        <v>22</v>
      </c>
      <c r="B5" s="99"/>
      <c r="C5" s="99"/>
      <c r="D5" s="130"/>
      <c r="E5" s="151" t="s">
        <v>69</v>
      </c>
      <c r="F5" s="100" t="s">
        <v>31</v>
      </c>
      <c r="G5" s="101"/>
      <c r="H5" s="131"/>
      <c r="I5" s="155" t="s">
        <v>70</v>
      </c>
    </row>
    <row r="6" spans="1:15" s="102" customFormat="1" ht="15" customHeight="1">
      <c r="A6" s="100" t="s">
        <v>23</v>
      </c>
      <c r="B6" s="103"/>
      <c r="C6" s="103"/>
      <c r="D6" s="103"/>
      <c r="E6" s="152">
        <v>37230</v>
      </c>
      <c r="F6" s="118" t="s">
        <v>30</v>
      </c>
      <c r="G6" s="103"/>
      <c r="H6" s="132"/>
      <c r="I6" s="155" t="s">
        <v>71</v>
      </c>
      <c r="K6" s="104"/>
      <c r="L6" s="105"/>
      <c r="M6" s="105"/>
      <c r="N6" s="105"/>
      <c r="O6" s="104"/>
    </row>
    <row r="7" spans="1:15" s="102" customFormat="1" ht="15" customHeight="1">
      <c r="A7" s="100" t="s">
        <v>24</v>
      </c>
      <c r="B7" s="106"/>
      <c r="C7" s="106"/>
      <c r="D7" s="107"/>
      <c r="E7" s="152">
        <v>37237</v>
      </c>
      <c r="F7" s="133" t="s">
        <v>29</v>
      </c>
      <c r="G7" s="134"/>
      <c r="H7" s="135"/>
      <c r="I7" s="155" t="s">
        <v>72</v>
      </c>
      <c r="K7" s="104"/>
      <c r="L7" s="108"/>
      <c r="M7" s="108"/>
      <c r="N7" s="108"/>
      <c r="O7" s="104"/>
    </row>
    <row r="8" spans="1:15" s="102" customFormat="1" ht="15" customHeight="1">
      <c r="A8" s="100" t="s">
        <v>15</v>
      </c>
      <c r="B8" s="103"/>
      <c r="C8" s="153" t="s">
        <v>73</v>
      </c>
      <c r="D8" s="109" t="s">
        <v>25</v>
      </c>
      <c r="E8" s="110"/>
      <c r="F8" s="111" t="s">
        <v>32</v>
      </c>
      <c r="G8" s="112"/>
      <c r="H8" s="136"/>
      <c r="I8" s="137"/>
      <c r="J8" s="113"/>
      <c r="K8" s="104"/>
      <c r="L8" s="105"/>
      <c r="M8" s="105"/>
      <c r="N8" s="105"/>
      <c r="O8" s="104"/>
    </row>
    <row r="9" spans="1:15" s="102" customFormat="1" ht="15" customHeight="1">
      <c r="A9" s="100" t="s">
        <v>26</v>
      </c>
      <c r="B9" s="103"/>
      <c r="C9" s="154" t="s">
        <v>66</v>
      </c>
      <c r="D9" s="114" t="s">
        <v>27</v>
      </c>
      <c r="E9" s="115"/>
      <c r="F9" s="115"/>
      <c r="G9" s="116" t="s">
        <v>16</v>
      </c>
      <c r="H9" s="138"/>
      <c r="I9" s="139"/>
      <c r="J9" s="113"/>
      <c r="K9" s="104"/>
      <c r="L9" s="117"/>
      <c r="M9" s="117"/>
      <c r="N9" s="117"/>
      <c r="O9" s="104"/>
    </row>
    <row r="10" spans="1:15" s="102" customFormat="1" ht="15" customHeight="1" thickBot="1">
      <c r="A10" s="122" t="s">
        <v>57</v>
      </c>
      <c r="B10" s="107"/>
      <c r="C10" s="123"/>
      <c r="D10" s="161" t="s">
        <v>58</v>
      </c>
      <c r="E10" s="162"/>
      <c r="F10" s="162"/>
      <c r="G10" s="162"/>
      <c r="H10" s="162"/>
      <c r="I10" s="163"/>
      <c r="J10" s="113"/>
      <c r="K10" s="104"/>
      <c r="L10" s="117"/>
      <c r="M10" s="117"/>
      <c r="N10" s="117"/>
      <c r="O10" s="104"/>
    </row>
    <row r="11" spans="1:9" ht="15" customHeight="1" thickBot="1">
      <c r="A11" s="68" t="s">
        <v>37</v>
      </c>
      <c r="B11" s="43"/>
      <c r="C11" s="43"/>
      <c r="D11" s="43"/>
      <c r="E11" s="43"/>
      <c r="F11" s="44"/>
      <c r="G11" s="45" t="s">
        <v>49</v>
      </c>
      <c r="H11" s="45"/>
      <c r="I11" s="53"/>
    </row>
    <row r="12" spans="1:9" ht="15" customHeight="1">
      <c r="A12" s="49" t="s">
        <v>33</v>
      </c>
      <c r="B12" s="28"/>
      <c r="C12" s="28"/>
      <c r="D12" s="28"/>
      <c r="E12" s="28"/>
      <c r="F12" s="28"/>
      <c r="G12" s="30"/>
      <c r="H12" s="6"/>
      <c r="I12" s="156">
        <f>IF(H14&lt;1,"prüfen!","")</f>
      </c>
    </row>
    <row r="13" spans="1:9" ht="3" customHeight="1">
      <c r="A13" s="50"/>
      <c r="B13" s="28"/>
      <c r="C13" s="28"/>
      <c r="D13" s="28"/>
      <c r="E13" s="28"/>
      <c r="F13" s="28"/>
      <c r="G13" s="30"/>
      <c r="H13" s="6"/>
      <c r="I13" s="46"/>
    </row>
    <row r="14" spans="1:9" ht="15" customHeight="1">
      <c r="A14" s="51"/>
      <c r="B14" s="28" t="s">
        <v>14</v>
      </c>
      <c r="C14" s="140"/>
      <c r="D14" s="140"/>
      <c r="E14" s="140"/>
      <c r="F14" s="30"/>
      <c r="G14" s="141" t="s">
        <v>13</v>
      </c>
      <c r="H14" s="85">
        <v>199</v>
      </c>
      <c r="I14" s="47" t="s">
        <v>5</v>
      </c>
    </row>
    <row r="15" spans="1:9" ht="3" customHeight="1" thickBot="1">
      <c r="A15" s="52"/>
      <c r="B15" s="31"/>
      <c r="C15" s="31"/>
      <c r="D15" s="31"/>
      <c r="E15" s="31"/>
      <c r="F15" s="31"/>
      <c r="G15" s="29"/>
      <c r="H15" s="10">
        <v>0.5</v>
      </c>
      <c r="I15" s="48"/>
    </row>
    <row r="16" spans="1:9" ht="15" customHeight="1" thickBot="1">
      <c r="A16" s="68" t="s">
        <v>7</v>
      </c>
      <c r="B16" s="43"/>
      <c r="C16" s="43"/>
      <c r="D16" s="43"/>
      <c r="E16" s="43"/>
      <c r="F16" s="44"/>
      <c r="G16" s="45" t="s">
        <v>35</v>
      </c>
      <c r="H16" s="157">
        <f>IF(H22&gt;0.08,"Widerstand überprüfen!","")</f>
      </c>
      <c r="I16" s="53"/>
    </row>
    <row r="17" spans="1:9" ht="15" customHeight="1">
      <c r="A17" s="148" t="s">
        <v>36</v>
      </c>
      <c r="B17" s="8"/>
      <c r="C17" s="6"/>
      <c r="D17" s="8"/>
      <c r="E17" s="6"/>
      <c r="F17" s="6"/>
      <c r="G17" s="8"/>
      <c r="H17" s="6"/>
      <c r="I17" s="54"/>
    </row>
    <row r="18" spans="1:9" ht="15" customHeight="1">
      <c r="A18" s="50" t="s">
        <v>34</v>
      </c>
      <c r="B18" s="5"/>
      <c r="C18" s="6"/>
      <c r="D18" s="6"/>
      <c r="E18" s="6"/>
      <c r="F18" s="6"/>
      <c r="G18" s="6"/>
      <c r="H18" s="6"/>
      <c r="I18" s="46"/>
    </row>
    <row r="19" spans="1:9" ht="3" customHeight="1">
      <c r="A19" s="91"/>
      <c r="B19" s="8"/>
      <c r="C19" s="6"/>
      <c r="D19" s="8"/>
      <c r="E19" s="6"/>
      <c r="F19" s="6"/>
      <c r="G19" s="8"/>
      <c r="H19" s="6"/>
      <c r="I19" s="54"/>
    </row>
    <row r="20" spans="1:9" ht="15" customHeight="1">
      <c r="A20" s="91"/>
      <c r="B20" s="8"/>
      <c r="C20" s="92" t="s">
        <v>46</v>
      </c>
      <c r="D20" s="85">
        <v>21.4</v>
      </c>
      <c r="E20" s="6" t="s">
        <v>47</v>
      </c>
      <c r="F20" s="6"/>
      <c r="G20" s="17" t="s">
        <v>48</v>
      </c>
      <c r="H20" s="125">
        <f>D22/B22</f>
        <v>0.07236666666666666</v>
      </c>
      <c r="I20" s="54" t="s">
        <v>0</v>
      </c>
    </row>
    <row r="21" spans="1:9" ht="3" customHeight="1">
      <c r="A21" s="91"/>
      <c r="B21" s="8"/>
      <c r="C21" s="8"/>
      <c r="D21" s="145"/>
      <c r="E21" s="17"/>
      <c r="F21" s="17"/>
      <c r="G21" s="17"/>
      <c r="H21" s="143"/>
      <c r="I21" s="54"/>
    </row>
    <row r="22" spans="1:9" ht="15" customHeight="1">
      <c r="A22" s="97" t="s">
        <v>53</v>
      </c>
      <c r="B22" s="94">
        <v>30</v>
      </c>
      <c r="C22" s="6" t="s">
        <v>54</v>
      </c>
      <c r="D22" s="119">
        <v>2.171</v>
      </c>
      <c r="E22" s="6" t="s">
        <v>56</v>
      </c>
      <c r="F22" s="17"/>
      <c r="G22" s="9" t="s">
        <v>1</v>
      </c>
      <c r="H22" s="120">
        <f>H20/(1+(0.0038*(D20-20)))</f>
        <v>0.07198371331184764</v>
      </c>
      <c r="I22" s="54" t="s">
        <v>0</v>
      </c>
    </row>
    <row r="23" spans="1:9" ht="3" customHeight="1" thickBot="1">
      <c r="A23" s="52"/>
      <c r="B23" s="14"/>
      <c r="C23" s="10"/>
      <c r="D23" s="10"/>
      <c r="E23" s="10"/>
      <c r="F23" s="10"/>
      <c r="G23" s="61"/>
      <c r="H23" s="62"/>
      <c r="I23" s="83"/>
    </row>
    <row r="24" spans="1:10" s="2" customFormat="1" ht="15" customHeight="1" thickBot="1">
      <c r="A24" s="68" t="s">
        <v>7</v>
      </c>
      <c r="B24" s="43"/>
      <c r="C24" s="43"/>
      <c r="D24" s="43"/>
      <c r="E24" s="43"/>
      <c r="F24" s="44"/>
      <c r="G24" s="45" t="s">
        <v>55</v>
      </c>
      <c r="H24" s="157">
        <f>IF((OR(H28&lt;1525,H28&gt;1535)),"Widerstand überprüfen!","")</f>
      </c>
      <c r="I24" s="53"/>
      <c r="J24" s="1"/>
    </row>
    <row r="25" spans="1:9" ht="3" customHeight="1">
      <c r="A25" s="50"/>
      <c r="B25" s="5"/>
      <c r="C25" s="6"/>
      <c r="D25" s="6"/>
      <c r="E25" s="6"/>
      <c r="F25" s="6"/>
      <c r="G25" s="6"/>
      <c r="H25" s="6"/>
      <c r="I25" s="46"/>
    </row>
    <row r="26" spans="1:9" ht="15" customHeight="1">
      <c r="A26" s="50"/>
      <c r="B26" s="5"/>
      <c r="C26" s="92" t="s">
        <v>46</v>
      </c>
      <c r="D26" s="93">
        <v>21.6</v>
      </c>
      <c r="E26" s="6" t="s">
        <v>47</v>
      </c>
      <c r="F26" s="6"/>
      <c r="G26" s="17" t="s">
        <v>48</v>
      </c>
      <c r="H26" s="121">
        <f>D28/B28*1000</f>
        <v>1536.2</v>
      </c>
      <c r="I26" s="54" t="s">
        <v>0</v>
      </c>
    </row>
    <row r="27" spans="1:9" ht="3" customHeight="1">
      <c r="A27" s="50"/>
      <c r="B27" s="5"/>
      <c r="C27" s="8"/>
      <c r="D27" s="142"/>
      <c r="E27" s="17"/>
      <c r="F27" s="17"/>
      <c r="G27" s="17"/>
      <c r="H27" s="143"/>
      <c r="I27" s="54"/>
    </row>
    <row r="28" spans="1:9" ht="15" customHeight="1">
      <c r="A28" s="97" t="s">
        <v>53</v>
      </c>
      <c r="B28" s="94">
        <v>1</v>
      </c>
      <c r="C28" s="6" t="s">
        <v>54</v>
      </c>
      <c r="D28" s="95">
        <v>1.5362</v>
      </c>
      <c r="E28" s="6" t="s">
        <v>52</v>
      </c>
      <c r="F28" s="6"/>
      <c r="G28" s="9" t="s">
        <v>1</v>
      </c>
      <c r="H28" s="96">
        <f>H26/(1+(0.0038*(D26-20)))</f>
        <v>1526.9163486005089</v>
      </c>
      <c r="I28" s="54" t="s">
        <v>0</v>
      </c>
    </row>
    <row r="29" spans="1:9" ht="3" customHeight="1" thickBot="1">
      <c r="A29" s="51"/>
      <c r="B29" s="8"/>
      <c r="C29" s="6"/>
      <c r="D29" s="9"/>
      <c r="E29" s="144"/>
      <c r="F29" s="17"/>
      <c r="G29" s="9"/>
      <c r="H29" s="60"/>
      <c r="I29" s="54"/>
    </row>
    <row r="30" spans="1:10" s="2" customFormat="1" ht="15" customHeight="1" thickBot="1">
      <c r="A30" s="68" t="s">
        <v>8</v>
      </c>
      <c r="B30" s="43"/>
      <c r="C30" s="43"/>
      <c r="D30" s="43"/>
      <c r="E30" s="157">
        <f>IF((OR(B33&lt;13.2,B33&gt;13.7,C33&lt;13.18,C33&gt;13.68,D33&lt;12.65,D33&gt;12.81)),"L-Werte überprüfen!","")</f>
      </c>
      <c r="F30" s="44"/>
      <c r="G30" s="157">
        <f>IF((OR(G33&lt;0.52,G33&gt;0.56,H33&lt;4.7,H33&gt;4.99,I33&lt;15,I33&gt;18)),"Q-Werte überprüfen!","")</f>
      </c>
      <c r="H30" s="43"/>
      <c r="I30" s="53"/>
      <c r="J30" s="1"/>
    </row>
    <row r="31" spans="1:10" s="2" customFormat="1" ht="3" customHeight="1">
      <c r="A31" s="81"/>
      <c r="B31" s="25"/>
      <c r="C31" s="25"/>
      <c r="D31" s="25"/>
      <c r="E31" s="25"/>
      <c r="F31" s="64"/>
      <c r="G31" s="65"/>
      <c r="H31" s="25"/>
      <c r="I31" s="82"/>
      <c r="J31" s="1"/>
    </row>
    <row r="32" spans="1:9" ht="15" customHeight="1">
      <c r="A32" s="13"/>
      <c r="B32" s="11" t="s">
        <v>50</v>
      </c>
      <c r="C32" s="11" t="s">
        <v>2</v>
      </c>
      <c r="D32" s="63" t="s">
        <v>51</v>
      </c>
      <c r="E32" s="67"/>
      <c r="F32" s="13"/>
      <c r="G32" s="11" t="s">
        <v>50</v>
      </c>
      <c r="H32" s="11" t="s">
        <v>2</v>
      </c>
      <c r="I32" s="55" t="s">
        <v>51</v>
      </c>
    </row>
    <row r="33" spans="1:9" ht="15" customHeight="1">
      <c r="A33" s="11" t="s">
        <v>3</v>
      </c>
      <c r="B33" s="124">
        <v>13.4</v>
      </c>
      <c r="C33" s="124">
        <v>13.36</v>
      </c>
      <c r="D33" s="124">
        <v>12.8</v>
      </c>
      <c r="E33" s="90"/>
      <c r="F33" s="11" t="s">
        <v>4</v>
      </c>
      <c r="G33" s="124">
        <v>0.54503</v>
      </c>
      <c r="H33" s="124">
        <v>4.97</v>
      </c>
      <c r="I33" s="124">
        <v>16.86</v>
      </c>
    </row>
    <row r="34" spans="1:9" ht="3" customHeight="1" thickBot="1">
      <c r="A34" s="86"/>
      <c r="B34" s="87"/>
      <c r="C34" s="87"/>
      <c r="D34" s="87"/>
      <c r="E34" s="21"/>
      <c r="F34" s="88"/>
      <c r="G34" s="87"/>
      <c r="H34" s="87"/>
      <c r="I34" s="89"/>
    </row>
    <row r="35" spans="1:9" ht="15" customHeight="1" thickBot="1">
      <c r="A35" s="68" t="s">
        <v>9</v>
      </c>
      <c r="B35" s="43"/>
      <c r="C35" s="43"/>
      <c r="D35" s="43"/>
      <c r="E35" s="43"/>
      <c r="F35" s="69" t="s">
        <v>38</v>
      </c>
      <c r="G35" s="45"/>
      <c r="H35" s="43"/>
      <c r="I35" s="53"/>
    </row>
    <row r="36" spans="1:9" ht="15" customHeight="1">
      <c r="A36" s="70" t="s">
        <v>39</v>
      </c>
      <c r="B36" s="25"/>
      <c r="C36" s="26"/>
      <c r="D36" s="25"/>
      <c r="E36" s="15"/>
      <c r="F36" s="15"/>
      <c r="G36" s="16"/>
      <c r="H36" s="15"/>
      <c r="I36" s="56"/>
    </row>
    <row r="37" spans="1:9" ht="15" customHeight="1">
      <c r="A37" s="71" t="s">
        <v>10</v>
      </c>
      <c r="B37" s="24"/>
      <c r="C37" s="25"/>
      <c r="D37" s="27"/>
      <c r="E37" s="4"/>
      <c r="F37" s="15"/>
      <c r="G37" s="9" t="s">
        <v>6</v>
      </c>
      <c r="H37" s="85">
        <v>1.05</v>
      </c>
      <c r="I37" s="57" t="s">
        <v>64</v>
      </c>
    </row>
    <row r="38" spans="1:9" ht="3" customHeight="1" thickBot="1">
      <c r="A38" s="72"/>
      <c r="B38" s="4"/>
      <c r="C38" s="4"/>
      <c r="D38" s="4"/>
      <c r="E38" s="4"/>
      <c r="F38" s="9"/>
      <c r="G38" s="9"/>
      <c r="H38" s="4"/>
      <c r="I38" s="57"/>
    </row>
    <row r="39" spans="1:9" ht="15" customHeight="1" thickBot="1">
      <c r="A39" s="68" t="s">
        <v>40</v>
      </c>
      <c r="B39" s="43"/>
      <c r="C39" s="43"/>
      <c r="D39" s="43"/>
      <c r="E39" s="43"/>
      <c r="F39" s="69"/>
      <c r="G39" s="45"/>
      <c r="H39" s="43"/>
      <c r="I39" s="53"/>
    </row>
    <row r="40" spans="1:9" ht="15" customHeight="1" thickBot="1">
      <c r="A40" s="12"/>
      <c r="B40" s="6"/>
      <c r="C40" s="6" t="s">
        <v>41</v>
      </c>
      <c r="D40" s="6"/>
      <c r="E40" s="66"/>
      <c r="F40" s="6"/>
      <c r="G40" s="8"/>
      <c r="H40" s="6"/>
      <c r="I40" s="46"/>
    </row>
    <row r="41" spans="1:9" ht="15" customHeight="1" thickBot="1">
      <c r="A41" s="68" t="s">
        <v>9</v>
      </c>
      <c r="B41" s="43"/>
      <c r="C41" s="43"/>
      <c r="D41" s="43"/>
      <c r="E41" s="43"/>
      <c r="F41" s="69" t="s">
        <v>42</v>
      </c>
      <c r="G41" s="45"/>
      <c r="H41" s="43"/>
      <c r="I41" s="53"/>
    </row>
    <row r="42" spans="1:9" ht="15" customHeight="1">
      <c r="A42" s="70" t="s">
        <v>43</v>
      </c>
      <c r="B42" s="17"/>
      <c r="C42" s="19"/>
      <c r="D42" s="6"/>
      <c r="E42" s="6"/>
      <c r="F42" s="6"/>
      <c r="G42" s="6"/>
      <c r="H42" s="6"/>
      <c r="I42" s="46"/>
    </row>
    <row r="43" spans="1:9" ht="15" customHeight="1">
      <c r="A43" s="71" t="s">
        <v>10</v>
      </c>
      <c r="B43" s="17"/>
      <c r="C43" s="17"/>
      <c r="D43" s="147" t="s">
        <v>60</v>
      </c>
      <c r="E43" s="85" t="s">
        <v>67</v>
      </c>
      <c r="F43" s="6" t="s">
        <v>64</v>
      </c>
      <c r="G43" s="147" t="s">
        <v>61</v>
      </c>
      <c r="H43" s="85" t="s">
        <v>67</v>
      </c>
      <c r="I43" s="57" t="s">
        <v>64</v>
      </c>
    </row>
    <row r="44" spans="1:9" ht="3" customHeight="1">
      <c r="A44" s="71"/>
      <c r="B44" s="17"/>
      <c r="C44" s="17"/>
      <c r="D44" s="18"/>
      <c r="E44" s="145"/>
      <c r="F44" s="6"/>
      <c r="G44" s="18"/>
      <c r="H44" s="145"/>
      <c r="I44" s="57"/>
    </row>
    <row r="45" spans="1:9" ht="15" customHeight="1" thickBot="1">
      <c r="A45" s="73" t="s">
        <v>59</v>
      </c>
      <c r="B45" s="6"/>
      <c r="C45" s="6"/>
      <c r="D45" s="6"/>
      <c r="E45" s="74"/>
      <c r="F45" s="74"/>
      <c r="G45" s="74"/>
      <c r="H45" s="20"/>
      <c r="I45" s="58"/>
    </row>
    <row r="46" spans="1:9" ht="15" customHeight="1" thickBot="1">
      <c r="A46" s="68" t="s">
        <v>9</v>
      </c>
      <c r="B46" s="43"/>
      <c r="C46" s="43"/>
      <c r="D46" s="43"/>
      <c r="E46" s="43"/>
      <c r="F46" s="69" t="s">
        <v>42</v>
      </c>
      <c r="G46" s="45"/>
      <c r="H46" s="43"/>
      <c r="I46" s="53"/>
    </row>
    <row r="47" spans="1:9" ht="15" customHeight="1">
      <c r="A47" s="70" t="s">
        <v>62</v>
      </c>
      <c r="B47" s="25"/>
      <c r="C47" s="26"/>
      <c r="D47" s="15"/>
      <c r="E47" s="15"/>
      <c r="F47" s="15"/>
      <c r="G47" s="16"/>
      <c r="H47" s="15"/>
      <c r="I47" s="56"/>
    </row>
    <row r="48" spans="1:9" ht="15" customHeight="1">
      <c r="A48" s="71" t="s">
        <v>10</v>
      </c>
      <c r="B48" s="24"/>
      <c r="C48" s="25"/>
      <c r="D48" s="27"/>
      <c r="E48" s="4"/>
      <c r="F48" s="15"/>
      <c r="G48" s="9" t="s">
        <v>6</v>
      </c>
      <c r="H48" s="85">
        <v>1.05</v>
      </c>
      <c r="I48" s="57" t="s">
        <v>64</v>
      </c>
    </row>
    <row r="49" spans="1:9" ht="3" customHeight="1" thickBot="1">
      <c r="A49" s="72"/>
      <c r="B49" s="4"/>
      <c r="C49" s="4"/>
      <c r="D49" s="4"/>
      <c r="E49" s="4"/>
      <c r="F49" s="9"/>
      <c r="G49" s="9"/>
      <c r="H49" s="4"/>
      <c r="I49" s="57"/>
    </row>
    <row r="50" spans="1:9" ht="15" customHeight="1" thickBot="1">
      <c r="A50" s="68" t="s">
        <v>11</v>
      </c>
      <c r="B50" s="43"/>
      <c r="C50" s="43"/>
      <c r="D50" s="43"/>
      <c r="E50" s="43"/>
      <c r="F50" s="44"/>
      <c r="G50" s="45"/>
      <c r="H50" s="43"/>
      <c r="I50" s="53"/>
    </row>
    <row r="51" spans="1:9" ht="12" customHeight="1">
      <c r="A51" s="76" t="s">
        <v>63</v>
      </c>
      <c r="B51" s="17"/>
      <c r="C51" s="17"/>
      <c r="D51" s="22"/>
      <c r="E51" s="23"/>
      <c r="F51" s="17"/>
      <c r="G51" s="23"/>
      <c r="H51" s="23"/>
      <c r="I51" s="59"/>
    </row>
    <row r="52" spans="1:9" ht="12" customHeight="1">
      <c r="A52" s="77" t="s">
        <v>44</v>
      </c>
      <c r="B52" s="17"/>
      <c r="C52" s="17"/>
      <c r="D52" s="22"/>
      <c r="E52" s="23"/>
      <c r="F52" s="17"/>
      <c r="G52" s="23"/>
      <c r="H52" s="23"/>
      <c r="I52" s="59"/>
    </row>
    <row r="53" spans="1:9" ht="15" customHeight="1">
      <c r="A53" s="78"/>
      <c r="B53" s="17"/>
      <c r="C53" s="17"/>
      <c r="D53" s="22"/>
      <c r="E53" s="6"/>
      <c r="F53" s="23" t="s">
        <v>12</v>
      </c>
      <c r="G53" s="126"/>
      <c r="H53" s="126"/>
      <c r="I53" s="59"/>
    </row>
    <row r="54" spans="1:9" ht="3" customHeight="1">
      <c r="A54" s="79"/>
      <c r="B54" s="40"/>
      <c r="C54" s="40"/>
      <c r="D54" s="40"/>
      <c r="E54" s="40"/>
      <c r="F54" s="40"/>
      <c r="G54" s="40"/>
      <c r="H54" s="40"/>
      <c r="I54" s="80"/>
    </row>
    <row r="55" spans="1:12" s="2" customFormat="1" ht="16.5" customHeight="1">
      <c r="A55" s="158" t="s">
        <v>45</v>
      </c>
      <c r="B55" s="158"/>
      <c r="C55" s="158"/>
      <c r="D55" s="158"/>
      <c r="E55" s="158"/>
      <c r="F55" s="158"/>
      <c r="G55" s="158"/>
      <c r="H55" s="158"/>
      <c r="I55" s="158"/>
      <c r="L55" s="75"/>
    </row>
    <row r="56" ht="12.75">
      <c r="A56" s="146"/>
    </row>
  </sheetData>
  <mergeCells count="3">
    <mergeCell ref="A55:I55"/>
    <mergeCell ref="C3:E3"/>
    <mergeCell ref="D10:I10"/>
  </mergeCells>
  <printOptions/>
  <pageMargins left="0.7480314960629921" right="0.2362204724409449" top="0.2755905511811024" bottom="0.5118110236220472" header="1.1023622047244095" footer="0.2362204724409449"/>
  <pageSetup horizontalDpi="360" verticalDpi="360" orientation="portrait" paperSize="9" r:id="rId5"/>
  <headerFooter alignWithMargins="0">
    <oddFooter>&amp;L&amp;8&amp;F&amp;C&amp;8Formblatt CF0015_A</oddFooter>
  </headerFooter>
  <drawing r:id="rId4"/>
  <legacyDrawing r:id="rId3"/>
  <oleObjects>
    <oleObject progId="Word.Document.8" shapeId="7262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2002-04-08T13:28:07Z</cp:lastPrinted>
  <dcterms:created xsi:type="dcterms:W3CDTF">2000-03-08T13:53:02Z</dcterms:created>
  <dcterms:modified xsi:type="dcterms:W3CDTF">2002-04-08T13:30:06Z</dcterms:modified>
  <cp:category/>
  <cp:version/>
  <cp:contentType/>
  <cp:contentStatus/>
</cp:coreProperties>
</file>