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<sst xmlns="http://schemas.openxmlformats.org/spreadsheetml/2006/main" count="143" uniqueCount="113">
  <si>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</si>
  <si>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</si>
  <si>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</si>
  <si>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</si>
  <si>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</si>
  <si>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</si>
  <si>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</si>
  <si>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</si>
  <si>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</si>
  <si>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</si>
  <si>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</si>
  <si>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</si>
  <si>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</si>
  <si>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</si>
  <si>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</si>
  <si>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</si>
  <si>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</si>
  <si>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</si>
  <si>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</si>
  <si>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</si>
  <si>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</si>
  <si>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</si>
  <si>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</si>
  <si>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</si>
  <si>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</si>
  <si>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</si>
  <si>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</si>
  <si>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</si>
  <si>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</si>
  <si>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</si>
  <si>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</si>
  <si>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</si>
  <si>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</si>
  <si>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</si>
  <si>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</si>
  <si>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</si>
  <si>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</si>
  <si>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</si>
  <si>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</si>
  <si>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</si>
  <si>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</si>
  <si>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</si>
  <si>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</si>
  <si>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</si>
  <si>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</si>
  <si>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</si>
  <si>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</si>
  <si>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</si>
  <si>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</si>
  <si>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</si>
  <si>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</si>
  <si>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</si>
  <si>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</si>
  <si>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</si>
  <si>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</si>
  <si>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</si>
  <si>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</si>
  <si>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</si>
  <si>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</si>
  <si>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</si>
  <si>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</si>
  <si>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</si>
  <si>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</si>
  <si>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</si>
  <si>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</si>
  <si>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</si>
  <si>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</si>
  <si>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</si>
  <si>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</si>
  <si>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</si>
  <si>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</si>
  <si>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</si>
  <si>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</si>
  <si>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</si>
  <si>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</si>
  <si>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</si>
  <si>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</si>
  <si>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</si>
  <si>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</si>
  <si>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</si>
  <si>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</si>
  <si>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</si>
  <si>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</si>
  <si>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</si>
  <si>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</si>
  <si>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</si>
  <si>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</si>
  <si>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</si>
  <si>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</si>
  <si>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</si>
  <si>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</si>
  <si>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</si>
  <si>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</si>
  <si>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</si>
  <si>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</si>
  <si>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</si>
  <si>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</si>
  <si>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</si>
  <si>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</si>
  <si>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</si>
  <si>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</si>
  <si>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</si>
  <si>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</si>
  <si>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</si>
  <si>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</si>
  <si>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</si>
  <si>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N-0175P</t>
  </si>
  <si>
    <t>ortega</t>
  </si>
  <si>
    <t>N-0176I</t>
  </si>
  <si>
    <t>N-0176E</t>
  </si>
  <si>
    <t>HCMB__A046-01B10063B</t>
  </si>
  <si>
    <t>HCMB__A047-02K03101B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</si>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</sst>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3" xfId="0" applyFont="1" applyFill="1" applyBorder="1" applyAlignment="1" applyProtection="1" quotePrefix="1">
      <alignment horizontal="left" vertical="center"/>
      <protection locked="0"/>
    </xf>
    <xf numFmtId="0" fontId="16" fillId="4" borderId="44" xfId="0" applyFont="1" applyFill="1" applyBorder="1" applyAlignment="1" applyProtection="1" quotePrefix="1">
      <alignment horizontal="left" vertical="center"/>
      <protection locked="0"/>
    </xf>
    <xf numFmtId="0" fontId="16" fillId="4" borderId="45" xfId="0" applyFont="1" applyFill="1" applyBorder="1" applyAlignment="1" applyProtection="1" quotePrefix="1">
      <alignment horizontal="left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14" fontId="0" fillId="0" borderId="46" xfId="0" applyNumberForma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30" sqref="D30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106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4" t="str">
        <f>"CF0015_B__"&amp;H7</f>
        <v>CF0015_B__N-0175P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6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4" t="str">
        <f>IF(C73="","&lt;Yes&gt;","&lt;No&gt;")</f>
        <v>&lt;No&gt;</v>
      </c>
      <c r="E11" s="8"/>
      <c r="F11" s="24" t="s">
        <v>20</v>
      </c>
      <c r="G11" s="16"/>
      <c r="H11" s="211"/>
      <c r="L11" s="37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214" t="s">
        <v>108</v>
      </c>
      <c r="E12" s="29"/>
      <c r="F12" s="30" t="s">
        <v>22</v>
      </c>
      <c r="G12" s="28"/>
      <c r="H12" s="213" t="s">
        <v>109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215" t="s">
        <v>112</v>
      </c>
      <c r="E13" s="8"/>
      <c r="F13" s="24" t="s">
        <v>24</v>
      </c>
      <c r="G13" s="16"/>
      <c r="H13" s="38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4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39" t="s">
        <v>31</v>
      </c>
      <c r="D15" s="216">
        <v>37602</v>
      </c>
      <c r="E15" s="8"/>
      <c r="F15" s="24" t="s">
        <v>32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0" t="str">
        <f ca="1">CELL("filename")</f>
        <v>C:\DOCUME~1\jrinn\LOCALS~1\Temp\[CF0015_B__N-0175P.xls]Pole_TB</v>
      </c>
      <c r="D16" s="40"/>
      <c r="E16" s="41"/>
      <c r="F16" s="30" t="s">
        <v>34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35</v>
      </c>
      <c r="B18" s="47"/>
      <c r="C18" s="48"/>
      <c r="D18" s="234" t="s">
        <v>110</v>
      </c>
      <c r="E18" s="235"/>
      <c r="F18" s="49" t="s">
        <v>36</v>
      </c>
      <c r="G18" s="50"/>
      <c r="H18" s="51" t="str">
        <f>D12</f>
        <v>N-0176I</v>
      </c>
    </row>
    <row r="19" spans="1:8" s="7" customFormat="1" ht="15" customHeight="1" thickBot="1">
      <c r="A19" s="52" t="s">
        <v>37</v>
      </c>
      <c r="B19" s="53"/>
      <c r="C19" s="54"/>
      <c r="D19" s="236" t="s">
        <v>111</v>
      </c>
      <c r="E19" s="237"/>
      <c r="F19" s="55" t="s">
        <v>38</v>
      </c>
      <c r="G19" s="56"/>
      <c r="H19" s="57" t="str">
        <f>H12</f>
        <v>N-0176E</v>
      </c>
    </row>
    <row r="20" spans="1:8" s="7" customFormat="1" ht="24.75" customHeight="1" thickBot="1" thickTop="1">
      <c r="A20" s="58" t="s">
        <v>39</v>
      </c>
      <c r="E20" s="59" t="s">
        <v>40</v>
      </c>
      <c r="F20" s="233" t="s">
        <v>98</v>
      </c>
      <c r="G20" s="233"/>
      <c r="H20" s="233"/>
    </row>
    <row r="21" s="7" customFormat="1" ht="13.5" customHeight="1" hidden="1" thickBot="1"/>
    <row r="22" spans="1:8" s="7" customFormat="1" ht="15" customHeight="1" thickBot="1" thickTop="1">
      <c r="A22" s="60"/>
      <c r="B22" s="61" t="s">
        <v>41</v>
      </c>
      <c r="C22" s="62"/>
      <c r="D22" s="206" t="s">
        <v>42</v>
      </c>
      <c r="E22" s="231">
        <v>37599</v>
      </c>
      <c r="F22" s="63" t="s">
        <v>43</v>
      </c>
      <c r="G22" s="232" t="s">
        <v>99</v>
      </c>
      <c r="H22" s="232"/>
    </row>
    <row r="23" spans="1:8" s="7" customFormat="1" ht="15" customHeight="1" thickTop="1">
      <c r="A23" s="64"/>
      <c r="B23" s="65" t="s">
        <v>44</v>
      </c>
      <c r="C23" s="66"/>
      <c r="D23" s="66" t="s">
        <v>45</v>
      </c>
      <c r="E23" s="66"/>
      <c r="F23" s="67" t="s">
        <v>46</v>
      </c>
      <c r="G23" s="68"/>
      <c r="H23" s="69" t="s">
        <v>47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91</v>
      </c>
      <c r="C25" s="26"/>
      <c r="D25" s="72"/>
      <c r="E25" s="76"/>
      <c r="F25" s="217">
        <v>166000</v>
      </c>
      <c r="G25" s="76" t="s">
        <v>92</v>
      </c>
      <c r="H25" s="73" t="s">
        <v>93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48</v>
      </c>
      <c r="C30" s="84"/>
      <c r="D30" s="206" t="s">
        <v>42</v>
      </c>
      <c r="E30" s="231">
        <v>37603</v>
      </c>
      <c r="F30" s="63" t="s">
        <v>43</v>
      </c>
      <c r="G30" s="232" t="s">
        <v>100</v>
      </c>
      <c r="H30" s="232"/>
      <c r="I30" s="85"/>
      <c r="J30" s="86"/>
    </row>
    <row r="31" spans="1:10" ht="15" customHeight="1" thickTop="1">
      <c r="A31" s="87" t="s">
        <v>49</v>
      </c>
      <c r="B31" s="218">
        <v>1</v>
      </c>
      <c r="C31" s="88" t="s">
        <v>50</v>
      </c>
      <c r="D31" s="89"/>
      <c r="E31" s="90"/>
      <c r="F31" s="91"/>
      <c r="G31" s="91"/>
      <c r="H31" s="69" t="s">
        <v>51</v>
      </c>
      <c r="I31" s="92"/>
      <c r="J31" s="93"/>
    </row>
    <row r="32" spans="1:9" ht="15" customHeight="1">
      <c r="A32" s="94" t="s">
        <v>52</v>
      </c>
      <c r="B32" s="219">
        <v>21</v>
      </c>
      <c r="C32" s="95" t="s">
        <v>53</v>
      </c>
      <c r="D32" s="96"/>
      <c r="E32" s="96"/>
      <c r="F32" s="220">
        <v>1528.7</v>
      </c>
      <c r="G32" s="96" t="s">
        <v>54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55</v>
      </c>
      <c r="C34" s="102"/>
      <c r="D34" s="96"/>
      <c r="E34" s="103"/>
      <c r="F34" s="104">
        <f>(F32/B31)</f>
        <v>1528.7</v>
      </c>
      <c r="G34" s="72" t="s">
        <v>94</v>
      </c>
      <c r="H34" s="105" t="s">
        <v>46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95</v>
      </c>
      <c r="C36" s="112"/>
      <c r="D36" s="112"/>
      <c r="E36" s="112"/>
      <c r="F36" s="210">
        <f>F34/(1+(0.0038*(B32-20)))</f>
        <v>1522.9129308627216</v>
      </c>
      <c r="G36" s="203" t="s">
        <v>94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56</v>
      </c>
      <c r="C39" s="84"/>
      <c r="D39" s="206" t="s">
        <v>42</v>
      </c>
      <c r="E39" s="231">
        <v>37602</v>
      </c>
      <c r="F39" s="63" t="s">
        <v>43</v>
      </c>
      <c r="G39" s="232" t="s">
        <v>100</v>
      </c>
      <c r="H39" s="232"/>
      <c r="I39" s="78"/>
    </row>
    <row r="40" spans="1:9" ht="15" customHeight="1" thickTop="1">
      <c r="A40" s="87" t="s">
        <v>49</v>
      </c>
      <c r="B40" s="218">
        <v>30</v>
      </c>
      <c r="C40" s="88" t="s">
        <v>50</v>
      </c>
      <c r="D40" s="89"/>
      <c r="E40" s="90"/>
      <c r="F40" s="91"/>
      <c r="G40" s="91"/>
      <c r="H40" s="69" t="s">
        <v>57</v>
      </c>
      <c r="I40" s="78"/>
    </row>
    <row r="41" spans="1:9" ht="15" customHeight="1">
      <c r="A41" s="94" t="s">
        <v>52</v>
      </c>
      <c r="B41" s="219">
        <v>20.5</v>
      </c>
      <c r="C41" s="95" t="s">
        <v>53</v>
      </c>
      <c r="D41" s="96"/>
      <c r="E41" s="96"/>
      <c r="F41" s="221">
        <v>2.2</v>
      </c>
      <c r="G41" s="96" t="s">
        <v>54</v>
      </c>
      <c r="H41" s="105" t="s">
        <v>46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58</v>
      </c>
      <c r="C43" s="102"/>
      <c r="D43" s="96"/>
      <c r="E43" s="103"/>
      <c r="F43" s="104">
        <f>((F41/B40)/(1+(0.004*(B41-20))))*1000</f>
        <v>73.18695941450433</v>
      </c>
      <c r="G43" s="72" t="s">
        <v>96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59</v>
      </c>
      <c r="C46" s="122"/>
      <c r="D46" s="206" t="s">
        <v>42</v>
      </c>
      <c r="E46" s="231">
        <v>37603</v>
      </c>
      <c r="F46" s="63" t="s">
        <v>43</v>
      </c>
      <c r="G46" s="232" t="s">
        <v>101</v>
      </c>
      <c r="H46" s="232"/>
    </row>
    <row r="47" spans="1:12" ht="15" customHeight="1" thickTop="1">
      <c r="A47" s="123"/>
      <c r="B47" s="65" t="s">
        <v>60</v>
      </c>
      <c r="C47" s="124"/>
      <c r="D47" s="125"/>
      <c r="E47" s="126"/>
      <c r="F47" s="127" t="s">
        <v>61</v>
      </c>
      <c r="G47" s="128" t="s">
        <v>62</v>
      </c>
      <c r="H47" s="69" t="s">
        <v>63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55</v>
      </c>
      <c r="C51" s="128"/>
      <c r="D51" s="139"/>
      <c r="E51" s="140" t="s">
        <v>64</v>
      </c>
      <c r="F51" s="222">
        <v>13.57</v>
      </c>
      <c r="G51" s="223">
        <v>0.56352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65</v>
      </c>
      <c r="F53" s="222">
        <v>13.25</v>
      </c>
      <c r="G53" s="223">
        <v>5.03</v>
      </c>
      <c r="H53" s="105" t="s">
        <v>46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66</v>
      </c>
      <c r="F55" s="222">
        <v>12.61</v>
      </c>
      <c r="G55" s="224">
        <v>16.78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67</v>
      </c>
      <c r="C58" s="153"/>
      <c r="D58" s="206" t="s">
        <v>42</v>
      </c>
      <c r="E58" s="231">
        <v>37603</v>
      </c>
      <c r="F58" s="63" t="s">
        <v>43</v>
      </c>
      <c r="G58" s="232" t="s">
        <v>102</v>
      </c>
      <c r="H58" s="232"/>
      <c r="I58" s="78"/>
    </row>
    <row r="59" spans="1:12" ht="13.5" thickTop="1">
      <c r="A59" s="87"/>
      <c r="B59" s="65" t="s">
        <v>68</v>
      </c>
      <c r="C59" s="125"/>
      <c r="D59" s="66" t="s">
        <v>69</v>
      </c>
      <c r="E59" s="125"/>
      <c r="F59" s="125"/>
      <c r="G59" s="125"/>
      <c r="H59" s="69" t="s">
        <v>70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71</v>
      </c>
      <c r="F60" s="225">
        <v>1040</v>
      </c>
      <c r="G60" s="158" t="s">
        <v>72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55</v>
      </c>
      <c r="C62" s="78"/>
      <c r="D62" s="78"/>
      <c r="E62" s="129" t="s">
        <v>71</v>
      </c>
      <c r="F62" s="217">
        <v>1040</v>
      </c>
      <c r="G62" s="78" t="s">
        <v>97</v>
      </c>
      <c r="H62" s="161"/>
      <c r="I62" s="78"/>
    </row>
    <row r="63" spans="1:9" s="168" customFormat="1" ht="24.75" customHeight="1" thickBot="1">
      <c r="A63" s="162" t="s">
        <v>73</v>
      </c>
      <c r="B63" s="163" t="s">
        <v>74</v>
      </c>
      <c r="C63" s="164"/>
      <c r="D63" s="205" t="s">
        <v>42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75</v>
      </c>
      <c r="C64" s="125"/>
      <c r="D64" s="66" t="s">
        <v>76</v>
      </c>
      <c r="E64" s="125"/>
      <c r="F64" s="125"/>
      <c r="G64" s="125"/>
      <c r="H64" s="171"/>
      <c r="I64" s="78"/>
    </row>
    <row r="65" spans="1:9" ht="15" customHeight="1">
      <c r="A65" s="155" t="s">
        <v>77</v>
      </c>
      <c r="B65" s="78"/>
      <c r="C65" s="78"/>
      <c r="D65" s="16" t="s">
        <v>78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79</v>
      </c>
      <c r="F67" s="226" t="s">
        <v>103</v>
      </c>
      <c r="G67" s="8" t="s">
        <v>80</v>
      </c>
      <c r="H67" s="173" t="s">
        <v>81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55</v>
      </c>
      <c r="C69" s="8"/>
      <c r="D69" s="8"/>
      <c r="E69" s="8" t="s">
        <v>82</v>
      </c>
      <c r="F69" s="226" t="s">
        <v>103</v>
      </c>
      <c r="G69" s="78" t="s">
        <v>97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83</v>
      </c>
      <c r="D72" s="181"/>
      <c r="E72" s="180" t="s">
        <v>84</v>
      </c>
      <c r="F72" s="181"/>
      <c r="G72" s="180" t="s">
        <v>85</v>
      </c>
      <c r="H72" s="182"/>
      <c r="I72" s="78"/>
    </row>
    <row r="73" spans="1:8" s="185" customFormat="1" ht="12.75">
      <c r="A73" s="183" t="s">
        <v>86</v>
      </c>
      <c r="B73" s="184"/>
      <c r="C73" s="238" t="s">
        <v>107</v>
      </c>
      <c r="D73" s="239"/>
      <c r="E73" s="238" t="s">
        <v>27</v>
      </c>
      <c r="F73" s="239"/>
      <c r="G73" s="238" t="s">
        <v>27</v>
      </c>
      <c r="H73" s="247"/>
    </row>
    <row r="74" spans="1:8" s="185" customFormat="1" ht="12.75">
      <c r="A74" s="186" t="s">
        <v>87</v>
      </c>
      <c r="B74" s="184"/>
      <c r="C74" s="240" t="s">
        <v>105</v>
      </c>
      <c r="D74" s="241"/>
      <c r="E74" s="238" t="s">
        <v>104</v>
      </c>
      <c r="F74" s="239"/>
      <c r="G74" s="238" t="s">
        <v>104</v>
      </c>
      <c r="H74" s="247"/>
    </row>
    <row r="75" spans="1:8" s="185" customFormat="1" ht="12.75">
      <c r="A75" s="186" t="s">
        <v>88</v>
      </c>
      <c r="B75" s="184"/>
      <c r="C75" s="242">
        <v>37603</v>
      </c>
      <c r="D75" s="239"/>
      <c r="E75" s="242">
        <v>37635</v>
      </c>
      <c r="F75" s="239"/>
      <c r="G75" s="242">
        <v>37635</v>
      </c>
      <c r="H75" s="247"/>
    </row>
    <row r="76" spans="1:8" s="185" customFormat="1" ht="13.5" thickBot="1">
      <c r="A76" s="187" t="s">
        <v>89</v>
      </c>
      <c r="B76" s="188"/>
      <c r="C76" s="243"/>
      <c r="D76" s="244"/>
      <c r="E76" s="245"/>
      <c r="F76" s="246"/>
      <c r="G76" s="243"/>
      <c r="H76" s="248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73:H73"/>
    <mergeCell ref="G74:H74"/>
    <mergeCell ref="G75:H75"/>
    <mergeCell ref="G76:H76"/>
    <mergeCell ref="C75:D75"/>
    <mergeCell ref="C76:D76"/>
    <mergeCell ref="E76:F76"/>
    <mergeCell ref="E75:F75"/>
    <mergeCell ref="D18:E18"/>
    <mergeCell ref="D19:E19"/>
    <mergeCell ref="C73:D73"/>
    <mergeCell ref="C74:D74"/>
    <mergeCell ref="E74:F74"/>
    <mergeCell ref="E73:F73"/>
    <mergeCell ref="G58:H58"/>
    <mergeCell ref="F20:H20"/>
    <mergeCell ref="G22:H22"/>
    <mergeCell ref="G39:H39"/>
    <mergeCell ref="G30:H30"/>
    <mergeCell ref="G46:H46"/>
  </mergeCells>
  <printOptions/>
  <pageMargins left="0.55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2002-12-13T09:17:37Z</cp:lastPrinted>
  <dcterms:created xsi:type="dcterms:W3CDTF">2002-04-09T11:51:15Z</dcterms:created>
  <dcterms:modified xsi:type="dcterms:W3CDTF">2003-02-14T14:03:59Z</dcterms:modified>
  <cp:category/>
  <cp:version/>
  <cp:contentType/>
  <cp:contentStatus/>
</cp:coreProperties>
</file>