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<sst xmlns="http://schemas.openxmlformats.org/spreadsheetml/2006/main" count="143" uniqueCount="112">
  <si>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</si>
  <si>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</si>
  <si>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</si>
  <si>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</si>
  <si>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</si>
  <si>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</si>
  <si>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</si>
  <si>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</si>
  <si>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</si>
  <si>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</si>
  <si>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</si>
  <si>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</si>
  <si>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</si>
  <si>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</si>
  <si>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</si>
  <si>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</si>
  <si>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</si>
  <si>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</si>
  <si>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</si>
  <si>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</si>
  <si>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</si>
  <si>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</si>
  <si>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</si>
  <si>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</si>
  <si>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</si>
  <si>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</si>
  <si>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</si>
  <si>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</si>
  <si>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</si>
  <si>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</si>
  <si>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</si>
  <si>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</si>
  <si>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</si>
  <si>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</si>
  <si>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</si>
  <si>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</si>
  <si>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</si>
  <si>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</si>
  <si>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</si>
  <si>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</si>
  <si>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</si>
  <si>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</si>
  <si>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</si>
  <si>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</si>
  <si>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</si>
  <si>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</si>
  <si>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</si>
  <si>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</si>
  <si>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</si>
  <si>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</si>
  <si>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</si>
  <si>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</si>
  <si>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</si>
  <si>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</si>
  <si>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</si>
  <si>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</si>
  <si>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</si>
  <si>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</si>
  <si>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</si>
  <si>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</si>
  <si>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</si>
  <si>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</si>
  <si>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</si>
  <si>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</si>
  <si>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</si>
  <si>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</si>
  <si>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</si>
  <si>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</si>
  <si>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</si>
  <si>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</si>
  <si>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</si>
  <si>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</si>
  <si>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</si>
  <si>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</si>
  <si>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</si>
  <si>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</si>
  <si>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</si>
  <si>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</si>
  <si>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</si>
  <si>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</si>
  <si>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</si>
  <si>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</si>
  <si>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</si>
  <si>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</si>
  <si>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</si>
  <si>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</si>
  <si>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</si>
  <si>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</si>
  <si>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</si>
  <si>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</si>
  <si>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</si>
  <si>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</si>
  <si>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</si>
  <si>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</si>
  <si>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</si>
  <si>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</si>
  <si>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</si>
  <si>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</si>
  <si>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</si>
  <si>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</si>
  <si>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</si>
  <si>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</si>
  <si>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</si>
  <si>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</si>
  <si>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</si>
  <si>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</si>
  <si>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N-0196P</t>
  </si>
  <si>
    <t>HCMB__A046-01B10071A</t>
  </si>
  <si>
    <t>HCMB__A047-02K04001C</t>
  </si>
  <si>
    <t>N-0197I</t>
  </si>
  <si>
    <t>N-0196E</t>
  </si>
  <si>
    <t>Oswald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</si>
</sst>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3" fillId="7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7" borderId="4" xfId="0" applyFill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left" vertical="center"/>
    </xf>
    <xf numFmtId="14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7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  <xf numFmtId="0" fontId="21" fillId="8" borderId="14" xfId="0" applyFont="1" applyFill="1" applyBorder="1" applyAlignment="1" applyProtection="1">
      <alignment vertical="center" wrapText="1"/>
      <protection locked="0"/>
    </xf>
    <xf numFmtId="0" fontId="21" fillId="8" borderId="15" xfId="0" applyFont="1" applyFill="1" applyBorder="1" applyAlignment="1" applyProtection="1">
      <alignment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B1">
      <selection activeCell="B20" sqref="B20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CF0015_C__N-0196P</v>
      </c>
      <c r="E9" s="140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40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40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109</v>
      </c>
      <c r="E12" s="141"/>
      <c r="F12" s="20" t="s">
        <v>22</v>
      </c>
      <c r="G12" s="18"/>
      <c r="H12" s="132" t="s">
        <v>110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2"/>
      <c r="D13" s="143" t="s">
        <v>111</v>
      </c>
      <c r="E13" s="139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40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37671</v>
      </c>
      <c r="E15" s="140"/>
      <c r="F15" s="16" t="s">
        <v>32</v>
      </c>
      <c r="G15" s="11"/>
      <c r="H15" s="134"/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MB_30\Présérie_03\Poles_Tb\[CF0015_C__N-0196P.xls]Pole_TB</v>
      </c>
      <c r="D16" s="28"/>
      <c r="E16" s="29"/>
      <c r="F16" s="20" t="s">
        <v>34</v>
      </c>
      <c r="G16" s="18"/>
      <c r="H16" s="135"/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43" t="s">
        <v>107</v>
      </c>
      <c r="E18" s="244"/>
      <c r="F18" s="116" t="s">
        <v>36</v>
      </c>
      <c r="G18" s="117"/>
      <c r="H18" s="150" t="str">
        <f>D12</f>
        <v>N-0197I</v>
      </c>
    </row>
    <row r="19" spans="1:8" s="7" customFormat="1" ht="15" customHeight="1" thickBot="1">
      <c r="A19" s="123" t="s">
        <v>37</v>
      </c>
      <c r="B19" s="124"/>
      <c r="C19" s="125"/>
      <c r="D19" s="245" t="s">
        <v>108</v>
      </c>
      <c r="E19" s="246"/>
      <c r="F19" s="118" t="s">
        <v>38</v>
      </c>
      <c r="G19" s="119"/>
      <c r="H19" s="151" t="str">
        <f>H12</f>
        <v>N-0196E</v>
      </c>
    </row>
    <row r="20" spans="1:8" s="7" customFormat="1" ht="24.75" customHeight="1" thickBot="1">
      <c r="A20" s="34" t="s">
        <v>39</v>
      </c>
      <c r="E20" s="35" t="s">
        <v>40</v>
      </c>
      <c r="F20" s="247" t="s">
        <v>95</v>
      </c>
      <c r="G20" s="247"/>
      <c r="H20" s="247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2" t="s">
        <v>42</v>
      </c>
      <c r="E22" s="231">
        <v>37670</v>
      </c>
      <c r="F22" s="153" t="s">
        <v>43</v>
      </c>
      <c r="G22" s="248" t="s">
        <v>96</v>
      </c>
      <c r="H22" s="249"/>
    </row>
    <row r="23" spans="1:8" s="7" customFormat="1" ht="15" customHeight="1">
      <c r="A23" s="126"/>
      <c r="B23" s="138" t="s">
        <v>44</v>
      </c>
      <c r="C23" s="157"/>
      <c r="D23" s="157" t="s">
        <v>45</v>
      </c>
      <c r="E23" s="157"/>
      <c r="F23" s="158" t="s">
        <v>46</v>
      </c>
      <c r="G23" s="169"/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272000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70"/>
      <c r="B30" s="155" t="s">
        <v>48</v>
      </c>
      <c r="C30" s="171"/>
      <c r="D30" s="152" t="s">
        <v>42</v>
      </c>
      <c r="E30" s="231">
        <v>37672</v>
      </c>
      <c r="F30" s="153" t="s">
        <v>43</v>
      </c>
      <c r="G30" s="248" t="s">
        <v>97</v>
      </c>
      <c r="H30" s="249"/>
      <c r="I30" s="42"/>
      <c r="J30" s="43"/>
    </row>
    <row r="31" spans="1:10" ht="15" customHeight="1">
      <c r="A31" s="172" t="s">
        <v>49</v>
      </c>
      <c r="B31" s="173">
        <v>1</v>
      </c>
      <c r="C31" s="174" t="s">
        <v>50</v>
      </c>
      <c r="D31" s="175"/>
      <c r="E31" s="176"/>
      <c r="F31" s="177"/>
      <c r="G31" s="177"/>
      <c r="H31" s="168" t="s">
        <v>51</v>
      </c>
      <c r="I31" s="44"/>
      <c r="J31" s="45"/>
    </row>
    <row r="32" spans="1:9" ht="15" customHeight="1">
      <c r="A32" s="178" t="s">
        <v>52</v>
      </c>
      <c r="B32" s="106">
        <v>23.1</v>
      </c>
      <c r="C32" s="46" t="s">
        <v>53</v>
      </c>
      <c r="D32" s="189">
        <f>IF(F32="","",IF(ABS(F36-1525)&gt;7.5,"RÜCKSPRACHE!",""))</f>
      </c>
      <c r="E32" s="47"/>
      <c r="F32" s="107">
        <v>1539.8</v>
      </c>
      <c r="G32" s="47" t="s">
        <v>54</v>
      </c>
      <c r="H32" s="179"/>
      <c r="I32" s="47"/>
    </row>
    <row r="33" spans="1:9" ht="2.25" customHeight="1">
      <c r="A33" s="180"/>
      <c r="B33" s="48"/>
      <c r="C33" s="47"/>
      <c r="D33" s="47"/>
      <c r="E33" s="47"/>
      <c r="F33" s="50"/>
      <c r="G33" s="47"/>
      <c r="H33" s="179"/>
      <c r="I33" s="47"/>
    </row>
    <row r="34" spans="1:12" ht="15" customHeight="1">
      <c r="A34" s="181"/>
      <c r="B34" s="49" t="s">
        <v>55</v>
      </c>
      <c r="C34" s="50"/>
      <c r="D34" s="47"/>
      <c r="E34" s="51"/>
      <c r="F34" s="52">
        <f>(F32/B31)</f>
        <v>1539.8</v>
      </c>
      <c r="G34" s="37" t="s">
        <v>91</v>
      </c>
      <c r="H34" s="182" t="s">
        <v>46</v>
      </c>
      <c r="I34" s="47"/>
      <c r="L34" s="53"/>
    </row>
    <row r="35" spans="1:9" ht="2.25" customHeight="1">
      <c r="A35" s="183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4"/>
      <c r="B36" s="56" t="s">
        <v>92</v>
      </c>
      <c r="C36" s="57"/>
      <c r="D36" s="57"/>
      <c r="E36" s="57"/>
      <c r="F36" s="102">
        <f>F34/(1+(0.0038*(B32-20)))</f>
        <v>1521.8723437901522</v>
      </c>
      <c r="G36" s="98" t="s">
        <v>91</v>
      </c>
      <c r="H36" s="185"/>
      <c r="I36" s="47"/>
    </row>
    <row r="37" spans="1:9" ht="2.25" customHeight="1" thickBot="1">
      <c r="A37" s="186"/>
      <c r="B37" s="187"/>
      <c r="C37" s="187"/>
      <c r="D37" s="187"/>
      <c r="E37" s="187"/>
      <c r="F37" s="187"/>
      <c r="G37" s="187"/>
      <c r="H37" s="188"/>
      <c r="I37" s="41"/>
    </row>
    <row r="38" ht="4.5" customHeight="1" thickBot="1"/>
    <row r="39" spans="1:9" ht="15" customHeight="1" thickBot="1">
      <c r="A39" s="170"/>
      <c r="B39" s="155" t="s">
        <v>56</v>
      </c>
      <c r="C39" s="171"/>
      <c r="D39" s="152" t="s">
        <v>42</v>
      </c>
      <c r="E39" s="231">
        <v>37671</v>
      </c>
      <c r="F39" s="153" t="s">
        <v>43</v>
      </c>
      <c r="G39" s="248" t="s">
        <v>97</v>
      </c>
      <c r="H39" s="249"/>
      <c r="I39" s="41"/>
    </row>
    <row r="40" spans="1:9" ht="15" customHeight="1">
      <c r="A40" s="172" t="s">
        <v>49</v>
      </c>
      <c r="B40" s="173">
        <v>30</v>
      </c>
      <c r="C40" s="174" t="s">
        <v>50</v>
      </c>
      <c r="D40" s="175"/>
      <c r="E40" s="176"/>
      <c r="F40" s="177"/>
      <c r="G40" s="177"/>
      <c r="H40" s="168" t="s">
        <v>57</v>
      </c>
      <c r="I40" s="41"/>
    </row>
    <row r="41" spans="1:9" ht="15" customHeight="1">
      <c r="A41" s="178" t="s">
        <v>52</v>
      </c>
      <c r="B41" s="106">
        <v>24.2</v>
      </c>
      <c r="C41" s="46" t="s">
        <v>53</v>
      </c>
      <c r="D41" s="189">
        <f>IF(F41="","",IF(ABS(F43-71.83)&gt;7,"RÜCKSPRACHE!",""))</f>
      </c>
      <c r="E41" s="47"/>
      <c r="F41" s="108">
        <v>2.156</v>
      </c>
      <c r="G41" s="47" t="s">
        <v>54</v>
      </c>
      <c r="H41" s="182" t="s">
        <v>46</v>
      </c>
      <c r="I41" s="41"/>
    </row>
    <row r="42" spans="1:9" ht="2.25" customHeight="1">
      <c r="A42" s="180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1"/>
      <c r="B43" s="49" t="s">
        <v>58</v>
      </c>
      <c r="C43" s="50"/>
      <c r="D43" s="47"/>
      <c r="E43" s="51"/>
      <c r="F43" s="52">
        <f>((F41/B40)/(1+(0.004*(B41-20))))*1000</f>
        <v>70.67925517964858</v>
      </c>
      <c r="G43" s="37" t="s">
        <v>93</v>
      </c>
      <c r="H43" s="185"/>
      <c r="I43" s="41"/>
    </row>
    <row r="44" spans="1:9" ht="2.25" customHeight="1" thickBot="1">
      <c r="A44" s="191"/>
      <c r="B44" s="192"/>
      <c r="C44" s="192"/>
      <c r="D44" s="192"/>
      <c r="E44" s="193"/>
      <c r="F44" s="194"/>
      <c r="G44" s="187"/>
      <c r="H44" s="188"/>
      <c r="I44" s="41"/>
    </row>
    <row r="45" ht="4.5" customHeight="1" thickBot="1"/>
    <row r="46" spans="1:8" ht="15" customHeight="1" thickBot="1">
      <c r="A46" s="170"/>
      <c r="B46" s="155" t="s">
        <v>59</v>
      </c>
      <c r="C46" s="171"/>
      <c r="D46" s="152" t="s">
        <v>42</v>
      </c>
      <c r="E46" s="231">
        <v>37672</v>
      </c>
      <c r="F46" s="153" t="s">
        <v>43</v>
      </c>
      <c r="G46" s="248" t="s">
        <v>98</v>
      </c>
      <c r="H46" s="249"/>
    </row>
    <row r="47" spans="1:12" ht="15" customHeight="1">
      <c r="A47" s="195"/>
      <c r="B47" s="138" t="s">
        <v>60</v>
      </c>
      <c r="C47" s="196"/>
      <c r="D47" s="197"/>
      <c r="E47" s="198"/>
      <c r="F47" s="199" t="s">
        <v>61</v>
      </c>
      <c r="G47" s="199" t="s">
        <v>62</v>
      </c>
      <c r="H47" s="168" t="s">
        <v>63</v>
      </c>
      <c r="I47" s="59"/>
      <c r="L47" s="41"/>
    </row>
    <row r="48" spans="1:9" ht="15" customHeight="1" hidden="1">
      <c r="A48" s="200"/>
      <c r="B48" s="39"/>
      <c r="C48" s="39"/>
      <c r="D48" s="37"/>
      <c r="E48" s="60"/>
      <c r="F48" s="41"/>
      <c r="G48" s="41"/>
      <c r="H48" s="201"/>
      <c r="I48" s="59"/>
    </row>
    <row r="49" spans="1:10" ht="2.25" customHeight="1">
      <c r="A49" s="200"/>
      <c r="B49" s="39"/>
      <c r="C49" s="39"/>
      <c r="D49" s="39"/>
      <c r="E49" s="37"/>
      <c r="F49" s="61"/>
      <c r="G49" s="62"/>
      <c r="H49" s="202"/>
      <c r="I49" s="63"/>
      <c r="J49" s="64"/>
    </row>
    <row r="50" spans="1:9" ht="2.25" customHeight="1" hidden="1" thickBot="1">
      <c r="A50" s="181"/>
      <c r="B50" s="58"/>
      <c r="C50" s="58"/>
      <c r="D50" s="58"/>
      <c r="E50" s="37"/>
      <c r="F50" s="37"/>
      <c r="G50" s="58"/>
      <c r="H50" s="201"/>
      <c r="I50" s="65"/>
    </row>
    <row r="51" spans="1:9" ht="15" customHeight="1">
      <c r="A51" s="181"/>
      <c r="B51" s="49" t="s">
        <v>55</v>
      </c>
      <c r="C51" s="58"/>
      <c r="D51" s="190">
        <f>IF(F51="","",IF(ABS(F51-13.64)&gt;0.14,"RÜCKSPRACHE!",""))</f>
      </c>
      <c r="E51" s="66" t="s">
        <v>64</v>
      </c>
      <c r="F51" s="109">
        <v>13.52</v>
      </c>
      <c r="G51" s="205">
        <v>0.55939</v>
      </c>
      <c r="H51" s="201"/>
      <c r="I51" s="67"/>
    </row>
    <row r="52" spans="1:9" ht="2.25" customHeight="1">
      <c r="A52" s="181"/>
      <c r="B52" s="58"/>
      <c r="C52" s="58"/>
      <c r="D52" s="58"/>
      <c r="E52" s="68"/>
      <c r="F52" s="69"/>
      <c r="G52" s="70"/>
      <c r="H52" s="201"/>
      <c r="I52" s="67"/>
    </row>
    <row r="53" spans="1:9" ht="12.75">
      <c r="A53" s="203"/>
      <c r="B53" s="71"/>
      <c r="C53" s="71"/>
      <c r="D53" s="190">
        <f>IF(F53="","",IF(ABS(F53-13.3)&gt;0.09,"RÜCKSPRACHE!",""))</f>
      </c>
      <c r="E53" s="72" t="s">
        <v>65</v>
      </c>
      <c r="F53" s="109">
        <v>13.24</v>
      </c>
      <c r="G53" s="205">
        <v>4.92</v>
      </c>
      <c r="H53" s="182" t="s">
        <v>46</v>
      </c>
      <c r="I53" s="71"/>
    </row>
    <row r="54" spans="1:9" ht="2.25" customHeight="1">
      <c r="A54" s="181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4"/>
      <c r="B55" s="69"/>
      <c r="C55" s="69"/>
      <c r="D55" s="190">
        <f>IF(F55="","",IF(ABS(F55-12.68)&gt;0.085,"RÜCKSPRACHE!",""))</f>
      </c>
      <c r="E55" s="74" t="s">
        <v>66</v>
      </c>
      <c r="F55" s="109">
        <v>12.64</v>
      </c>
      <c r="G55" s="206">
        <v>16.18</v>
      </c>
      <c r="H55" s="230"/>
      <c r="I55" s="69"/>
    </row>
    <row r="56" spans="1:9" ht="2.25" customHeight="1" thickBot="1">
      <c r="A56" s="186"/>
      <c r="B56" s="187"/>
      <c r="C56" s="187"/>
      <c r="D56" s="187"/>
      <c r="E56" s="187"/>
      <c r="F56" s="187"/>
      <c r="G56" s="187"/>
      <c r="H56" s="188"/>
      <c r="I56" s="71"/>
    </row>
    <row r="57" ht="4.5" customHeight="1" thickBot="1"/>
    <row r="58" spans="1:9" ht="15" customHeight="1" thickBot="1">
      <c r="A58" s="170"/>
      <c r="B58" s="155" t="s">
        <v>67</v>
      </c>
      <c r="C58" s="207"/>
      <c r="D58" s="152" t="s">
        <v>42</v>
      </c>
      <c r="E58" s="231">
        <v>37672</v>
      </c>
      <c r="F58" s="153" t="s">
        <v>43</v>
      </c>
      <c r="G58" s="248" t="s">
        <v>99</v>
      </c>
      <c r="H58" s="249"/>
      <c r="I58" s="41"/>
    </row>
    <row r="59" spans="1:12" ht="12.75">
      <c r="A59" s="172"/>
      <c r="B59" s="138" t="s">
        <v>68</v>
      </c>
      <c r="C59" s="197"/>
      <c r="D59" s="157" t="s">
        <v>69</v>
      </c>
      <c r="E59" s="197"/>
      <c r="F59" s="197"/>
      <c r="G59" s="197"/>
      <c r="H59" s="168" t="s">
        <v>70</v>
      </c>
      <c r="I59" s="41"/>
      <c r="L59" s="76"/>
    </row>
    <row r="60" spans="1:9" ht="15" customHeight="1">
      <c r="A60" s="208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9"/>
      <c r="I60" s="41"/>
    </row>
    <row r="61" spans="1:9" ht="2.25" customHeight="1">
      <c r="A61" s="210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11"/>
      <c r="I62" s="41"/>
    </row>
    <row r="63" spans="1:9" s="82" customFormat="1" ht="24.75" customHeight="1" thickBot="1">
      <c r="A63" s="212" t="s">
        <v>73</v>
      </c>
      <c r="B63" s="79" t="s">
        <v>74</v>
      </c>
      <c r="C63" s="80"/>
      <c r="D63" s="213" t="s">
        <v>42</v>
      </c>
      <c r="E63" s="214"/>
      <c r="F63" s="215"/>
      <c r="G63" s="81"/>
      <c r="H63" s="216"/>
      <c r="I63" s="80"/>
    </row>
    <row r="64" spans="1:9" ht="15" customHeight="1">
      <c r="A64" s="227"/>
      <c r="B64" s="228" t="s">
        <v>75</v>
      </c>
      <c r="C64" s="197"/>
      <c r="D64" s="157" t="s">
        <v>76</v>
      </c>
      <c r="E64" s="197"/>
      <c r="F64" s="197"/>
      <c r="G64" s="197"/>
      <c r="H64" s="229"/>
      <c r="I64" s="41"/>
    </row>
    <row r="65" spans="1:9" ht="15" customHeight="1">
      <c r="A65" s="208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7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8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11"/>
      <c r="I69" s="41"/>
    </row>
    <row r="70" spans="1:9" ht="2.25" customHeight="1" thickBot="1">
      <c r="A70" s="219"/>
      <c r="B70" s="220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21"/>
      <c r="B72" s="222"/>
      <c r="C72" s="250" t="s">
        <v>105</v>
      </c>
      <c r="D72" s="251"/>
      <c r="E72" s="250" t="s">
        <v>104</v>
      </c>
      <c r="F72" s="251"/>
      <c r="G72" s="250" t="s">
        <v>103</v>
      </c>
      <c r="H72" s="252"/>
      <c r="I72" s="41"/>
    </row>
    <row r="73" spans="1:8" s="84" customFormat="1" ht="12.75">
      <c r="A73" s="223" t="s">
        <v>83</v>
      </c>
      <c r="B73" s="83"/>
      <c r="C73" s="238" t="s">
        <v>111</v>
      </c>
      <c r="D73" s="237"/>
      <c r="E73" s="238" t="s">
        <v>27</v>
      </c>
      <c r="F73" s="237"/>
      <c r="G73" s="238" t="s">
        <v>27</v>
      </c>
      <c r="H73" s="239"/>
    </row>
    <row r="74" spans="1:8" s="84" customFormat="1" ht="12.75">
      <c r="A74" s="224" t="s">
        <v>84</v>
      </c>
      <c r="B74" s="83"/>
      <c r="C74" s="241" t="s">
        <v>102</v>
      </c>
      <c r="D74" s="242"/>
      <c r="E74" s="238" t="s">
        <v>101</v>
      </c>
      <c r="F74" s="237"/>
      <c r="G74" s="238" t="s">
        <v>101</v>
      </c>
      <c r="H74" s="239"/>
    </row>
    <row r="75" spans="1:8" s="84" customFormat="1" ht="12.75">
      <c r="A75" s="224" t="s">
        <v>85</v>
      </c>
      <c r="B75" s="83"/>
      <c r="C75" s="236">
        <v>37672</v>
      </c>
      <c r="D75" s="237"/>
      <c r="E75" s="236">
        <v>37683</v>
      </c>
      <c r="F75" s="237"/>
      <c r="G75" s="236">
        <v>37683</v>
      </c>
      <c r="H75" s="239"/>
    </row>
    <row r="76" spans="1:8" s="84" customFormat="1" ht="13.5" thickBot="1">
      <c r="A76" s="225" t="s">
        <v>86</v>
      </c>
      <c r="B76" s="226"/>
      <c r="C76" s="232"/>
      <c r="D76" s="233"/>
      <c r="E76" s="234"/>
      <c r="F76" s="235"/>
      <c r="G76" s="232"/>
      <c r="H76" s="240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2003-02-13T12:32:12Z</cp:lastPrinted>
  <dcterms:created xsi:type="dcterms:W3CDTF">2002-04-09T11:51:15Z</dcterms:created>
  <dcterms:modified xsi:type="dcterms:W3CDTF">2003-03-26T11:01:51Z</dcterms:modified>
  <cp:category/>
  <cp:version/>
  <cp:contentType/>
  <cp:contentStatus/>
</cp:coreProperties>
</file>