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26P" sheetId="1" r:id="rId1"/>
  </sheets>
  <definedNames>
    <definedName name="_xlnm.Print_Area" localSheetId="0">'N-3026P'!$A$1:$H$76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<sst xmlns="http://schemas.openxmlformats.org/spreadsheetml/2006/main" count="151" uniqueCount="116">
  <si>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</si>
  <si>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</si>
  <si>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</si>
  <si>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</si>
  <si>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</si>
  <si>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</si>
  <si>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</si>
  <si>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</si>
  <si>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</si>
  <si>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</si>
  <si>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</si>
  <si>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</si>
  <si>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</si>
  <si>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</si>
  <si>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</si>
  <si>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</si>
  <si>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</si>
  <si>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</si>
  <si>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</si>
  <si>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</si>
  <si>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</si>
  <si>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</si>
  <si>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</si>
  <si>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</si>
  <si>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N-3026I</t>
  </si>
  <si>
    <t>BNN SERIAL NUMBER OUTER LAYER :</t>
  </si>
  <si>
    <t>N-3026E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</si>
  <si>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</si>
  <si>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</si>
  <si>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</si>
  <si>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</si>
  <si>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</si>
  <si>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</si>
  <si>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</si>
  <si>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</si>
  <si>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</si>
  <si>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</si>
  <si>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30.04.03</t>
  </si>
  <si>
    <t>TIME :</t>
  </si>
  <si>
    <t>BNN INT. REG. NO :</t>
  </si>
  <si>
    <t>DATE OF REPORT :</t>
  </si>
  <si>
    <t>Cable    "I"   Number :</t>
  </si>
  <si>
    <t>HCMB__A046-01B10196F</t>
  </si>
  <si>
    <t>Serial Number "I" :</t>
  </si>
  <si>
    <t>Cable  "O"   Number :</t>
  </si>
  <si>
    <t>HCMB__A047-02K09401B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</si>
  <si>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</si>
  <si>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</si>
  <si>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</si>
  <si>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</si>
  <si>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</si>
  <si>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</si>
  <si>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</si>
  <si>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</si>
  <si>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</si>
  <si>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</si>
  <si>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</si>
  <si>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</si>
  <si>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</si>
  <si>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</si>
  <si>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</si>
  <si>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</si>
  <si>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</si>
  <si>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</si>
  <si>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</si>
  <si>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</si>
  <si>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</si>
  <si>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</si>
  <si>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</si>
  <si>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</si>
  <si>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</si>
  <si>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</si>
  <si>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</si>
  <si>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</si>
  <si>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</si>
  <si>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</si>
  <si>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</si>
  <si>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</si>
  <si>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</si>
  <si>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</si>
  <si>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</si>
  <si>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</si>
  <si>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</si>
  <si>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</si>
  <si>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</si>
  <si>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</si>
  <si>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</si>
  <si>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</si>
  <si>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</si>
  <si>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</si>
  <si>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</si>
  <si>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</si>
  <si>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</si>
  <si>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</si>
  <si>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</si>
  <si>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</si>
  <si>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</si>
  <si>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</si>
  <si>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</si>
  <si>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</si>
  <si>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</si>
  <si>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</si>
  <si>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</si>
  <si>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</si>
  <si>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</si>
  <si>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</si>
  <si>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</si>
  <si>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</si>
  <si>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</si>
  <si>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</si>
  <si>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</si>
  <si>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</si>
  <si>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</si>
  <si>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</si>
  <si>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06.05.03</t>
  </si>
  <si>
    <t>signature</t>
  </si>
</sst>
</file>

<file path=xl/styles.xml><?xml version="1.0" encoding="utf-8"?>
<styleSheet xmlns="http://schemas.openxmlformats.org/spreadsheetml/2006/main">
  <numFmts count="1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6" formatCode="0.0"/>
    <numFmt numFmtId="21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5i" xfId="19"/>
    <cellStyle name="Dezimal_CF0013_C__N-3025i" xfId="20"/>
    <cellStyle name="Percent" xfId="21"/>
    <cellStyle name="Währung [0]_CF0013_C__N-3025i" xfId="22"/>
    <cellStyle name="Währung_CF0013_C__N-30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CF0015_C__N-3026P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 t="s">
        <v>37</v>
      </c>
      <c r="E15" s="27"/>
      <c r="F15" s="23" t="s">
        <v>38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39</v>
      </c>
      <c r="B16" s="31"/>
      <c r="C16" s="60">
        <f ca="1">CELL("filename")</f>
      </c>
      <c r="D16" s="60"/>
      <c r="E16" s="61"/>
      <c r="F16" s="30" t="s">
        <v>40</v>
      </c>
      <c r="G16" s="31"/>
      <c r="H16" s="62" t="str">
        <f>IF(C75="","",C75)</f>
        <v>06.05.03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41</v>
      </c>
      <c r="B18" s="68"/>
      <c r="C18" s="69"/>
      <c r="D18" s="70" t="s">
        <v>42</v>
      </c>
      <c r="E18" s="71"/>
      <c r="F18" s="72" t="s">
        <v>43</v>
      </c>
      <c r="G18" s="73"/>
      <c r="H18" s="74" t="str">
        <f>D12</f>
        <v>N-3026I</v>
      </c>
    </row>
    <row r="19" spans="1:8" s="7" customFormat="1" ht="15" customHeight="1" thickBot="1">
      <c r="A19" s="75" t="s">
        <v>44</v>
      </c>
      <c r="B19" s="76"/>
      <c r="C19" s="77"/>
      <c r="D19" s="78" t="s">
        <v>45</v>
      </c>
      <c r="E19" s="79"/>
      <c r="F19" s="80" t="s">
        <v>46</v>
      </c>
      <c r="G19" s="81"/>
      <c r="H19" s="82" t="str">
        <f>H12</f>
        <v>N-3026E</v>
      </c>
    </row>
    <row r="20" spans="1:8" s="7" customFormat="1" ht="24.75" customHeight="1" thickBot="1">
      <c r="A20" s="83" t="s">
        <v>47</v>
      </c>
      <c r="E20" s="84" t="s">
        <v>48</v>
      </c>
      <c r="F20" s="85" t="s">
        <v>49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50</v>
      </c>
      <c r="C22" s="88"/>
      <c r="D22" s="89" t="s">
        <v>51</v>
      </c>
      <c r="E22" s="90">
        <v>37741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127000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51</v>
      </c>
      <c r="E30" s="90">
        <v>37747</v>
      </c>
      <c r="F30" s="91" t="s">
        <v>52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23.9</v>
      </c>
      <c r="C32" s="127" t="s">
        <v>68</v>
      </c>
      <c r="D32" s="128">
        <f>IF(F32="","",IF(ABS(F36-1525)&gt;7.5,"RÜCKSPRACHE!",""))</f>
      </c>
      <c r="E32" s="129"/>
      <c r="F32" s="130">
        <v>1548.6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(F32/B31)</f>
        <v>1548.6</v>
      </c>
      <c r="G34" s="100" t="s">
        <v>71</v>
      </c>
      <c r="H34" s="139" t="s">
        <v>56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F34/(1+(0.0038*(B32-20)))</f>
        <v>1525.984903726769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51</v>
      </c>
      <c r="E39" s="90">
        <v>37746</v>
      </c>
      <c r="F39" s="91" t="s">
        <v>52</v>
      </c>
      <c r="G39" s="92" t="s">
        <v>63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75</v>
      </c>
      <c r="I40" s="108"/>
    </row>
    <row r="41" spans="1:9" ht="15" customHeight="1">
      <c r="A41" s="125" t="s">
        <v>67</v>
      </c>
      <c r="B41" s="126">
        <v>24.3</v>
      </c>
      <c r="C41" s="127" t="s">
        <v>68</v>
      </c>
      <c r="D41" s="128">
        <f>IF(F41="","",IF(ABS(F43-71.83)&gt;7,"RÜCKSPRACHE!",""))</f>
      </c>
      <c r="E41" s="129"/>
      <c r="F41" s="154">
        <v>2.04</v>
      </c>
      <c r="G41" s="129" t="s">
        <v>69</v>
      </c>
      <c r="H41" s="139" t="s">
        <v>56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76</v>
      </c>
      <c r="C43" s="134"/>
      <c r="D43" s="129"/>
      <c r="E43" s="137"/>
      <c r="F43" s="138">
        <f>((F41/B40)/(1+(0.004*(B41-20))))*1000</f>
        <v>66.85017695635077</v>
      </c>
      <c r="G43" s="100" t="s">
        <v>77</v>
      </c>
      <c r="H43" s="150" t="s">
        <v>57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51</v>
      </c>
      <c r="E46" s="90">
        <v>37747</v>
      </c>
      <c r="F46" s="91" t="s">
        <v>52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84</v>
      </c>
      <c r="F51" s="177">
        <v>13.62</v>
      </c>
      <c r="G51" s="178">
        <v>0.555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85</v>
      </c>
      <c r="F53" s="177">
        <v>13.27</v>
      </c>
      <c r="G53" s="178">
        <v>4.89</v>
      </c>
      <c r="H53" s="139" t="s">
        <v>56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86</v>
      </c>
      <c r="F55" s="177">
        <v>12.67</v>
      </c>
      <c r="G55" s="189">
        <v>16.07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51</v>
      </c>
      <c r="E58" s="90">
        <v>37747</v>
      </c>
      <c r="F58" s="91" t="s">
        <v>52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92</v>
      </c>
      <c r="F60" s="196">
        <v>996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92</v>
      </c>
      <c r="F62" s="105">
        <v>996</v>
      </c>
      <c r="G62" s="108" t="s">
        <v>94</v>
      </c>
      <c r="H62" s="202" t="s">
        <v>73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51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105</v>
      </c>
      <c r="F69" s="216" t="s">
        <v>102</v>
      </c>
      <c r="G69" s="108" t="s">
        <v>94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73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 t="s">
        <v>114</v>
      </c>
      <c r="D75" s="229"/>
      <c r="E75" s="235">
        <v>37755</v>
      </c>
      <c r="F75" s="229"/>
      <c r="G75" s="235">
        <v>37755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2003-06-13T07:12:33Z</dcterms:created>
  <dcterms:modified xsi:type="dcterms:W3CDTF">2003-06-13T07:13:56Z</dcterms:modified>
  <cp:category/>
  <cp:version/>
  <cp:contentType/>
  <cp:contentStatus/>
</cp:coreProperties>
</file>