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33P" sheetId="1" r:id="rId1"/>
  </sheets>
  <definedNames>
    <definedName name="_xlnm.Print_Area" localSheetId="0">'N-3033P'!$A$1:$H$76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<sst xmlns="http://schemas.openxmlformats.org/spreadsheetml/2006/main" count="150" uniqueCount="116">
  <si>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</si>
  <si>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</si>
  <si>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</si>
  <si>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</si>
  <si>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</si>
  <si>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</si>
  <si>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</si>
  <si>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</si>
  <si>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</si>
  <si>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</si>
  <si>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</si>
  <si>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</si>
  <si>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</si>
  <si>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</si>
  <si>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</si>
  <si>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</si>
  <si>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</si>
  <si>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</si>
  <si>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</si>
  <si>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</si>
  <si>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</si>
  <si>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</si>
  <si>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</si>
  <si>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</si>
  <si>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N-3033I</t>
  </si>
  <si>
    <t>BNN SERIAL NUMBER OUTER LAYER :</t>
  </si>
  <si>
    <t>N-3033E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</si>
  <si>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</si>
  <si>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</si>
  <si>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</si>
  <si>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</si>
  <si>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</si>
  <si>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</si>
  <si>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</si>
  <si>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</si>
  <si>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</si>
  <si>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</si>
  <si>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</si>
  <si>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</si>
  <si>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</si>
  <si>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</si>
  <si>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HCMB__A046-01B10197E</t>
  </si>
  <si>
    <t>Serial Number "I" :</t>
  </si>
  <si>
    <t>Cable  "O"   Number :</t>
  </si>
  <si>
    <t>HCMB__A047-02K09601A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</si>
  <si>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</si>
  <si>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</si>
  <si>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</si>
  <si>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</si>
  <si>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</si>
  <si>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</si>
  <si>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</si>
  <si>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</si>
  <si>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</si>
  <si>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</si>
  <si>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</si>
  <si>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Schwitulla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</si>
  <si>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</si>
  <si>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</si>
  <si>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</si>
  <si>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</si>
  <si>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</si>
  <si>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</si>
  <si>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</si>
  <si>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</si>
  <si>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</si>
  <si>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</si>
  <si>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</si>
  <si>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</si>
  <si>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</si>
  <si>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</si>
  <si>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</si>
  <si>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</si>
  <si>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</si>
  <si>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</si>
  <si>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</si>
  <si>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</si>
  <si>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</si>
  <si>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</si>
  <si>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</si>
  <si>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</si>
  <si>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</si>
  <si>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</si>
  <si>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</si>
  <si>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</si>
  <si>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</si>
  <si>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Weinberg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</si>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</sst>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33i" xfId="19"/>
    <cellStyle name="Dezimal_CF0013_C__N-3033i" xfId="20"/>
    <cellStyle name="Percent" xfId="21"/>
    <cellStyle name="Währung [0]_CF0013_C__N-3033i" xfId="22"/>
    <cellStyle name="Währung_CF0013_C__N-30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5" sqref="A15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CF0015_C__N-3033P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37762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37764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N-3033I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N-3033E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37761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182000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>
        <v>37763</v>
      </c>
      <c r="F30" s="91" t="s">
        <v>51</v>
      </c>
      <c r="G30" s="92" t="s">
        <v>62</v>
      </c>
      <c r="H30" s="93"/>
      <c r="I30" s="115"/>
      <c r="J30" s="116"/>
    </row>
    <row r="31" spans="1:10" ht="15" customHeight="1">
      <c r="A31" s="117" t="s">
        <v>63</v>
      </c>
      <c r="B31" s="118">
        <v>1</v>
      </c>
      <c r="C31" s="119" t="s">
        <v>64</v>
      </c>
      <c r="D31" s="120"/>
      <c r="E31" s="121"/>
      <c r="F31" s="122"/>
      <c r="G31" s="122"/>
      <c r="H31" s="97" t="s">
        <v>65</v>
      </c>
      <c r="I31" s="123"/>
      <c r="J31" s="124"/>
    </row>
    <row r="32" spans="1:9" ht="15" customHeight="1">
      <c r="A32" s="125" t="s">
        <v>66</v>
      </c>
      <c r="B32" s="126">
        <v>22.8</v>
      </c>
      <c r="C32" s="127" t="s">
        <v>67</v>
      </c>
      <c r="D32" s="128">
        <f>IF(F32="","",IF(ABS(F36-1525)&gt;7.5,"RÜCKSPRACHE!",""))</f>
      </c>
      <c r="E32" s="129"/>
      <c r="F32" s="130">
        <v>1546.2</v>
      </c>
      <c r="G32" s="129" t="s">
        <v>68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69</v>
      </c>
      <c r="C34" s="134"/>
      <c r="D34" s="129"/>
      <c r="E34" s="137"/>
      <c r="F34" s="138">
        <f>(F32/B31)</f>
        <v>1546.2</v>
      </c>
      <c r="G34" s="100" t="s">
        <v>70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71</v>
      </c>
      <c r="C36" s="147"/>
      <c r="D36" s="147"/>
      <c r="E36" s="147"/>
      <c r="F36" s="148">
        <f>F34/(1+(0.0038*(B32-20)))</f>
        <v>1529.9216338161957</v>
      </c>
      <c r="G36" s="149" t="s">
        <v>70</v>
      </c>
      <c r="H36" s="150" t="s">
        <v>72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>
        <v>37762</v>
      </c>
      <c r="F39" s="91" t="s">
        <v>51</v>
      </c>
      <c r="G39" s="92" t="s">
        <v>62</v>
      </c>
      <c r="H39" s="93"/>
      <c r="I39" s="108"/>
    </row>
    <row r="40" spans="1:9" ht="15" customHeight="1">
      <c r="A40" s="117" t="s">
        <v>63</v>
      </c>
      <c r="B40" s="118">
        <v>30</v>
      </c>
      <c r="C40" s="119" t="s">
        <v>64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66</v>
      </c>
      <c r="B41" s="126">
        <v>22.5</v>
      </c>
      <c r="C41" s="127" t="s">
        <v>67</v>
      </c>
      <c r="D41" s="128">
        <f>IF(F41="","",IF(ABS(F43-71.83)&gt;7,"RÜCKSPRACHE!",""))</f>
      </c>
      <c r="E41" s="129"/>
      <c r="F41" s="154">
        <v>2.109</v>
      </c>
      <c r="G41" s="129" t="s">
        <v>68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69.60396039603961</v>
      </c>
      <c r="G43" s="100" t="s">
        <v>76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50</v>
      </c>
      <c r="E46" s="90">
        <v>37764</v>
      </c>
      <c r="F46" s="91" t="s">
        <v>51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69</v>
      </c>
      <c r="C51" s="173"/>
      <c r="D51" s="175">
        <f>IF(F51="","",IF(ABS(F51-13.64)&gt;0.14,"RÜCKSPRACHE!",""))</f>
      </c>
      <c r="E51" s="176" t="s">
        <v>83</v>
      </c>
      <c r="F51" s="177">
        <v>13.51</v>
      </c>
      <c r="G51" s="178">
        <v>0.54439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IF(F53="","",IF(ABS(F53-13.4)&gt;0.09,"RÜCKSPRACHE!",""))</f>
      </c>
      <c r="E53" s="185" t="s">
        <v>84</v>
      </c>
      <c r="F53" s="177">
        <v>13.36</v>
      </c>
      <c r="G53" s="178">
        <v>4.91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IF(F55="","",IF(ABS(F55-12.8)&gt;0.085,"RÜCKSPRACHE!",""))</f>
      </c>
      <c r="E55" s="188" t="s">
        <v>85</v>
      </c>
      <c r="F55" s="177">
        <v>12.78</v>
      </c>
      <c r="G55" s="189">
        <v>16.46</v>
      </c>
      <c r="H55" s="190" t="s">
        <v>86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50</v>
      </c>
      <c r="E58" s="90">
        <v>37764</v>
      </c>
      <c r="F58" s="91" t="s">
        <v>51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92</v>
      </c>
      <c r="F60" s="196">
        <v>992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69</v>
      </c>
      <c r="C62" s="108"/>
      <c r="D62" s="201">
        <f>IF(F62="","",IF(F62/F60&lt;0.995,"RÜCKSPRACHE!",""))</f>
      </c>
      <c r="E62" s="164" t="s">
        <v>92</v>
      </c>
      <c r="F62" s="105">
        <v>988</v>
      </c>
      <c r="G62" s="108" t="s">
        <v>94</v>
      </c>
      <c r="H62" s="202" t="s">
        <v>86</v>
      </c>
      <c r="I62" s="108"/>
    </row>
    <row r="63" spans="1:9" s="211" customFormat="1" ht="24.75" customHeight="1" thickBot="1">
      <c r="A63" s="203" t="s">
        <v>95</v>
      </c>
      <c r="B63" s="204" t="s">
        <v>96</v>
      </c>
      <c r="C63" s="205"/>
      <c r="D63" s="206" t="s">
        <v>50</v>
      </c>
      <c r="E63" s="207" t="s">
        <v>97</v>
      </c>
      <c r="F63" s="208"/>
      <c r="G63" s="209"/>
      <c r="H63" s="210"/>
      <c r="I63" s="205"/>
    </row>
    <row r="64" spans="1:9" ht="15" customHeight="1">
      <c r="A64" s="212"/>
      <c r="B64" s="213" t="s">
        <v>98</v>
      </c>
      <c r="C64" s="161"/>
      <c r="D64" s="94" t="s">
        <v>99</v>
      </c>
      <c r="E64" s="161"/>
      <c r="F64" s="161"/>
      <c r="G64" s="161"/>
      <c r="H64" s="214"/>
      <c r="I64" s="108"/>
    </row>
    <row r="65" spans="1:9" ht="15" customHeight="1">
      <c r="A65" s="194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6" t="s">
        <v>103</v>
      </c>
      <c r="G67" s="8" t="s">
        <v>104</v>
      </c>
      <c r="H67" s="217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69</v>
      </c>
      <c r="C69" s="8"/>
      <c r="D69" s="8"/>
      <c r="E69" s="8" t="s">
        <v>106</v>
      </c>
      <c r="F69" s="216" t="s">
        <v>103</v>
      </c>
      <c r="G69" s="108" t="s">
        <v>94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86</v>
      </c>
      <c r="D73" s="229"/>
      <c r="E73" s="228" t="s">
        <v>32</v>
      </c>
      <c r="F73" s="229"/>
      <c r="G73" s="228" t="s">
        <v>32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>
        <v>37764</v>
      </c>
      <c r="D75" s="229"/>
      <c r="E75" s="235">
        <v>37768</v>
      </c>
      <c r="F75" s="229"/>
      <c r="G75" s="235">
        <v>37768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2003-06-16T14:11:06Z</dcterms:created>
  <dcterms:modified xsi:type="dcterms:W3CDTF">2003-06-16T14:13:56Z</dcterms:modified>
  <cp:category/>
  <cp:version/>
  <cp:contentType/>
  <cp:contentStatus/>
</cp:coreProperties>
</file>