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7680" activeTab="0"/>
  </bookViews>
  <sheets>
    <sheet name="N-0121P" sheetId="1" r:id="rId1"/>
  </sheets>
  <definedNames>
    <definedName name="_xlnm.Print_Area" localSheetId="0">'N-0121P'!$A$1:$H$76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<sst xmlns="http://schemas.openxmlformats.org/spreadsheetml/2006/main" count="161" uniqueCount="115">
  <si>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</si>
  <si>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</si>
  <si>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</si>
  <si>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</si>
  <si>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</si>
  <si>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</si>
  <si>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</si>
  <si>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</si>
  <si>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</si>
  <si>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</si>
  <si>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N-0121P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</si>
  <si>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</si>
  <si>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</si>
  <si>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</si>
  <si>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</si>
  <si>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</si>
  <si>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</si>
  <si>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</si>
  <si>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</si>
  <si>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</si>
  <si>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</si>
  <si>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</si>
  <si>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N-0122I</t>
  </si>
  <si>
    <t>BNN SERIAL NUMBER OUTER LAYER :</t>
  </si>
  <si>
    <t>N-0121E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</si>
  <si>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</si>
  <si>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</si>
  <si>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</si>
  <si>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</si>
  <si>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</si>
  <si>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</si>
  <si>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</si>
  <si>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</si>
  <si>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</si>
  <si>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</si>
  <si>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31.10.03</t>
  </si>
  <si>
    <t>TIME :</t>
  </si>
  <si>
    <t>BNN INT. REG. NO :</t>
  </si>
  <si>
    <t>DATE OF REPORT :</t>
  </si>
  <si>
    <t>Cable    "I"   Number :</t>
  </si>
  <si>
    <t>HCMB__A046-01E00001A</t>
  </si>
  <si>
    <t>Serial Number "I" :</t>
  </si>
  <si>
    <t>Cable  "O"   Number :</t>
  </si>
  <si>
    <t>HCMB__A047-02K00401A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</si>
  <si>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</si>
  <si>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</si>
  <si>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</si>
  <si>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</si>
  <si>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</si>
  <si>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</si>
  <si>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-----</t>
  </si>
  <si>
    <t>Equipment:</t>
  </si>
  <si>
    <t>Megger BM21 [BM 00138]</t>
  </si>
  <si>
    <t>[Before splice soldering]</t>
  </si>
  <si>
    <t>[V = 1KV; 30"]</t>
  </si>
  <si>
    <t>NAME: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</si>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</sst>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 quotePrefix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 quotePrefix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" fontId="1" fillId="0" borderId="24" xfId="0" applyNumberFormat="1" applyFont="1" applyBorder="1" applyAlignment="1" applyProtection="1" quotePrefix="1">
      <alignment horizontal="center" vertical="center"/>
      <protection locked="0"/>
    </xf>
    <xf numFmtId="216" fontId="0" fillId="0" borderId="23" xfId="0" applyNumberFormat="1" applyFont="1" applyBorder="1" applyAlignment="1" applyProtection="1" quotePrefix="1">
      <alignment horizontal="center" vertical="center"/>
      <protection locked="0"/>
    </xf>
    <xf numFmtId="217" fontId="0" fillId="0" borderId="23" xfId="0" applyNumberFormat="1" applyFont="1" applyBorder="1" applyAlignment="1" applyProtection="1" quotePrefix="1">
      <alignment horizontal="center" vertical="center"/>
      <protection locked="0"/>
    </xf>
    <xf numFmtId="2" fontId="28" fillId="0" borderId="23" xfId="0" applyNumberFormat="1" applyFont="1" applyBorder="1" applyAlignment="1" quotePrefix="1">
      <alignment horizontal="center" vertical="center"/>
    </xf>
    <xf numFmtId="0" fontId="28" fillId="7" borderId="8" xfId="0" applyFont="1" applyFill="1" applyBorder="1" applyAlignment="1" applyProtection="1" quotePrefix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124IA" xfId="19"/>
    <cellStyle name="Dezimal_CF0013_C__N-124IA" xfId="20"/>
    <cellStyle name="Percent" xfId="21"/>
    <cellStyle name="Währung [0]_CF0013_C__N-124IA" xfId="22"/>
    <cellStyle name="Währung_CF0013_C__N-124I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F303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CF0015_C__N-0121P</v>
      </c>
      <c r="E9" s="27"/>
      <c r="F9" s="23" t="s">
        <v>15</v>
      </c>
      <c r="G9" s="8"/>
      <c r="H9" s="47" t="str">
        <f>IF(VALUE(MID(H7,3,4))&lt;3031,"91300","N.911004")</f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31.10.03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N-0122I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N-0121E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50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 t="s">
        <v>50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 t="s">
        <v>35</v>
      </c>
      <c r="F30" s="91" t="s">
        <v>51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22.4</v>
      </c>
      <c r="C32" s="128" t="s">
        <v>63</v>
      </c>
      <c r="D32" s="129">
        <f>IF(F32="","",IF(ABS(F36-1525)&gt;7.5,"RÜCKSPRACHE!",""))</f>
      </c>
      <c r="E32" s="130"/>
      <c r="F32" s="131">
        <v>1534.1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1534.1</v>
      </c>
      <c r="G34" s="100" t="s">
        <v>111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112</v>
      </c>
      <c r="C36" s="148"/>
      <c r="D36" s="148"/>
      <c r="E36" s="148"/>
      <c r="F36" s="149">
        <f>IF(B32=0,"",F34/(1+(0.0038*(B32-20))))</f>
        <v>1520.2354526716347</v>
      </c>
      <c r="G36" s="150" t="s">
        <v>111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49</v>
      </c>
      <c r="E39" s="90" t="s">
        <v>50</v>
      </c>
      <c r="F39" s="91" t="s">
        <v>51</v>
      </c>
      <c r="G39" s="92" t="s">
        <v>68</v>
      </c>
      <c r="H39" s="93"/>
      <c r="I39" s="108"/>
    </row>
    <row r="40" spans="1:9" ht="15" customHeight="1">
      <c r="A40" s="118" t="s">
        <v>59</v>
      </c>
      <c r="B40" s="155" t="s">
        <v>50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56" t="s">
        <v>50</v>
      </c>
      <c r="C41" s="128" t="s">
        <v>63</v>
      </c>
      <c r="D41" s="129"/>
      <c r="E41" s="130"/>
      <c r="F41" s="157" t="s">
        <v>50</v>
      </c>
      <c r="G41" s="130" t="s">
        <v>64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58" t="s">
        <v>50</v>
      </c>
      <c r="G43" s="100" t="s">
        <v>113</v>
      </c>
      <c r="H43" s="159" t="s">
        <v>50</v>
      </c>
      <c r="I43" s="108"/>
    </row>
    <row r="44" spans="1:9" ht="2.25" customHeight="1" thickBot="1">
      <c r="A44" s="160"/>
      <c r="B44" s="161"/>
      <c r="C44" s="161"/>
      <c r="D44" s="161"/>
      <c r="E44" s="162"/>
      <c r="F44" s="163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49</v>
      </c>
      <c r="E46" s="115" t="s">
        <v>35</v>
      </c>
      <c r="F46" s="91" t="s">
        <v>51</v>
      </c>
      <c r="G46" s="92" t="s">
        <v>72</v>
      </c>
      <c r="H46" s="93"/>
    </row>
    <row r="47" spans="1:12" ht="15" customHeight="1">
      <c r="A47" s="164"/>
      <c r="B47" s="37" t="s">
        <v>73</v>
      </c>
      <c r="C47" s="165"/>
      <c r="D47" s="166"/>
      <c r="E47" s="167"/>
      <c r="F47" s="168" t="s">
        <v>74</v>
      </c>
      <c r="G47" s="168" t="s">
        <v>75</v>
      </c>
      <c r="H47" s="97" t="s">
        <v>76</v>
      </c>
      <c r="I47" s="169"/>
      <c r="L47" s="108"/>
    </row>
    <row r="48" spans="1:9" ht="15" customHeight="1" hidden="1">
      <c r="A48" s="170"/>
      <c r="B48" s="106"/>
      <c r="C48" s="106"/>
      <c r="D48" s="100"/>
      <c r="E48" s="171"/>
      <c r="F48" s="108"/>
      <c r="G48" s="108"/>
      <c r="H48" s="172"/>
      <c r="I48" s="169"/>
    </row>
    <row r="49" spans="1:10" ht="2.25" customHeight="1">
      <c r="A49" s="170"/>
      <c r="B49" s="106"/>
      <c r="C49" s="106"/>
      <c r="D49" s="106"/>
      <c r="E49" s="100"/>
      <c r="F49" s="173"/>
      <c r="G49" s="174"/>
      <c r="H49" s="175"/>
      <c r="I49" s="176"/>
      <c r="J49" s="177"/>
    </row>
    <row r="50" spans="1:9" ht="2.25" customHeight="1" hidden="1" thickBot="1">
      <c r="A50" s="136"/>
      <c r="B50" s="178"/>
      <c r="C50" s="178"/>
      <c r="D50" s="178"/>
      <c r="E50" s="100"/>
      <c r="F50" s="100"/>
      <c r="G50" s="178"/>
      <c r="H50" s="172"/>
      <c r="I50" s="179"/>
    </row>
    <row r="51" spans="1:9" ht="15" customHeight="1">
      <c r="A51" s="136"/>
      <c r="B51" s="137" t="s">
        <v>65</v>
      </c>
      <c r="C51" s="178"/>
      <c r="D51" s="180">
        <f>IF(F51="","",IF(ABS(F51-13.6)&gt;0.2,"RÜCKSPRACHE!",""))</f>
      </c>
      <c r="E51" s="181" t="s">
        <v>77</v>
      </c>
      <c r="F51" s="182">
        <v>13.73</v>
      </c>
      <c r="G51" s="183">
        <v>0.56488</v>
      </c>
      <c r="H51" s="172"/>
      <c r="I51" s="184"/>
    </row>
    <row r="52" spans="1:9" ht="2.25" customHeight="1">
      <c r="A52" s="136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IF(F53="","",IF(ABS(F53-13.3)&gt;0.2,"RÜCKSPRACHE!",""))</f>
      </c>
      <c r="E53" s="190" t="s">
        <v>78</v>
      </c>
      <c r="F53" s="182">
        <v>13.21</v>
      </c>
      <c r="G53" s="183">
        <v>4.97</v>
      </c>
      <c r="H53" s="140" t="s">
        <v>55</v>
      </c>
      <c r="I53" s="189"/>
    </row>
    <row r="54" spans="1:9" ht="2.25" customHeight="1">
      <c r="A54" s="136"/>
      <c r="B54" s="186"/>
      <c r="C54" s="178"/>
      <c r="D54" s="178"/>
      <c r="E54" s="191"/>
      <c r="F54" s="186"/>
      <c r="G54" s="187"/>
      <c r="H54" s="101"/>
      <c r="I54" s="184"/>
    </row>
    <row r="55" spans="1:9" s="196" customFormat="1" ht="12.75">
      <c r="A55" s="192"/>
      <c r="B55" s="186"/>
      <c r="C55" s="186"/>
      <c r="D55" s="180">
        <f>IF(F55="","",IF(ABS(F55-12.7)&gt;0.2,"RÜCKSPRACHE!",""))</f>
      </c>
      <c r="E55" s="193" t="s">
        <v>79</v>
      </c>
      <c r="F55" s="182">
        <v>12.63</v>
      </c>
      <c r="G55" s="194">
        <v>16.5</v>
      </c>
      <c r="H55" s="195" t="s">
        <v>66</v>
      </c>
      <c r="I55" s="186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9"/>
    </row>
    <row r="57" ht="4.5" customHeight="1" thickBot="1"/>
    <row r="58" spans="1:9" ht="15" customHeight="1" thickBot="1">
      <c r="A58" s="113"/>
      <c r="B58" s="87" t="s">
        <v>80</v>
      </c>
      <c r="C58" s="197"/>
      <c r="D58" s="89" t="s">
        <v>49</v>
      </c>
      <c r="E58" s="115" t="s">
        <v>35</v>
      </c>
      <c r="F58" s="91" t="s">
        <v>51</v>
      </c>
      <c r="G58" s="92" t="s">
        <v>81</v>
      </c>
      <c r="H58" s="93"/>
      <c r="I58" s="108"/>
    </row>
    <row r="59" spans="1:12" ht="12.75">
      <c r="A59" s="118"/>
      <c r="B59" s="37" t="s">
        <v>82</v>
      </c>
      <c r="C59" s="166"/>
      <c r="D59" s="94" t="s">
        <v>83</v>
      </c>
      <c r="E59" s="166"/>
      <c r="F59" s="166"/>
      <c r="G59" s="166"/>
      <c r="H59" s="97" t="s">
        <v>84</v>
      </c>
      <c r="I59" s="108"/>
      <c r="L59" s="198"/>
    </row>
    <row r="60" spans="1:9" ht="15" customHeight="1">
      <c r="A60" s="199"/>
      <c r="B60" s="29"/>
      <c r="C60" s="108"/>
      <c r="D60" s="58"/>
      <c r="E60" s="200" t="s">
        <v>85</v>
      </c>
      <c r="F60" s="201">
        <v>1040</v>
      </c>
      <c r="G60" s="202" t="s">
        <v>86</v>
      </c>
      <c r="H60" s="203"/>
      <c r="I60" s="108"/>
    </row>
    <row r="61" spans="1:9" ht="2.25" customHeight="1">
      <c r="A61" s="204"/>
      <c r="B61" s="108"/>
      <c r="C61" s="108"/>
      <c r="D61" s="108"/>
      <c r="E61" s="108"/>
      <c r="F61" s="205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6">
        <f>IF(F62="","",IF(F62/F60&lt;0.98,"RÜCKSPRACHE!",""))</f>
      </c>
      <c r="E62" s="169" t="s">
        <v>85</v>
      </c>
      <c r="F62" s="207">
        <v>1040</v>
      </c>
      <c r="G62" s="108" t="s">
        <v>114</v>
      </c>
      <c r="H62" s="208" t="s">
        <v>66</v>
      </c>
      <c r="I62" s="108"/>
    </row>
    <row r="63" spans="1:9" s="217" customFormat="1" ht="24.75" customHeight="1" thickBot="1">
      <c r="A63" s="209" t="s">
        <v>87</v>
      </c>
      <c r="B63" s="210" t="s">
        <v>88</v>
      </c>
      <c r="C63" s="211"/>
      <c r="D63" s="212" t="s">
        <v>49</v>
      </c>
      <c r="E63" s="213" t="s">
        <v>50</v>
      </c>
      <c r="F63" s="214"/>
      <c r="G63" s="215"/>
      <c r="H63" s="216"/>
      <c r="I63" s="211"/>
    </row>
    <row r="64" spans="1:9" ht="15" customHeight="1">
      <c r="A64" s="218"/>
      <c r="B64" s="219" t="s">
        <v>89</v>
      </c>
      <c r="C64" s="166"/>
      <c r="D64" s="94" t="s">
        <v>90</v>
      </c>
      <c r="E64" s="166"/>
      <c r="F64" s="166"/>
      <c r="G64" s="166"/>
      <c r="H64" s="220"/>
      <c r="I64" s="108"/>
    </row>
    <row r="65" spans="1:9" ht="15" customHeight="1">
      <c r="A65" s="199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21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105" t="s">
        <v>94</v>
      </c>
      <c r="G67" s="8" t="s">
        <v>95</v>
      </c>
      <c r="H67" s="222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23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97</v>
      </c>
      <c r="F69" s="105" t="s">
        <v>94</v>
      </c>
      <c r="G69" s="108" t="s">
        <v>114</v>
      </c>
      <c r="H69" s="208"/>
      <c r="I69" s="108"/>
    </row>
    <row r="70" spans="1:9" ht="2.25" customHeight="1" thickBot="1">
      <c r="A70" s="224"/>
      <c r="B70" s="225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6"/>
      <c r="B72" s="227"/>
      <c r="C72" s="228" t="s">
        <v>98</v>
      </c>
      <c r="D72" s="229"/>
      <c r="E72" s="228" t="s">
        <v>99</v>
      </c>
      <c r="F72" s="229"/>
      <c r="G72" s="228" t="s">
        <v>100</v>
      </c>
      <c r="H72" s="230"/>
      <c r="I72" s="108"/>
    </row>
    <row r="73" spans="1:8" s="236" customFormat="1" ht="12.75">
      <c r="A73" s="231" t="s">
        <v>101</v>
      </c>
      <c r="B73" s="232"/>
      <c r="C73" s="233" t="s">
        <v>66</v>
      </c>
      <c r="D73" s="234"/>
      <c r="E73" s="233" t="s">
        <v>30</v>
      </c>
      <c r="F73" s="234"/>
      <c r="G73" s="233" t="s">
        <v>30</v>
      </c>
      <c r="H73" s="235"/>
    </row>
    <row r="74" spans="1:8" s="236" customFormat="1" ht="12.75">
      <c r="A74" s="237" t="s">
        <v>102</v>
      </c>
      <c r="B74" s="232"/>
      <c r="C74" s="238" t="s">
        <v>103</v>
      </c>
      <c r="D74" s="239"/>
      <c r="E74" s="233" t="s">
        <v>104</v>
      </c>
      <c r="F74" s="234"/>
      <c r="G74" s="233" t="s">
        <v>104</v>
      </c>
      <c r="H74" s="235"/>
    </row>
    <row r="75" spans="1:8" s="236" customFormat="1" ht="12.75">
      <c r="A75" s="237" t="s">
        <v>105</v>
      </c>
      <c r="B75" s="232"/>
      <c r="C75" s="240" t="s">
        <v>35</v>
      </c>
      <c r="D75" s="234"/>
      <c r="E75" s="240">
        <v>38019</v>
      </c>
      <c r="F75" s="234"/>
      <c r="G75" s="240">
        <v>38019</v>
      </c>
      <c r="H75" s="235"/>
    </row>
    <row r="76" spans="1:8" s="236" customFormat="1" ht="13.5" thickBot="1">
      <c r="A76" s="241" t="s">
        <v>106</v>
      </c>
      <c r="B76" s="242"/>
      <c r="C76" s="243">
        <f>IF((OR(H62="",E58="",H55="",E46="",H43="",E39="",H43="",E39="",H36="",E30="",G23="",E22="",C73="",C75="")),"Datum und Name kontrollieren!","")</f>
      </c>
      <c r="D76" s="244"/>
      <c r="E76" s="245"/>
      <c r="F76" s="246"/>
      <c r="G76" s="247"/>
      <c r="H76" s="248"/>
    </row>
    <row r="77" s="236" customFormat="1" ht="12.75"/>
    <row r="78" spans="1:9" s="236" customFormat="1" ht="14.25" hidden="1">
      <c r="A78" s="249"/>
      <c r="C78" s="250"/>
      <c r="I78" s="251"/>
    </row>
    <row r="79" s="236" customFormat="1" ht="12.75" hidden="1"/>
    <row r="80" spans="1:6" s="236" customFormat="1" ht="15.75" hidden="1">
      <c r="A80" s="252"/>
      <c r="B80" s="253"/>
      <c r="E80" s="254"/>
      <c r="F80" s="255"/>
    </row>
    <row r="81" spans="1:6" s="236" customFormat="1" ht="6.75" customHeight="1" hidden="1">
      <c r="A81" s="252"/>
      <c r="B81" s="253"/>
      <c r="E81" s="254"/>
      <c r="F81" s="256"/>
    </row>
    <row r="82" spans="1:6" s="236" customFormat="1" ht="15.75" hidden="1">
      <c r="A82" s="252"/>
      <c r="E82" s="254"/>
      <c r="F82" s="256"/>
    </row>
    <row r="83" spans="1:6" s="236" customFormat="1" ht="4.5" customHeight="1" hidden="1">
      <c r="A83" s="252"/>
      <c r="E83" s="254"/>
      <c r="F83" s="256"/>
    </row>
    <row r="84" spans="1:6" s="236" customFormat="1" ht="15.75" hidden="1">
      <c r="A84" s="252"/>
      <c r="C84" s="257"/>
      <c r="E84" s="254"/>
      <c r="F84" s="258"/>
    </row>
    <row r="85" spans="1:6" s="236" customFormat="1" ht="15.75" hidden="1">
      <c r="A85" s="252"/>
      <c r="C85" s="259"/>
      <c r="E85" s="254"/>
      <c r="F85" s="258"/>
    </row>
    <row r="86" s="236" customFormat="1" ht="12.75" hidden="1">
      <c r="E86" s="251"/>
    </row>
    <row r="87" spans="5:7" s="236" customFormat="1" ht="12.75" hidden="1">
      <c r="E87" s="251"/>
      <c r="F87" s="251"/>
      <c r="G87" s="260"/>
    </row>
    <row r="88" spans="1:6" s="236" customFormat="1" ht="15.75" hidden="1">
      <c r="A88" s="252"/>
      <c r="B88" s="253"/>
      <c r="E88" s="254"/>
      <c r="F88" s="261"/>
    </row>
    <row r="89" s="236" customFormat="1" ht="6.75" customHeight="1" hidden="1"/>
    <row r="90" spans="5:6" s="236" customFormat="1" ht="12.75" hidden="1">
      <c r="E90" s="254"/>
      <c r="F90" s="256"/>
    </row>
    <row r="91" s="236" customFormat="1" ht="12.75" hidden="1"/>
    <row r="92" s="236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2004-02-18T09:26:47Z</dcterms:created>
  <dcterms:modified xsi:type="dcterms:W3CDTF">2004-02-18T09:28:52Z</dcterms:modified>
  <cp:category/>
  <cp:version/>
  <cp:contentType/>
  <cp:contentStatus/>
</cp:coreProperties>
</file>