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123PA" sheetId="1" r:id="rId1"/>
  </sheets>
  <definedNames>
    <definedName name="_xlnm.Print_Area" localSheetId="0">'N-123PA'!$A$1:$H$76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<sst xmlns="http://schemas.openxmlformats.org/spreadsheetml/2006/main" count="157" uniqueCount="118">
  <si>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</si>
  <si>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</si>
  <si>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</si>
  <si>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</si>
  <si>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</si>
  <si>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</si>
  <si>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</si>
  <si>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</si>
  <si>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</si>
  <si>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</si>
  <si>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</si>
  <si>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N-123PA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</si>
  <si>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</si>
  <si>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</si>
  <si>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</si>
  <si>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</si>
  <si>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</si>
  <si>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</si>
  <si>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</si>
  <si>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</si>
  <si>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</si>
  <si>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</si>
  <si>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</si>
  <si>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N-124IA</t>
  </si>
  <si>
    <t>BNN SERIAL NUMBER OUTER LAYER :</t>
  </si>
  <si>
    <t>N-123EA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</si>
  <si>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</si>
  <si>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</si>
  <si>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</si>
  <si>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</si>
  <si>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</si>
  <si>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</si>
  <si>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</si>
  <si>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</si>
  <si>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</si>
  <si>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</si>
  <si>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28.01.04</t>
  </si>
  <si>
    <t>TIME :</t>
  </si>
  <si>
    <t>BNN INT. REG. NO :</t>
  </si>
  <si>
    <t>DATE OF REPORT :</t>
  </si>
  <si>
    <t>Cable    "I"   Number :</t>
  </si>
  <si>
    <t>HCMB__A046-01E00009A</t>
  </si>
  <si>
    <t>Serial Number "I" :</t>
  </si>
  <si>
    <t>Cable  "O"   Number :</t>
  </si>
  <si>
    <t>HCMB__A047-02K08701B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</si>
  <si>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</si>
  <si>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</si>
  <si>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</si>
  <si>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</si>
  <si>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</si>
  <si>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</si>
  <si>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</si>
  <si>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</si>
  <si>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</si>
  <si>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</si>
  <si>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</si>
  <si>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</si>
  <si>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</si>
  <si>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</si>
  <si>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</si>
  <si>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30.01.04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</si>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</sst>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124IA" xfId="19"/>
    <cellStyle name="Dezimal_CF0013_C__N-124IA" xfId="20"/>
    <cellStyle name="Percent" xfId="21"/>
    <cellStyle name="Währung [0]_CF0013_C__N-124IA" xfId="22"/>
    <cellStyle name="Währung_CF0013_C__N-124I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2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/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CF0015_C__N-123PA</v>
      </c>
      <c r="E9" s="27"/>
      <c r="F9" s="23" t="s">
        <v>16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30.01.04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N-124IA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N-123EA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IF(F25="","",IF(ABS(F25)&lt;40000,"RÜCKSPRACHE!",""))</f>
      </c>
      <c r="F25" s="105">
        <v>224000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59</v>
      </c>
      <c r="C30" s="114"/>
      <c r="D30" s="89" t="s">
        <v>50</v>
      </c>
      <c r="E30" s="90" t="s">
        <v>60</v>
      </c>
      <c r="F30" s="91" t="s">
        <v>51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21.1</v>
      </c>
      <c r="C32" s="127" t="s">
        <v>66</v>
      </c>
      <c r="D32" s="128"/>
      <c r="E32" s="129"/>
      <c r="F32" s="130">
        <v>1545.5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1545.5</v>
      </c>
      <c r="G34" s="100" t="s">
        <v>115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116</v>
      </c>
      <c r="C36" s="147"/>
      <c r="D36" s="147"/>
      <c r="E36" s="147"/>
      <c r="F36" s="148">
        <f>IF(B32=0,"",F34/(1+(0.0038*(B32-20))))</f>
        <v>1539.0667011890298</v>
      </c>
      <c r="G36" s="149" t="s">
        <v>115</v>
      </c>
      <c r="H36" s="150" t="s">
        <v>69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70</v>
      </c>
      <c r="C39" s="114"/>
      <c r="D39" s="89" t="s">
        <v>50</v>
      </c>
      <c r="E39" s="90" t="s">
        <v>36</v>
      </c>
      <c r="F39" s="91" t="s">
        <v>51</v>
      </c>
      <c r="G39" s="92" t="s">
        <v>71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72</v>
      </c>
      <c r="I40" s="108"/>
    </row>
    <row r="41" spans="1:9" ht="15" customHeight="1">
      <c r="A41" s="125" t="s">
        <v>65</v>
      </c>
      <c r="B41" s="126">
        <v>23.4</v>
      </c>
      <c r="C41" s="127" t="s">
        <v>66</v>
      </c>
      <c r="D41" s="128">
        <f>IF(F41="","",IF(ABS(F43)&gt;75,"RÜCKSPRACHE!",""))</f>
      </c>
      <c r="E41" s="129"/>
      <c r="F41" s="154">
        <v>2.016</v>
      </c>
      <c r="G41" s="129" t="s">
        <v>67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73</v>
      </c>
      <c r="C43" s="134"/>
      <c r="D43" s="129"/>
      <c r="E43" s="137"/>
      <c r="F43" s="138">
        <f>((F41/B40)/(1+(0.004*(B41-20))))*1000</f>
        <v>66.29834254143645</v>
      </c>
      <c r="G43" s="100" t="s">
        <v>117</v>
      </c>
      <c r="H43" s="150" t="s">
        <v>74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75</v>
      </c>
      <c r="C46" s="114"/>
      <c r="D46" s="89" t="s">
        <v>50</v>
      </c>
      <c r="E46" s="90" t="s">
        <v>60</v>
      </c>
      <c r="F46" s="91" t="s">
        <v>51</v>
      </c>
      <c r="G46" s="92" t="s">
        <v>76</v>
      </c>
      <c r="H46" s="93"/>
    </row>
    <row r="47" spans="1:12" ht="15" customHeight="1">
      <c r="A47" s="159"/>
      <c r="B47" s="37" t="s">
        <v>77</v>
      </c>
      <c r="C47" s="160"/>
      <c r="D47" s="161"/>
      <c r="E47" s="162"/>
      <c r="F47" s="163" t="s">
        <v>78</v>
      </c>
      <c r="G47" s="163" t="s">
        <v>79</v>
      </c>
      <c r="H47" s="97" t="s">
        <v>80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68</v>
      </c>
      <c r="C51" s="173"/>
      <c r="D51" s="175"/>
      <c r="E51" s="176" t="s">
        <v>81</v>
      </c>
      <c r="F51" s="177">
        <v>13.16</v>
      </c>
      <c r="G51" s="178">
        <v>0.54298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82</v>
      </c>
      <c r="F53" s="177">
        <v>13.15</v>
      </c>
      <c r="G53" s="178">
        <v>4.92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83</v>
      </c>
      <c r="F55" s="177">
        <v>12.53</v>
      </c>
      <c r="G55" s="189">
        <v>17.28</v>
      </c>
      <c r="H55" s="190" t="s">
        <v>69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84</v>
      </c>
      <c r="C58" s="192"/>
      <c r="D58" s="89" t="s">
        <v>50</v>
      </c>
      <c r="E58" s="90" t="s">
        <v>60</v>
      </c>
      <c r="F58" s="91" t="s">
        <v>51</v>
      </c>
      <c r="G58" s="92" t="s">
        <v>85</v>
      </c>
      <c r="H58" s="93"/>
      <c r="I58" s="108"/>
    </row>
    <row r="59" spans="1:12" ht="12.75">
      <c r="A59" s="117"/>
      <c r="B59" s="37" t="s">
        <v>86</v>
      </c>
      <c r="C59" s="161"/>
      <c r="D59" s="94" t="s">
        <v>87</v>
      </c>
      <c r="E59" s="161"/>
      <c r="F59" s="161"/>
      <c r="G59" s="161"/>
      <c r="H59" s="97" t="s">
        <v>88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89</v>
      </c>
      <c r="F60" s="196">
        <v>984</v>
      </c>
      <c r="G60" s="197" t="s">
        <v>90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1">
        <f>IF(F62="","",IF(MIN(F60,F62)/MAX(F60,F62)&lt;0.994,"RÜCKSPRACHE!",""))</f>
      </c>
      <c r="E62" s="164" t="s">
        <v>89</v>
      </c>
      <c r="F62" s="105">
        <v>984</v>
      </c>
      <c r="G62" s="108" t="s">
        <v>91</v>
      </c>
      <c r="H62" s="202" t="s">
        <v>69</v>
      </c>
      <c r="I62" s="108"/>
    </row>
    <row r="63" spans="1:9" s="211" customFormat="1" ht="24.75" customHeight="1" thickBot="1">
      <c r="A63" s="203" t="s">
        <v>92</v>
      </c>
      <c r="B63" s="204" t="s">
        <v>93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94</v>
      </c>
      <c r="C64" s="161"/>
      <c r="D64" s="94" t="s">
        <v>95</v>
      </c>
      <c r="E64" s="161"/>
      <c r="F64" s="161"/>
      <c r="G64" s="161"/>
      <c r="H64" s="214"/>
      <c r="I64" s="108"/>
    </row>
    <row r="65" spans="1:9" ht="15" customHeight="1">
      <c r="A65" s="194" t="s">
        <v>96</v>
      </c>
      <c r="B65" s="108"/>
      <c r="C65" s="108"/>
      <c r="D65" s="24" t="s">
        <v>97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98</v>
      </c>
      <c r="F67" s="216" t="s">
        <v>99</v>
      </c>
      <c r="G67" s="8" t="s">
        <v>100</v>
      </c>
      <c r="H67" s="217" t="s">
        <v>101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102</v>
      </c>
      <c r="F69" s="216" t="s">
        <v>99</v>
      </c>
      <c r="G69" s="108" t="s">
        <v>91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103</v>
      </c>
      <c r="D72" s="224"/>
      <c r="E72" s="223" t="s">
        <v>104</v>
      </c>
      <c r="F72" s="224"/>
      <c r="G72" s="223" t="s">
        <v>105</v>
      </c>
      <c r="H72" s="225"/>
      <c r="I72" s="108"/>
    </row>
    <row r="73" spans="1:8" s="231" customFormat="1" ht="12.75">
      <c r="A73" s="226" t="s">
        <v>106</v>
      </c>
      <c r="B73" s="227"/>
      <c r="C73" s="228" t="s">
        <v>69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107</v>
      </c>
      <c r="B74" s="227"/>
      <c r="C74" s="233" t="s">
        <v>108</v>
      </c>
      <c r="D74" s="234"/>
      <c r="E74" s="228" t="s">
        <v>109</v>
      </c>
      <c r="F74" s="229"/>
      <c r="G74" s="228" t="s">
        <v>109</v>
      </c>
      <c r="H74" s="230"/>
    </row>
    <row r="75" spans="1:8" s="231" customFormat="1" ht="12.75">
      <c r="A75" s="232" t="s">
        <v>110</v>
      </c>
      <c r="B75" s="227"/>
      <c r="C75" s="235" t="s">
        <v>60</v>
      </c>
      <c r="D75" s="229"/>
      <c r="E75" s="235" t="s">
        <v>60</v>
      </c>
      <c r="F75" s="229"/>
      <c r="G75" s="235">
        <v>38020</v>
      </c>
      <c r="H75" s="230"/>
    </row>
    <row r="76" spans="1:8" s="231" customFormat="1" ht="13.5" thickBot="1">
      <c r="A76" s="236" t="s">
        <v>111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2004-02-18T09:26:22Z</dcterms:created>
  <dcterms:modified xsi:type="dcterms:W3CDTF">2004-02-18T09:30:05Z</dcterms:modified>
  <cp:category/>
  <cp:version/>
  <cp:contentType/>
  <cp:contentStatus/>
</cp:coreProperties>
</file>