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137P" sheetId="1" r:id="rId1"/>
  </sheets>
  <definedNames>
    <definedName name="_xlnm.Print_Area" localSheetId="0">'N-3137P'!$A$1:$H$76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<sst xmlns="http://schemas.openxmlformats.org/spreadsheetml/2006/main" count="151" uniqueCount="116">
  <si>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</si>
  <si>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</si>
  <si>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</si>
  <si>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</si>
  <si>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</si>
  <si>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</si>
  <si>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</si>
  <si>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</si>
  <si>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</si>
  <si>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</si>
  <si>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</si>
  <si>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</si>
  <si>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</si>
  <si>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</si>
  <si>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</si>
  <si>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</si>
  <si>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</si>
  <si>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</si>
  <si>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</si>
  <si>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</si>
  <si>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</si>
  <si>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</si>
  <si>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</si>
  <si>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N-3137I</t>
  </si>
  <si>
    <t>BNN SERIAL NUMBER OUTER LAYER :</t>
  </si>
  <si>
    <t>N-3137E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</si>
  <si>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</si>
  <si>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</si>
  <si>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</si>
  <si>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</si>
  <si>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</si>
  <si>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</si>
  <si>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</si>
  <si>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</si>
  <si>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</si>
  <si>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</si>
  <si>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04.08.03</t>
  </si>
  <si>
    <t>TIME :</t>
  </si>
  <si>
    <t>BNN INT. REG. NO :</t>
  </si>
  <si>
    <t>DATE OF REPORT :</t>
  </si>
  <si>
    <t>Cable    "I"   Number :</t>
  </si>
  <si>
    <t>HCMB__A046-01B10249A</t>
  </si>
  <si>
    <t>Serial Number "I" :</t>
  </si>
  <si>
    <t>Cable  "O"   Number :</t>
  </si>
  <si>
    <t>HCMB__A047-02K14201A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</si>
  <si>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</si>
  <si>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</si>
  <si>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</si>
  <si>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</si>
  <si>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</si>
  <si>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</si>
  <si>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01.08.03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</si>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</sst>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5_C__N-3139P" xfId="19"/>
    <cellStyle name="Dezimal_CF0015_C__N-3139P" xfId="20"/>
    <cellStyle name="Percent" xfId="21"/>
    <cellStyle name="Währung [0]_CF0015_C__N-3139P" xfId="22"/>
    <cellStyle name="Währung_CF0015_C__N-3139P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CF0015_C__N-3137P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E:\PartitionD\Data_serie\Serie_03\Poles_Tb\[HCMB__A010_03-003137P.xls]N-3137P</v>
      </c>
      <c r="D16" s="60"/>
      <c r="E16" s="61"/>
      <c r="F16" s="30" t="s">
        <v>39</v>
      </c>
      <c r="G16" s="31"/>
      <c r="H16" s="62">
        <f>IF(C75="","",C75)</f>
        <v>37838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53" t="s">
        <v>41</v>
      </c>
      <c r="E18" s="254"/>
      <c r="F18" s="70" t="s">
        <v>42</v>
      </c>
      <c r="G18" s="71"/>
      <c r="H18" s="72" t="str">
        <f>D12</f>
        <v>N-3137I</v>
      </c>
    </row>
    <row r="19" spans="1:8" s="7" customFormat="1" ht="15" customHeight="1" thickBot="1">
      <c r="A19" s="73" t="s">
        <v>43</v>
      </c>
      <c r="B19" s="74"/>
      <c r="C19" s="75"/>
      <c r="D19" s="255" t="s">
        <v>44</v>
      </c>
      <c r="E19" s="256"/>
      <c r="F19" s="76" t="s">
        <v>45</v>
      </c>
      <c r="G19" s="77"/>
      <c r="H19" s="78" t="str">
        <f>H12</f>
        <v>N-3137E</v>
      </c>
    </row>
    <row r="20" spans="1:8" s="7" customFormat="1" ht="24.75" customHeight="1" thickBot="1">
      <c r="A20" s="79" t="s">
        <v>46</v>
      </c>
      <c r="E20" s="80" t="s">
        <v>47</v>
      </c>
      <c r="F20" s="257" t="s">
        <v>48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51</v>
      </c>
      <c r="F22" s="86" t="s">
        <v>52</v>
      </c>
      <c r="G22" s="251" t="s">
        <v>53</v>
      </c>
      <c r="H22" s="252"/>
    </row>
    <row r="23" spans="1:8" s="7" customFormat="1" ht="15" customHeight="1">
      <c r="A23" s="15"/>
      <c r="B23" s="37" t="s">
        <v>54</v>
      </c>
      <c r="C23" s="87"/>
      <c r="D23" s="87" t="s">
        <v>55</v>
      </c>
      <c r="E23" s="87"/>
      <c r="F23" s="88" t="s">
        <v>56</v>
      </c>
      <c r="G23" s="89" t="s">
        <v>57</v>
      </c>
      <c r="H23" s="90" t="s">
        <v>58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59</v>
      </c>
      <c r="C25" s="29"/>
      <c r="D25" s="93"/>
      <c r="E25" s="97">
        <f>IF(F25="","",IF(F25&lt;40000,"RÜCKSPRACHE!",""))</f>
      </c>
      <c r="F25" s="98">
        <v>169000</v>
      </c>
      <c r="G25" s="99" t="s">
        <v>60</v>
      </c>
      <c r="H25" s="94" t="s">
        <v>61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62</v>
      </c>
      <c r="C30" s="107"/>
      <c r="D30" s="84" t="s">
        <v>50</v>
      </c>
      <c r="E30" s="108">
        <v>37838</v>
      </c>
      <c r="F30" s="86" t="s">
        <v>52</v>
      </c>
      <c r="G30" s="251" t="s">
        <v>63</v>
      </c>
      <c r="H30" s="252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28.8</v>
      </c>
      <c r="C32" s="121" t="s">
        <v>68</v>
      </c>
      <c r="D32" s="122">
        <f>IF(F32="","",IF(ABS(F36-1525)&gt;7.5,"RÜCKSPRACHE!",""))</f>
      </c>
      <c r="E32" s="123"/>
      <c r="F32" s="124">
        <v>1582.6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1582.6</v>
      </c>
      <c r="G34" s="93" t="s">
        <v>71</v>
      </c>
      <c r="H34" s="133" t="s">
        <v>56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1531.3903080972286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52</v>
      </c>
      <c r="G39" s="251" t="s">
        <v>75</v>
      </c>
      <c r="H39" s="252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29.2</v>
      </c>
      <c r="C41" s="121" t="s">
        <v>68</v>
      </c>
      <c r="D41" s="122">
        <f>IF(F41="","",IF(ABS(F43-71.83)&gt;7,"RÜCKSPRACHE!",""))</f>
      </c>
      <c r="E41" s="123"/>
      <c r="F41" s="148">
        <v>2.255</v>
      </c>
      <c r="G41" s="123" t="s">
        <v>69</v>
      </c>
      <c r="H41" s="133" t="s">
        <v>56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72.49871399176955</v>
      </c>
      <c r="G43" s="93" t="s">
        <v>78</v>
      </c>
      <c r="H43" s="144" t="s">
        <v>73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50</v>
      </c>
      <c r="E46" s="108">
        <v>37838</v>
      </c>
      <c r="F46" s="86" t="s">
        <v>52</v>
      </c>
      <c r="G46" s="251" t="s">
        <v>80</v>
      </c>
      <c r="H46" s="252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IF(F51="","",IF(ABS(F51-13.6)&gt;0.2,"RÜCKSPRACHE!",""))</f>
      </c>
      <c r="E51" s="170" t="s">
        <v>85</v>
      </c>
      <c r="F51" s="171">
        <v>13.52</v>
      </c>
      <c r="G51" s="172">
        <v>0.53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86</v>
      </c>
      <c r="F53" s="171">
        <v>13.35</v>
      </c>
      <c r="G53" s="172">
        <v>4.81</v>
      </c>
      <c r="H53" s="133" t="s">
        <v>56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87</v>
      </c>
      <c r="F55" s="171">
        <v>12.81</v>
      </c>
      <c r="G55" s="183">
        <v>17.75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50</v>
      </c>
      <c r="E58" s="108">
        <v>37838</v>
      </c>
      <c r="F58" s="86" t="s">
        <v>52</v>
      </c>
      <c r="G58" s="251" t="s">
        <v>89</v>
      </c>
      <c r="H58" s="252"/>
      <c r="I58" s="101"/>
    </row>
    <row r="59" spans="1:12" ht="12.75">
      <c r="A59" s="111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992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93</v>
      </c>
      <c r="F62" s="98">
        <v>984</v>
      </c>
      <c r="G62" s="101" t="s">
        <v>95</v>
      </c>
      <c r="H62" s="196" t="s">
        <v>73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50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98</v>
      </c>
      <c r="C64" s="155"/>
      <c r="D64" s="87" t="s">
        <v>99</v>
      </c>
      <c r="E64" s="155"/>
      <c r="F64" s="155"/>
      <c r="G64" s="155"/>
      <c r="H64" s="208"/>
      <c r="I64" s="101"/>
    </row>
    <row r="65" spans="1:9" ht="15" customHeight="1">
      <c r="A65" s="188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10" t="s">
        <v>103</v>
      </c>
      <c r="G67" s="8" t="s">
        <v>104</v>
      </c>
      <c r="H67" s="211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106</v>
      </c>
      <c r="F69" s="210" t="s">
        <v>103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107</v>
      </c>
      <c r="D72" s="237"/>
      <c r="E72" s="236" t="s">
        <v>108</v>
      </c>
      <c r="F72" s="237"/>
      <c r="G72" s="236" t="s">
        <v>109</v>
      </c>
      <c r="H72" s="242"/>
      <c r="I72" s="101"/>
    </row>
    <row r="73" spans="1:8" s="219" customFormat="1" ht="12.75">
      <c r="A73" s="217" t="s">
        <v>110</v>
      </c>
      <c r="B73" s="218"/>
      <c r="C73" s="247" t="s">
        <v>73</v>
      </c>
      <c r="D73" s="246"/>
      <c r="E73" s="247" t="s">
        <v>31</v>
      </c>
      <c r="F73" s="246"/>
      <c r="G73" s="247" t="s">
        <v>31</v>
      </c>
      <c r="H73" s="248"/>
    </row>
    <row r="74" spans="1:8" s="219" customFormat="1" ht="12.75">
      <c r="A74" s="220" t="s">
        <v>111</v>
      </c>
      <c r="B74" s="218"/>
      <c r="C74" s="240" t="s">
        <v>112</v>
      </c>
      <c r="D74" s="241"/>
      <c r="E74" s="247" t="s">
        <v>113</v>
      </c>
      <c r="F74" s="246"/>
      <c r="G74" s="247" t="s">
        <v>113</v>
      </c>
      <c r="H74" s="248"/>
    </row>
    <row r="75" spans="1:8" s="219" customFormat="1" ht="12.75">
      <c r="A75" s="220" t="s">
        <v>114</v>
      </c>
      <c r="B75" s="218"/>
      <c r="C75" s="245">
        <v>37838</v>
      </c>
      <c r="D75" s="246"/>
      <c r="E75" s="245">
        <v>37845</v>
      </c>
      <c r="F75" s="246"/>
      <c r="G75" s="245">
        <v>37846</v>
      </c>
      <c r="H75" s="248"/>
    </row>
    <row r="76" spans="1:8" s="219" customFormat="1" ht="13.5" thickBot="1">
      <c r="A76" s="221" t="s">
        <v>115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2003-09-01T12:50:09Z</cp:lastPrinted>
  <dcterms:created xsi:type="dcterms:W3CDTF">2003-09-01T12:37:48Z</dcterms:created>
  <dcterms:modified xsi:type="dcterms:W3CDTF">2003-09-01T12:50:13Z</dcterms:modified>
  <cp:category/>
  <cp:version/>
  <cp:contentType/>
  <cp:contentStatus/>
</cp:coreProperties>
</file>