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278P" sheetId="1" r:id="rId1"/>
  </sheets>
  <definedNames>
    <definedName name="_xlnm.Print_Area" localSheetId="0">'N-3278P'!$A$1:$H$76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<sst xmlns="http://schemas.openxmlformats.org/spreadsheetml/2006/main" count="156" uniqueCount="118">
  <si>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</si>
  <si>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</si>
  <si>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</si>
  <si>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</si>
  <si>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</si>
  <si>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</si>
  <si>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</si>
  <si>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</si>
  <si>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</si>
  <si>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</si>
  <si>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N-3278P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</si>
  <si>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</si>
  <si>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</si>
  <si>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</si>
  <si>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</si>
  <si>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</si>
  <si>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</si>
  <si>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</si>
  <si>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</si>
  <si>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</si>
  <si>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</si>
  <si>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</si>
  <si>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N-3278I</t>
  </si>
  <si>
    <t>BNN SERIAL NUMBER OUTER LAYER :</t>
  </si>
  <si>
    <t>N-3278E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</si>
  <si>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</si>
  <si>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</si>
  <si>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</si>
  <si>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</si>
  <si>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</si>
  <si>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</si>
  <si>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</si>
  <si>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</si>
  <si>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</si>
  <si>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</si>
  <si>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29.10.03</t>
  </si>
  <si>
    <t>TIME :</t>
  </si>
  <si>
    <t>BNN INT. REG. NO :</t>
  </si>
  <si>
    <t>DATE OF REPORT :</t>
  </si>
  <si>
    <t>Cable    "I"   Number :</t>
  </si>
  <si>
    <t>HCMB__A046-01B10326A</t>
  </si>
  <si>
    <t>Serial Number "I" :</t>
  </si>
  <si>
    <t>Cable  "O"   Number :</t>
  </si>
  <si>
    <t>HCMB__A047-02G00043B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</si>
  <si>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</si>
  <si>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</si>
  <si>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</si>
  <si>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</si>
  <si>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</si>
  <si>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</si>
  <si>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</si>
  <si>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292]</t>
  </si>
  <si>
    <t>[Before splice soldering]</t>
  </si>
  <si>
    <t>[V = 1KV; 30"]</t>
  </si>
  <si>
    <t>NAME:</t>
  </si>
  <si>
    <t>Engels</t>
  </si>
  <si>
    <t>ITP step 7a</t>
  </si>
  <si>
    <t>R[dc]  of the POLE</t>
  </si>
  <si>
    <t>30.10.03</t>
  </si>
  <si>
    <t>Kepco Power Supply [BM 125], Testo 965 [BM 116], HP34401A [BM 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</si>
  <si>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</si>
  <si>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</si>
  <si>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</si>
  <si>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</si>
  <si>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</si>
  <si>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</si>
  <si>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</si>
  <si>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</si>
  <si>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</si>
  <si>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325], Peak Tech 5060 [BM 340], HP34401A [BM 294]</t>
  </si>
  <si>
    <t>ITP step 7c</t>
  </si>
  <si>
    <t>Splice</t>
  </si>
  <si>
    <t>Weinberg</t>
  </si>
  <si>
    <t>INDUCTANCE</t>
  </si>
  <si>
    <t>Kepco Power Supply [BM 125], Solartron Gain Phase Analyser [BM 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</si>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</sst>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77I" xfId="19"/>
    <cellStyle name="Dezimal_CF0013_C__N-3277I" xfId="20"/>
    <cellStyle name="Percent" xfId="21"/>
    <cellStyle name="Währung [0]_CF0013_C__N-3277I" xfId="22"/>
    <cellStyle name="Währung_CF0013_C__N-32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CF0015_C__N-3278P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30.10.03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N-3278I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N-3278E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IF(F25="","",IF(F25&lt;40000,"RÜCKSPRACHE!",""))</f>
      </c>
      <c r="F25" s="105">
        <v>164000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115" t="s">
        <v>58</v>
      </c>
      <c r="F30" s="91" t="s">
        <v>50</v>
      </c>
      <c r="G30" s="92" t="s">
        <v>59</v>
      </c>
      <c r="H30" s="93"/>
      <c r="I30" s="116"/>
      <c r="J30" s="117"/>
    </row>
    <row r="31" spans="1:10" ht="15" customHeight="1">
      <c r="A31" s="118" t="s">
        <v>60</v>
      </c>
      <c r="B31" s="119">
        <v>1</v>
      </c>
      <c r="C31" s="120" t="s">
        <v>61</v>
      </c>
      <c r="D31" s="121"/>
      <c r="E31" s="122"/>
      <c r="F31" s="123"/>
      <c r="G31" s="123"/>
      <c r="H31" s="97" t="s">
        <v>62</v>
      </c>
      <c r="I31" s="124"/>
      <c r="J31" s="125"/>
    </row>
    <row r="32" spans="1:9" ht="15" customHeight="1">
      <c r="A32" s="126" t="s">
        <v>63</v>
      </c>
      <c r="B32" s="127">
        <v>22.4</v>
      </c>
      <c r="C32" s="128" t="s">
        <v>64</v>
      </c>
      <c r="D32" s="129">
        <f>IF(F32="","",IF(ABS(F36-1525)&gt;7.5,"RÜCKSPRACHE!",""))</f>
      </c>
      <c r="E32" s="130"/>
      <c r="F32" s="131">
        <v>1531.6</v>
      </c>
      <c r="G32" s="130" t="s">
        <v>65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66</v>
      </c>
      <c r="C34" s="135"/>
      <c r="D34" s="130"/>
      <c r="E34" s="138"/>
      <c r="F34" s="139">
        <f>IF(B32=0,"",(F32/B31))</f>
        <v>1531.6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1517.7580466148722</v>
      </c>
      <c r="G36" s="150" t="s">
        <v>114</v>
      </c>
      <c r="H36" s="151" t="s">
        <v>67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8" t="s">
        <v>60</v>
      </c>
      <c r="B40" s="119">
        <v>30</v>
      </c>
      <c r="C40" s="120" t="s">
        <v>61</v>
      </c>
      <c r="D40" s="121"/>
      <c r="E40" s="122"/>
      <c r="F40" s="123"/>
      <c r="G40" s="123"/>
      <c r="H40" s="97" t="s">
        <v>70</v>
      </c>
      <c r="I40" s="108"/>
    </row>
    <row r="41" spans="1:9" ht="15" customHeight="1">
      <c r="A41" s="126" t="s">
        <v>63</v>
      </c>
      <c r="B41" s="127">
        <v>22.1</v>
      </c>
      <c r="C41" s="128" t="s">
        <v>64</v>
      </c>
      <c r="D41" s="129">
        <f>IF(F41="","",IF(ABS(F43-71.83)&gt;7,"RÜCKSPRACHE!",""))</f>
      </c>
      <c r="E41" s="130"/>
      <c r="F41" s="155">
        <v>2.05</v>
      </c>
      <c r="G41" s="130" t="s">
        <v>65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71</v>
      </c>
      <c r="C43" s="135"/>
      <c r="D43" s="130"/>
      <c r="E43" s="138"/>
      <c r="F43" s="139">
        <f>((F41/B40)/(1+(0.004*(B41-20))))*1000</f>
        <v>67.76411476927146</v>
      </c>
      <c r="G43" s="100" t="s">
        <v>116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66</v>
      </c>
      <c r="C51" s="174"/>
      <c r="D51" s="176">
        <f>IF(F51="","",IF(ABS(F51-13.55)&gt;0.2,"RÜCKSPRACHE!",""))</f>
      </c>
      <c r="E51" s="177" t="s">
        <v>79</v>
      </c>
      <c r="F51" s="178">
        <v>13.5</v>
      </c>
      <c r="G51" s="179">
        <v>0.56834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80</v>
      </c>
      <c r="F53" s="178">
        <v>13.26</v>
      </c>
      <c r="G53" s="179">
        <v>5.02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81</v>
      </c>
      <c r="F55" s="178">
        <v>12.66</v>
      </c>
      <c r="G55" s="190">
        <v>16.31</v>
      </c>
      <c r="H55" s="191" t="s">
        <v>67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66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36">
        <v>37931</v>
      </c>
      <c r="F75" s="230"/>
      <c r="G75" s="236">
        <v>37932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2003-11-26T09:36:01Z</dcterms:created>
  <dcterms:modified xsi:type="dcterms:W3CDTF">2003-11-26T09:36:02Z</dcterms:modified>
  <cp:category/>
  <cp:version/>
  <cp:contentType/>
  <cp:contentStatus/>
</cp:coreProperties>
</file>