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325" activeTab="0"/>
  </bookViews>
  <sheets>
    <sheet name="N-3352P" sheetId="1" r:id="rId1"/>
  </sheets>
  <definedNames>
    <definedName name="_xlnm.Print_Area" localSheetId="0">'N-3352P'!$A$1:$H$76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<sst xmlns="http://schemas.openxmlformats.org/spreadsheetml/2006/main" count="153" uniqueCount="118">
  <si>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</si>
  <si>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</si>
  <si>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</si>
  <si>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</si>
  <si>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</si>
  <si>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</si>
  <si>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</si>
  <si>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</si>
  <si>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</si>
  <si>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</si>
  <si>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N-3352P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</si>
  <si>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</si>
  <si>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</si>
  <si>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</si>
  <si>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</si>
  <si>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</si>
  <si>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</si>
  <si>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</si>
  <si>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</si>
  <si>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</si>
  <si>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</si>
  <si>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</si>
  <si>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N-3352I</t>
  </si>
  <si>
    <t>BNN SERIAL NUMBER OUTER LAYER :</t>
  </si>
  <si>
    <t>N-3352E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</si>
  <si>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</si>
  <si>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</si>
  <si>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</si>
  <si>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</si>
  <si>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</si>
  <si>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</si>
  <si>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</si>
  <si>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</si>
  <si>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</si>
  <si>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</si>
  <si>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</si>
  <si>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</si>
  <si>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</si>
  <si>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</si>
  <si>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HCMB__A046-01B10377D</t>
  </si>
  <si>
    <t>Serial Number "I" :</t>
  </si>
  <si>
    <t>Cable  "O"   Number :</t>
  </si>
  <si>
    <t>HCMB__A047-02G00085D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</si>
  <si>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</si>
  <si>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</si>
  <si>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</si>
  <si>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</si>
  <si>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</si>
  <si>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</si>
  <si>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</si>
  <si>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</si>
  <si>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</si>
  <si>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</si>
  <si>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</si>
  <si>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Engels</t>
  </si>
  <si>
    <t>ITP step 7a</t>
  </si>
  <si>
    <t>R[dc]  of the POLE</t>
  </si>
  <si>
    <t>28.11.03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</si>
  <si>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</si>
  <si>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</si>
  <si>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</si>
  <si>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</si>
  <si>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</si>
  <si>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</si>
  <si>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</si>
  <si>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</si>
  <si>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Ortega</t>
  </si>
  <si>
    <t xml:space="preserve">R[dc]  of the Splice </t>
  </si>
  <si>
    <t>FUG Power Supply [BM 00325], Testo 965 [BM 00116], HP34401A [BM 00294]</t>
  </si>
  <si>
    <t>ITP step 7c</t>
  </si>
  <si>
    <t>Splice</t>
  </si>
  <si>
    <t>Heymann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</si>
  <si>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</si>
  <si>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</si>
  <si>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</si>
  <si>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</si>
  <si>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</si>
  <si>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</si>
  <si>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</si>
  <si>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</si>
  <si>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</si>
  <si>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Oswald</t>
  </si>
  <si>
    <t>DISCHARGE  TEST</t>
  </si>
  <si>
    <t>Seitz Impulse Tester [BM 00119]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</si>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</sst>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349I" xfId="19"/>
    <cellStyle name="Dezimal_CF0013_C__N-3349I" xfId="20"/>
    <cellStyle name="Percent" xfId="21"/>
    <cellStyle name="Währung [0]_CF0013_C__N-3349I" xfId="22"/>
    <cellStyle name="Währung_CF0013_C__N-3349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1"/>
  <dimension ref="A1:O90"/>
  <sheetViews>
    <sheetView tabSelected="1" workbookViewId="0" topLeftCell="B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110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CF0015_C__N-3352P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37951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 t="str">
        <f>IF(C75="","",C75)</f>
        <v>28.11.03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N-3352I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N-3352E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37949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111</v>
      </c>
      <c r="C25" s="29"/>
      <c r="D25" s="100"/>
      <c r="E25" s="104">
        <f>IF(F25="","",IF(ABS(F25)&lt;40000,"RÜCKSPRACHE!",""))</f>
      </c>
      <c r="F25" s="105">
        <v>254000</v>
      </c>
      <c r="G25" s="106" t="s">
        <v>112</v>
      </c>
      <c r="H25" s="101" t="s">
        <v>113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56</v>
      </c>
      <c r="C30" s="114"/>
      <c r="D30" s="89" t="s">
        <v>48</v>
      </c>
      <c r="E30" s="115" t="s">
        <v>57</v>
      </c>
      <c r="F30" s="91" t="s">
        <v>49</v>
      </c>
      <c r="G30" s="92" t="s">
        <v>58</v>
      </c>
      <c r="H30" s="93"/>
      <c r="I30" s="116"/>
      <c r="J30" s="117"/>
    </row>
    <row r="31" spans="1:10" ht="15" customHeight="1">
      <c r="A31" s="118" t="s">
        <v>59</v>
      </c>
      <c r="B31" s="119">
        <v>1</v>
      </c>
      <c r="C31" s="120" t="s">
        <v>60</v>
      </c>
      <c r="D31" s="121"/>
      <c r="E31" s="122"/>
      <c r="F31" s="123"/>
      <c r="G31" s="123"/>
      <c r="H31" s="97" t="s">
        <v>61</v>
      </c>
      <c r="I31" s="124"/>
      <c r="J31" s="125"/>
    </row>
    <row r="32" spans="1:9" ht="15" customHeight="1">
      <c r="A32" s="126" t="s">
        <v>62</v>
      </c>
      <c r="B32" s="127">
        <v>20.7</v>
      </c>
      <c r="C32" s="128" t="s">
        <v>63</v>
      </c>
      <c r="D32" s="129">
        <f>IF(F32="","",IF(ABS(F36-1520)&gt;7.5,"",""))</f>
      </c>
      <c r="E32" s="130"/>
      <c r="F32" s="131">
        <v>1521</v>
      </c>
      <c r="G32" s="130" t="s">
        <v>64</v>
      </c>
      <c r="H32" s="132"/>
      <c r="I32" s="130"/>
    </row>
    <row r="33" spans="1:9" ht="2.25" customHeight="1">
      <c r="A33" s="133"/>
      <c r="B33" s="134"/>
      <c r="C33" s="130"/>
      <c r="D33" s="130"/>
      <c r="E33" s="130"/>
      <c r="F33" s="135"/>
      <c r="G33" s="130"/>
      <c r="H33" s="132"/>
      <c r="I33" s="130"/>
    </row>
    <row r="34" spans="1:12" ht="15" customHeight="1">
      <c r="A34" s="136"/>
      <c r="B34" s="137" t="s">
        <v>65</v>
      </c>
      <c r="C34" s="135"/>
      <c r="D34" s="130"/>
      <c r="E34" s="138"/>
      <c r="F34" s="139">
        <v>1521</v>
      </c>
      <c r="G34" s="100" t="s">
        <v>114</v>
      </c>
      <c r="H34" s="140" t="s">
        <v>53</v>
      </c>
      <c r="I34" s="130"/>
      <c r="L34" s="141"/>
    </row>
    <row r="35" spans="1:9" ht="2.25" customHeight="1">
      <c r="A35" s="142"/>
      <c r="B35" s="143"/>
      <c r="C35" s="130"/>
      <c r="D35" s="130"/>
      <c r="E35" s="144"/>
      <c r="F35" s="145"/>
      <c r="G35" s="100"/>
      <c r="H35" s="101"/>
      <c r="I35" s="130"/>
    </row>
    <row r="36" spans="1:9" ht="15" customHeight="1">
      <c r="A36" s="146"/>
      <c r="B36" s="147" t="s">
        <v>115</v>
      </c>
      <c r="C36" s="148"/>
      <c r="D36" s="148"/>
      <c r="E36" s="148"/>
      <c r="F36" s="149">
        <f>IF(B32=0,"",F34/(1+(0.0038*(B32-20))))</f>
        <v>1516.9648734366583</v>
      </c>
      <c r="G36" s="150" t="s">
        <v>114</v>
      </c>
      <c r="H36" s="151" t="s">
        <v>66</v>
      </c>
      <c r="I36" s="130"/>
    </row>
    <row r="37" spans="1:9" ht="2.25" customHeight="1" thickBot="1">
      <c r="A37" s="152"/>
      <c r="B37" s="153"/>
      <c r="C37" s="153"/>
      <c r="D37" s="153"/>
      <c r="E37" s="153"/>
      <c r="F37" s="153"/>
      <c r="G37" s="153"/>
      <c r="H37" s="154"/>
      <c r="I37" s="108"/>
    </row>
    <row r="38" ht="4.5" customHeight="1" thickBot="1"/>
    <row r="39" spans="1:9" ht="15" customHeight="1" thickBot="1">
      <c r="A39" s="113"/>
      <c r="B39" s="87" t="s">
        <v>67</v>
      </c>
      <c r="C39" s="114"/>
      <c r="D39" s="89" t="s">
        <v>48</v>
      </c>
      <c r="E39" s="90">
        <v>37951</v>
      </c>
      <c r="F39" s="91" t="s">
        <v>49</v>
      </c>
      <c r="G39" s="92" t="s">
        <v>68</v>
      </c>
      <c r="H39" s="93"/>
      <c r="I39" s="108"/>
    </row>
    <row r="40" spans="1:9" ht="15" customHeight="1">
      <c r="A40" s="118" t="s">
        <v>59</v>
      </c>
      <c r="B40" s="119">
        <v>30</v>
      </c>
      <c r="C40" s="120" t="s">
        <v>60</v>
      </c>
      <c r="D40" s="121"/>
      <c r="E40" s="122"/>
      <c r="F40" s="123"/>
      <c r="G40" s="123"/>
      <c r="H40" s="97" t="s">
        <v>69</v>
      </c>
      <c r="I40" s="108"/>
    </row>
    <row r="41" spans="1:9" ht="15" customHeight="1">
      <c r="A41" s="126" t="s">
        <v>62</v>
      </c>
      <c r="B41" s="127">
        <v>23</v>
      </c>
      <c r="C41" s="128" t="s">
        <v>63</v>
      </c>
      <c r="D41" s="129">
        <f>IF(F41="","",IF(ABS(F43)&gt;75,"RÜCKSPRACHE!",""))</f>
      </c>
      <c r="E41" s="130"/>
      <c r="F41" s="155">
        <v>2.072</v>
      </c>
      <c r="G41" s="130" t="s">
        <v>64</v>
      </c>
      <c r="H41" s="140" t="s">
        <v>53</v>
      </c>
      <c r="I41" s="108"/>
    </row>
    <row r="42" spans="1:9" ht="2.25" customHeight="1">
      <c r="A42" s="133"/>
      <c r="B42" s="134"/>
      <c r="C42" s="130"/>
      <c r="D42" s="130"/>
      <c r="E42" s="130"/>
      <c r="F42" s="135"/>
      <c r="G42" s="130"/>
      <c r="H42" s="101"/>
      <c r="I42" s="108"/>
    </row>
    <row r="43" spans="1:9" ht="15" customHeight="1">
      <c r="A43" s="136"/>
      <c r="B43" s="137" t="s">
        <v>70</v>
      </c>
      <c r="C43" s="135"/>
      <c r="D43" s="130"/>
      <c r="E43" s="138"/>
      <c r="F43" s="139">
        <f>((F41/B40)/(1+(0.004*(B41-20))))*1000</f>
        <v>68.24769433465086</v>
      </c>
      <c r="G43" s="100" t="s">
        <v>116</v>
      </c>
      <c r="H43" s="151" t="s">
        <v>71</v>
      </c>
      <c r="I43" s="108"/>
    </row>
    <row r="44" spans="1:9" ht="2.25" customHeight="1" thickBot="1">
      <c r="A44" s="156"/>
      <c r="B44" s="157"/>
      <c r="C44" s="157"/>
      <c r="D44" s="157"/>
      <c r="E44" s="158"/>
      <c r="F44" s="159"/>
      <c r="G44" s="153"/>
      <c r="H44" s="154"/>
      <c r="I44" s="108"/>
    </row>
    <row r="45" ht="4.5" customHeight="1" thickBot="1"/>
    <row r="46" spans="1:8" ht="15" customHeight="1" thickBot="1">
      <c r="A46" s="113"/>
      <c r="B46" s="87" t="s">
        <v>72</v>
      </c>
      <c r="C46" s="114"/>
      <c r="D46" s="89" t="s">
        <v>48</v>
      </c>
      <c r="E46" s="115" t="s">
        <v>57</v>
      </c>
      <c r="F46" s="91" t="s">
        <v>49</v>
      </c>
      <c r="G46" s="92" t="s">
        <v>73</v>
      </c>
      <c r="H46" s="93"/>
    </row>
    <row r="47" spans="1:12" ht="15" customHeight="1">
      <c r="A47" s="160"/>
      <c r="B47" s="37" t="s">
        <v>74</v>
      </c>
      <c r="C47" s="161"/>
      <c r="D47" s="162"/>
      <c r="E47" s="163"/>
      <c r="F47" s="164" t="s">
        <v>75</v>
      </c>
      <c r="G47" s="164" t="s">
        <v>76</v>
      </c>
      <c r="H47" s="97" t="s">
        <v>77</v>
      </c>
      <c r="I47" s="165"/>
      <c r="L47" s="108"/>
    </row>
    <row r="48" spans="1:9" ht="15" customHeight="1" hidden="1">
      <c r="A48" s="166"/>
      <c r="B48" s="106"/>
      <c r="C48" s="106"/>
      <c r="D48" s="100"/>
      <c r="E48" s="167"/>
      <c r="F48" s="108"/>
      <c r="G48" s="108"/>
      <c r="H48" s="168"/>
      <c r="I48" s="165"/>
    </row>
    <row r="49" spans="1:10" ht="2.25" customHeight="1">
      <c r="A49" s="166"/>
      <c r="B49" s="106"/>
      <c r="C49" s="106"/>
      <c r="D49" s="106"/>
      <c r="E49" s="100"/>
      <c r="F49" s="169"/>
      <c r="G49" s="170"/>
      <c r="H49" s="171"/>
      <c r="I49" s="172"/>
      <c r="J49" s="173"/>
    </row>
    <row r="50" spans="1:9" ht="2.25" customHeight="1" hidden="1" thickBot="1">
      <c r="A50" s="136"/>
      <c r="B50" s="174"/>
      <c r="C50" s="174"/>
      <c r="D50" s="174"/>
      <c r="E50" s="100"/>
      <c r="F50" s="100"/>
      <c r="G50" s="174"/>
      <c r="H50" s="168"/>
      <c r="I50" s="175"/>
    </row>
    <row r="51" spans="1:9" ht="15" customHeight="1">
      <c r="A51" s="136"/>
      <c r="B51" s="137" t="s">
        <v>65</v>
      </c>
      <c r="C51" s="174"/>
      <c r="D51" s="176">
        <f>IF(F51="","",IF(ABS(F51-13.6)&gt;0.3,"RÜCKSPRACHE!",""))</f>
      </c>
      <c r="E51" s="177" t="s">
        <v>78</v>
      </c>
      <c r="F51" s="178">
        <v>13.61</v>
      </c>
      <c r="G51" s="179">
        <v>0.56564</v>
      </c>
      <c r="H51" s="168"/>
      <c r="I51" s="180"/>
    </row>
    <row r="52" spans="1:9" ht="2.25" customHeight="1">
      <c r="A52" s="136"/>
      <c r="B52" s="174"/>
      <c r="C52" s="174"/>
      <c r="D52" s="174"/>
      <c r="E52" s="181"/>
      <c r="F52" s="182"/>
      <c r="G52" s="183"/>
      <c r="H52" s="168"/>
      <c r="I52" s="180"/>
    </row>
    <row r="53" spans="1:9" ht="12.75">
      <c r="A53" s="184"/>
      <c r="B53" s="185"/>
      <c r="C53" s="185"/>
      <c r="D53" s="176">
        <f>IF(F53="","",IF(ABS(F53-13.3)&gt;0.3,"RÜCKSPRACHE!",""))</f>
      </c>
      <c r="E53" s="186" t="s">
        <v>79</v>
      </c>
      <c r="F53" s="178">
        <v>13.27</v>
      </c>
      <c r="G53" s="179">
        <v>4.99</v>
      </c>
      <c r="H53" s="140" t="s">
        <v>53</v>
      </c>
      <c r="I53" s="185"/>
    </row>
    <row r="54" spans="1:9" ht="2.25" customHeight="1">
      <c r="A54" s="136"/>
      <c r="B54" s="182"/>
      <c r="C54" s="174"/>
      <c r="D54" s="174"/>
      <c r="E54" s="187"/>
      <c r="F54" s="182"/>
      <c r="G54" s="183"/>
      <c r="H54" s="101"/>
      <c r="I54" s="180"/>
    </row>
    <row r="55" spans="1:9" s="192" customFormat="1" ht="12.75">
      <c r="A55" s="188"/>
      <c r="B55" s="182"/>
      <c r="C55" s="182"/>
      <c r="D55" s="176">
        <f>IF(F55="","",IF(ABS(F55-12.7)&gt;0.3,"RÜCKSPRACHE!",""))</f>
      </c>
      <c r="E55" s="189" t="s">
        <v>80</v>
      </c>
      <c r="F55" s="178">
        <v>12.65</v>
      </c>
      <c r="G55" s="190">
        <v>15.97</v>
      </c>
      <c r="H55" s="191" t="s">
        <v>81</v>
      </c>
      <c r="I55" s="182"/>
    </row>
    <row r="56" spans="1:9" ht="2.25" customHeight="1" thickBot="1">
      <c r="A56" s="152"/>
      <c r="B56" s="153"/>
      <c r="C56" s="153"/>
      <c r="D56" s="153"/>
      <c r="E56" s="153"/>
      <c r="F56" s="153"/>
      <c r="G56" s="153"/>
      <c r="H56" s="154"/>
      <c r="I56" s="185"/>
    </row>
    <row r="57" ht="4.5" customHeight="1" thickBot="1"/>
    <row r="58" spans="1:9" ht="15" customHeight="1" thickBot="1">
      <c r="A58" s="113"/>
      <c r="B58" s="87" t="s">
        <v>82</v>
      </c>
      <c r="C58" s="193"/>
      <c r="D58" s="89" t="s">
        <v>48</v>
      </c>
      <c r="E58" s="115" t="s">
        <v>57</v>
      </c>
      <c r="F58" s="91" t="s">
        <v>49</v>
      </c>
      <c r="G58" s="92" t="s">
        <v>83</v>
      </c>
      <c r="H58" s="93"/>
      <c r="I58" s="108"/>
    </row>
    <row r="59" spans="1:12" ht="12.75">
      <c r="A59" s="118"/>
      <c r="B59" s="37" t="s">
        <v>84</v>
      </c>
      <c r="C59" s="162"/>
      <c r="D59" s="94" t="s">
        <v>85</v>
      </c>
      <c r="E59" s="162"/>
      <c r="F59" s="162"/>
      <c r="G59" s="162"/>
      <c r="H59" s="97" t="s">
        <v>86</v>
      </c>
      <c r="I59" s="108"/>
      <c r="L59" s="194"/>
    </row>
    <row r="60" spans="1:9" ht="15" customHeight="1">
      <c r="A60" s="195"/>
      <c r="B60" s="29"/>
      <c r="C60" s="108"/>
      <c r="D60" s="58"/>
      <c r="E60" s="196" t="s">
        <v>87</v>
      </c>
      <c r="F60" s="197">
        <v>1040</v>
      </c>
      <c r="G60" s="198" t="s">
        <v>88</v>
      </c>
      <c r="H60" s="199"/>
      <c r="I60" s="108"/>
    </row>
    <row r="61" spans="1:9" ht="2.25" customHeight="1">
      <c r="A61" s="200"/>
      <c r="B61" s="108"/>
      <c r="C61" s="108"/>
      <c r="D61" s="108"/>
      <c r="E61" s="108"/>
      <c r="F61" s="201"/>
      <c r="G61" s="108"/>
      <c r="H61" s="109"/>
      <c r="I61" s="108"/>
    </row>
    <row r="62" spans="1:9" ht="15" customHeight="1">
      <c r="A62" s="103"/>
      <c r="B62" s="137" t="s">
        <v>65</v>
      </c>
      <c r="C62" s="108"/>
      <c r="D62" s="202">
        <f>IF(F62="","",IF(MIN(F60,F62)/MAX(F60,F62)&lt;0.994,"RÜCKSPRACHE!",""))</f>
      </c>
      <c r="E62" s="165" t="s">
        <v>87</v>
      </c>
      <c r="F62" s="105">
        <v>1040</v>
      </c>
      <c r="G62" s="108" t="s">
        <v>117</v>
      </c>
      <c r="H62" s="203" t="s">
        <v>81</v>
      </c>
      <c r="I62" s="108"/>
    </row>
    <row r="63" spans="1:9" s="212" customFormat="1" ht="24.75" customHeight="1" thickBot="1">
      <c r="A63" s="204" t="s">
        <v>89</v>
      </c>
      <c r="B63" s="205" t="s">
        <v>90</v>
      </c>
      <c r="C63" s="206"/>
      <c r="D63" s="207" t="s">
        <v>48</v>
      </c>
      <c r="E63" s="208" t="s">
        <v>91</v>
      </c>
      <c r="F63" s="209"/>
      <c r="G63" s="210"/>
      <c r="H63" s="211"/>
      <c r="I63" s="206"/>
    </row>
    <row r="64" spans="1:9" ht="15" customHeight="1">
      <c r="A64" s="213"/>
      <c r="B64" s="214" t="s">
        <v>92</v>
      </c>
      <c r="C64" s="162"/>
      <c r="D64" s="94" t="s">
        <v>93</v>
      </c>
      <c r="E64" s="162"/>
      <c r="F64" s="162"/>
      <c r="G64" s="162"/>
      <c r="H64" s="215"/>
      <c r="I64" s="108"/>
    </row>
    <row r="65" spans="1:9" ht="15" customHeight="1">
      <c r="A65" s="195" t="s">
        <v>94</v>
      </c>
      <c r="B65" s="108"/>
      <c r="C65" s="108"/>
      <c r="D65" s="24" t="s">
        <v>95</v>
      </c>
      <c r="E65" s="108"/>
      <c r="F65" s="108"/>
      <c r="G65" s="108"/>
      <c r="H65" s="109"/>
      <c r="I65" s="108"/>
    </row>
    <row r="66" spans="1:9" ht="2.25" customHeight="1">
      <c r="A66" s="216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96</v>
      </c>
      <c r="F67" s="217" t="s">
        <v>97</v>
      </c>
      <c r="G67" s="8" t="s">
        <v>98</v>
      </c>
      <c r="H67" s="218" t="s">
        <v>99</v>
      </c>
      <c r="I67" s="108"/>
    </row>
    <row r="68" spans="1:9" ht="2.25" customHeight="1">
      <c r="A68" s="103"/>
      <c r="B68" s="8"/>
      <c r="C68" s="8"/>
      <c r="D68" s="8"/>
      <c r="E68" s="108"/>
      <c r="F68" s="219"/>
      <c r="G68" s="8"/>
      <c r="H68" s="27"/>
      <c r="I68" s="108"/>
    </row>
    <row r="69" spans="1:9" ht="15" customHeight="1">
      <c r="A69" s="103"/>
      <c r="B69" s="137" t="s">
        <v>65</v>
      </c>
      <c r="C69" s="8"/>
      <c r="D69" s="8"/>
      <c r="E69" s="8" t="s">
        <v>100</v>
      </c>
      <c r="F69" s="217" t="s">
        <v>97</v>
      </c>
      <c r="G69" s="108" t="s">
        <v>117</v>
      </c>
      <c r="H69" s="203"/>
      <c r="I69" s="108"/>
    </row>
    <row r="70" spans="1:9" ht="2.25" customHeight="1" thickBot="1">
      <c r="A70" s="220"/>
      <c r="B70" s="221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2"/>
      <c r="B72" s="223"/>
      <c r="C72" s="224" t="s">
        <v>101</v>
      </c>
      <c r="D72" s="225"/>
      <c r="E72" s="224" t="s">
        <v>102</v>
      </c>
      <c r="F72" s="225"/>
      <c r="G72" s="224" t="s">
        <v>103</v>
      </c>
      <c r="H72" s="226"/>
      <c r="I72" s="108"/>
    </row>
    <row r="73" spans="1:8" s="232" customFormat="1" ht="12.75">
      <c r="A73" s="227" t="s">
        <v>104</v>
      </c>
      <c r="B73" s="228"/>
      <c r="C73" s="229" t="s">
        <v>81</v>
      </c>
      <c r="D73" s="230"/>
      <c r="E73" s="229" t="s">
        <v>30</v>
      </c>
      <c r="F73" s="230"/>
      <c r="G73" s="229" t="s">
        <v>30</v>
      </c>
      <c r="H73" s="231"/>
    </row>
    <row r="74" spans="1:8" s="232" customFormat="1" ht="12.75">
      <c r="A74" s="233" t="s">
        <v>105</v>
      </c>
      <c r="B74" s="228"/>
      <c r="C74" s="234" t="s">
        <v>106</v>
      </c>
      <c r="D74" s="235"/>
      <c r="E74" s="229" t="s">
        <v>107</v>
      </c>
      <c r="F74" s="230"/>
      <c r="G74" s="229" t="s">
        <v>107</v>
      </c>
      <c r="H74" s="231"/>
    </row>
    <row r="75" spans="1:8" s="232" customFormat="1" ht="12.75">
      <c r="A75" s="233" t="s">
        <v>108</v>
      </c>
      <c r="B75" s="228"/>
      <c r="C75" s="236" t="s">
        <v>57</v>
      </c>
      <c r="D75" s="230"/>
      <c r="E75" s="236">
        <v>37956</v>
      </c>
      <c r="F75" s="230"/>
      <c r="G75" s="236">
        <v>37957</v>
      </c>
      <c r="H75" s="231"/>
    </row>
    <row r="76" spans="1:8" s="232" customFormat="1" ht="13.5" thickBot="1">
      <c r="A76" s="237" t="s">
        <v>109</v>
      </c>
      <c r="B76" s="238"/>
      <c r="C76" s="239">
        <f>IF((OR(H62="",E58="",H55="",E46="",H43="",E39="",H43="",E39="",H36="",E30="",G23="",E22="",C73="",C75="")),"Datum und Name kontrollieren!","")</f>
      </c>
      <c r="D76" s="240"/>
      <c r="E76" s="241"/>
      <c r="F76" s="242"/>
      <c r="G76" s="243"/>
      <c r="H76" s="244"/>
    </row>
    <row r="77" s="232" customFormat="1" ht="12.75"/>
    <row r="78" spans="1:9" s="232" customFormat="1" ht="14.25" hidden="1">
      <c r="A78" s="245"/>
      <c r="C78" s="246"/>
      <c r="I78" s="247"/>
    </row>
    <row r="79" s="232" customFormat="1" ht="12.75" hidden="1"/>
    <row r="80" spans="1:6" s="232" customFormat="1" ht="15.75" hidden="1">
      <c r="A80" s="248"/>
      <c r="B80" s="249"/>
      <c r="E80" s="250"/>
      <c r="F80" s="251"/>
    </row>
    <row r="81" spans="1:6" s="232" customFormat="1" ht="6.75" customHeight="1" hidden="1">
      <c r="A81" s="248"/>
      <c r="B81" s="249"/>
      <c r="E81" s="250"/>
      <c r="F81" s="252"/>
    </row>
    <row r="82" spans="1:6" s="232" customFormat="1" ht="15.75" hidden="1">
      <c r="A82" s="248"/>
      <c r="E82" s="250"/>
      <c r="F82" s="252"/>
    </row>
    <row r="83" spans="1:6" s="232" customFormat="1" ht="4.5" customHeight="1" hidden="1">
      <c r="A83" s="248"/>
      <c r="E83" s="250"/>
      <c r="F83" s="252"/>
    </row>
    <row r="84" spans="1:6" s="232" customFormat="1" ht="15.75" hidden="1">
      <c r="A84" s="248"/>
      <c r="C84" s="253"/>
      <c r="E84" s="250"/>
      <c r="F84" s="254"/>
    </row>
    <row r="85" spans="1:6" s="232" customFormat="1" ht="15.75" hidden="1">
      <c r="A85" s="248"/>
      <c r="C85" s="255"/>
      <c r="E85" s="250"/>
      <c r="F85" s="254"/>
    </row>
    <row r="86" s="232" customFormat="1" ht="12.75" hidden="1">
      <c r="E86" s="247"/>
    </row>
    <row r="87" spans="5:7" s="232" customFormat="1" ht="12.75" hidden="1">
      <c r="E87" s="247"/>
      <c r="F87" s="247"/>
      <c r="G87" s="256"/>
    </row>
    <row r="88" spans="1:6" s="232" customFormat="1" ht="15.75" hidden="1">
      <c r="A88" s="248"/>
      <c r="B88" s="249"/>
      <c r="E88" s="250"/>
      <c r="F88" s="257"/>
    </row>
    <row r="89" s="232" customFormat="1" ht="6.75" customHeight="1" hidden="1"/>
    <row r="90" spans="5:6" s="232" customFormat="1" ht="12.75" hidden="1">
      <c r="E90" s="250"/>
      <c r="F90" s="252"/>
    </row>
    <row r="91" s="232" customFormat="1" ht="12.75" hidden="1"/>
    <row r="92" s="232" customFormat="1" ht="12.75" hidden="1"/>
  </sheetData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2003-12-10T15:24:07Z</dcterms:created>
  <dcterms:modified xsi:type="dcterms:W3CDTF">2003-12-10T15:24:08Z</dcterms:modified>
  <cp:category/>
  <cp:version/>
  <cp:contentType/>
  <cp:contentStatus/>
</cp:coreProperties>
</file>