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73P" sheetId="1" r:id="rId1"/>
  </sheets>
  <definedNames>
    <definedName name="_xlnm.Print_Area" localSheetId="0">'N-3373P'!$A$1:$H$76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<sst xmlns="http://schemas.openxmlformats.org/spreadsheetml/2006/main" count="152" uniqueCount="117">
  <si>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</si>
  <si>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</si>
  <si>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</si>
  <si>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</si>
  <si>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</si>
  <si>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</si>
  <si>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</si>
  <si>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</si>
  <si>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</si>
  <si>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</si>
  <si>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N-3373P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</si>
  <si>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</si>
  <si>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</si>
  <si>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</si>
  <si>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</si>
  <si>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</si>
  <si>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</si>
  <si>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</si>
  <si>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</si>
  <si>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</si>
  <si>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</si>
  <si>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</si>
  <si>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N-3373I</t>
  </si>
  <si>
    <t>BNN SERIAL NUMBER OUTER LAYER :</t>
  </si>
  <si>
    <t>N-3373E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</si>
  <si>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</si>
  <si>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</si>
  <si>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</si>
  <si>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</si>
  <si>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</si>
  <si>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</si>
  <si>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</si>
  <si>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</si>
  <si>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</si>
  <si>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</si>
  <si>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04.12.03</t>
  </si>
  <si>
    <t>TIME :</t>
  </si>
  <si>
    <t>BNN INT. REG. NO :</t>
  </si>
  <si>
    <t>DATE OF REPORT :</t>
  </si>
  <si>
    <t>Cable    "I"   Number :</t>
  </si>
  <si>
    <t>HCMB__A046-01B10383A</t>
  </si>
  <si>
    <t>Serial Number "I" :</t>
  </si>
  <si>
    <t>Cable  "O"   Number :</t>
  </si>
  <si>
    <t>HCMB__A047-02G00105A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</si>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</sst>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73i" xfId="19"/>
    <cellStyle name="Dezimal_CF0013_C__N-3373i" xfId="20"/>
    <cellStyle name="Percent" xfId="21"/>
    <cellStyle name="Währung [0]_CF0013_C__N-3373i" xfId="22"/>
    <cellStyle name="Währung_CF0013_C__N-33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CF0015_C__N-3373P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37964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N-3373I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N-3373E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246000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37964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23.7</v>
      </c>
      <c r="C32" s="131" t="s">
        <v>63</v>
      </c>
      <c r="D32" s="132">
        <f>IF(F32="","",IF(ABS(F36-1520)&gt;7.5,"RÜCKSPRACHE!",""))</f>
      </c>
      <c r="E32" s="133"/>
      <c r="F32" s="134">
        <v>1534.1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1534.1</v>
      </c>
      <c r="G34" s="102" t="s">
        <v>113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114</v>
      </c>
      <c r="C36" s="152"/>
      <c r="D36" s="152"/>
      <c r="E36" s="152"/>
      <c r="F36" s="153">
        <f>IF(B32=0,"",F34/(1+(0.0038*(B32-20))))</f>
        <v>1512.8296156045992</v>
      </c>
      <c r="G36" s="154" t="s">
        <v>113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50</v>
      </c>
      <c r="G39" s="94" t="s">
        <v>68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69</v>
      </c>
      <c r="I40" s="159"/>
    </row>
    <row r="41" spans="1:9" ht="15" customHeight="1">
      <c r="A41" s="129" t="s">
        <v>62</v>
      </c>
      <c r="B41" s="130">
        <v>24.2</v>
      </c>
      <c r="C41" s="131" t="s">
        <v>63</v>
      </c>
      <c r="D41" s="132">
        <f>IF(F41="","",IF(ABS(F43)&gt;75,"RÜCKSPRACHE!",""))</f>
      </c>
      <c r="E41" s="133"/>
      <c r="F41" s="160">
        <v>2.078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70</v>
      </c>
      <c r="C43" s="139"/>
      <c r="D43" s="133"/>
      <c r="E43" s="142"/>
      <c r="F43" s="143">
        <f>((F41/B40)/(1+(0.004*(B41-20))))*1000</f>
        <v>68.1222134801993</v>
      </c>
      <c r="G43" s="102" t="s">
        <v>115</v>
      </c>
      <c r="H43" s="155" t="s">
        <v>71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118">
        <v>37964</v>
      </c>
      <c r="F46" s="93" t="s">
        <v>50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>
        <f>IF(F51="","",IF(ABS(F51-13.6)&gt;0.3,"",""))</f>
      </c>
      <c r="E51" s="181" t="s">
        <v>78</v>
      </c>
      <c r="F51" s="182">
        <v>13.15</v>
      </c>
      <c r="G51" s="183">
        <v>0.5485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13.12</v>
      </c>
      <c r="G53" s="183">
        <v>4.99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12.55</v>
      </c>
      <c r="G55" s="195">
        <v>17.69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49</v>
      </c>
      <c r="E58" s="118">
        <v>37964</v>
      </c>
      <c r="F58" s="93" t="s">
        <v>50</v>
      </c>
      <c r="G58" s="94" t="s">
        <v>82</v>
      </c>
      <c r="H58" s="95"/>
      <c r="I58" s="159"/>
    </row>
    <row r="59" spans="1:12" ht="12.75">
      <c r="A59" s="121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984</v>
      </c>
      <c r="G60" s="204" t="s">
        <v>87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86</v>
      </c>
      <c r="F62" s="108">
        <v>984</v>
      </c>
      <c r="G62" s="111" t="s">
        <v>116</v>
      </c>
      <c r="H62" s="210" t="s">
        <v>66</v>
      </c>
      <c r="I62" s="159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49</v>
      </c>
      <c r="E63" s="215" t="s">
        <v>90</v>
      </c>
      <c r="F63" s="216"/>
      <c r="G63" s="217"/>
      <c r="H63" s="218"/>
      <c r="I63" s="219"/>
    </row>
    <row r="64" spans="1:9" ht="15" customHeight="1">
      <c r="A64" s="221"/>
      <c r="B64" s="222" t="s">
        <v>91</v>
      </c>
      <c r="C64" s="167"/>
      <c r="D64" s="96" t="s">
        <v>92</v>
      </c>
      <c r="E64" s="167"/>
      <c r="F64" s="167"/>
      <c r="G64" s="167"/>
      <c r="H64" s="223"/>
      <c r="I64" s="159"/>
    </row>
    <row r="65" spans="1:9" ht="15" customHeight="1">
      <c r="A65" s="201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95</v>
      </c>
      <c r="F67" s="225" t="s">
        <v>96</v>
      </c>
      <c r="G67" s="8" t="s">
        <v>97</v>
      </c>
      <c r="H67" s="226" t="s">
        <v>98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99</v>
      </c>
      <c r="F69" s="225" t="s">
        <v>96</v>
      </c>
      <c r="G69" s="111" t="s">
        <v>116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100</v>
      </c>
      <c r="D72" s="233"/>
      <c r="E72" s="232" t="s">
        <v>101</v>
      </c>
      <c r="F72" s="233"/>
      <c r="G72" s="232" t="s">
        <v>102</v>
      </c>
      <c r="H72" s="234"/>
      <c r="I72" s="159"/>
    </row>
    <row r="73" spans="1:9" s="241" customFormat="1" ht="12.75">
      <c r="A73" s="235" t="s">
        <v>103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104</v>
      </c>
      <c r="B74" s="236"/>
      <c r="C74" s="243" t="s">
        <v>105</v>
      </c>
      <c r="D74" s="244"/>
      <c r="E74" s="237" t="s">
        <v>106</v>
      </c>
      <c r="F74" s="238"/>
      <c r="G74" s="237" t="s">
        <v>106</v>
      </c>
      <c r="H74" s="239"/>
      <c r="I74" s="240"/>
    </row>
    <row r="75" spans="1:9" s="241" customFormat="1" ht="12.75">
      <c r="A75" s="242" t="s">
        <v>107</v>
      </c>
      <c r="B75" s="236"/>
      <c r="C75" s="245">
        <v>37964</v>
      </c>
      <c r="D75" s="238"/>
      <c r="E75" s="245">
        <v>37964</v>
      </c>
      <c r="F75" s="238"/>
      <c r="G75" s="245">
        <v>37967</v>
      </c>
      <c r="H75" s="239"/>
      <c r="I75" s="240"/>
    </row>
    <row r="76" spans="1:9" s="241" customFormat="1" ht="13.5" thickBot="1">
      <c r="A76" s="246" t="s">
        <v>108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2004-01-05T14:36:58Z</dcterms:created>
  <dcterms:modified xsi:type="dcterms:W3CDTF">2004-01-05T14:36:59Z</dcterms:modified>
  <cp:category/>
  <cp:version/>
  <cp:contentType/>
  <cp:contentStatus/>
</cp:coreProperties>
</file>