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375P" sheetId="1" r:id="rId1"/>
  </sheets>
  <definedNames>
    <definedName name="_xlnm.Print_Area" localSheetId="0">'N-3375P'!$A$1:$H$76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<sst xmlns="http://schemas.openxmlformats.org/spreadsheetml/2006/main" count="157" uniqueCount="118">
  <si>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</si>
  <si>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</si>
  <si>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</si>
  <si>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</si>
  <si>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</si>
  <si>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</si>
  <si>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</si>
  <si>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</si>
  <si>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</si>
  <si>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</si>
  <si>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N-3375P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</si>
  <si>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</si>
  <si>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</si>
  <si>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</si>
  <si>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</si>
  <si>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</si>
  <si>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</si>
  <si>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</si>
  <si>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</si>
  <si>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</si>
  <si>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</si>
  <si>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</si>
  <si>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N-3375I</t>
  </si>
  <si>
    <t>BNN SERIAL NUMBER OUTER LAYER :</t>
  </si>
  <si>
    <t>N-3375E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</si>
  <si>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</si>
  <si>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</si>
  <si>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</si>
  <si>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</si>
  <si>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</si>
  <si>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</si>
  <si>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</si>
  <si>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</si>
  <si>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</si>
  <si>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</si>
  <si>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03.12.03</t>
  </si>
  <si>
    <t>TIME :</t>
  </si>
  <si>
    <t>BNN INT. REG. NO :</t>
  </si>
  <si>
    <t>DATE OF REPORT :</t>
  </si>
  <si>
    <t>Cable    "I"   Number :</t>
  </si>
  <si>
    <t>HCMB__A046-01B10383C</t>
  </si>
  <si>
    <t>Serial Number "I" :</t>
  </si>
  <si>
    <t>Cable  "O"   Number :</t>
  </si>
  <si>
    <t>HCMB__A047-02G00105C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</si>
  <si>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</si>
  <si>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</si>
  <si>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</si>
  <si>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</si>
  <si>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</si>
  <si>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</si>
  <si>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</si>
  <si>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</si>
  <si>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</si>
  <si>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</si>
  <si>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</si>
  <si>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</si>
  <si>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</si>
  <si>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</si>
  <si>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10.12.03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</si>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</sst>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73i" xfId="19"/>
    <cellStyle name="Dezimal_CF0013_C__N-3373i" xfId="20"/>
    <cellStyle name="Percent" xfId="21"/>
    <cellStyle name="Währung [0]_CF0013_C__N-3373i" xfId="22"/>
    <cellStyle name="Währung_CF0013_C__N-337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CF0015_C__N-3375P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10.12.03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N-3375I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N-3375E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111</v>
      </c>
      <c r="C25" s="29"/>
      <c r="D25" s="100"/>
      <c r="E25" s="104">
        <f>IF(F25="","",IF(ABS(F25)&lt;40000,"RÜCKSPRACHE!",""))</f>
      </c>
      <c r="F25" s="105">
        <v>177000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90" t="s">
        <v>58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21.9</v>
      </c>
      <c r="C32" s="127" t="s">
        <v>64</v>
      </c>
      <c r="D32" s="128">
        <f>IF(F32="","",IF(ABS(F36-1520)&gt;7.5,"RÜCKSPRACHE!",""))</f>
      </c>
      <c r="E32" s="129"/>
      <c r="F32" s="130">
        <v>1525.9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1525.9</v>
      </c>
      <c r="G34" s="100" t="s">
        <v>114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115</v>
      </c>
      <c r="C36" s="147"/>
      <c r="D36" s="147"/>
      <c r="E36" s="147"/>
      <c r="F36" s="148">
        <f>IF(B32=0,"",F34/(1+(0.0038*(B32-20))))</f>
        <v>1514.961974543794</v>
      </c>
      <c r="G36" s="149" t="s">
        <v>114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154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24</v>
      </c>
      <c r="C41" s="127" t="s">
        <v>64</v>
      </c>
      <c r="D41" s="128">
        <f>IF(F41="","",IF(ABS(F43)&gt;75,"RÜCKSPRACHE!",""))</f>
      </c>
      <c r="E41" s="129"/>
      <c r="F41" s="155">
        <v>2.12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69.55380577427822</v>
      </c>
      <c r="G43" s="100" t="s">
        <v>116</v>
      </c>
      <c r="H43" s="150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 t="s">
        <v>58</v>
      </c>
      <c r="F46" s="91" t="s">
        <v>50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5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5"/>
      <c r="B51" s="136" t="s">
        <v>66</v>
      </c>
      <c r="C51" s="174"/>
      <c r="D51" s="176">
        <f>IF(F51="","",IF(ABS(F51-13.6)&gt;0.3,"RÜCKSPRACHE!",""))</f>
      </c>
      <c r="E51" s="177" t="s">
        <v>79</v>
      </c>
      <c r="F51" s="178">
        <v>13.62</v>
      </c>
      <c r="G51" s="179">
        <v>0.56382</v>
      </c>
      <c r="H51" s="168"/>
      <c r="I51" s="180"/>
    </row>
    <row r="52" spans="1:9" ht="2.25" customHeight="1">
      <c r="A52" s="135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IF(F53="","",IF(ABS(F53-13.3)&gt;0.3,"RÜCKSPRACHE!",""))</f>
      </c>
      <c r="E53" s="186" t="s">
        <v>80</v>
      </c>
      <c r="F53" s="178">
        <v>13.25</v>
      </c>
      <c r="G53" s="179">
        <v>4.96</v>
      </c>
      <c r="H53" s="139" t="s">
        <v>54</v>
      </c>
      <c r="I53" s="185"/>
    </row>
    <row r="54" spans="1:9" ht="2.25" customHeight="1">
      <c r="A54" s="135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IF(F55="","",IF(ABS(F55-12.7)&gt;0.3,"RÜCKSPRACHE!",""))</f>
      </c>
      <c r="E55" s="189" t="s">
        <v>81</v>
      </c>
      <c r="F55" s="178">
        <v>12.65</v>
      </c>
      <c r="G55" s="190">
        <v>16.07</v>
      </c>
      <c r="H55" s="191" t="s">
        <v>67</v>
      </c>
      <c r="I55" s="182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90" t="s">
        <v>58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2">
        <f>IF(F62="","",IF(MIN(F60,F62)/MAX(F60,F62)&lt;0.994,"RÜCKSPRACHE!",""))</f>
      </c>
      <c r="E62" s="165" t="s">
        <v>87</v>
      </c>
      <c r="F62" s="105">
        <v>1040</v>
      </c>
      <c r="G62" s="108" t="s">
        <v>117</v>
      </c>
      <c r="H62" s="203" t="s">
        <v>67</v>
      </c>
      <c r="I62" s="108"/>
    </row>
    <row r="63" spans="1:9" s="212" customFormat="1" ht="24.75" customHeight="1" thickBot="1">
      <c r="A63" s="204" t="s">
        <v>89</v>
      </c>
      <c r="B63" s="205" t="s">
        <v>90</v>
      </c>
      <c r="C63" s="206"/>
      <c r="D63" s="207" t="s">
        <v>49</v>
      </c>
      <c r="E63" s="208" t="s">
        <v>91</v>
      </c>
      <c r="F63" s="209"/>
      <c r="G63" s="210"/>
      <c r="H63" s="211"/>
      <c r="I63" s="206"/>
    </row>
    <row r="64" spans="1:9" ht="15" customHeight="1">
      <c r="A64" s="213"/>
      <c r="B64" s="214" t="s">
        <v>92</v>
      </c>
      <c r="C64" s="162"/>
      <c r="D64" s="94" t="s">
        <v>93</v>
      </c>
      <c r="E64" s="162"/>
      <c r="F64" s="162"/>
      <c r="G64" s="162"/>
      <c r="H64" s="215"/>
      <c r="I64" s="108"/>
    </row>
    <row r="65" spans="1:9" ht="15" customHeight="1">
      <c r="A65" s="195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7" t="s">
        <v>97</v>
      </c>
      <c r="G67" s="8" t="s">
        <v>98</v>
      </c>
      <c r="H67" s="218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7" t="s">
        <v>97</v>
      </c>
      <c r="G69" s="108" t="s">
        <v>117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101</v>
      </c>
      <c r="D72" s="225"/>
      <c r="E72" s="224" t="s">
        <v>102</v>
      </c>
      <c r="F72" s="225"/>
      <c r="G72" s="224" t="s">
        <v>103</v>
      </c>
      <c r="H72" s="226"/>
      <c r="I72" s="108"/>
    </row>
    <row r="73" spans="1:8" s="232" customFormat="1" ht="12.75">
      <c r="A73" s="227" t="s">
        <v>104</v>
      </c>
      <c r="B73" s="228"/>
      <c r="C73" s="229" t="s">
        <v>67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105</v>
      </c>
      <c r="B74" s="228"/>
      <c r="C74" s="234" t="s">
        <v>106</v>
      </c>
      <c r="D74" s="235"/>
      <c r="E74" s="229" t="s">
        <v>107</v>
      </c>
      <c r="F74" s="230"/>
      <c r="G74" s="229" t="s">
        <v>107</v>
      </c>
      <c r="H74" s="231"/>
    </row>
    <row r="75" spans="1:8" s="232" customFormat="1" ht="12.75">
      <c r="A75" s="233" t="s">
        <v>108</v>
      </c>
      <c r="B75" s="228"/>
      <c r="C75" s="236" t="s">
        <v>58</v>
      </c>
      <c r="D75" s="230"/>
      <c r="E75" s="229" t="s">
        <v>58</v>
      </c>
      <c r="F75" s="230"/>
      <c r="G75" s="236">
        <v>37967</v>
      </c>
      <c r="H75" s="231"/>
    </row>
    <row r="76" spans="1:8" s="232" customFormat="1" ht="13.5" thickBot="1">
      <c r="A76" s="237" t="s">
        <v>109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2004-01-05T14:37:00Z</dcterms:created>
  <dcterms:modified xsi:type="dcterms:W3CDTF">2004-01-05T14:37:02Z</dcterms:modified>
  <cp:category/>
  <cp:version/>
  <cp:contentType/>
  <cp:contentStatus/>
</cp:coreProperties>
</file>