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395P" sheetId="1" r:id="rId1"/>
  </sheets>
  <definedNames>
    <definedName name="_xlnm.Print_Area" localSheetId="0">'N-3395P'!$A$1:$H$76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<sst xmlns="http://schemas.openxmlformats.org/spreadsheetml/2006/main" count="156" uniqueCount="118">
  <si>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</si>
  <si>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</si>
  <si>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</si>
  <si>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</si>
  <si>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</si>
  <si>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</si>
  <si>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</si>
  <si>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</si>
  <si>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</si>
  <si>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</si>
  <si>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N-3395P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</si>
  <si>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</si>
  <si>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</si>
  <si>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</si>
  <si>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</si>
  <si>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</si>
  <si>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</si>
  <si>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</si>
  <si>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</si>
  <si>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</si>
  <si>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</si>
  <si>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</si>
  <si>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N-3395I</t>
  </si>
  <si>
    <t>BNN SERIAL NUMBER OUTER LAYER :</t>
  </si>
  <si>
    <t>N-3395E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</si>
  <si>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</si>
  <si>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</si>
  <si>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</si>
  <si>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</si>
  <si>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</si>
  <si>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</si>
  <si>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</si>
  <si>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</si>
  <si>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</si>
  <si>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</si>
  <si>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10.12.03</t>
  </si>
  <si>
    <t>TIME :</t>
  </si>
  <si>
    <t>BNN INT. REG. NO :</t>
  </si>
  <si>
    <t>DATE OF REPORT :</t>
  </si>
  <si>
    <t>Cable    "I"   Number :</t>
  </si>
  <si>
    <t>HCMB__A046-01B10392C</t>
  </si>
  <si>
    <t>Serial Number "I" :</t>
  </si>
  <si>
    <t>Cable  "O"   Number :</t>
  </si>
  <si>
    <t>HCMB__A047-02G00114C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</si>
  <si>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</si>
  <si>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</si>
  <si>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</si>
  <si>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</si>
  <si>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</si>
  <si>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</si>
  <si>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</si>
  <si>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</si>
  <si>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</si>
  <si>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</si>
  <si>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</si>
  <si>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</si>
  <si>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</si>
  <si>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</si>
  <si>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</si>
  <si>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16.12.03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</si>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</sst>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93I" xfId="19"/>
    <cellStyle name="Dezimal_CF0013_C__N-3393I" xfId="20"/>
    <cellStyle name="Percent" xfId="21"/>
    <cellStyle name="Währung [0]_CF0013_C__N-3393I" xfId="22"/>
    <cellStyle name="Währung_CF0013_C__N-33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CF0015_C__N-3395P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16.12.03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N-3395I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N-3395E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220000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 t="s">
        <v>59</v>
      </c>
      <c r="F30" s="91" t="s">
        <v>50</v>
      </c>
      <c r="G30" s="92" t="s">
        <v>60</v>
      </c>
      <c r="H30" s="93"/>
      <c r="I30" s="116"/>
      <c r="J30" s="117"/>
    </row>
    <row r="31" spans="1:10" ht="15" customHeight="1">
      <c r="A31" s="118" t="s">
        <v>61</v>
      </c>
      <c r="B31" s="119">
        <v>1</v>
      </c>
      <c r="C31" s="120" t="s">
        <v>62</v>
      </c>
      <c r="D31" s="121"/>
      <c r="E31" s="122"/>
      <c r="F31" s="123"/>
      <c r="G31" s="123"/>
      <c r="H31" s="97" t="s">
        <v>63</v>
      </c>
      <c r="I31" s="124"/>
      <c r="J31" s="125"/>
    </row>
    <row r="32" spans="1:9" ht="15" customHeight="1">
      <c r="A32" s="126" t="s">
        <v>64</v>
      </c>
      <c r="B32" s="127">
        <v>21.1</v>
      </c>
      <c r="C32" s="128" t="s">
        <v>65</v>
      </c>
      <c r="D32" s="129">
        <f>IF(F32="","",IF(ABS(F36-1520)&gt;7.5,"RÜCKSPRACHE!",""))</f>
      </c>
      <c r="E32" s="130"/>
      <c r="F32" s="131">
        <v>1520.1</v>
      </c>
      <c r="G32" s="130" t="s">
        <v>66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67</v>
      </c>
      <c r="C34" s="135"/>
      <c r="D34" s="130"/>
      <c r="E34" s="138"/>
      <c r="F34" s="139">
        <f>IF(B32=0,"",(F32/B31))</f>
        <v>1520.1</v>
      </c>
      <c r="G34" s="100" t="s">
        <v>115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116</v>
      </c>
      <c r="C36" s="148"/>
      <c r="D36" s="148"/>
      <c r="E36" s="148"/>
      <c r="F36" s="149">
        <f>IF(B32=0,"",F34/(1+(0.0038*(B32-20))))</f>
        <v>1513.7724312374273</v>
      </c>
      <c r="G36" s="150" t="s">
        <v>115</v>
      </c>
      <c r="H36" s="151" t="s">
        <v>68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50</v>
      </c>
      <c r="G39" s="92" t="s">
        <v>70</v>
      </c>
      <c r="H39" s="93"/>
      <c r="I39" s="108"/>
    </row>
    <row r="40" spans="1:9" ht="15" customHeight="1">
      <c r="A40" s="118" t="s">
        <v>61</v>
      </c>
      <c r="B40" s="119">
        <v>30</v>
      </c>
      <c r="C40" s="120" t="s">
        <v>62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64</v>
      </c>
      <c r="B41" s="127">
        <v>23.6</v>
      </c>
      <c r="C41" s="128" t="s">
        <v>65</v>
      </c>
      <c r="D41" s="129">
        <f>IF(F41="","",IF(ABS(F43)&gt;75,"RÜCKSPRACHE!",""))</f>
      </c>
      <c r="E41" s="130"/>
      <c r="F41" s="155">
        <v>2.093</v>
      </c>
      <c r="G41" s="130" t="s">
        <v>66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68.77628811777078</v>
      </c>
      <c r="G43" s="100" t="s">
        <v>117</v>
      </c>
      <c r="H43" s="151" t="s">
        <v>73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115" t="s">
        <v>59</v>
      </c>
      <c r="F46" s="91" t="s">
        <v>50</v>
      </c>
      <c r="G46" s="92" t="s">
        <v>75</v>
      </c>
      <c r="H46" s="93"/>
    </row>
    <row r="47" spans="1:12" ht="15" customHeight="1">
      <c r="A47" s="160"/>
      <c r="B47" s="37" t="s">
        <v>76</v>
      </c>
      <c r="C47" s="161"/>
      <c r="D47" s="162"/>
      <c r="E47" s="163"/>
      <c r="F47" s="164" t="s">
        <v>77</v>
      </c>
      <c r="G47" s="164" t="s">
        <v>78</v>
      </c>
      <c r="H47" s="97" t="s">
        <v>79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67</v>
      </c>
      <c r="C51" s="174"/>
      <c r="D51" s="176">
        <f>IF(F51="","",IF(ABS(F51-13.6)&gt;0.3,"RÜCKSPRACHE!",""))</f>
      </c>
      <c r="E51" s="177" t="s">
        <v>80</v>
      </c>
      <c r="F51" s="178">
        <v>13.63</v>
      </c>
      <c r="G51" s="179">
        <v>0.56807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81</v>
      </c>
      <c r="F53" s="178">
        <v>13.27</v>
      </c>
      <c r="G53" s="179">
        <v>5.01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82</v>
      </c>
      <c r="F55" s="178">
        <v>12.66</v>
      </c>
      <c r="G55" s="190">
        <v>16.25</v>
      </c>
      <c r="H55" s="191" t="s">
        <v>68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83</v>
      </c>
      <c r="C58" s="193"/>
      <c r="D58" s="89" t="s">
        <v>49</v>
      </c>
      <c r="E58" s="115" t="s">
        <v>59</v>
      </c>
      <c r="F58" s="91" t="s">
        <v>50</v>
      </c>
      <c r="G58" s="92" t="s">
        <v>84</v>
      </c>
      <c r="H58" s="93"/>
      <c r="I58" s="108"/>
    </row>
    <row r="59" spans="1:12" ht="12.75">
      <c r="A59" s="118"/>
      <c r="B59" s="37" t="s">
        <v>85</v>
      </c>
      <c r="C59" s="162"/>
      <c r="D59" s="94" t="s">
        <v>86</v>
      </c>
      <c r="E59" s="162"/>
      <c r="F59" s="162"/>
      <c r="G59" s="162"/>
      <c r="H59" s="97" t="s">
        <v>87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88</v>
      </c>
      <c r="F60" s="197">
        <v>1040</v>
      </c>
      <c r="G60" s="198" t="s">
        <v>89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67</v>
      </c>
      <c r="C62" s="108"/>
      <c r="D62" s="202">
        <f>IF(F62="","",IF(MIN(F60,F62)/MAX(F60,F62)&lt;0.994,"RÜCKSPRACHE!",""))</f>
      </c>
      <c r="E62" s="165" t="s">
        <v>88</v>
      </c>
      <c r="F62" s="105">
        <v>1040</v>
      </c>
      <c r="G62" s="108" t="s">
        <v>90</v>
      </c>
      <c r="H62" s="203" t="s">
        <v>68</v>
      </c>
      <c r="I62" s="108"/>
    </row>
    <row r="63" spans="1:9" s="212" customFormat="1" ht="24.75" customHeight="1" thickBot="1">
      <c r="A63" s="204" t="s">
        <v>91</v>
      </c>
      <c r="B63" s="205" t="s">
        <v>92</v>
      </c>
      <c r="C63" s="206"/>
      <c r="D63" s="207" t="s">
        <v>49</v>
      </c>
      <c r="E63" s="208" t="s">
        <v>93</v>
      </c>
      <c r="F63" s="209"/>
      <c r="G63" s="210"/>
      <c r="H63" s="211"/>
      <c r="I63" s="206"/>
    </row>
    <row r="64" spans="1:9" ht="15" customHeight="1">
      <c r="A64" s="213"/>
      <c r="B64" s="214" t="s">
        <v>94</v>
      </c>
      <c r="C64" s="162"/>
      <c r="D64" s="94" t="s">
        <v>95</v>
      </c>
      <c r="E64" s="162"/>
      <c r="F64" s="162"/>
      <c r="G64" s="162"/>
      <c r="H64" s="215"/>
      <c r="I64" s="108"/>
    </row>
    <row r="65" spans="1:9" ht="15" customHeight="1">
      <c r="A65" s="195" t="s">
        <v>96</v>
      </c>
      <c r="B65" s="108"/>
      <c r="C65" s="108"/>
      <c r="D65" s="24" t="s">
        <v>97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98</v>
      </c>
      <c r="F67" s="217" t="s">
        <v>99</v>
      </c>
      <c r="G67" s="8" t="s">
        <v>100</v>
      </c>
      <c r="H67" s="218" t="s">
        <v>101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67</v>
      </c>
      <c r="C69" s="8"/>
      <c r="D69" s="8"/>
      <c r="E69" s="8" t="s">
        <v>102</v>
      </c>
      <c r="F69" s="217" t="s">
        <v>99</v>
      </c>
      <c r="G69" s="108" t="s">
        <v>90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103</v>
      </c>
      <c r="D72" s="225"/>
      <c r="E72" s="224" t="s">
        <v>104</v>
      </c>
      <c r="F72" s="225"/>
      <c r="G72" s="224" t="s">
        <v>105</v>
      </c>
      <c r="H72" s="226"/>
      <c r="I72" s="108"/>
    </row>
    <row r="73" spans="1:8" s="232" customFormat="1" ht="12.75">
      <c r="A73" s="227" t="s">
        <v>106</v>
      </c>
      <c r="B73" s="228"/>
      <c r="C73" s="229" t="s">
        <v>68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107</v>
      </c>
      <c r="B74" s="228"/>
      <c r="C74" s="234" t="s">
        <v>108</v>
      </c>
      <c r="D74" s="235"/>
      <c r="E74" s="229" t="s">
        <v>109</v>
      </c>
      <c r="F74" s="230"/>
      <c r="G74" s="229" t="s">
        <v>109</v>
      </c>
      <c r="H74" s="231"/>
    </row>
    <row r="75" spans="1:8" s="232" customFormat="1" ht="12.75">
      <c r="A75" s="233" t="s">
        <v>110</v>
      </c>
      <c r="B75" s="228"/>
      <c r="C75" s="236" t="s">
        <v>59</v>
      </c>
      <c r="D75" s="230"/>
      <c r="E75" s="236">
        <v>37971</v>
      </c>
      <c r="F75" s="230"/>
      <c r="G75" s="236">
        <v>37973</v>
      </c>
      <c r="H75" s="231"/>
    </row>
    <row r="76" spans="1:8" s="232" customFormat="1" ht="13.5" thickBot="1">
      <c r="A76" s="237" t="s">
        <v>111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2004-01-20T13:47:59Z</dcterms:created>
  <dcterms:modified xsi:type="dcterms:W3CDTF">2004-01-20T13:47:59Z</dcterms:modified>
  <cp:category/>
  <cp:version/>
  <cp:contentType/>
  <cp:contentStatus/>
</cp:coreProperties>
</file>