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06P" sheetId="1" r:id="rId1"/>
  </sheets>
  <definedNames>
    <definedName name="_xlnm.Print_Area" localSheetId="0">'N-3506P'!$A$1:$H$76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<sst xmlns="http://schemas.openxmlformats.org/spreadsheetml/2006/main" count="156" uniqueCount="117">
  <si>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</si>
  <si>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</si>
  <si>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</si>
  <si>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</si>
  <si>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</si>
  <si>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</si>
  <si>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</si>
  <si>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</si>
  <si>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</si>
  <si>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</si>
  <si>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</si>
  <si>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N-3506P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</si>
  <si>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</si>
  <si>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</si>
  <si>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</si>
  <si>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</si>
  <si>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</si>
  <si>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</si>
  <si>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</si>
  <si>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</si>
  <si>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</si>
  <si>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</si>
  <si>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</si>
  <si>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N-3506I</t>
  </si>
  <si>
    <t>BNN SERIAL NUMBER OUTER LAYER :</t>
  </si>
  <si>
    <t>N-3506E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</si>
  <si>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</si>
  <si>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</si>
  <si>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</si>
  <si>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</si>
  <si>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</si>
  <si>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</si>
  <si>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</si>
  <si>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</si>
  <si>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</si>
  <si>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</si>
  <si>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17.02.04</t>
  </si>
  <si>
    <t>TIME :</t>
  </si>
  <si>
    <t>BNN INT. REG. NO :</t>
  </si>
  <si>
    <t>DATE OF REPORT :</t>
  </si>
  <si>
    <t>Cable    "I"   Number :</t>
  </si>
  <si>
    <t>HCMB__A046-01B10422B</t>
  </si>
  <si>
    <t>Serial Number "I" :</t>
  </si>
  <si>
    <t>Cable  "O"   Number :</t>
  </si>
  <si>
    <t>HCMB__A047-02G00168B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</si>
  <si>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</si>
  <si>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</si>
  <si>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</si>
  <si>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</si>
  <si>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</si>
  <si>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</si>
  <si>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</si>
  <si>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</si>
  <si>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</si>
  <si>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</si>
  <si>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</si>
  <si>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</si>
  <si>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</si>
  <si>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</si>
  <si>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</si>
  <si>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20.02.04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</si>
  <si>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</si>
  <si>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</si>
  <si>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</si>
  <si>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</si>
  <si>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</si>
  <si>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</si>
  <si>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</si>
  <si>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</si>
  <si>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</si>
  <si>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</si>
  <si>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00116], HP34401A [BM 00294]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</si>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</sst>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0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1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CF0015_C__N-3506P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 t="str">
        <f>IF(C75="","",C75)</f>
        <v>20.02.04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N-3506I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N-3506E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36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IF(F25="","",IF(ABS(F25)&lt;40000,"RÜCKSPRACHE!",""))</f>
      </c>
      <c r="F25" s="105">
        <v>174000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59</v>
      </c>
      <c r="C30" s="114"/>
      <c r="D30" s="89" t="s">
        <v>50</v>
      </c>
      <c r="E30" s="90" t="s">
        <v>60</v>
      </c>
      <c r="F30" s="91" t="s">
        <v>51</v>
      </c>
      <c r="G30" s="92" t="s">
        <v>61</v>
      </c>
      <c r="H30" s="93"/>
      <c r="I30" s="115"/>
      <c r="J30" s="116"/>
    </row>
    <row r="31" spans="1:10" ht="15" customHeight="1">
      <c r="A31" s="117" t="s">
        <v>62</v>
      </c>
      <c r="B31" s="118">
        <v>1</v>
      </c>
      <c r="C31" s="119" t="s">
        <v>63</v>
      </c>
      <c r="D31" s="120"/>
      <c r="E31" s="121"/>
      <c r="F31" s="122"/>
      <c r="G31" s="122"/>
      <c r="H31" s="97" t="s">
        <v>64</v>
      </c>
      <c r="I31" s="123"/>
      <c r="J31" s="124"/>
    </row>
    <row r="32" spans="1:9" ht="15" customHeight="1">
      <c r="A32" s="125" t="s">
        <v>65</v>
      </c>
      <c r="B32" s="126">
        <v>21.3</v>
      </c>
      <c r="C32" s="127" t="s">
        <v>66</v>
      </c>
      <c r="D32" s="128">
        <f>IF(F32="","",IF(ABS(F36-1520)&gt;7.5,"RÜCKSPRACHE!",""))</f>
      </c>
      <c r="E32" s="129"/>
      <c r="F32" s="130">
        <v>1525.1</v>
      </c>
      <c r="G32" s="129" t="s">
        <v>67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68</v>
      </c>
      <c r="C34" s="134"/>
      <c r="D34" s="129"/>
      <c r="E34" s="137"/>
      <c r="F34" s="138">
        <f>IF(B32=0,"",(F32/B31))</f>
        <v>1525.1</v>
      </c>
      <c r="G34" s="100" t="s">
        <v>114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115</v>
      </c>
      <c r="C36" s="147"/>
      <c r="D36" s="147"/>
      <c r="E36" s="147"/>
      <c r="F36" s="148">
        <f>IF(B32=0,"",F34/(1+(0.0038*(B32-20))))</f>
        <v>1517.6030409775708</v>
      </c>
      <c r="G36" s="149" t="s">
        <v>114</v>
      </c>
      <c r="H36" s="150" t="s">
        <v>69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70</v>
      </c>
      <c r="C39" s="114"/>
      <c r="D39" s="89" t="s">
        <v>50</v>
      </c>
      <c r="E39" s="90" t="s">
        <v>36</v>
      </c>
      <c r="F39" s="91" t="s">
        <v>51</v>
      </c>
      <c r="G39" s="92" t="s">
        <v>71</v>
      </c>
      <c r="H39" s="93"/>
      <c r="I39" s="108"/>
    </row>
    <row r="40" spans="1:9" ht="15" customHeight="1">
      <c r="A40" s="117" t="s">
        <v>62</v>
      </c>
      <c r="B40" s="118">
        <v>30</v>
      </c>
      <c r="C40" s="119" t="s">
        <v>63</v>
      </c>
      <c r="D40" s="120"/>
      <c r="E40" s="121"/>
      <c r="F40" s="122"/>
      <c r="G40" s="122"/>
      <c r="H40" s="97" t="s">
        <v>72</v>
      </c>
      <c r="I40" s="108"/>
    </row>
    <row r="41" spans="1:9" ht="15" customHeight="1">
      <c r="A41" s="125" t="s">
        <v>65</v>
      </c>
      <c r="B41" s="126">
        <v>22.6</v>
      </c>
      <c r="C41" s="127" t="s">
        <v>66</v>
      </c>
      <c r="D41" s="128">
        <f>IF(F41="","",IF(ABS(F43)&gt;75,"RÜCKSPRACHE!",""))</f>
      </c>
      <c r="E41" s="129"/>
      <c r="F41" s="154">
        <v>2.042</v>
      </c>
      <c r="G41" s="129" t="s">
        <v>67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73</v>
      </c>
      <c r="C43" s="134"/>
      <c r="D43" s="129"/>
      <c r="E43" s="137"/>
      <c r="F43" s="138">
        <f>((F41/B40)/(1+(0.004*(B41-20))))*1000</f>
        <v>67.36605964634468</v>
      </c>
      <c r="G43" s="100" t="s">
        <v>116</v>
      </c>
      <c r="H43" s="150" t="s">
        <v>74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75</v>
      </c>
      <c r="C46" s="114"/>
      <c r="D46" s="89" t="s">
        <v>50</v>
      </c>
      <c r="E46" s="159" t="s">
        <v>60</v>
      </c>
      <c r="F46" s="91" t="s">
        <v>51</v>
      </c>
      <c r="G46" s="92" t="s">
        <v>76</v>
      </c>
      <c r="H46" s="93"/>
    </row>
    <row r="47" spans="1:12" ht="15" customHeight="1">
      <c r="A47" s="160"/>
      <c r="B47" s="37" t="s">
        <v>77</v>
      </c>
      <c r="C47" s="161"/>
      <c r="D47" s="162"/>
      <c r="E47" s="163"/>
      <c r="F47" s="164" t="s">
        <v>78</v>
      </c>
      <c r="G47" s="164" t="s">
        <v>79</v>
      </c>
      <c r="H47" s="97" t="s">
        <v>80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5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5"/>
      <c r="B51" s="136" t="s">
        <v>68</v>
      </c>
      <c r="C51" s="174"/>
      <c r="D51" s="176">
        <f>IF(F51="","",IF(ABS(F51-13.6)&gt;0.3,"RÜCKSPRACHE!",""))</f>
      </c>
      <c r="E51" s="177" t="s">
        <v>81</v>
      </c>
      <c r="F51" s="178">
        <v>13.62</v>
      </c>
      <c r="G51" s="179">
        <v>0.56511</v>
      </c>
      <c r="H51" s="168"/>
      <c r="I51" s="180"/>
    </row>
    <row r="52" spans="1:9" ht="2.25" customHeight="1">
      <c r="A52" s="135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IF(F53="","",IF(ABS(F53-13.3)&gt;0.3,"RÜCKSPRACHE!",""))</f>
      </c>
      <c r="E53" s="186" t="s">
        <v>82</v>
      </c>
      <c r="F53" s="178">
        <v>13.24</v>
      </c>
      <c r="G53" s="179">
        <v>4.98</v>
      </c>
      <c r="H53" s="139" t="s">
        <v>55</v>
      </c>
      <c r="I53" s="185"/>
    </row>
    <row r="54" spans="1:9" ht="2.25" customHeight="1">
      <c r="A54" s="135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IF(F55="","",IF(ABS(F55-12.7)&gt;0.3,"RÜCKSPRACHE!",""))</f>
      </c>
      <c r="E55" s="189" t="s">
        <v>83</v>
      </c>
      <c r="F55" s="178">
        <v>12.63</v>
      </c>
      <c r="G55" s="190">
        <v>16.36</v>
      </c>
      <c r="H55" s="191" t="s">
        <v>69</v>
      </c>
      <c r="I55" s="182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5"/>
    </row>
    <row r="57" ht="4.5" customHeight="1" thickBot="1"/>
    <row r="58" spans="1:9" ht="15" customHeight="1" thickBot="1">
      <c r="A58" s="113"/>
      <c r="B58" s="87" t="s">
        <v>84</v>
      </c>
      <c r="C58" s="193"/>
      <c r="D58" s="89" t="s">
        <v>50</v>
      </c>
      <c r="E58" s="159" t="s">
        <v>60</v>
      </c>
      <c r="F58" s="91" t="s">
        <v>51</v>
      </c>
      <c r="G58" s="92" t="s">
        <v>85</v>
      </c>
      <c r="H58" s="93"/>
      <c r="I58" s="108"/>
    </row>
    <row r="59" spans="1:12" ht="12.75">
      <c r="A59" s="117"/>
      <c r="B59" s="37" t="s">
        <v>86</v>
      </c>
      <c r="C59" s="162"/>
      <c r="D59" s="94" t="s">
        <v>87</v>
      </c>
      <c r="E59" s="162"/>
      <c r="F59" s="162"/>
      <c r="G59" s="162"/>
      <c r="H59" s="97" t="s">
        <v>88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89</v>
      </c>
      <c r="F60" s="197">
        <v>984</v>
      </c>
      <c r="G60" s="198" t="s">
        <v>90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6" t="s">
        <v>68</v>
      </c>
      <c r="C62" s="108"/>
      <c r="D62" s="202">
        <f>IF(F62="","",IF(MIN(F60,F62)/MAX(F60,F62)&lt;0.994,"RÜCKSPRACHE!",""))</f>
      </c>
      <c r="E62" s="165" t="s">
        <v>89</v>
      </c>
      <c r="F62" s="105">
        <v>984</v>
      </c>
      <c r="G62" s="108" t="s">
        <v>91</v>
      </c>
      <c r="H62" s="203" t="s">
        <v>69</v>
      </c>
      <c r="I62" s="108"/>
    </row>
    <row r="63" spans="1:9" s="212" customFormat="1" ht="24.75" customHeight="1" thickBot="1">
      <c r="A63" s="204" t="s">
        <v>92</v>
      </c>
      <c r="B63" s="205" t="s">
        <v>93</v>
      </c>
      <c r="C63" s="206"/>
      <c r="D63" s="207" t="s">
        <v>50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94</v>
      </c>
      <c r="C64" s="162"/>
      <c r="D64" s="94" t="s">
        <v>95</v>
      </c>
      <c r="E64" s="162"/>
      <c r="F64" s="162"/>
      <c r="G64" s="162"/>
      <c r="H64" s="215"/>
      <c r="I64" s="108"/>
    </row>
    <row r="65" spans="1:9" ht="15" customHeight="1">
      <c r="A65" s="195" t="s">
        <v>96</v>
      </c>
      <c r="B65" s="108"/>
      <c r="C65" s="108"/>
      <c r="D65" s="24" t="s">
        <v>97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98</v>
      </c>
      <c r="F67" s="217" t="s">
        <v>99</v>
      </c>
      <c r="G67" s="8" t="s">
        <v>100</v>
      </c>
      <c r="H67" s="218" t="s">
        <v>101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6" t="s">
        <v>68</v>
      </c>
      <c r="C69" s="8"/>
      <c r="D69" s="8"/>
      <c r="E69" s="8" t="s">
        <v>102</v>
      </c>
      <c r="F69" s="217" t="s">
        <v>99</v>
      </c>
      <c r="G69" s="108" t="s">
        <v>91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103</v>
      </c>
      <c r="D72" s="225"/>
      <c r="E72" s="224" t="s">
        <v>104</v>
      </c>
      <c r="F72" s="225"/>
      <c r="G72" s="224" t="s">
        <v>105</v>
      </c>
      <c r="H72" s="226"/>
      <c r="I72" s="108"/>
    </row>
    <row r="73" spans="1:8" s="232" customFormat="1" ht="12.75">
      <c r="A73" s="227" t="s">
        <v>106</v>
      </c>
      <c r="B73" s="228"/>
      <c r="C73" s="229" t="s">
        <v>69</v>
      </c>
      <c r="D73" s="230"/>
      <c r="E73" s="229" t="s">
        <v>31</v>
      </c>
      <c r="F73" s="230"/>
      <c r="G73" s="229" t="s">
        <v>31</v>
      </c>
      <c r="H73" s="231"/>
    </row>
    <row r="74" spans="1:8" s="232" customFormat="1" ht="12.75">
      <c r="A74" s="233" t="s">
        <v>107</v>
      </c>
      <c r="B74" s="228"/>
      <c r="C74" s="234" t="s">
        <v>108</v>
      </c>
      <c r="D74" s="235"/>
      <c r="E74" s="229" t="s">
        <v>109</v>
      </c>
      <c r="F74" s="230"/>
      <c r="G74" s="229" t="s">
        <v>109</v>
      </c>
      <c r="H74" s="231"/>
    </row>
    <row r="75" spans="1:8" s="232" customFormat="1" ht="12.75">
      <c r="A75" s="233" t="s">
        <v>110</v>
      </c>
      <c r="B75" s="228"/>
      <c r="C75" s="236" t="s">
        <v>60</v>
      </c>
      <c r="D75" s="230"/>
      <c r="E75" s="229" t="s">
        <v>60</v>
      </c>
      <c r="F75" s="230"/>
      <c r="G75" s="236">
        <v>38043</v>
      </c>
      <c r="H75" s="231"/>
    </row>
    <row r="76" spans="1:8" s="232" customFormat="1" ht="13.5" thickBot="1">
      <c r="A76" s="237" t="s">
        <v>111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2004-03-09T10:42:25Z</dcterms:created>
  <dcterms:modified xsi:type="dcterms:W3CDTF">2004-03-09T10:42:25Z</dcterms:modified>
  <cp:category/>
  <cp:version/>
  <cp:contentType/>
  <cp:contentStatus/>
</cp:coreProperties>
</file>