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722P" sheetId="1" r:id="rId1"/>
  </sheets>
  <definedNames>
    <definedName name="_xlnm.Print_Area" localSheetId="0">'N-3722P'!$A$1:$H$76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<sst xmlns="http://schemas.openxmlformats.org/spreadsheetml/2006/main" count="155" uniqueCount="117">
  <si>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</si>
  <si>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</si>
  <si>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</si>
  <si>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</si>
  <si>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</si>
  <si>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</si>
  <si>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</si>
  <si>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</si>
  <si>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</si>
  <si>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</si>
  <si>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N-3722P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</si>
  <si>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</si>
  <si>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</si>
  <si>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</si>
  <si>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</si>
  <si>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</si>
  <si>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</si>
  <si>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</si>
  <si>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</si>
  <si>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</si>
  <si>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</si>
  <si>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</si>
  <si>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N-3722I</t>
  </si>
  <si>
    <t>BNN SERIAL NUMBER OUTER LAYER :</t>
  </si>
  <si>
    <t>N-3722E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</si>
  <si>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</si>
  <si>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</si>
  <si>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</si>
  <si>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</si>
  <si>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</si>
  <si>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</si>
  <si>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</si>
  <si>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</si>
  <si>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</si>
  <si>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</si>
  <si>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17.06.04</t>
  </si>
  <si>
    <t>TIME :</t>
  </si>
  <si>
    <t>BNN INT. REG. NO :</t>
  </si>
  <si>
    <t>DATE OF REPORT :</t>
  </si>
  <si>
    <t>Cable    "I"   Number :</t>
  </si>
  <si>
    <t>HCMB__A046-01E00078F</t>
  </si>
  <si>
    <t>Serial Number "I" :</t>
  </si>
  <si>
    <t>Cable  "O"   Number :</t>
  </si>
  <si>
    <t>HCMB__A047-02G00042A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</si>
  <si>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</si>
  <si>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</si>
  <si>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</si>
  <si>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</si>
  <si>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</si>
  <si>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</si>
  <si>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08.06.04</t>
  </si>
  <si>
    <t>Equipment:</t>
  </si>
  <si>
    <t>Megger BM21 [BM 00138]</t>
  </si>
  <si>
    <t>[Before splice soldering]</t>
  </si>
  <si>
    <t>[V = 1KV; 30"]</t>
  </si>
  <si>
    <t>NAME:</t>
  </si>
  <si>
    <t>Mehler</t>
  </si>
  <si>
    <t>ITP step 7a</t>
  </si>
  <si>
    <t>R[dc]  of the POLE</t>
  </si>
  <si>
    <t>Kepco Power Supply [BM 00125], Testo 965 [BM 0086],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</si>
  <si>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</si>
  <si>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</si>
  <si>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</si>
  <si>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</si>
  <si>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</si>
  <si>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</si>
  <si>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</si>
  <si>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 xml:space="preserve">R[dc]  of the Splice </t>
  </si>
  <si>
    <t>09.06.04</t>
  </si>
  <si>
    <t>FUG Power Supply [BM 00127], Testo 965 [BM 00116], HP34401A [BM 00122]</t>
  </si>
  <si>
    <t>ITP step 7c</t>
  </si>
  <si>
    <t>Splice</t>
  </si>
  <si>
    <t>Schmitt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</si>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</sst>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9" fillId="7" borderId="8" xfId="0" applyFont="1" applyFill="1" applyBorder="1" applyAlignment="1" applyProtection="1">
      <alignment horizontal="center" vertical="center"/>
      <protection locked="0"/>
    </xf>
    <xf numFmtId="0" fontId="20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1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4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5" fillId="0" borderId="0" xfId="0" applyFont="1" applyBorder="1" applyAlignment="1" quotePrefix="1">
      <alignment horizontal="left" vertical="center"/>
    </xf>
    <xf numFmtId="0" fontId="25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6" fillId="0" borderId="5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vertical="center"/>
    </xf>
    <xf numFmtId="0" fontId="26" fillId="0" borderId="5" xfId="0" applyFont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27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216" fontId="26" fillId="0" borderId="23" xfId="0" applyNumberFormat="1" applyFont="1" applyBorder="1" applyAlignment="1" applyProtection="1">
      <alignment horizontal="center" vertical="center"/>
      <protection locked="0"/>
    </xf>
    <xf numFmtId="0" fontId="26" fillId="0" borderId="8" xfId="0" applyFont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26" fillId="0" borderId="7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26" fillId="0" borderId="0" xfId="0" applyFont="1" applyFill="1" applyBorder="1" applyAlignment="1">
      <alignment horizontal="right" vertical="center"/>
    </xf>
    <xf numFmtId="2" fontId="19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19" fillId="0" borderId="7" xfId="0" applyFont="1" applyBorder="1" applyAlignment="1">
      <alignment horizontal="left" vertical="center"/>
    </xf>
    <xf numFmtId="0" fontId="26" fillId="0" borderId="25" xfId="0" applyFont="1" applyBorder="1" applyAlignment="1">
      <alignment horizontal="left" vertical="center"/>
    </xf>
    <xf numFmtId="0" fontId="26" fillId="0" borderId="0" xfId="0" applyFont="1" applyBorder="1" applyAlignment="1">
      <alignment horizontal="right" vertical="center"/>
    </xf>
    <xf numFmtId="2" fontId="26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26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>
      <alignment horizontal="left" vertical="center"/>
    </xf>
    <xf numFmtId="0" fontId="26" fillId="0" borderId="10" xfId="0" applyFont="1" applyBorder="1" applyAlignment="1">
      <alignment vertical="center"/>
    </xf>
    <xf numFmtId="0" fontId="26" fillId="0" borderId="10" xfId="0" applyFont="1" applyBorder="1" applyAlignment="1">
      <alignment horizontal="right" vertical="center"/>
    </xf>
    <xf numFmtId="0" fontId="26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4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8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29" xfId="0" applyFont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14" fontId="0" fillId="0" borderId="34" xfId="0" applyNumberFormat="1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35" fillId="0" borderId="37" xfId="0" applyFont="1" applyFill="1" applyBorder="1" applyAlignment="1">
      <alignment horizontal="left" vertical="center"/>
    </xf>
    <xf numFmtId="0" fontId="35" fillId="0" borderId="36" xfId="0" applyFont="1" applyFill="1" applyBorder="1" applyAlignment="1">
      <alignment horizontal="left" vertical="center"/>
    </xf>
    <xf numFmtId="0" fontId="36" fillId="0" borderId="37" xfId="0" applyFont="1" applyFill="1" applyBorder="1" applyAlignment="1">
      <alignment horizontal="center" vertical="center"/>
    </xf>
    <xf numFmtId="0" fontId="36" fillId="0" borderId="36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109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CF0015_C__N-3722P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17.06.04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N-3722I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N-3722E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50</v>
      </c>
      <c r="F22" s="93" t="s">
        <v>51</v>
      </c>
      <c r="G22" s="94" t="s">
        <v>52</v>
      </c>
      <c r="H22" s="95"/>
      <c r="I22" s="30"/>
    </row>
    <row r="23" spans="1:9" s="7" customFormat="1" ht="15" customHeight="1">
      <c r="A23" s="15"/>
      <c r="B23" s="39" t="s">
        <v>53</v>
      </c>
      <c r="C23" s="96"/>
      <c r="D23" s="96" t="s">
        <v>54</v>
      </c>
      <c r="E23" s="96"/>
      <c r="F23" s="97" t="s">
        <v>55</v>
      </c>
      <c r="G23" s="98" t="s">
        <v>56</v>
      </c>
      <c r="H23" s="99" t="s">
        <v>57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110</v>
      </c>
      <c r="C25" s="31"/>
      <c r="D25" s="102"/>
      <c r="E25" s="107">
        <f>IF(F25="","",IF(ABS(F25)&lt;40000,"RÜCKSPRACHE!",""))</f>
      </c>
      <c r="F25" s="108">
        <v>147000</v>
      </c>
      <c r="G25" s="109" t="s">
        <v>111</v>
      </c>
      <c r="H25" s="103" t="s">
        <v>112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58</v>
      </c>
      <c r="C30" s="117"/>
      <c r="D30" s="91" t="s">
        <v>49</v>
      </c>
      <c r="E30" s="92" t="s">
        <v>35</v>
      </c>
      <c r="F30" s="93" t="s">
        <v>51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24.4</v>
      </c>
      <c r="C32" s="130" t="s">
        <v>64</v>
      </c>
      <c r="D32" s="131">
        <f>IF(F32="","",IF(ABS(F36-1520)&gt;7.5,"RÜCKSPRACHE!",""))</f>
      </c>
      <c r="E32" s="132"/>
      <c r="F32" s="133">
        <v>1548.2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1548.2</v>
      </c>
      <c r="G34" s="102" t="s">
        <v>113</v>
      </c>
      <c r="H34" s="143" t="s">
        <v>55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114</v>
      </c>
      <c r="C36" s="151"/>
      <c r="D36" s="151"/>
      <c r="E36" s="151"/>
      <c r="F36" s="152">
        <f>IF(B32=0,"",F34/(1+(0.0038*(B32-20))))</f>
        <v>1522.7397906995043</v>
      </c>
      <c r="G36" s="153" t="s">
        <v>113</v>
      </c>
      <c r="H36" s="98" t="s">
        <v>56</v>
      </c>
      <c r="I36" s="135"/>
    </row>
    <row r="37" spans="1:9" ht="2.25" customHeight="1" thickBot="1">
      <c r="A37" s="154"/>
      <c r="B37" s="155"/>
      <c r="C37" s="155"/>
      <c r="D37" s="155"/>
      <c r="E37" s="155"/>
      <c r="F37" s="155"/>
      <c r="G37" s="155"/>
      <c r="H37" s="156"/>
      <c r="I37" s="157"/>
    </row>
    <row r="38" ht="4.5" customHeight="1" thickBot="1"/>
    <row r="39" spans="1:9" ht="15" customHeight="1" thickBot="1">
      <c r="A39" s="116"/>
      <c r="B39" s="89" t="s">
        <v>67</v>
      </c>
      <c r="C39" s="117"/>
      <c r="D39" s="91" t="s">
        <v>49</v>
      </c>
      <c r="E39" s="92" t="s">
        <v>68</v>
      </c>
      <c r="F39" s="93" t="s">
        <v>51</v>
      </c>
      <c r="G39" s="94" t="s">
        <v>69</v>
      </c>
      <c r="H39" s="95"/>
      <c r="I39" s="157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70</v>
      </c>
      <c r="I40" s="157"/>
    </row>
    <row r="41" spans="1:9" ht="15" customHeight="1">
      <c r="A41" s="128" t="s">
        <v>63</v>
      </c>
      <c r="B41" s="129">
        <v>24.7</v>
      </c>
      <c r="C41" s="130" t="s">
        <v>64</v>
      </c>
      <c r="D41" s="131">
        <f>IF(F41="","",IF(ABS(F43)&gt;75,"RÜCKSPRACHE!",""))</f>
      </c>
      <c r="E41" s="132"/>
      <c r="F41" s="158">
        <v>2.041</v>
      </c>
      <c r="G41" s="132" t="s">
        <v>65</v>
      </c>
      <c r="H41" s="143" t="s">
        <v>55</v>
      </c>
      <c r="I41" s="157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7"/>
    </row>
    <row r="43" spans="1:9" ht="15" customHeight="1">
      <c r="A43" s="139"/>
      <c r="B43" s="140" t="s">
        <v>71</v>
      </c>
      <c r="C43" s="138"/>
      <c r="D43" s="132"/>
      <c r="E43" s="141"/>
      <c r="F43" s="142">
        <f>((F41/B40)/(1+(0.004*(B41-20))))*1000</f>
        <v>66.77790865070017</v>
      </c>
      <c r="G43" s="102" t="s">
        <v>115</v>
      </c>
      <c r="H43" s="98" t="s">
        <v>72</v>
      </c>
      <c r="I43" s="157"/>
    </row>
    <row r="44" spans="1:9" ht="2.25" customHeight="1" thickBot="1">
      <c r="A44" s="159"/>
      <c r="B44" s="160"/>
      <c r="C44" s="160"/>
      <c r="D44" s="160"/>
      <c r="E44" s="161"/>
      <c r="F44" s="162"/>
      <c r="G44" s="155"/>
      <c r="H44" s="156"/>
      <c r="I44" s="157"/>
    </row>
    <row r="45" ht="4.5" customHeight="1" thickBot="1"/>
    <row r="46" spans="1:8" ht="15" customHeight="1" thickBot="1">
      <c r="A46" s="116"/>
      <c r="B46" s="89" t="s">
        <v>73</v>
      </c>
      <c r="C46" s="117"/>
      <c r="D46" s="91" t="s">
        <v>49</v>
      </c>
      <c r="E46" s="92" t="s">
        <v>35</v>
      </c>
      <c r="F46" s="93" t="s">
        <v>51</v>
      </c>
      <c r="G46" s="94" t="s">
        <v>74</v>
      </c>
      <c r="H46" s="95"/>
    </row>
    <row r="47" spans="1:12" ht="15" customHeight="1">
      <c r="A47" s="163"/>
      <c r="B47" s="39" t="s">
        <v>75</v>
      </c>
      <c r="C47" s="164"/>
      <c r="D47" s="165"/>
      <c r="E47" s="166"/>
      <c r="F47" s="167" t="s">
        <v>76</v>
      </c>
      <c r="G47" s="167" t="s">
        <v>77</v>
      </c>
      <c r="H47" s="99" t="s">
        <v>78</v>
      </c>
      <c r="I47" s="157"/>
      <c r="L47" s="111"/>
    </row>
    <row r="48" spans="1:9" ht="15" customHeight="1" hidden="1">
      <c r="A48" s="168"/>
      <c r="B48" s="109"/>
      <c r="C48" s="109"/>
      <c r="D48" s="102"/>
      <c r="E48" s="169"/>
      <c r="F48" s="111"/>
      <c r="G48" s="111"/>
      <c r="H48" s="170"/>
      <c r="I48" s="157"/>
    </row>
    <row r="49" spans="1:10" ht="2.25" customHeight="1">
      <c r="A49" s="168"/>
      <c r="B49" s="109"/>
      <c r="C49" s="109"/>
      <c r="D49" s="109"/>
      <c r="E49" s="102"/>
      <c r="F49" s="171"/>
      <c r="G49" s="172"/>
      <c r="H49" s="173"/>
      <c r="I49" s="174"/>
      <c r="J49" s="175"/>
    </row>
    <row r="50" spans="1:9" ht="2.25" customHeight="1" hidden="1" thickBot="1">
      <c r="A50" s="139"/>
      <c r="B50" s="176"/>
      <c r="C50" s="176"/>
      <c r="D50" s="176"/>
      <c r="E50" s="102"/>
      <c r="F50" s="102"/>
      <c r="G50" s="176"/>
      <c r="H50" s="170"/>
      <c r="I50" s="177"/>
    </row>
    <row r="51" spans="1:9" ht="15" customHeight="1">
      <c r="A51" s="139"/>
      <c r="B51" s="140" t="s">
        <v>66</v>
      </c>
      <c r="C51" s="176"/>
      <c r="D51" s="178">
        <f>IF(F51="","",IF(ABS(F51-13.6)&gt;0.3,"RÜCKSPRACHE!",""))</f>
      </c>
      <c r="E51" s="179" t="s">
        <v>79</v>
      </c>
      <c r="F51" s="180">
        <v>13.61</v>
      </c>
      <c r="G51" s="181">
        <v>0.56073</v>
      </c>
      <c r="H51" s="170"/>
      <c r="I51" s="182"/>
    </row>
    <row r="52" spans="1:9" ht="2.25" customHeight="1">
      <c r="A52" s="139"/>
      <c r="B52" s="176"/>
      <c r="C52" s="176"/>
      <c r="D52" s="176"/>
      <c r="E52" s="183"/>
      <c r="F52" s="184"/>
      <c r="G52" s="185"/>
      <c r="H52" s="170"/>
      <c r="I52" s="182"/>
    </row>
    <row r="53" spans="1:9" ht="12.75">
      <c r="A53" s="186"/>
      <c r="B53" s="187"/>
      <c r="C53" s="187"/>
      <c r="D53" s="178">
        <f>IF(F53="","",IF(ABS(F53-13.3)&gt;0.3,"RÜCKSPRACHE!",""))</f>
      </c>
      <c r="E53" s="188" t="s">
        <v>80</v>
      </c>
      <c r="F53" s="180">
        <v>13.28</v>
      </c>
      <c r="G53" s="181">
        <v>4.91</v>
      </c>
      <c r="H53" s="143" t="s">
        <v>55</v>
      </c>
      <c r="I53" s="189"/>
    </row>
    <row r="54" spans="1:9" ht="2.25" customHeight="1">
      <c r="A54" s="139"/>
      <c r="B54" s="184"/>
      <c r="C54" s="176"/>
      <c r="D54" s="176"/>
      <c r="E54" s="190"/>
      <c r="F54" s="184"/>
      <c r="G54" s="185"/>
      <c r="H54" s="103"/>
      <c r="I54" s="182"/>
    </row>
    <row r="55" spans="1:9" s="195" customFormat="1" ht="12.75">
      <c r="A55" s="191"/>
      <c r="B55" s="184"/>
      <c r="C55" s="184"/>
      <c r="D55" s="178">
        <f>IF(F55="","",IF(ABS(F55-12.7)&gt;0.3,"RÜCKSPRACHE!",""))</f>
      </c>
      <c r="E55" s="192" t="s">
        <v>81</v>
      </c>
      <c r="F55" s="180">
        <v>12.67</v>
      </c>
      <c r="G55" s="193">
        <v>15.91</v>
      </c>
      <c r="H55" s="98" t="s">
        <v>56</v>
      </c>
      <c r="I55" s="194"/>
    </row>
    <row r="56" spans="1:9" ht="2.25" customHeight="1" thickBot="1">
      <c r="A56" s="154"/>
      <c r="B56" s="155"/>
      <c r="C56" s="155"/>
      <c r="D56" s="155"/>
      <c r="E56" s="155"/>
      <c r="F56" s="155"/>
      <c r="G56" s="155"/>
      <c r="H56" s="156"/>
      <c r="I56" s="189"/>
    </row>
    <row r="57" ht="4.5" customHeight="1" thickBot="1"/>
    <row r="58" spans="1:9" ht="15" customHeight="1" thickBot="1">
      <c r="A58" s="116"/>
      <c r="B58" s="89" t="s">
        <v>82</v>
      </c>
      <c r="C58" s="196"/>
      <c r="D58" s="91" t="s">
        <v>49</v>
      </c>
      <c r="E58" s="92" t="s">
        <v>35</v>
      </c>
      <c r="F58" s="93" t="s">
        <v>51</v>
      </c>
      <c r="G58" s="94" t="s">
        <v>83</v>
      </c>
      <c r="H58" s="95"/>
      <c r="I58" s="157"/>
    </row>
    <row r="59" spans="1:12" ht="12.75">
      <c r="A59" s="120"/>
      <c r="B59" s="39" t="s">
        <v>84</v>
      </c>
      <c r="C59" s="165"/>
      <c r="D59" s="96" t="s">
        <v>85</v>
      </c>
      <c r="E59" s="165"/>
      <c r="F59" s="165"/>
      <c r="G59" s="165"/>
      <c r="H59" s="99" t="s">
        <v>86</v>
      </c>
      <c r="I59" s="157"/>
      <c r="L59" s="197"/>
    </row>
    <row r="60" spans="1:9" ht="15" customHeight="1">
      <c r="A60" s="198"/>
      <c r="B60" s="31"/>
      <c r="C60" s="111"/>
      <c r="D60" s="60"/>
      <c r="E60" s="199" t="s">
        <v>87</v>
      </c>
      <c r="F60" s="200">
        <v>984</v>
      </c>
      <c r="G60" s="201" t="s">
        <v>88</v>
      </c>
      <c r="H60" s="202"/>
      <c r="I60" s="157"/>
    </row>
    <row r="61" spans="1:9" ht="2.25" customHeight="1">
      <c r="A61" s="203"/>
      <c r="B61" s="111"/>
      <c r="C61" s="111"/>
      <c r="D61" s="111"/>
      <c r="E61" s="111"/>
      <c r="F61" s="204"/>
      <c r="G61" s="111"/>
      <c r="H61" s="112"/>
      <c r="I61" s="157"/>
    </row>
    <row r="62" spans="1:9" ht="15" customHeight="1">
      <c r="A62" s="106"/>
      <c r="B62" s="140" t="s">
        <v>66</v>
      </c>
      <c r="C62" s="111"/>
      <c r="D62" s="205">
        <f>IF(F62="","",IF(MIN(F60,F62)/MAX(F60,F62)&lt;0.994,"RÜCKSPRACHE!",""))</f>
      </c>
      <c r="E62" s="206" t="s">
        <v>87</v>
      </c>
      <c r="F62" s="108">
        <v>984</v>
      </c>
      <c r="G62" s="111" t="s">
        <v>116</v>
      </c>
      <c r="H62" s="98" t="s">
        <v>56</v>
      </c>
      <c r="I62" s="157"/>
    </row>
    <row r="63" spans="1:9" s="216" customFormat="1" ht="24.75" customHeight="1" thickBot="1">
      <c r="A63" s="207" t="s">
        <v>89</v>
      </c>
      <c r="B63" s="208" t="s">
        <v>90</v>
      </c>
      <c r="C63" s="209"/>
      <c r="D63" s="210" t="s">
        <v>49</v>
      </c>
      <c r="E63" s="211"/>
      <c r="F63" s="212"/>
      <c r="G63" s="213"/>
      <c r="H63" s="214"/>
      <c r="I63" s="215"/>
    </row>
    <row r="64" spans="1:9" ht="15" customHeight="1">
      <c r="A64" s="217"/>
      <c r="B64" s="218" t="s">
        <v>91</v>
      </c>
      <c r="C64" s="165"/>
      <c r="D64" s="96" t="s">
        <v>92</v>
      </c>
      <c r="E64" s="165"/>
      <c r="F64" s="165"/>
      <c r="G64" s="165"/>
      <c r="H64" s="219"/>
      <c r="I64" s="157"/>
    </row>
    <row r="65" spans="1:9" ht="15" customHeight="1">
      <c r="A65" s="198" t="s">
        <v>93</v>
      </c>
      <c r="B65" s="111"/>
      <c r="C65" s="111"/>
      <c r="D65" s="25" t="s">
        <v>94</v>
      </c>
      <c r="E65" s="111"/>
      <c r="F65" s="111"/>
      <c r="G65" s="111"/>
      <c r="H65" s="112"/>
      <c r="I65" s="157"/>
    </row>
    <row r="66" spans="1:9" ht="2.25" customHeight="1">
      <c r="A66" s="220"/>
      <c r="B66" s="8"/>
      <c r="C66" s="8"/>
      <c r="D66" s="8"/>
      <c r="E66" s="8"/>
      <c r="F66" s="8"/>
      <c r="G66" s="8"/>
      <c r="H66" s="28"/>
      <c r="I66" s="157"/>
    </row>
    <row r="67" spans="1:9" ht="15" customHeight="1">
      <c r="A67" s="106"/>
      <c r="B67" s="111"/>
      <c r="C67" s="8"/>
      <c r="D67" s="8"/>
      <c r="E67" s="8" t="s">
        <v>95</v>
      </c>
      <c r="F67" s="221" t="s">
        <v>96</v>
      </c>
      <c r="G67" s="8" t="s">
        <v>97</v>
      </c>
      <c r="H67" s="222" t="s">
        <v>98</v>
      </c>
      <c r="I67" s="157"/>
    </row>
    <row r="68" spans="1:9" ht="2.25" customHeight="1">
      <c r="A68" s="106"/>
      <c r="B68" s="8"/>
      <c r="C68" s="8"/>
      <c r="D68" s="8"/>
      <c r="E68" s="111"/>
      <c r="F68" s="223"/>
      <c r="G68" s="8"/>
      <c r="H68" s="28"/>
      <c r="I68" s="157"/>
    </row>
    <row r="69" spans="1:9" ht="15" customHeight="1">
      <c r="A69" s="106"/>
      <c r="B69" s="140" t="s">
        <v>66</v>
      </c>
      <c r="C69" s="8"/>
      <c r="D69" s="8"/>
      <c r="E69" s="8" t="s">
        <v>99</v>
      </c>
      <c r="F69" s="221" t="s">
        <v>96</v>
      </c>
      <c r="G69" s="111" t="s">
        <v>116</v>
      </c>
      <c r="H69" s="224"/>
      <c r="I69" s="157"/>
    </row>
    <row r="70" spans="1:9" ht="2.25" customHeight="1" thickBot="1">
      <c r="A70" s="225"/>
      <c r="B70" s="226"/>
      <c r="C70" s="34"/>
      <c r="D70" s="34"/>
      <c r="E70" s="34"/>
      <c r="F70" s="34"/>
      <c r="G70" s="34"/>
      <c r="H70" s="35"/>
      <c r="I70" s="157"/>
    </row>
    <row r="71" ht="4.5" customHeight="1" thickBot="1">
      <c r="I71" s="157"/>
    </row>
    <row r="72" spans="1:9" ht="12.75">
      <c r="A72" s="227"/>
      <c r="B72" s="228"/>
      <c r="C72" s="229" t="s">
        <v>100</v>
      </c>
      <c r="D72" s="230"/>
      <c r="E72" s="229" t="s">
        <v>101</v>
      </c>
      <c r="F72" s="230"/>
      <c r="G72" s="229" t="s">
        <v>102</v>
      </c>
      <c r="H72" s="231"/>
      <c r="I72" s="157"/>
    </row>
    <row r="73" spans="1:9" s="238" customFormat="1" ht="12.75">
      <c r="A73" s="232" t="s">
        <v>103</v>
      </c>
      <c r="B73" s="233"/>
      <c r="C73" s="234" t="s">
        <v>56</v>
      </c>
      <c r="D73" s="235"/>
      <c r="E73" s="234" t="s">
        <v>30</v>
      </c>
      <c r="F73" s="235"/>
      <c r="G73" s="234" t="s">
        <v>30</v>
      </c>
      <c r="H73" s="236"/>
      <c r="I73" s="237"/>
    </row>
    <row r="74" spans="1:9" s="238" customFormat="1" ht="12.75">
      <c r="A74" s="239" t="s">
        <v>104</v>
      </c>
      <c r="B74" s="233"/>
      <c r="C74" s="240" t="s">
        <v>105</v>
      </c>
      <c r="D74" s="241"/>
      <c r="E74" s="234" t="s">
        <v>106</v>
      </c>
      <c r="F74" s="235"/>
      <c r="G74" s="234" t="s">
        <v>106</v>
      </c>
      <c r="H74" s="236"/>
      <c r="I74" s="237"/>
    </row>
    <row r="75" spans="1:9" s="238" customFormat="1" ht="12.75">
      <c r="A75" s="239" t="s">
        <v>107</v>
      </c>
      <c r="B75" s="233"/>
      <c r="C75" s="242" t="s">
        <v>35</v>
      </c>
      <c r="D75" s="235"/>
      <c r="E75" s="242">
        <v>38155</v>
      </c>
      <c r="F75" s="235"/>
      <c r="G75" s="242">
        <v>38156</v>
      </c>
      <c r="H75" s="236"/>
      <c r="I75" s="237"/>
    </row>
    <row r="76" spans="1:9" s="238" customFormat="1" ht="13.5" thickBot="1">
      <c r="A76" s="243" t="s">
        <v>108</v>
      </c>
      <c r="B76" s="244"/>
      <c r="C76" s="245">
        <f>IF((OR(H62="",E58="",H55="",E46="",H43="",E39="",H43="",E39="",H36="",E30="",G23="",E22="",C73="",C75="")),"Datum und Name kontrollieren!","")</f>
      </c>
      <c r="D76" s="246"/>
      <c r="E76" s="247"/>
      <c r="F76" s="248"/>
      <c r="G76" s="249"/>
      <c r="H76" s="250"/>
      <c r="I76" s="237"/>
    </row>
    <row r="77" s="238" customFormat="1" ht="12.75">
      <c r="I77" s="237"/>
    </row>
    <row r="78" spans="1:9" s="238" customFormat="1" ht="14.25" hidden="1">
      <c r="A78" s="251"/>
      <c r="C78" s="252"/>
      <c r="I78" s="237"/>
    </row>
    <row r="79" s="238" customFormat="1" ht="12.75" hidden="1">
      <c r="I79" s="237"/>
    </row>
    <row r="80" spans="1:9" s="238" customFormat="1" ht="15.75" hidden="1">
      <c r="A80" s="253"/>
      <c r="B80" s="237"/>
      <c r="E80" s="254"/>
      <c r="F80" s="255"/>
      <c r="I80" s="237"/>
    </row>
    <row r="81" spans="1:9" s="238" customFormat="1" ht="6.75" customHeight="1" hidden="1">
      <c r="A81" s="253"/>
      <c r="B81" s="237"/>
      <c r="E81" s="254"/>
      <c r="F81" s="256"/>
      <c r="I81" s="237"/>
    </row>
    <row r="82" spans="1:9" s="238" customFormat="1" ht="15.75" hidden="1">
      <c r="A82" s="253"/>
      <c r="E82" s="254"/>
      <c r="F82" s="256"/>
      <c r="I82" s="237"/>
    </row>
    <row r="83" spans="1:9" s="238" customFormat="1" ht="4.5" customHeight="1" hidden="1">
      <c r="A83" s="253"/>
      <c r="E83" s="254"/>
      <c r="F83" s="256"/>
      <c r="I83" s="237"/>
    </row>
    <row r="84" spans="1:9" s="238" customFormat="1" ht="15.75" hidden="1">
      <c r="A84" s="253"/>
      <c r="C84" s="257"/>
      <c r="E84" s="254"/>
      <c r="F84" s="258"/>
      <c r="I84" s="237"/>
    </row>
    <row r="85" spans="1:9" s="238" customFormat="1" ht="15.75" hidden="1">
      <c r="A85" s="253"/>
      <c r="C85" s="259"/>
      <c r="E85" s="254"/>
      <c r="F85" s="258"/>
      <c r="I85" s="237"/>
    </row>
    <row r="86" spans="5:9" s="238" customFormat="1" ht="12.75" hidden="1">
      <c r="E86" s="260"/>
      <c r="I86" s="237"/>
    </row>
    <row r="87" spans="5:9" s="238" customFormat="1" ht="12.75" hidden="1">
      <c r="E87" s="260"/>
      <c r="F87" s="260"/>
      <c r="G87" s="261"/>
      <c r="I87" s="237"/>
    </row>
    <row r="88" spans="1:9" s="238" customFormat="1" ht="15.75" hidden="1">
      <c r="A88" s="253"/>
      <c r="B88" s="237"/>
      <c r="E88" s="254"/>
      <c r="F88" s="262"/>
      <c r="I88" s="237"/>
    </row>
    <row r="89" s="238" customFormat="1" ht="6.75" customHeight="1" hidden="1">
      <c r="I89" s="237"/>
    </row>
    <row r="90" spans="5:9" s="238" customFormat="1" ht="12.75" hidden="1">
      <c r="E90" s="254"/>
      <c r="F90" s="256"/>
      <c r="I90" s="237"/>
    </row>
    <row r="91" s="238" customFormat="1" ht="12.75" hidden="1">
      <c r="I91" s="237"/>
    </row>
    <row r="92" s="238" customFormat="1" ht="12.75" hidden="1">
      <c r="I92" s="237"/>
    </row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2004-06-28T15:54:34Z</dcterms:created>
  <dcterms:modified xsi:type="dcterms:W3CDTF">2004-06-28T15:54:34Z</dcterms:modified>
  <cp:category/>
  <cp:version/>
  <cp:contentType/>
  <cp:contentStatus/>
</cp:coreProperties>
</file>