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865P" sheetId="1" r:id="rId1"/>
  </sheets>
  <definedNames>
    <definedName name="_xlnm.Print_Area" localSheetId="0">'N-3865P'!$A$1:$H$76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<sst xmlns="http://schemas.openxmlformats.org/spreadsheetml/2006/main" count="148" uniqueCount="114">
  <si>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</si>
  <si>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</si>
  <si>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</si>
  <si>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</si>
  <si>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</si>
  <si>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</si>
  <si>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</si>
  <si>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</si>
  <si>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</si>
  <si>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</si>
  <si>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N-3865P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</si>
  <si>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</si>
  <si>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</si>
  <si>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</si>
  <si>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</si>
  <si>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</si>
  <si>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</si>
  <si>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</si>
  <si>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</si>
  <si>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</si>
  <si>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</si>
  <si>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</si>
  <si>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N-3865I</t>
  </si>
  <si>
    <t>BNN SERIAL NUMBER OUTER LAYER :</t>
  </si>
  <si>
    <t>N-3865E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</si>
  <si>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</si>
  <si>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</si>
  <si>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</si>
  <si>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</si>
  <si>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</si>
  <si>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</si>
  <si>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</si>
  <si>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</si>
  <si>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</si>
  <si>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</si>
  <si>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</si>
  <si>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</si>
  <si>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</si>
  <si>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</si>
  <si>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HCMB__A046-01B10574A</t>
  </si>
  <si>
    <t>Serial Number "I" :</t>
  </si>
  <si>
    <t>Cable  "O"   Number :</t>
  </si>
  <si>
    <t>HCMB__A047-02G00280A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</si>
  <si>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</si>
  <si>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</si>
  <si>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</si>
  <si>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</si>
  <si>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</si>
  <si>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</si>
  <si>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</si>
  <si>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</si>
  <si>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</si>
  <si>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</si>
  <si>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</si>
  <si>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Hein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</si>
  <si>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</si>
  <si>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</si>
  <si>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</si>
  <si>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</si>
  <si>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</si>
  <si>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</si>
  <si>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</si>
  <si>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</si>
  <si>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</si>
  <si>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</si>
  <si>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</si>
  <si>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</si>
  <si>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</si>
  <si>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00325], Testo 965 [BM 00086], HP34401A [BM 00345]</t>
  </si>
  <si>
    <t>ITP step 7c</t>
  </si>
  <si>
    <t>Splice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</si>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</sst>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CF0015_C__N-3865P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38212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38216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N-3865I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N-3865E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38212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56</v>
      </c>
      <c r="C25" s="29"/>
      <c r="D25" s="100"/>
      <c r="E25" s="104">
        <f>IF(F25="","",IF(ABS(F25)&lt;40000,"RÜCKSPRACHE!",""))</f>
      </c>
      <c r="F25" s="105">
        <v>196000</v>
      </c>
      <c r="G25" s="106" t="s">
        <v>109</v>
      </c>
      <c r="H25" s="101" t="s">
        <v>110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90">
        <v>38216</v>
      </c>
      <c r="F30" s="91" t="s">
        <v>49</v>
      </c>
      <c r="G30" s="92" t="s">
        <v>58</v>
      </c>
      <c r="H30" s="93"/>
      <c r="I30" s="115"/>
      <c r="J30" s="116"/>
    </row>
    <row r="31" spans="1:10" ht="15" customHeight="1">
      <c r="A31" s="117" t="s">
        <v>59</v>
      </c>
      <c r="B31" s="118">
        <v>1</v>
      </c>
      <c r="C31" s="119" t="s">
        <v>60</v>
      </c>
      <c r="D31" s="120"/>
      <c r="E31" s="121"/>
      <c r="F31" s="122"/>
      <c r="G31" s="122"/>
      <c r="H31" s="97" t="s">
        <v>61</v>
      </c>
      <c r="I31" s="123"/>
      <c r="J31" s="124"/>
    </row>
    <row r="32" spans="1:9" ht="15" customHeight="1">
      <c r="A32" s="125" t="s">
        <v>62</v>
      </c>
      <c r="B32" s="126">
        <v>25.7</v>
      </c>
      <c r="C32" s="127" t="s">
        <v>63</v>
      </c>
      <c r="D32" s="128">
        <f>IF(F32="","",IF(ABS(F36-1520)&gt;7.5,"RÜCKSPRACHE!",""))</f>
      </c>
      <c r="E32" s="129"/>
      <c r="F32" s="130">
        <v>1553</v>
      </c>
      <c r="G32" s="129" t="s">
        <v>64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65</v>
      </c>
      <c r="C34" s="134"/>
      <c r="D34" s="129"/>
      <c r="E34" s="137"/>
      <c r="F34" s="138">
        <f>IF(B32=0,"",(F32/B31))</f>
        <v>1553</v>
      </c>
      <c r="G34" s="100" t="s">
        <v>111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112</v>
      </c>
      <c r="C36" s="147"/>
      <c r="D36" s="147"/>
      <c r="E36" s="147"/>
      <c r="F36" s="148">
        <f>IF(B32=0,"",F34/(1+(0.0038*(B32-20))))</f>
        <v>1520.0751717792612</v>
      </c>
      <c r="G36" s="149" t="s">
        <v>111</v>
      </c>
      <c r="H36" s="150" t="s">
        <v>66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38212</v>
      </c>
      <c r="F39" s="91" t="s">
        <v>49</v>
      </c>
      <c r="G39" s="92" t="s">
        <v>68</v>
      </c>
      <c r="H39" s="93"/>
      <c r="I39" s="108"/>
    </row>
    <row r="40" spans="1:9" ht="15" customHeight="1">
      <c r="A40" s="117" t="s">
        <v>59</v>
      </c>
      <c r="B40" s="118">
        <v>30</v>
      </c>
      <c r="C40" s="119" t="s">
        <v>60</v>
      </c>
      <c r="D40" s="120"/>
      <c r="E40" s="121"/>
      <c r="F40" s="122"/>
      <c r="G40" s="122"/>
      <c r="H40" s="97" t="s">
        <v>69</v>
      </c>
      <c r="I40" s="108"/>
    </row>
    <row r="41" spans="1:9" ht="15" customHeight="1">
      <c r="A41" s="125" t="s">
        <v>62</v>
      </c>
      <c r="B41" s="126">
        <v>25.2</v>
      </c>
      <c r="C41" s="127" t="s">
        <v>63</v>
      </c>
      <c r="D41" s="128">
        <f>IF(F41="","",IF(ABS(F43)&gt;75,"RÜCKSPRACHE!",""))</f>
      </c>
      <c r="E41" s="129"/>
      <c r="F41" s="154">
        <v>2.026</v>
      </c>
      <c r="G41" s="129" t="s">
        <v>64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70</v>
      </c>
      <c r="C43" s="134"/>
      <c r="D43" s="129"/>
      <c r="E43" s="137"/>
      <c r="F43" s="138">
        <f>((F41/B40)/(1+(0.004*(B41-20))))*1000</f>
        <v>66.15726227795192</v>
      </c>
      <c r="G43" s="100" t="s">
        <v>113</v>
      </c>
      <c r="H43" s="150" t="s">
        <v>66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38216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65</v>
      </c>
      <c r="C51" s="173"/>
      <c r="D51" s="175"/>
      <c r="E51" s="176" t="s">
        <v>77</v>
      </c>
      <c r="F51" s="177">
        <v>12.94</v>
      </c>
      <c r="G51" s="178">
        <v>0.54191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/>
      <c r="E53" s="185" t="s">
        <v>78</v>
      </c>
      <c r="F53" s="177">
        <v>12.84</v>
      </c>
      <c r="G53" s="178">
        <v>4.92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/>
      <c r="E55" s="188" t="s">
        <v>79</v>
      </c>
      <c r="F55" s="177">
        <v>12.38</v>
      </c>
      <c r="G55" s="189">
        <v>17.12</v>
      </c>
      <c r="H55" s="190" t="s">
        <v>66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38216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65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87</v>
      </c>
      <c r="H62" s="202" t="s">
        <v>66</v>
      </c>
      <c r="I62" s="108"/>
    </row>
    <row r="63" spans="1:9" s="211" customFormat="1" ht="24.75" customHeight="1" thickBot="1">
      <c r="A63" s="203" t="s">
        <v>88</v>
      </c>
      <c r="B63" s="204" t="s">
        <v>89</v>
      </c>
      <c r="C63" s="205"/>
      <c r="D63" s="206" t="s">
        <v>48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65</v>
      </c>
      <c r="C69" s="8"/>
      <c r="D69" s="8"/>
      <c r="E69" s="8" t="s">
        <v>98</v>
      </c>
      <c r="F69" s="216" t="s">
        <v>95</v>
      </c>
      <c r="G69" s="108" t="s">
        <v>87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66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38216</v>
      </c>
      <c r="D75" s="229"/>
      <c r="E75" s="235">
        <v>38216</v>
      </c>
      <c r="F75" s="229"/>
      <c r="G75" s="235">
        <v>38219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2004-08-31T13:13:39Z</dcterms:created>
  <dcterms:modified xsi:type="dcterms:W3CDTF">2004-08-31T13:13:39Z</dcterms:modified>
  <cp:category/>
  <cp:version/>
  <cp:contentType/>
  <cp:contentStatus/>
</cp:coreProperties>
</file>