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24P" sheetId="1" r:id="rId1"/>
  </sheets>
  <definedNames>
    <definedName name="_xlnm.Print_Area" localSheetId="0">'N-3924P'!$A$1:$H$76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<sst xmlns="http://schemas.openxmlformats.org/spreadsheetml/2006/main" count="145" uniqueCount="115">
  <si>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</si>
  <si>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</si>
  <si>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</si>
  <si>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</si>
  <si>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</si>
  <si>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</si>
  <si>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</si>
  <si>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</si>
  <si>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</si>
  <si>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</si>
  <si>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N-3924P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</si>
  <si>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</si>
  <si>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</si>
  <si>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</si>
  <si>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</si>
  <si>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</si>
  <si>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</si>
  <si>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</si>
  <si>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</si>
  <si>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</si>
  <si>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</si>
  <si>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</si>
  <si>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N-3924I</t>
  </si>
  <si>
    <t>BNN SERIAL NUMBER OUTER LAYER :</t>
  </si>
  <si>
    <t>N-3924E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</si>
  <si>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</si>
  <si>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</si>
  <si>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</si>
  <si>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</si>
  <si>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</si>
  <si>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</si>
  <si>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</si>
  <si>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</si>
  <si>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</si>
  <si>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</si>
  <si>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</si>
  <si>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</si>
  <si>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</si>
  <si>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</si>
  <si>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HCMB__A046-01B10594D</t>
  </si>
  <si>
    <t>Serial Number "I" :</t>
  </si>
  <si>
    <t>Cable  "O"   Number :</t>
  </si>
  <si>
    <t>HCMB__A047-02G00321D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</si>
  <si>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</si>
  <si>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</si>
  <si>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</si>
  <si>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</si>
  <si>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</si>
  <si>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</si>
  <si>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</si>
  <si>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</si>
  <si>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</si>
  <si>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</si>
  <si>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</si>
  <si>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</si>
  <si>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</si>
  <si>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</si>
  <si>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</si>
  <si>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</si>
  <si>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</si>
  <si>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</si>
  <si>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</si>
  <si>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</si>
  <si>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</si>
  <si>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</si>
  <si>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</si>
  <si>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</si>
  <si>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</si>
  <si>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635 [BM 00115], HP34401A [BM 00345]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</si>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</sst>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CF0015_C__N-3924P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38233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38238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N-3924I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N-3924E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38233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56</v>
      </c>
      <c r="C25" s="31"/>
      <c r="D25" s="102"/>
      <c r="E25" s="107">
        <f>IF(F25="","",IF(ABS(F25)&lt;40000,"RÜCKSPRACHE!",""))</f>
      </c>
      <c r="F25" s="108">
        <v>220000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48</v>
      </c>
      <c r="E30" s="92">
        <v>38238</v>
      </c>
      <c r="F30" s="93" t="s">
        <v>49</v>
      </c>
      <c r="G30" s="94" t="s">
        <v>58</v>
      </c>
      <c r="H30" s="95"/>
      <c r="I30" s="118"/>
      <c r="J30" s="119"/>
    </row>
    <row r="31" spans="1:10" ht="15" customHeight="1">
      <c r="A31" s="120" t="s">
        <v>59</v>
      </c>
      <c r="B31" s="121">
        <v>1</v>
      </c>
      <c r="C31" s="122" t="s">
        <v>60</v>
      </c>
      <c r="D31" s="123"/>
      <c r="E31" s="124"/>
      <c r="F31" s="125"/>
      <c r="G31" s="125"/>
      <c r="H31" s="99" t="s">
        <v>61</v>
      </c>
      <c r="I31" s="126"/>
      <c r="J31" s="127"/>
    </row>
    <row r="32" spans="1:9" ht="15" customHeight="1">
      <c r="A32" s="128" t="s">
        <v>62</v>
      </c>
      <c r="B32" s="129">
        <v>23.4</v>
      </c>
      <c r="C32" s="130" t="s">
        <v>63</v>
      </c>
      <c r="D32" s="131"/>
      <c r="E32" s="132"/>
      <c r="F32" s="133">
        <v>1530.3</v>
      </c>
      <c r="G32" s="132" t="s">
        <v>64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65</v>
      </c>
      <c r="C34" s="138"/>
      <c r="D34" s="132"/>
      <c r="E34" s="141"/>
      <c r="F34" s="142">
        <f>IF(B32=0,"",(F32/B31))</f>
        <v>1530.3</v>
      </c>
      <c r="G34" s="102" t="s">
        <v>112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1510.7807131856414</v>
      </c>
      <c r="G36" s="153" t="s">
        <v>112</v>
      </c>
      <c r="H36" s="154" t="s">
        <v>66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48</v>
      </c>
      <c r="E39" s="92">
        <v>38233</v>
      </c>
      <c r="F39" s="93" t="s">
        <v>49</v>
      </c>
      <c r="G39" s="94" t="s">
        <v>68</v>
      </c>
      <c r="H39" s="95"/>
      <c r="I39" s="158"/>
    </row>
    <row r="40" spans="1:9" ht="15" customHeight="1">
      <c r="A40" s="120" t="s">
        <v>59</v>
      </c>
      <c r="B40" s="121">
        <v>30</v>
      </c>
      <c r="C40" s="122" t="s">
        <v>60</v>
      </c>
      <c r="D40" s="123"/>
      <c r="E40" s="124"/>
      <c r="F40" s="125"/>
      <c r="G40" s="125"/>
      <c r="H40" s="99" t="s">
        <v>69</v>
      </c>
      <c r="I40" s="158"/>
    </row>
    <row r="41" spans="1:9" ht="15" customHeight="1">
      <c r="A41" s="128" t="s">
        <v>62</v>
      </c>
      <c r="B41" s="129">
        <v>24.7</v>
      </c>
      <c r="C41" s="130" t="s">
        <v>63</v>
      </c>
      <c r="D41" s="131">
        <f>IF(F41="","",IF(ABS(F43)&gt;75,"RÜCKSPRACHE!",""))</f>
      </c>
      <c r="E41" s="132"/>
      <c r="F41" s="159">
        <v>2.017</v>
      </c>
      <c r="G41" s="132" t="s">
        <v>64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65.99267111634602</v>
      </c>
      <c r="G43" s="102" t="s">
        <v>114</v>
      </c>
      <c r="H43" s="154" t="s">
        <v>71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48</v>
      </c>
      <c r="E46" s="92">
        <v>38238</v>
      </c>
      <c r="F46" s="93" t="s">
        <v>49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65</v>
      </c>
      <c r="C51" s="177"/>
      <c r="D51" s="179">
        <f>IF(F51="","",IF(ABS(F51-13.6)&gt;0.3,"RÜCKSPRACHE!",""))</f>
      </c>
      <c r="E51" s="180" t="s">
        <v>78</v>
      </c>
      <c r="F51" s="181">
        <v>13.58</v>
      </c>
      <c r="G51" s="182">
        <v>0.56583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13.31</v>
      </c>
      <c r="G53" s="182">
        <v>4.99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12.72</v>
      </c>
      <c r="G55" s="194">
        <v>16.03</v>
      </c>
      <c r="H55" s="195" t="str">
        <f>IF(H36=0,"",H36)</f>
        <v>Schmitt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48</v>
      </c>
      <c r="E58" s="92">
        <v>38238</v>
      </c>
      <c r="F58" s="93" t="s">
        <v>49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1040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65</v>
      </c>
      <c r="C62" s="111"/>
      <c r="D62" s="207">
        <f>IF(F62="","",IF(MIN(F60,F62)/MAX(F60,F62)&lt;0.994,"RÜCKSPRACHE!",""))</f>
      </c>
      <c r="E62" s="208" t="s">
        <v>86</v>
      </c>
      <c r="F62" s="108">
        <v>1040</v>
      </c>
      <c r="G62" s="111" t="s">
        <v>88</v>
      </c>
      <c r="H62" s="209" t="str">
        <f>IF(H36=0,"",H36)</f>
        <v>Schmitt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65</v>
      </c>
      <c r="C69" s="8"/>
      <c r="D69" s="8"/>
      <c r="E69" s="8" t="s">
        <v>99</v>
      </c>
      <c r="F69" s="224" t="s">
        <v>96</v>
      </c>
      <c r="G69" s="111" t="s">
        <v>88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tr">
        <f>IF(H36=0,"",H36)</f>
        <v>Schmitt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>
        <v>38238</v>
      </c>
      <c r="D75" s="237"/>
      <c r="E75" s="244">
        <f>C75</f>
        <v>38238</v>
      </c>
      <c r="F75" s="237"/>
      <c r="G75" s="244">
        <v>38239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2004-09-24T08:06:50Z</dcterms:created>
  <dcterms:modified xsi:type="dcterms:W3CDTF">2004-09-24T08:06:50Z</dcterms:modified>
  <cp:category/>
  <cp:version/>
  <cp:contentType/>
  <cp:contentStatus/>
</cp:coreProperties>
</file>