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20" windowWidth="11325" windowHeight="7695" tabRatio="856" activeTab="0"/>
  </bookViews>
  <sheets>
    <sheet name="Original data" sheetId="1" r:id="rId1"/>
    <sheet name="Summary Data" sheetId="2" r:id="rId2"/>
    <sheet name="C1 module" sheetId="3" r:id="rId3"/>
    <sheet name="C1 direction" sheetId="4" r:id="rId4"/>
    <sheet name="Harmonics" sheetId="5" r:id="rId5"/>
    <sheet name="Harmonics averages" sheetId="6" r:id="rId6"/>
    <sheet name="Harmonics sigma" sheetId="7" r:id="rId7"/>
    <sheet name="Dx Dy" sheetId="8" r:id="rId8"/>
    <sheet name="Work sheet" sheetId="9" r:id="rId9"/>
  </sheets>
  <definedNames/>
  <calcPr fullCalcOnLoad="1"/>
</workbook>
</file>

<file path=xl/sharedStrings.xml><?xml version="1.0" encoding="utf-8"?>
<sst xmlns="http://schemas.openxmlformats.org/spreadsheetml/2006/main" count="395" uniqueCount="137">
  <si>
    <t>File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</si>
  <si>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</si>
  <si>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</si>
  <si>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</si>
  <si>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</si>
  <si>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</si>
  <si>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</si>
  <si>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</si>
  <si>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</si>
  <si>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</si>
  <si>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</si>
  <si>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</si>
  <si>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</si>
  <si>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</si>
  <si>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</si>
  <si>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</si>
  <si>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</si>
  <si>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</si>
  <si>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</si>
  <si>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</si>
  <si>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</si>
  <si>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</si>
  <si>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</si>
  <si>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</si>
  <si>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</si>
  <si>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</si>
  <si>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</si>
  <si>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</si>
  <si>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</si>
  <si>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</si>
  <si>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</si>
  <si>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</si>
  <si>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</si>
  <si>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</si>
  <si>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</si>
  <si>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</si>
  <si>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</si>
  <si>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</si>
  <si>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</si>
  <si>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</si>
  <si>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</si>
  <si>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</si>
  <si>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</si>
  <si>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</si>
  <si>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</si>
  <si>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</si>
  <si>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</si>
  <si>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</si>
  <si>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</si>
  <si>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</si>
  <si>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</si>
  <si>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</si>
  <si>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</si>
  <si>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</si>
  <si>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</si>
  <si>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</si>
  <si>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</si>
  <si>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</si>
  <si>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</si>
  <si>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</si>
  <si>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C1 (mT)</t>
  </si>
  <si>
    <t>Measured harmonics- Aperture 1</t>
  </si>
  <si>
    <t>Measured harmonics- Aperture 2</t>
  </si>
  <si>
    <t>Zero vector</t>
  </si>
  <si>
    <t>normal multipoles</t>
  </si>
  <si>
    <t>skew multipoles</t>
  </si>
  <si>
    <t>average</t>
  </si>
  <si>
    <t>sigma</t>
  </si>
  <si>
    <t>Specified harmonics</t>
  </si>
  <si>
    <t>normal harmonics</t>
  </si>
  <si>
    <t>skew harmonics</t>
  </si>
  <si>
    <t>uncertain</t>
  </si>
  <si>
    <t>min</t>
  </si>
  <si>
    <t>max</t>
  </si>
  <si>
    <t xml:space="preserve">average </t>
  </si>
  <si>
    <t>Random harmonics</t>
  </si>
  <si>
    <t>d (mm)</t>
  </si>
  <si>
    <t>sig(n)=d alpha beta^n</t>
  </si>
  <si>
    <t>normal</t>
  </si>
  <si>
    <t>skew</t>
  </si>
  <si>
    <t>Scaling law constants</t>
  </si>
  <si>
    <t>alpha</t>
  </si>
  <si>
    <t>beta</t>
  </si>
  <si>
    <t>ten times !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</si>
  <si>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</si>
  <si>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</si>
  <si>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</si>
  <si>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</si>
  <si>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</si>
  <si>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</si>
  <si>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</si>
  <si>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</si>
  <si>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</si>
  <si>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</si>
  <si>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</si>
  <si>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</si>
  <si>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</si>
  <si>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</si>
  <si>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</si>
  <si>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</si>
  <si>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</si>
  <si>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</si>
  <si>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</si>
  <si>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</si>
  <si>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</si>
  <si>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</si>
  <si>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</si>
  <si>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</si>
  <si>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</si>
  <si>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</si>
  <si>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</si>
  <si>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</si>
  <si>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</si>
  <si>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</si>
  <si>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</si>
  <si>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</si>
  <si>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</si>
  <si>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</si>
  <si>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</si>
  <si>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</si>
  <si>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O. Pagano</t>
  </si>
  <si>
    <t>ave</t>
  </si>
  <si>
    <t>Expected harmonics (no uncertainty)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</si>
  <si>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</si>
  <si>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</si>
  <si>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</si>
  <si>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</si>
  <si>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</si>
  <si>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</si>
  <si>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</si>
  <si>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Aperture 1 - Collared coils</t>
  </si>
  <si>
    <t xml:space="preserve"> Aperture 2 - Collared coils</t>
  </si>
  <si>
    <t>Ref. Test Proced.</t>
  </si>
  <si>
    <t>CERN IT 2708/LHC/LHC Rev 1.1 Annex b.18</t>
  </si>
  <si>
    <t>MBP2A1</t>
  </si>
  <si>
    <t>Ansaldo</t>
  </si>
  <si>
    <t>Aperture 2 - Collared coils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</si>
</sst>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0.000"/>
    <numFmt numFmtId="165" formatCode="0.0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##"/>
    <numFmt numFmtId="176" formatCode="0.00E+0"/>
    <numFmt numFmtId="177" formatCode="0.0###"/>
    <numFmt numFmtId="178" formatCode="0.0#"/>
    <numFmt numFmtId="179" formatCode="0.000E+00"/>
    <numFmt numFmtId="180" formatCode="0.00000"/>
    <numFmt numFmtId="181" formatCode="00000"/>
    <numFmt numFmtId="182" formatCode="0.0000E+00"/>
    <numFmt numFmtId="183" formatCode="dd/mm/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"/>
      <name val="Arial"/>
      <family val="2"/>
    </font>
    <font>
      <sz val="13.5"/>
      <name val="Arial"/>
      <family val="2"/>
    </font>
    <font>
      <sz val="10.25"/>
      <name val="Arial"/>
      <family val="0"/>
    </font>
    <font>
      <b/>
      <sz val="14.25"/>
      <name val="Arial"/>
      <family val="2"/>
    </font>
    <font>
      <b/>
      <sz val="17.5"/>
      <name val="Arial"/>
      <family val="2"/>
    </font>
    <font>
      <b/>
      <sz val="13"/>
      <name val="Arial"/>
      <family val="2"/>
    </font>
    <font>
      <sz val="9.5"/>
      <name val="Arial"/>
      <family val="0"/>
    </font>
    <font>
      <b/>
      <sz val="17.25"/>
      <name val="Arial"/>
      <family val="2"/>
    </font>
    <font>
      <b/>
      <sz val="13.25"/>
      <name val="Arial"/>
      <family val="2"/>
    </font>
    <font>
      <sz val="9.2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9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64" fontId="8" fillId="0" borderId="0" xfId="0" applyNumberFormat="1" applyFont="1" applyFill="1" applyBorder="1" applyAlignment="1">
      <alignment horizontal="left"/>
    </xf>
    <xf numFmtId="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0" fontId="0" fillId="0" borderId="3" xfId="0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80" fontId="2" fillId="0" borderId="6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4" fillId="0" borderId="3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" xfId="0" applyFill="1" applyBorder="1" applyAlignment="1">
      <alignment/>
    </xf>
    <xf numFmtId="1" fontId="3" fillId="0" borderId="9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MBP2A1 - Collared coils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0.0009688126859987989</c:v>
                </c:pt>
                <c:pt idx="1">
                  <c:v>0.00022966418165171198</c:v>
                </c:pt>
                <c:pt idx="2">
                  <c:v>9.903827455914893E-07</c:v>
                </c:pt>
                <c:pt idx="3">
                  <c:v>1.811032788956446E-05</c:v>
                </c:pt>
                <c:pt idx="4">
                  <c:v>-7.875465483297983E-05</c:v>
                </c:pt>
                <c:pt idx="5">
                  <c:v>-0.00021384261992363207</c:v>
                </c:pt>
                <c:pt idx="6">
                  <c:v>-0.00021852108279307725</c:v>
                </c:pt>
                <c:pt idx="7">
                  <c:v>-0.00012409674245938973</c:v>
                </c:pt>
                <c:pt idx="8">
                  <c:v>-0.00010819258630667683</c:v>
                </c:pt>
                <c:pt idx="9">
                  <c:v>-4.6703653273860724E-05</c:v>
                </c:pt>
                <c:pt idx="10">
                  <c:v>-0.00028561066391541434</c:v>
                </c:pt>
                <c:pt idx="11">
                  <c:v>-0.00019957041639528939</c:v>
                </c:pt>
                <c:pt idx="12">
                  <c:v>-0.000342941913475836</c:v>
                </c:pt>
                <c:pt idx="13">
                  <c:v>-0.00011525774668708078</c:v>
                </c:pt>
                <c:pt idx="14">
                  <c:v>-0.00012149433060770765</c:v>
                </c:pt>
                <c:pt idx="15">
                  <c:v>-9.968492511991389E-05</c:v>
                </c:pt>
                <c:pt idx="16">
                  <c:v>-6.477641733859674E-05</c:v>
                </c:pt>
                <c:pt idx="17">
                  <c:v>0.0008018701748457868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0.0008948943812894239</c:v>
                </c:pt>
                <c:pt idx="1">
                  <c:v>0.00010683934846755783</c:v>
                </c:pt>
                <c:pt idx="2">
                  <c:v>6.926895698677882E-05</c:v>
                </c:pt>
                <c:pt idx="3">
                  <c:v>-8.44356759843734E-06</c:v>
                </c:pt>
                <c:pt idx="4">
                  <c:v>-0.0002331637498937944</c:v>
                </c:pt>
                <c:pt idx="5">
                  <c:v>-0.00019943713830139487</c:v>
                </c:pt>
                <c:pt idx="6">
                  <c:v>-0.0002716316013622322</c:v>
                </c:pt>
                <c:pt idx="7">
                  <c:v>-0.0004124616284941762</c:v>
                </c:pt>
                <c:pt idx="8">
                  <c:v>-0.0003657805980999962</c:v>
                </c:pt>
                <c:pt idx="9">
                  <c:v>-9.888222530074486E-05</c:v>
                </c:pt>
                <c:pt idx="10">
                  <c:v>-0.00020151612472596447</c:v>
                </c:pt>
                <c:pt idx="11">
                  <c:v>-3.083058385766613E-05</c:v>
                </c:pt>
                <c:pt idx="12">
                  <c:v>-0.00014216236705011376</c:v>
                </c:pt>
                <c:pt idx="13">
                  <c:v>-7.978374064843141E-05</c:v>
                </c:pt>
                <c:pt idx="14">
                  <c:v>5.8679427095142955E-05</c:v>
                </c:pt>
                <c:pt idx="15">
                  <c:v>-5.3289660288280416E-05</c:v>
                </c:pt>
                <c:pt idx="16">
                  <c:v>3.815721385058701E-05</c:v>
                </c:pt>
                <c:pt idx="17">
                  <c:v>0.0009295436579315197</c:v>
                </c:pt>
              </c:numCache>
            </c:numRef>
          </c:yVal>
          <c:smooth val="0"/>
        </c:ser>
        <c:axId val="59319384"/>
        <c:axId val="64112409"/>
      </c:scatterChart>
      <c:valAx>
        <c:axId val="5931938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At val="0"/>
        <c:crossBetween val="midCat"/>
        <c:dispUnits/>
      </c:valAx>
      <c:valAx>
        <c:axId val="6411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755"/>
          <c:y val="0.29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"/>
          <c:w val="0.39325"/>
          <c:h val="0.825"/>
        </c:manualLayout>
      </c:layout>
      <c:lineChart>
        <c:grouping val="standard"/>
        <c:varyColors val="0"/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6091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MBP2A1 - Collared coils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4.00375</c:v>
                </c:pt>
                <c:pt idx="1">
                  <c:v>-0.30400000000000116</c:v>
                </c:pt>
                <c:pt idx="2">
                  <c:v>-0.7612500000000013</c:v>
                </c:pt>
                <c:pt idx="3">
                  <c:v>-0.5745000000000005</c:v>
                </c:pt>
                <c:pt idx="4">
                  <c:v>-0.49075000000000024</c:v>
                </c:pt>
                <c:pt idx="5">
                  <c:v>-0.9442500000000003</c:v>
                </c:pt>
                <c:pt idx="6">
                  <c:v>-1.5702500000000015</c:v>
                </c:pt>
                <c:pt idx="7">
                  <c:v>-1.4880000000000013</c:v>
                </c:pt>
                <c:pt idx="8">
                  <c:v>-1.2717500000000008</c:v>
                </c:pt>
                <c:pt idx="9">
                  <c:v>-1.3665000000000003</c:v>
                </c:pt>
                <c:pt idx="10">
                  <c:v>-1.6990000000000007</c:v>
                </c:pt>
                <c:pt idx="11">
                  <c:v>-1.8122500000000015</c:v>
                </c:pt>
                <c:pt idx="12">
                  <c:v>-2.09125</c:v>
                </c:pt>
                <c:pt idx="13">
                  <c:v>-3.0397500000000006</c:v>
                </c:pt>
                <c:pt idx="14">
                  <c:v>-2.714500000000001</c:v>
                </c:pt>
                <c:pt idx="15">
                  <c:v>-1.1277500000000007</c:v>
                </c:pt>
                <c:pt idx="16">
                  <c:v>0.7912499999999989</c:v>
                </c:pt>
                <c:pt idx="17">
                  <c:v>3.81625</c:v>
                </c:pt>
                <c:pt idx="18">
                  <c:v>5.71625</c:v>
                </c:pt>
                <c:pt idx="19">
                  <c:v>6.928249999999999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5.115750000000001</c:v>
                </c:pt>
                <c:pt idx="1">
                  <c:v>-0.7477500000000008</c:v>
                </c:pt>
                <c:pt idx="2">
                  <c:v>-1.1065000000000014</c:v>
                </c:pt>
                <c:pt idx="3">
                  <c:v>-1.5072500000000018</c:v>
                </c:pt>
                <c:pt idx="4">
                  <c:v>-1.2177500000000006</c:v>
                </c:pt>
                <c:pt idx="5">
                  <c:v>-1.0430000000000001</c:v>
                </c:pt>
                <c:pt idx="6">
                  <c:v>-1.64325</c:v>
                </c:pt>
                <c:pt idx="7">
                  <c:v>-1.5010000000000003</c:v>
                </c:pt>
                <c:pt idx="8">
                  <c:v>-1.2185000000000015</c:v>
                </c:pt>
                <c:pt idx="9">
                  <c:v>-1.4905</c:v>
                </c:pt>
                <c:pt idx="10">
                  <c:v>-1.6825</c:v>
                </c:pt>
                <c:pt idx="11">
                  <c:v>-2.0740000000000007</c:v>
                </c:pt>
                <c:pt idx="12">
                  <c:v>-2.32375</c:v>
                </c:pt>
                <c:pt idx="13">
                  <c:v>-3.0040000000000004</c:v>
                </c:pt>
                <c:pt idx="14">
                  <c:v>-2.8522500000000015</c:v>
                </c:pt>
                <c:pt idx="15">
                  <c:v>-1.524750000000001</c:v>
                </c:pt>
                <c:pt idx="16">
                  <c:v>0.09724999999999806</c:v>
                </c:pt>
                <c:pt idx="17">
                  <c:v>2.881999999999999</c:v>
                </c:pt>
                <c:pt idx="18">
                  <c:v>4.78225</c:v>
                </c:pt>
                <c:pt idx="19">
                  <c:v>5.7239999999999975</c:v>
                </c:pt>
              </c:numCache>
            </c:numRef>
          </c:yVal>
          <c:smooth val="0"/>
        </c:ser>
        <c:axId val="40140770"/>
        <c:axId val="25722611"/>
      </c:scatterChart>
      <c:valAx>
        <c:axId val="40140770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crossBetween val="midCat"/>
        <c:dispUnits/>
      </c:valAx>
      <c:valAx>
        <c:axId val="2572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7"/>
          <c:y val="0.215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MBP2A1 - Collared coils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-1.6825283583944557</c:v>
                </c:pt>
                <c:pt idx="1">
                  <c:v>3.6244052689377373</c:v>
                </c:pt>
                <c:pt idx="2">
                  <c:v>0.13753953203897223</c:v>
                </c:pt>
                <c:pt idx="3">
                  <c:v>0.4419024285210193</c:v>
                </c:pt>
                <c:pt idx="4">
                  <c:v>0.1560470808403706</c:v>
                </c:pt>
                <c:pt idx="5">
                  <c:v>0.49137825272305113</c:v>
                </c:pt>
                <c:pt idx="6">
                  <c:v>0.0023322073715609376</c:v>
                </c:pt>
                <c:pt idx="7">
                  <c:v>0.3592032075676029</c:v>
                </c:pt>
                <c:pt idx="8">
                  <c:v>0</c:v>
                </c:pt>
                <c:pt idx="9">
                  <c:v>0.7746875669535384</c:v>
                </c:pt>
                <c:pt idx="10">
                  <c:v>-0.09775756890254424</c:v>
                </c:pt>
                <c:pt idx="11">
                  <c:v>0.858873830605601</c:v>
                </c:pt>
                <c:pt idx="12">
                  <c:v>-0.0009015585671260339</c:v>
                </c:pt>
                <c:pt idx="13">
                  <c:v>0.31007519001519923</c:v>
                </c:pt>
                <c:pt idx="14">
                  <c:v>-0.007059921398280891</c:v>
                </c:pt>
                <c:pt idx="15">
                  <c:v>-0.664332135413608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-1.1923718641423677</c:v>
                </c:pt>
                <c:pt idx="1">
                  <c:v>3.7791970458369852</c:v>
                </c:pt>
                <c:pt idx="2">
                  <c:v>0.17385575364371839</c:v>
                </c:pt>
                <c:pt idx="3">
                  <c:v>1.0082322644812254</c:v>
                </c:pt>
                <c:pt idx="4">
                  <c:v>0.1181396644522074</c:v>
                </c:pt>
                <c:pt idx="5">
                  <c:v>0.7316558048069098</c:v>
                </c:pt>
                <c:pt idx="6">
                  <c:v>0.009196216033259735</c:v>
                </c:pt>
                <c:pt idx="7">
                  <c:v>0.3852520584882653</c:v>
                </c:pt>
                <c:pt idx="8">
                  <c:v>0</c:v>
                </c:pt>
                <c:pt idx="9">
                  <c:v>0.7696100363919695</c:v>
                </c:pt>
                <c:pt idx="10">
                  <c:v>-0.06254356478481912</c:v>
                </c:pt>
                <c:pt idx="11">
                  <c:v>0.8502034148857698</c:v>
                </c:pt>
                <c:pt idx="12">
                  <c:v>0.024078261175168314</c:v>
                </c:pt>
                <c:pt idx="13">
                  <c:v>0.2836411143138076</c:v>
                </c:pt>
                <c:pt idx="14">
                  <c:v>-0.045120104368824784</c:v>
                </c:pt>
                <c:pt idx="15">
                  <c:v>-0.6688899663034711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0.12451023864790722</c:v>
                </c:pt>
                <c:pt idx="1">
                  <c:v>3.6114241914147343</c:v>
                </c:pt>
                <c:pt idx="2">
                  <c:v>0.33249734495975203</c:v>
                </c:pt>
                <c:pt idx="3">
                  <c:v>1.043434094030059</c:v>
                </c:pt>
                <c:pt idx="4">
                  <c:v>0.11019761496896835</c:v>
                </c:pt>
                <c:pt idx="5">
                  <c:v>0.7685507493665108</c:v>
                </c:pt>
                <c:pt idx="6">
                  <c:v>-0.0022055560753084825</c:v>
                </c:pt>
                <c:pt idx="7">
                  <c:v>0.394816399167598</c:v>
                </c:pt>
                <c:pt idx="8">
                  <c:v>2.7755575615628914E-17</c:v>
                </c:pt>
                <c:pt idx="9">
                  <c:v>0.7672027026778613</c:v>
                </c:pt>
                <c:pt idx="10">
                  <c:v>-0.0361294058142536</c:v>
                </c:pt>
                <c:pt idx="11">
                  <c:v>0.8789091056185481</c:v>
                </c:pt>
                <c:pt idx="12">
                  <c:v>0.016259955644289583</c:v>
                </c:pt>
                <c:pt idx="13">
                  <c:v>0.2469586368463234</c:v>
                </c:pt>
                <c:pt idx="14">
                  <c:v>-0.025540220763989856</c:v>
                </c:pt>
                <c:pt idx="15">
                  <c:v>-0.6676259770733056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-0.6037414033695309</c:v>
                </c:pt>
                <c:pt idx="1">
                  <c:v>3.8080424114699074</c:v>
                </c:pt>
                <c:pt idx="2">
                  <c:v>0.05287819253166623</c:v>
                </c:pt>
                <c:pt idx="3">
                  <c:v>1.1169656150346736</c:v>
                </c:pt>
                <c:pt idx="4">
                  <c:v>0.07583047751269935</c:v>
                </c:pt>
                <c:pt idx="5">
                  <c:v>0.7807175748207575</c:v>
                </c:pt>
                <c:pt idx="6">
                  <c:v>0.0002526395668705078</c:v>
                </c:pt>
                <c:pt idx="7">
                  <c:v>0.3856402683877677</c:v>
                </c:pt>
                <c:pt idx="8">
                  <c:v>-2.7755575615628914E-17</c:v>
                </c:pt>
                <c:pt idx="9">
                  <c:v>0.7646311629920515</c:v>
                </c:pt>
                <c:pt idx="10">
                  <c:v>-0.03889800549599143</c:v>
                </c:pt>
                <c:pt idx="11">
                  <c:v>0.8533585960501279</c:v>
                </c:pt>
                <c:pt idx="12">
                  <c:v>0.031224096375490774</c:v>
                </c:pt>
                <c:pt idx="13">
                  <c:v>0.2696401408716837</c:v>
                </c:pt>
                <c:pt idx="14">
                  <c:v>-0.03211674781512942</c:v>
                </c:pt>
                <c:pt idx="15">
                  <c:v>-0.6660941606885119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-1.3966828681081682</c:v>
                </c:pt>
                <c:pt idx="1">
                  <c:v>3.8472440196607938</c:v>
                </c:pt>
                <c:pt idx="2">
                  <c:v>0.07987694489078762</c:v>
                </c:pt>
                <c:pt idx="3">
                  <c:v>1.0284430621930765</c:v>
                </c:pt>
                <c:pt idx="4">
                  <c:v>0.03237650101175597</c:v>
                </c:pt>
                <c:pt idx="5">
                  <c:v>0.7800686102428714</c:v>
                </c:pt>
                <c:pt idx="6">
                  <c:v>0.019961928223802786</c:v>
                </c:pt>
                <c:pt idx="7">
                  <c:v>0.3847994711748227</c:v>
                </c:pt>
                <c:pt idx="8">
                  <c:v>-1.3877787807814457E-17</c:v>
                </c:pt>
                <c:pt idx="9">
                  <c:v>0.7644642138088542</c:v>
                </c:pt>
                <c:pt idx="10">
                  <c:v>-0.02402155568990044</c:v>
                </c:pt>
                <c:pt idx="11">
                  <c:v>0.8547179314781825</c:v>
                </c:pt>
                <c:pt idx="12">
                  <c:v>0.00780163730380503</c:v>
                </c:pt>
                <c:pt idx="13">
                  <c:v>0.2497507374079031</c:v>
                </c:pt>
                <c:pt idx="14">
                  <c:v>-0.029819835710015816</c:v>
                </c:pt>
                <c:pt idx="15">
                  <c:v>-0.6633555239356764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-1.310675808601937</c:v>
                </c:pt>
                <c:pt idx="1">
                  <c:v>3.9703003082656743</c:v>
                </c:pt>
                <c:pt idx="2">
                  <c:v>0.3422251400437819</c:v>
                </c:pt>
                <c:pt idx="3">
                  <c:v>0.7619613101175251</c:v>
                </c:pt>
                <c:pt idx="4">
                  <c:v>-0.022694693717175397</c:v>
                </c:pt>
                <c:pt idx="5">
                  <c:v>0.7471386000577532</c:v>
                </c:pt>
                <c:pt idx="6">
                  <c:v>0.00859744038996755</c:v>
                </c:pt>
                <c:pt idx="7">
                  <c:v>0.36576128773044614</c:v>
                </c:pt>
                <c:pt idx="8">
                  <c:v>2.7755575615628914E-17</c:v>
                </c:pt>
                <c:pt idx="9">
                  <c:v>0.7611399846109228</c:v>
                </c:pt>
                <c:pt idx="10">
                  <c:v>-0.0345195218956964</c:v>
                </c:pt>
                <c:pt idx="11">
                  <c:v>0.868378930622829</c:v>
                </c:pt>
                <c:pt idx="12">
                  <c:v>0.008284686007387571</c:v>
                </c:pt>
                <c:pt idx="13">
                  <c:v>0.264051464588703</c:v>
                </c:pt>
                <c:pt idx="14">
                  <c:v>-0.0298637992253252</c:v>
                </c:pt>
                <c:pt idx="15">
                  <c:v>-0.6594123876639019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-1.230676480357681</c:v>
                </c:pt>
                <c:pt idx="1">
                  <c:v>4.157871099707293</c:v>
                </c:pt>
                <c:pt idx="2">
                  <c:v>0.24736131138556514</c:v>
                </c:pt>
                <c:pt idx="3">
                  <c:v>0.85395375622475</c:v>
                </c:pt>
                <c:pt idx="4">
                  <c:v>0.039918812289104086</c:v>
                </c:pt>
                <c:pt idx="5">
                  <c:v>0.7627310082482435</c:v>
                </c:pt>
                <c:pt idx="6">
                  <c:v>0.010207390835030241</c:v>
                </c:pt>
                <c:pt idx="7">
                  <c:v>0.4032258376692114</c:v>
                </c:pt>
                <c:pt idx="8">
                  <c:v>-1.3877787807814457E-17</c:v>
                </c:pt>
                <c:pt idx="9">
                  <c:v>0.7666752322104594</c:v>
                </c:pt>
                <c:pt idx="10">
                  <c:v>-0.04775623263862264</c:v>
                </c:pt>
                <c:pt idx="11">
                  <c:v>0.8913545081610339</c:v>
                </c:pt>
                <c:pt idx="12">
                  <c:v>-0.01684905097122149</c:v>
                </c:pt>
                <c:pt idx="13">
                  <c:v>0.20758341474141462</c:v>
                </c:pt>
                <c:pt idx="14">
                  <c:v>-0.02442401790729548</c:v>
                </c:pt>
                <c:pt idx="15">
                  <c:v>-0.6602758940947127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-0.21873161983544864</c:v>
                </c:pt>
                <c:pt idx="1">
                  <c:v>4.052166227946333</c:v>
                </c:pt>
                <c:pt idx="2">
                  <c:v>0.08145247504212488</c:v>
                </c:pt>
                <c:pt idx="3">
                  <c:v>1.0489339353728013</c:v>
                </c:pt>
                <c:pt idx="4">
                  <c:v>0.03314660387876974</c:v>
                </c:pt>
                <c:pt idx="5">
                  <c:v>0.7970017111540472</c:v>
                </c:pt>
                <c:pt idx="6">
                  <c:v>0.005500642414072027</c:v>
                </c:pt>
                <c:pt idx="7">
                  <c:v>0.39114976035493054</c:v>
                </c:pt>
                <c:pt idx="8">
                  <c:v>1.3877787807814457E-17</c:v>
                </c:pt>
                <c:pt idx="9">
                  <c:v>0.7660255464915827</c:v>
                </c:pt>
                <c:pt idx="10">
                  <c:v>-0.026264936005316927</c:v>
                </c:pt>
                <c:pt idx="11">
                  <c:v>0.8739467258972076</c:v>
                </c:pt>
                <c:pt idx="12">
                  <c:v>0.011460921981884708</c:v>
                </c:pt>
                <c:pt idx="13">
                  <c:v>0.2264951689741928</c:v>
                </c:pt>
                <c:pt idx="14">
                  <c:v>-0.025947408309360803</c:v>
                </c:pt>
                <c:pt idx="15">
                  <c:v>-0.6642950359796179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-0.09361783526364462</c:v>
                </c:pt>
                <c:pt idx="1">
                  <c:v>4.000996161099962</c:v>
                </c:pt>
                <c:pt idx="2">
                  <c:v>0.14951367348298852</c:v>
                </c:pt>
                <c:pt idx="3">
                  <c:v>1.010306441095352</c:v>
                </c:pt>
                <c:pt idx="4">
                  <c:v>0.03160282479713666</c:v>
                </c:pt>
                <c:pt idx="5">
                  <c:v>0.7432680451008152</c:v>
                </c:pt>
                <c:pt idx="6">
                  <c:v>0.009395956841778338</c:v>
                </c:pt>
                <c:pt idx="7">
                  <c:v>0.3735454597291762</c:v>
                </c:pt>
                <c:pt idx="8">
                  <c:v>-1.3877787807814457E-17</c:v>
                </c:pt>
                <c:pt idx="9">
                  <c:v>0.7650959096402508</c:v>
                </c:pt>
                <c:pt idx="10">
                  <c:v>-0.03167416733725777</c:v>
                </c:pt>
                <c:pt idx="11">
                  <c:v>0.8498276112058002</c:v>
                </c:pt>
                <c:pt idx="12">
                  <c:v>-0.001978489476396946</c:v>
                </c:pt>
                <c:pt idx="13">
                  <c:v>0.25215224828951377</c:v>
                </c:pt>
                <c:pt idx="14">
                  <c:v>-0.02257418784386773</c:v>
                </c:pt>
                <c:pt idx="15">
                  <c:v>-0.6670540612484682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-0.136163490313422</c:v>
                </c:pt>
                <c:pt idx="1">
                  <c:v>4.40886164415404</c:v>
                </c:pt>
                <c:pt idx="2">
                  <c:v>0.25554131521100487</c:v>
                </c:pt>
                <c:pt idx="3">
                  <c:v>1.2643813653054097</c:v>
                </c:pt>
                <c:pt idx="4">
                  <c:v>0.0978919868436641</c:v>
                </c:pt>
                <c:pt idx="5">
                  <c:v>0.8026103025346571</c:v>
                </c:pt>
                <c:pt idx="6">
                  <c:v>0.02156966693460435</c:v>
                </c:pt>
                <c:pt idx="7">
                  <c:v>0.40610767696222194</c:v>
                </c:pt>
                <c:pt idx="8">
                  <c:v>0</c:v>
                </c:pt>
                <c:pt idx="9">
                  <c:v>0.771326006929888</c:v>
                </c:pt>
                <c:pt idx="10">
                  <c:v>-0.03697499915898333</c:v>
                </c:pt>
                <c:pt idx="11">
                  <c:v>0.8551902709942574</c:v>
                </c:pt>
                <c:pt idx="12">
                  <c:v>-0.0016031277617517374</c:v>
                </c:pt>
                <c:pt idx="13">
                  <c:v>0.22458532241632717</c:v>
                </c:pt>
                <c:pt idx="14">
                  <c:v>-0.03289595331380936</c:v>
                </c:pt>
                <c:pt idx="15">
                  <c:v>-0.667161943040339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-1.2992271236475823</c:v>
                </c:pt>
                <c:pt idx="1">
                  <c:v>3.9287364471406305</c:v>
                </c:pt>
                <c:pt idx="2">
                  <c:v>-0.017020669554644846</c:v>
                </c:pt>
                <c:pt idx="3">
                  <c:v>1.1495436781188253</c:v>
                </c:pt>
                <c:pt idx="4">
                  <c:v>0.0008674446961938892</c:v>
                </c:pt>
                <c:pt idx="5">
                  <c:v>0.7871769985841013</c:v>
                </c:pt>
                <c:pt idx="6">
                  <c:v>-0.017410768274580705</c:v>
                </c:pt>
                <c:pt idx="7">
                  <c:v>0.3941271191288921</c:v>
                </c:pt>
                <c:pt idx="8">
                  <c:v>1.3877787807814457E-17</c:v>
                </c:pt>
                <c:pt idx="9">
                  <c:v>0.765773425727279</c:v>
                </c:pt>
                <c:pt idx="10">
                  <c:v>-0.04814934958042574</c:v>
                </c:pt>
                <c:pt idx="11">
                  <c:v>0.8613027960061768</c:v>
                </c:pt>
                <c:pt idx="12">
                  <c:v>0.020001914135813637</c:v>
                </c:pt>
                <c:pt idx="13">
                  <c:v>0.21476286184850493</c:v>
                </c:pt>
                <c:pt idx="14">
                  <c:v>-0.0371693672763808</c:v>
                </c:pt>
                <c:pt idx="15">
                  <c:v>-0.6660594720896856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-1.1946271327995093</c:v>
                </c:pt>
                <c:pt idx="1">
                  <c:v>4.013068135558982</c:v>
                </c:pt>
                <c:pt idx="2">
                  <c:v>0.24720061636063256</c:v>
                </c:pt>
                <c:pt idx="3">
                  <c:v>0.879250352677372</c:v>
                </c:pt>
                <c:pt idx="4">
                  <c:v>0.08673667672538095</c:v>
                </c:pt>
                <c:pt idx="5">
                  <c:v>0.7188882177846468</c:v>
                </c:pt>
                <c:pt idx="6">
                  <c:v>0.024065820615975033</c:v>
                </c:pt>
                <c:pt idx="7">
                  <c:v>0.37303044627026816</c:v>
                </c:pt>
                <c:pt idx="8">
                  <c:v>-1.3877787807814457E-17</c:v>
                </c:pt>
                <c:pt idx="9">
                  <c:v>0.7639574450211991</c:v>
                </c:pt>
                <c:pt idx="10">
                  <c:v>-0.0646300443725554</c:v>
                </c:pt>
                <c:pt idx="11">
                  <c:v>0.8811158091675173</c:v>
                </c:pt>
                <c:pt idx="12">
                  <c:v>0.001956945166156736</c:v>
                </c:pt>
                <c:pt idx="13">
                  <c:v>0.2413122483359835</c:v>
                </c:pt>
                <c:pt idx="14">
                  <c:v>-0.032598135266772195</c:v>
                </c:pt>
                <c:pt idx="15">
                  <c:v>-0.6623480964730293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-2.020724591819055</c:v>
                </c:pt>
                <c:pt idx="1">
                  <c:v>3.8711229902636677</c:v>
                </c:pt>
                <c:pt idx="2">
                  <c:v>0.06531364534150541</c:v>
                </c:pt>
                <c:pt idx="3">
                  <c:v>0.8770669302075874</c:v>
                </c:pt>
                <c:pt idx="4">
                  <c:v>0.08619296306501506</c:v>
                </c:pt>
                <c:pt idx="5">
                  <c:v>0.7526421980568225</c:v>
                </c:pt>
                <c:pt idx="6">
                  <c:v>0.026027613450508448</c:v>
                </c:pt>
                <c:pt idx="7">
                  <c:v>0.39758995986903517</c:v>
                </c:pt>
                <c:pt idx="8">
                  <c:v>-2.7755575615628914E-17</c:v>
                </c:pt>
                <c:pt idx="9">
                  <c:v>0.7592227672230009</c:v>
                </c:pt>
                <c:pt idx="10">
                  <c:v>-0.05433631623292089</c:v>
                </c:pt>
                <c:pt idx="11">
                  <c:v>0.8661808775675118</c:v>
                </c:pt>
                <c:pt idx="12">
                  <c:v>0.011907619938592634</c:v>
                </c:pt>
                <c:pt idx="13">
                  <c:v>0.21336535850925042</c:v>
                </c:pt>
                <c:pt idx="14">
                  <c:v>-0.036398460022017604</c:v>
                </c:pt>
                <c:pt idx="15">
                  <c:v>-0.6604535880365002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-1.0041491549006776</c:v>
                </c:pt>
                <c:pt idx="1">
                  <c:v>3.964119340160622</c:v>
                </c:pt>
                <c:pt idx="2">
                  <c:v>-0.000557900255860562</c:v>
                </c:pt>
                <c:pt idx="3">
                  <c:v>0.9887617405320427</c:v>
                </c:pt>
                <c:pt idx="4">
                  <c:v>0.09802566956231423</c:v>
                </c:pt>
                <c:pt idx="5">
                  <c:v>0.7267673312228271</c:v>
                </c:pt>
                <c:pt idx="6">
                  <c:v>-0.004693315565607342</c:v>
                </c:pt>
                <c:pt idx="7">
                  <c:v>0.3969004884731541</c:v>
                </c:pt>
                <c:pt idx="8">
                  <c:v>0</c:v>
                </c:pt>
                <c:pt idx="9">
                  <c:v>0.7666499384777173</c:v>
                </c:pt>
                <c:pt idx="10">
                  <c:v>-0.030193304042949714</c:v>
                </c:pt>
                <c:pt idx="11">
                  <c:v>0.8585859687063058</c:v>
                </c:pt>
                <c:pt idx="12">
                  <c:v>0.008340223628491211</c:v>
                </c:pt>
                <c:pt idx="13">
                  <c:v>0.22258772374092436</c:v>
                </c:pt>
                <c:pt idx="14">
                  <c:v>-0.025502243140419854</c:v>
                </c:pt>
                <c:pt idx="15">
                  <c:v>-0.665622387535121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-0.37347969787171864</c:v>
                </c:pt>
                <c:pt idx="1">
                  <c:v>3.8424048786624674</c:v>
                </c:pt>
                <c:pt idx="2">
                  <c:v>-0.18900609117233225</c:v>
                </c:pt>
                <c:pt idx="3">
                  <c:v>0.8947836106064765</c:v>
                </c:pt>
                <c:pt idx="4">
                  <c:v>-0.00556014383551709</c:v>
                </c:pt>
                <c:pt idx="5">
                  <c:v>0.6987420252478732</c:v>
                </c:pt>
                <c:pt idx="6">
                  <c:v>-0.009351578220818293</c:v>
                </c:pt>
                <c:pt idx="7">
                  <c:v>0.38049541883924215</c:v>
                </c:pt>
                <c:pt idx="8">
                  <c:v>2.7755575615628914E-17</c:v>
                </c:pt>
                <c:pt idx="9">
                  <c:v>0.7639267770598526</c:v>
                </c:pt>
                <c:pt idx="10">
                  <c:v>-0.016166918863037803</c:v>
                </c:pt>
                <c:pt idx="11">
                  <c:v>0.8559435576670262</c:v>
                </c:pt>
                <c:pt idx="12">
                  <c:v>0.028479201518059483</c:v>
                </c:pt>
                <c:pt idx="13">
                  <c:v>0.25740604187171134</c:v>
                </c:pt>
                <c:pt idx="14">
                  <c:v>-0.028951158145871722</c:v>
                </c:pt>
                <c:pt idx="15">
                  <c:v>-0.6601489805357634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-1.0252349639987004</c:v>
                </c:pt>
                <c:pt idx="1">
                  <c:v>3.3709954227936367</c:v>
                </c:pt>
                <c:pt idx="2">
                  <c:v>-0.04999436149198806</c:v>
                </c:pt>
                <c:pt idx="3">
                  <c:v>0.7801935369192714</c:v>
                </c:pt>
                <c:pt idx="4">
                  <c:v>-0.01571116675983368</c:v>
                </c:pt>
                <c:pt idx="5">
                  <c:v>0.6724556031658795</c:v>
                </c:pt>
                <c:pt idx="6">
                  <c:v>-0.026398647816810866</c:v>
                </c:pt>
                <c:pt idx="7">
                  <c:v>0.3762751248953746</c:v>
                </c:pt>
                <c:pt idx="8">
                  <c:v>0</c:v>
                </c:pt>
                <c:pt idx="9">
                  <c:v>0.7677198721612946</c:v>
                </c:pt>
                <c:pt idx="10">
                  <c:v>-0.029237980453651804</c:v>
                </c:pt>
                <c:pt idx="11">
                  <c:v>0.8607591048572791</c:v>
                </c:pt>
                <c:pt idx="12">
                  <c:v>0.015021102829054066</c:v>
                </c:pt>
                <c:pt idx="13">
                  <c:v>0.2658425598291728</c:v>
                </c:pt>
                <c:pt idx="14">
                  <c:v>-0.01979956200159552</c:v>
                </c:pt>
                <c:pt idx="15">
                  <c:v>-0.6582460355573836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-0.3418295875019337</c:v>
                </c:pt>
                <c:pt idx="1">
                  <c:v>3.011978441473552</c:v>
                </c:pt>
                <c:pt idx="2">
                  <c:v>-0.07622039256612129</c:v>
                </c:pt>
                <c:pt idx="3">
                  <c:v>1.0986864002976757</c:v>
                </c:pt>
                <c:pt idx="4">
                  <c:v>-0.03109338268351322</c:v>
                </c:pt>
                <c:pt idx="5">
                  <c:v>0.7023713144598446</c:v>
                </c:pt>
                <c:pt idx="6">
                  <c:v>-0.020045215349715526</c:v>
                </c:pt>
                <c:pt idx="7">
                  <c:v>0.40141922687524784</c:v>
                </c:pt>
                <c:pt idx="8">
                  <c:v>1.3877787807814457E-17</c:v>
                </c:pt>
                <c:pt idx="9">
                  <c:v>0.7638470959937524</c:v>
                </c:pt>
                <c:pt idx="10">
                  <c:v>-0.004187257371586206</c:v>
                </c:pt>
                <c:pt idx="11">
                  <c:v>0.8943108832207629</c:v>
                </c:pt>
                <c:pt idx="12">
                  <c:v>0.0291693767345299</c:v>
                </c:pt>
                <c:pt idx="13">
                  <c:v>0.2036347864931513</c:v>
                </c:pt>
                <c:pt idx="14">
                  <c:v>-0.03431548064417568</c:v>
                </c:pt>
                <c:pt idx="15">
                  <c:v>-0.6666211159867548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-0.07618995046949237</c:v>
                </c:pt>
                <c:pt idx="1">
                  <c:v>2.6478956223532033</c:v>
                </c:pt>
                <c:pt idx="2">
                  <c:v>0.13060734950097752</c:v>
                </c:pt>
                <c:pt idx="3">
                  <c:v>0.6707665646496589</c:v>
                </c:pt>
                <c:pt idx="4">
                  <c:v>-0.12715916185684048</c:v>
                </c:pt>
                <c:pt idx="5">
                  <c:v>0.5713756272639715</c:v>
                </c:pt>
                <c:pt idx="6">
                  <c:v>-0.003771229129625747</c:v>
                </c:pt>
                <c:pt idx="7">
                  <c:v>0.3650284523646711</c:v>
                </c:pt>
                <c:pt idx="8">
                  <c:v>0</c:v>
                </c:pt>
                <c:pt idx="9">
                  <c:v>0.7627338751246039</c:v>
                </c:pt>
                <c:pt idx="10">
                  <c:v>-0.0451433432494784</c:v>
                </c:pt>
                <c:pt idx="11">
                  <c:v>0.9252336279366011</c:v>
                </c:pt>
                <c:pt idx="12">
                  <c:v>-0.018393445075237234</c:v>
                </c:pt>
                <c:pt idx="13">
                  <c:v>0.21538476866492004</c:v>
                </c:pt>
                <c:pt idx="14">
                  <c:v>-0.006382617946885591</c:v>
                </c:pt>
                <c:pt idx="15">
                  <c:v>-0.6611962060980524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-0.6352863721173521</c:v>
                </c:pt>
                <c:pt idx="1">
                  <c:v>0.569496306986743</c:v>
                </c:pt>
                <c:pt idx="2">
                  <c:v>-0.25029910113526965</c:v>
                </c:pt>
                <c:pt idx="3">
                  <c:v>0.054323882201182866</c:v>
                </c:pt>
                <c:pt idx="4">
                  <c:v>-0.12133102073250607</c:v>
                </c:pt>
                <c:pt idx="5">
                  <c:v>0.05861533705654169</c:v>
                </c:pt>
                <c:pt idx="6">
                  <c:v>0.02797641610503826</c:v>
                </c:pt>
                <c:pt idx="7">
                  <c:v>-0.009469001956839265</c:v>
                </c:pt>
                <c:pt idx="8">
                  <c:v>0</c:v>
                </c:pt>
                <c:pt idx="9">
                  <c:v>-0.015105550077766615</c:v>
                </c:pt>
                <c:pt idx="10">
                  <c:v>0.10062260858340083</c:v>
                </c:pt>
                <c:pt idx="11">
                  <c:v>-0.0032320941350829496</c:v>
                </c:pt>
                <c:pt idx="12">
                  <c:v>-0.004378559403487494</c:v>
                </c:pt>
                <c:pt idx="13">
                  <c:v>-0.09742402732198399</c:v>
                </c:pt>
                <c:pt idx="14">
                  <c:v>0.014247194069314309</c:v>
                </c:pt>
                <c:pt idx="15">
                  <c:v>-0.0018787128642157964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0.8774244347735785</c:v>
                </c:pt>
                <c:pt idx="1">
                  <c:v>0.7119251271457254</c:v>
                </c:pt>
                <c:pt idx="2">
                  <c:v>-0.2660834107550008</c:v>
                </c:pt>
                <c:pt idx="3">
                  <c:v>0.28231075319945387</c:v>
                </c:pt>
                <c:pt idx="4">
                  <c:v>-0.04174989080558608</c:v>
                </c:pt>
                <c:pt idx="5">
                  <c:v>0.011180348126633499</c:v>
                </c:pt>
                <c:pt idx="6">
                  <c:v>0.052254256697498114</c:v>
                </c:pt>
                <c:pt idx="7">
                  <c:v>0.01978089277267711</c:v>
                </c:pt>
                <c:pt idx="8">
                  <c:v>0</c:v>
                </c:pt>
                <c:pt idx="9">
                  <c:v>-0.011033940399156665</c:v>
                </c:pt>
                <c:pt idx="10">
                  <c:v>0.11320764986837532</c:v>
                </c:pt>
                <c:pt idx="11">
                  <c:v>0.06118145292885801</c:v>
                </c:pt>
                <c:pt idx="12">
                  <c:v>-0.02098921459342892</c:v>
                </c:pt>
                <c:pt idx="13">
                  <c:v>-0.17014831524047438</c:v>
                </c:pt>
                <c:pt idx="14">
                  <c:v>0.02785340007240518</c:v>
                </c:pt>
                <c:pt idx="15">
                  <c:v>-0.014277437760938792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1.8451122099588613</c:v>
                </c:pt>
                <c:pt idx="1">
                  <c:v>0.7229602771605566</c:v>
                </c:pt>
                <c:pt idx="2">
                  <c:v>-0.280228172144935</c:v>
                </c:pt>
                <c:pt idx="3">
                  <c:v>0.16503814087910737</c:v>
                </c:pt>
                <c:pt idx="4">
                  <c:v>-0.06699630383538713</c:v>
                </c:pt>
                <c:pt idx="5">
                  <c:v>0.03571404393978307</c:v>
                </c:pt>
                <c:pt idx="6">
                  <c:v>0.036290532280526394</c:v>
                </c:pt>
                <c:pt idx="7">
                  <c:v>0.01327857792621321</c:v>
                </c:pt>
                <c:pt idx="8">
                  <c:v>-2.7755575615628914E-17</c:v>
                </c:pt>
                <c:pt idx="9">
                  <c:v>-0.014461011929227243</c:v>
                </c:pt>
                <c:pt idx="10">
                  <c:v>0.10598607171466289</c:v>
                </c:pt>
                <c:pt idx="11">
                  <c:v>0.03831246446320908</c:v>
                </c:pt>
                <c:pt idx="12">
                  <c:v>-0.03173574830901388</c:v>
                </c:pt>
                <c:pt idx="13">
                  <c:v>-0.12370956977485889</c:v>
                </c:pt>
                <c:pt idx="14">
                  <c:v>0.017702094831392734</c:v>
                </c:pt>
                <c:pt idx="15">
                  <c:v>-0.010353935965033681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1.3875140958321772</c:v>
                </c:pt>
                <c:pt idx="1">
                  <c:v>1.156248583336846</c:v>
                </c:pt>
                <c:pt idx="2">
                  <c:v>-0.5458444299274163</c:v>
                </c:pt>
                <c:pt idx="3">
                  <c:v>0.2536238763963058</c:v>
                </c:pt>
                <c:pt idx="4">
                  <c:v>-0.09901625461340466</c:v>
                </c:pt>
                <c:pt idx="5">
                  <c:v>0.09062050689511653</c:v>
                </c:pt>
                <c:pt idx="6">
                  <c:v>0.00868823463383682</c:v>
                </c:pt>
                <c:pt idx="7">
                  <c:v>0.02420745035443525</c:v>
                </c:pt>
                <c:pt idx="8">
                  <c:v>0</c:v>
                </c:pt>
                <c:pt idx="9">
                  <c:v>-0.01078315584084297</c:v>
                </c:pt>
                <c:pt idx="10">
                  <c:v>0.111104597477895</c:v>
                </c:pt>
                <c:pt idx="11">
                  <c:v>0.04519425136298176</c:v>
                </c:pt>
                <c:pt idx="12">
                  <c:v>-0.013360578815611694</c:v>
                </c:pt>
                <c:pt idx="13">
                  <c:v>-0.14920366910099492</c:v>
                </c:pt>
                <c:pt idx="14">
                  <c:v>0.005257187585367418</c:v>
                </c:pt>
                <c:pt idx="15">
                  <c:v>-0.0039258789205142315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1.2472686134623032</c:v>
                </c:pt>
                <c:pt idx="1">
                  <c:v>0.8885524470922391</c:v>
                </c:pt>
                <c:pt idx="2">
                  <c:v>-0.09209268624366822</c:v>
                </c:pt>
                <c:pt idx="3">
                  <c:v>-0.0014238409584896843</c:v>
                </c:pt>
                <c:pt idx="4">
                  <c:v>-0.003993377534271453</c:v>
                </c:pt>
                <c:pt idx="5">
                  <c:v>0.05732175530196186</c:v>
                </c:pt>
                <c:pt idx="6">
                  <c:v>-0.0027956492494687346</c:v>
                </c:pt>
                <c:pt idx="7">
                  <c:v>0.02403414381540621</c:v>
                </c:pt>
                <c:pt idx="8">
                  <c:v>5.551115123125783E-17</c:v>
                </c:pt>
                <c:pt idx="9">
                  <c:v>-0.016911487798492497</c:v>
                </c:pt>
                <c:pt idx="10">
                  <c:v>0.11587795615279006</c:v>
                </c:pt>
                <c:pt idx="11">
                  <c:v>0.034700052037942235</c:v>
                </c:pt>
                <c:pt idx="12">
                  <c:v>-0.026805168389022523</c:v>
                </c:pt>
                <c:pt idx="13">
                  <c:v>-0.10527138899957467</c:v>
                </c:pt>
                <c:pt idx="14">
                  <c:v>0.007336550048719359</c:v>
                </c:pt>
                <c:pt idx="15">
                  <c:v>-0.007291424734764849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1.473101514241776</c:v>
                </c:pt>
                <c:pt idx="1">
                  <c:v>0.25059933607631524</c:v>
                </c:pt>
                <c:pt idx="2">
                  <c:v>0.008969452729874025</c:v>
                </c:pt>
                <c:pt idx="3">
                  <c:v>-0.06070152260011931</c:v>
                </c:pt>
                <c:pt idx="4">
                  <c:v>-0.026848503863146106</c:v>
                </c:pt>
                <c:pt idx="5">
                  <c:v>-0.016030919875852315</c:v>
                </c:pt>
                <c:pt idx="6">
                  <c:v>0.023326156612900537</c:v>
                </c:pt>
                <c:pt idx="7">
                  <c:v>0.03018202500664937</c:v>
                </c:pt>
                <c:pt idx="8">
                  <c:v>0</c:v>
                </c:pt>
                <c:pt idx="9">
                  <c:v>-0.010524170253729185</c:v>
                </c:pt>
                <c:pt idx="10">
                  <c:v>0.10696196141130501</c:v>
                </c:pt>
                <c:pt idx="11">
                  <c:v>0.05755843647023497</c:v>
                </c:pt>
                <c:pt idx="12">
                  <c:v>-0.008029340978200888</c:v>
                </c:pt>
                <c:pt idx="13">
                  <c:v>-0.12090311796622578</c:v>
                </c:pt>
                <c:pt idx="14">
                  <c:v>0.009686363302761347</c:v>
                </c:pt>
                <c:pt idx="15">
                  <c:v>-0.017659866976266408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0.6006791039768353</c:v>
                </c:pt>
                <c:pt idx="1">
                  <c:v>0.7478705218120834</c:v>
                </c:pt>
                <c:pt idx="2">
                  <c:v>-0.17105764488193892</c:v>
                </c:pt>
                <c:pt idx="3">
                  <c:v>-0.028016827770089257</c:v>
                </c:pt>
                <c:pt idx="4">
                  <c:v>-0.11876025323958196</c:v>
                </c:pt>
                <c:pt idx="5">
                  <c:v>-0.046312117608870225</c:v>
                </c:pt>
                <c:pt idx="6">
                  <c:v>0.009067537132514555</c:v>
                </c:pt>
                <c:pt idx="7">
                  <c:v>-0.01774939951707426</c:v>
                </c:pt>
                <c:pt idx="8">
                  <c:v>-5.551115123125783E-17</c:v>
                </c:pt>
                <c:pt idx="9">
                  <c:v>-0.021486414239094708</c:v>
                </c:pt>
                <c:pt idx="10">
                  <c:v>0.09357328644892846</c:v>
                </c:pt>
                <c:pt idx="11">
                  <c:v>0.011056723907305683</c:v>
                </c:pt>
                <c:pt idx="12">
                  <c:v>-0.04271252744343647</c:v>
                </c:pt>
                <c:pt idx="13">
                  <c:v>-0.10348019060163358</c:v>
                </c:pt>
                <c:pt idx="14">
                  <c:v>0.0037194819208143104</c:v>
                </c:pt>
                <c:pt idx="15">
                  <c:v>-0.014986740914769843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1.696685598315037</c:v>
                </c:pt>
                <c:pt idx="1">
                  <c:v>0.6852212656899096</c:v>
                </c:pt>
                <c:pt idx="2">
                  <c:v>0.09123931927515838</c:v>
                </c:pt>
                <c:pt idx="3">
                  <c:v>-0.004952879306940408</c:v>
                </c:pt>
                <c:pt idx="4">
                  <c:v>-0.05249623362190113</c:v>
                </c:pt>
                <c:pt idx="5">
                  <c:v>-0.014520043992504852</c:v>
                </c:pt>
                <c:pt idx="6">
                  <c:v>0.02758664818385556</c:v>
                </c:pt>
                <c:pt idx="7">
                  <c:v>-0.001375775160305126</c:v>
                </c:pt>
                <c:pt idx="8">
                  <c:v>0</c:v>
                </c:pt>
                <c:pt idx="9">
                  <c:v>-0.018185267526390207</c:v>
                </c:pt>
                <c:pt idx="10">
                  <c:v>0.1276956402075632</c:v>
                </c:pt>
                <c:pt idx="11">
                  <c:v>0.024190579954982735</c:v>
                </c:pt>
                <c:pt idx="12">
                  <c:v>-0.009168045699875227</c:v>
                </c:pt>
                <c:pt idx="13">
                  <c:v>-0.11176065287800413</c:v>
                </c:pt>
                <c:pt idx="14">
                  <c:v>0.026256835685251542</c:v>
                </c:pt>
                <c:pt idx="15">
                  <c:v>-0.011524605955302365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2.548107570583553</c:v>
                </c:pt>
                <c:pt idx="1">
                  <c:v>0.9114611161264549</c:v>
                </c:pt>
                <c:pt idx="2">
                  <c:v>0.02359888674785937</c:v>
                </c:pt>
                <c:pt idx="3">
                  <c:v>0.10328456928663068</c:v>
                </c:pt>
                <c:pt idx="4">
                  <c:v>-0.0288484563633801</c:v>
                </c:pt>
                <c:pt idx="5">
                  <c:v>0.03368159818174101</c:v>
                </c:pt>
                <c:pt idx="6">
                  <c:v>0.014143091221320778</c:v>
                </c:pt>
                <c:pt idx="7">
                  <c:v>0.01433253598585045</c:v>
                </c:pt>
                <c:pt idx="8">
                  <c:v>2.7755575615628914E-17</c:v>
                </c:pt>
                <c:pt idx="9">
                  <c:v>-0.01515368512010387</c:v>
                </c:pt>
                <c:pt idx="10">
                  <c:v>0.12944509169854915</c:v>
                </c:pt>
                <c:pt idx="11">
                  <c:v>0.03448137634818195</c:v>
                </c:pt>
                <c:pt idx="12">
                  <c:v>-0.0013242367333332443</c:v>
                </c:pt>
                <c:pt idx="13">
                  <c:v>-0.09867099536917888</c:v>
                </c:pt>
                <c:pt idx="14">
                  <c:v>0.029405618651217116</c:v>
                </c:pt>
                <c:pt idx="15">
                  <c:v>-0.005422141528528194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1.8862668363269233</c:v>
                </c:pt>
                <c:pt idx="1">
                  <c:v>0.5530583459446565</c:v>
                </c:pt>
                <c:pt idx="2">
                  <c:v>-0.10045441448192954</c:v>
                </c:pt>
                <c:pt idx="3">
                  <c:v>0.14696563061138818</c:v>
                </c:pt>
                <c:pt idx="4">
                  <c:v>-0.05944825169959701</c:v>
                </c:pt>
                <c:pt idx="5">
                  <c:v>0.047754291371732954</c:v>
                </c:pt>
                <c:pt idx="6">
                  <c:v>0.032461752374876474</c:v>
                </c:pt>
                <c:pt idx="7">
                  <c:v>0.01570745749959914</c:v>
                </c:pt>
                <c:pt idx="8">
                  <c:v>0</c:v>
                </c:pt>
                <c:pt idx="9">
                  <c:v>-0.010546647704892404</c:v>
                </c:pt>
                <c:pt idx="10">
                  <c:v>0.12622935957248232</c:v>
                </c:pt>
                <c:pt idx="11">
                  <c:v>0.04308234797825516</c:v>
                </c:pt>
                <c:pt idx="12">
                  <c:v>-0.02709168914805337</c:v>
                </c:pt>
                <c:pt idx="13">
                  <c:v>-0.12028383489804338</c:v>
                </c:pt>
                <c:pt idx="14">
                  <c:v>0.03189204914307561</c:v>
                </c:pt>
                <c:pt idx="15">
                  <c:v>-0.015544350548998415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2.177020113369667</c:v>
                </c:pt>
                <c:pt idx="1">
                  <c:v>0.13318311091708734</c:v>
                </c:pt>
                <c:pt idx="2">
                  <c:v>0.09890333295120549</c:v>
                </c:pt>
                <c:pt idx="3">
                  <c:v>-0.016931823869288123</c:v>
                </c:pt>
                <c:pt idx="4">
                  <c:v>-0.07033302952268244</c:v>
                </c:pt>
                <c:pt idx="5">
                  <c:v>0.04893650344766423</c:v>
                </c:pt>
                <c:pt idx="6">
                  <c:v>0.009884948093583965</c:v>
                </c:pt>
                <c:pt idx="7">
                  <c:v>0.02723683067903298</c:v>
                </c:pt>
                <c:pt idx="8">
                  <c:v>-5.551115123125783E-17</c:v>
                </c:pt>
                <c:pt idx="9">
                  <c:v>-0.008676342178861133</c:v>
                </c:pt>
                <c:pt idx="10">
                  <c:v>0.10261759942777664</c:v>
                </c:pt>
                <c:pt idx="11">
                  <c:v>0.04817837353119826</c:v>
                </c:pt>
                <c:pt idx="12">
                  <c:v>-0.03514042772179465</c:v>
                </c:pt>
                <c:pt idx="13">
                  <c:v>-0.1282093896264949</c:v>
                </c:pt>
                <c:pt idx="14">
                  <c:v>0.017029004814275647</c:v>
                </c:pt>
                <c:pt idx="15">
                  <c:v>-0.01595268360658568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1.8376972843090744</c:v>
                </c:pt>
                <c:pt idx="1">
                  <c:v>-0.2356118904308453</c:v>
                </c:pt>
                <c:pt idx="2">
                  <c:v>-0.16593964768579708</c:v>
                </c:pt>
                <c:pt idx="3">
                  <c:v>0.07755362665691183</c:v>
                </c:pt>
                <c:pt idx="4">
                  <c:v>-0.09820824730881617</c:v>
                </c:pt>
                <c:pt idx="5">
                  <c:v>0.012937907069509681</c:v>
                </c:pt>
                <c:pt idx="6">
                  <c:v>0.01206553965852468</c:v>
                </c:pt>
                <c:pt idx="7">
                  <c:v>0.028080199814442167</c:v>
                </c:pt>
                <c:pt idx="8">
                  <c:v>5.551115123125783E-17</c:v>
                </c:pt>
                <c:pt idx="9">
                  <c:v>0.00022475023661407828</c:v>
                </c:pt>
                <c:pt idx="10">
                  <c:v>0.09473550984231166</c:v>
                </c:pt>
                <c:pt idx="11">
                  <c:v>0.046427163920783734</c:v>
                </c:pt>
                <c:pt idx="12">
                  <c:v>-0.03246444000352704</c:v>
                </c:pt>
                <c:pt idx="13">
                  <c:v>-0.12642364998596756</c:v>
                </c:pt>
                <c:pt idx="14">
                  <c:v>0.017862799878176454</c:v>
                </c:pt>
                <c:pt idx="15">
                  <c:v>-0.026014113619983778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1.5629120203304572</c:v>
                </c:pt>
                <c:pt idx="1">
                  <c:v>0.1964968994659536</c:v>
                </c:pt>
                <c:pt idx="2">
                  <c:v>-0.13866443797369463</c:v>
                </c:pt>
                <c:pt idx="3">
                  <c:v>0.13631087043833698</c:v>
                </c:pt>
                <c:pt idx="4">
                  <c:v>-0.07260812673689439</c:v>
                </c:pt>
                <c:pt idx="5">
                  <c:v>0.02692396719892434</c:v>
                </c:pt>
                <c:pt idx="6">
                  <c:v>-0.007804656880787034</c:v>
                </c:pt>
                <c:pt idx="7">
                  <c:v>0.03611761537689813</c:v>
                </c:pt>
                <c:pt idx="8">
                  <c:v>1.1102230246251565E-16</c:v>
                </c:pt>
                <c:pt idx="9">
                  <c:v>0.007138572721885153</c:v>
                </c:pt>
                <c:pt idx="10">
                  <c:v>0.11481096675699402</c:v>
                </c:pt>
                <c:pt idx="11">
                  <c:v>0.07527622058072582</c:v>
                </c:pt>
                <c:pt idx="12">
                  <c:v>-0.028868357192025282</c:v>
                </c:pt>
                <c:pt idx="13">
                  <c:v>-0.12151052827703393</c:v>
                </c:pt>
                <c:pt idx="14">
                  <c:v>0.018458253762233673</c:v>
                </c:pt>
                <c:pt idx="15">
                  <c:v>-0.03352279132019491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1.4936628057546053</c:v>
                </c:pt>
                <c:pt idx="1">
                  <c:v>-0.1090397066629648</c:v>
                </c:pt>
                <c:pt idx="2">
                  <c:v>-0.2583564275973843</c:v>
                </c:pt>
                <c:pt idx="3">
                  <c:v>-0.04410666095893817</c:v>
                </c:pt>
                <c:pt idx="4">
                  <c:v>-0.04390036430276417</c:v>
                </c:pt>
                <c:pt idx="5">
                  <c:v>0.0647606731957522</c:v>
                </c:pt>
                <c:pt idx="6">
                  <c:v>-0.012357532783338038</c:v>
                </c:pt>
                <c:pt idx="7">
                  <c:v>0.04519028930531131</c:v>
                </c:pt>
                <c:pt idx="8">
                  <c:v>0</c:v>
                </c:pt>
                <c:pt idx="9">
                  <c:v>0.005832003729408525</c:v>
                </c:pt>
                <c:pt idx="10">
                  <c:v>0.13451327417774855</c:v>
                </c:pt>
                <c:pt idx="11">
                  <c:v>0.05635575488286687</c:v>
                </c:pt>
                <c:pt idx="12">
                  <c:v>-0.03425140114479499</c:v>
                </c:pt>
                <c:pt idx="13">
                  <c:v>-0.10816727184016842</c:v>
                </c:pt>
                <c:pt idx="14">
                  <c:v>0.01595380706389711</c:v>
                </c:pt>
                <c:pt idx="15">
                  <c:v>-0.027657678302961904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1.1125232920486394</c:v>
                </c:pt>
                <c:pt idx="1">
                  <c:v>-0.25589696017313324</c:v>
                </c:pt>
                <c:pt idx="2">
                  <c:v>-0.16013951516532496</c:v>
                </c:pt>
                <c:pt idx="3">
                  <c:v>-0.01611210458551985</c:v>
                </c:pt>
                <c:pt idx="4">
                  <c:v>-0.04776170966208772</c:v>
                </c:pt>
                <c:pt idx="5">
                  <c:v>0.04664063385247065</c:v>
                </c:pt>
                <c:pt idx="6">
                  <c:v>0.0007804729491310974</c:v>
                </c:pt>
                <c:pt idx="7">
                  <c:v>0.04869872312544956</c:v>
                </c:pt>
                <c:pt idx="8">
                  <c:v>2.7755575615628914E-17</c:v>
                </c:pt>
                <c:pt idx="9">
                  <c:v>-0.006142438583532868</c:v>
                </c:pt>
                <c:pt idx="10">
                  <c:v>0.12761528473382674</c:v>
                </c:pt>
                <c:pt idx="11">
                  <c:v>0.058973608521470273</c:v>
                </c:pt>
                <c:pt idx="12">
                  <c:v>-0.015421177170464907</c:v>
                </c:pt>
                <c:pt idx="13">
                  <c:v>-0.1356217810654013</c:v>
                </c:pt>
                <c:pt idx="14">
                  <c:v>0.006528074316486804</c:v>
                </c:pt>
                <c:pt idx="15">
                  <c:v>-0.014564212804381771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1.704367317149123</c:v>
                </c:pt>
                <c:pt idx="1">
                  <c:v>0.3177232386097306</c:v>
                </c:pt>
                <c:pt idx="2">
                  <c:v>-0.21002931390199017</c:v>
                </c:pt>
                <c:pt idx="3">
                  <c:v>0.23048538624437634</c:v>
                </c:pt>
                <c:pt idx="4">
                  <c:v>-0.09625085846450988</c:v>
                </c:pt>
                <c:pt idx="5">
                  <c:v>0.03700793139874224</c:v>
                </c:pt>
                <c:pt idx="6">
                  <c:v>0.015163743061342508</c:v>
                </c:pt>
                <c:pt idx="7">
                  <c:v>0.017950425587912218</c:v>
                </c:pt>
                <c:pt idx="8">
                  <c:v>0</c:v>
                </c:pt>
                <c:pt idx="9">
                  <c:v>-0.030039465485122565</c:v>
                </c:pt>
                <c:pt idx="10">
                  <c:v>0.1207475439210991</c:v>
                </c:pt>
                <c:pt idx="11">
                  <c:v>0.03297277110092885</c:v>
                </c:pt>
                <c:pt idx="12">
                  <c:v>-0.0003631200931272262</c:v>
                </c:pt>
                <c:pt idx="13">
                  <c:v>-0.11172787104359679</c:v>
                </c:pt>
                <c:pt idx="14">
                  <c:v>0.015981878183250163</c:v>
                </c:pt>
                <c:pt idx="15">
                  <c:v>0.010672709845822746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1.9511534389707423</c:v>
                </c:pt>
                <c:pt idx="1">
                  <c:v>0.7045491927220994</c:v>
                </c:pt>
                <c:pt idx="2">
                  <c:v>-0.531660187812302</c:v>
                </c:pt>
                <c:pt idx="3">
                  <c:v>0.16798631890142815</c:v>
                </c:pt>
                <c:pt idx="4">
                  <c:v>-0.04985624610250572</c:v>
                </c:pt>
                <c:pt idx="5">
                  <c:v>-0.04082900589662969</c:v>
                </c:pt>
                <c:pt idx="6">
                  <c:v>0.029638948579928714</c:v>
                </c:pt>
                <c:pt idx="7">
                  <c:v>0.010653205181312825</c:v>
                </c:pt>
                <c:pt idx="8">
                  <c:v>0</c:v>
                </c:pt>
                <c:pt idx="9">
                  <c:v>-0.0584056999505832</c:v>
                </c:pt>
                <c:pt idx="10">
                  <c:v>0.12159667839311675</c:v>
                </c:pt>
                <c:pt idx="11">
                  <c:v>0.021206731468057557</c:v>
                </c:pt>
                <c:pt idx="12">
                  <c:v>-0.05449132879688356</c:v>
                </c:pt>
                <c:pt idx="13">
                  <c:v>-0.15944998548874384</c:v>
                </c:pt>
                <c:pt idx="14">
                  <c:v>0.030869629281365038</c:v>
                </c:pt>
                <c:pt idx="15">
                  <c:v>0.042630145324473526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2.6351339918843526</c:v>
                </c:pt>
                <c:pt idx="1">
                  <c:v>0.8736401822769798</c:v>
                </c:pt>
                <c:pt idx="2">
                  <c:v>-0.7791475312476932</c:v>
                </c:pt>
                <c:pt idx="3">
                  <c:v>0.4002340660118094</c:v>
                </c:pt>
                <c:pt idx="4">
                  <c:v>-0.050608298952799224</c:v>
                </c:pt>
                <c:pt idx="5">
                  <c:v>-0.05962286585052239</c:v>
                </c:pt>
                <c:pt idx="6">
                  <c:v>0.04946667565458203</c:v>
                </c:pt>
                <c:pt idx="7">
                  <c:v>-0.030092533442365024</c:v>
                </c:pt>
                <c:pt idx="8">
                  <c:v>-5.551115123125783E-17</c:v>
                </c:pt>
                <c:pt idx="9">
                  <c:v>-0.06930932476404504</c:v>
                </c:pt>
                <c:pt idx="10">
                  <c:v>0.09906330065682672</c:v>
                </c:pt>
                <c:pt idx="11">
                  <c:v>-0.0016301899918686087</c:v>
                </c:pt>
                <c:pt idx="12">
                  <c:v>-0.05583757874786908</c:v>
                </c:pt>
                <c:pt idx="13">
                  <c:v>-0.14661479121219737</c:v>
                </c:pt>
                <c:pt idx="14">
                  <c:v>0.04047757662655915</c:v>
                </c:pt>
                <c:pt idx="15">
                  <c:v>0.06458830158968455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1.2405377903407098</c:v>
                </c:pt>
                <c:pt idx="1">
                  <c:v>2.815451088079329</c:v>
                </c:pt>
                <c:pt idx="2">
                  <c:v>0.41705377726405357</c:v>
                </c:pt>
                <c:pt idx="3">
                  <c:v>1.1261255817322704</c:v>
                </c:pt>
                <c:pt idx="4">
                  <c:v>0.04971802950850539</c:v>
                </c:pt>
                <c:pt idx="5">
                  <c:v>0.48618965495012445</c:v>
                </c:pt>
                <c:pt idx="6">
                  <c:v>0.06135336579348904</c:v>
                </c:pt>
                <c:pt idx="7">
                  <c:v>0.389918756628991</c:v>
                </c:pt>
                <c:pt idx="8">
                  <c:v>0</c:v>
                </c:pt>
                <c:pt idx="9">
                  <c:v>0.7952498933196525</c:v>
                </c:pt>
                <c:pt idx="10">
                  <c:v>0.027787166747653844</c:v>
                </c:pt>
                <c:pt idx="11">
                  <c:v>0.8818647097848699</c:v>
                </c:pt>
                <c:pt idx="12">
                  <c:v>-0.04586881361958721</c:v>
                </c:pt>
                <c:pt idx="13">
                  <c:v>0.2772758164297173</c:v>
                </c:pt>
                <c:pt idx="14">
                  <c:v>-0.02755983029182344</c:v>
                </c:pt>
                <c:pt idx="15">
                  <c:v>-0.6841122000328015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1.571408467204579</c:v>
                </c:pt>
                <c:pt idx="1">
                  <c:v>2.8393047682923824</c:v>
                </c:pt>
                <c:pt idx="2">
                  <c:v>0.5699750207529725</c:v>
                </c:pt>
                <c:pt idx="3">
                  <c:v>0.9580495700783833</c:v>
                </c:pt>
                <c:pt idx="4">
                  <c:v>-0.05785413631588138</c:v>
                </c:pt>
                <c:pt idx="5">
                  <c:v>0.48590139640755775</c:v>
                </c:pt>
                <c:pt idx="6">
                  <c:v>0.037898091033311106</c:v>
                </c:pt>
                <c:pt idx="7">
                  <c:v>0.36834237038045514</c:v>
                </c:pt>
                <c:pt idx="8">
                  <c:v>0</c:v>
                </c:pt>
                <c:pt idx="9">
                  <c:v>0.7961817224096325</c:v>
                </c:pt>
                <c:pt idx="10">
                  <c:v>-0.0024180969359066315</c:v>
                </c:pt>
                <c:pt idx="11">
                  <c:v>0.8924084066558442</c:v>
                </c:pt>
                <c:pt idx="12">
                  <c:v>0.0022844111355569893</c:v>
                </c:pt>
                <c:pt idx="13">
                  <c:v>0.31556987486867805</c:v>
                </c:pt>
                <c:pt idx="14">
                  <c:v>-0.03280533098986467</c:v>
                </c:pt>
                <c:pt idx="15">
                  <c:v>-0.6840752748986683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2.952439058448227</c:v>
                </c:pt>
                <c:pt idx="1">
                  <c:v>3.1696024745298548</c:v>
                </c:pt>
                <c:pt idx="2">
                  <c:v>0.5678389076804562</c:v>
                </c:pt>
                <c:pt idx="3">
                  <c:v>0.8502083608977062</c:v>
                </c:pt>
                <c:pt idx="4">
                  <c:v>0.041439059288796445</c:v>
                </c:pt>
                <c:pt idx="5">
                  <c:v>0.5105955649647733</c:v>
                </c:pt>
                <c:pt idx="6">
                  <c:v>0.03759094030404878</c:v>
                </c:pt>
                <c:pt idx="7">
                  <c:v>0.34232926869484676</c:v>
                </c:pt>
                <c:pt idx="8">
                  <c:v>1.3877787807814457E-17</c:v>
                </c:pt>
                <c:pt idx="9">
                  <c:v>0.7937051624799076</c:v>
                </c:pt>
                <c:pt idx="10">
                  <c:v>0.03542990350548551</c:v>
                </c:pt>
                <c:pt idx="11">
                  <c:v>0.9171898567689296</c:v>
                </c:pt>
                <c:pt idx="12">
                  <c:v>0.007099400845955728</c:v>
                </c:pt>
                <c:pt idx="13">
                  <c:v>0.3130498921981937</c:v>
                </c:pt>
                <c:pt idx="14">
                  <c:v>-0.0240805163498458</c:v>
                </c:pt>
                <c:pt idx="15">
                  <c:v>-0.6766988456355155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2.8853627749703157</c:v>
                </c:pt>
                <c:pt idx="1">
                  <c:v>2.650849603365334</c:v>
                </c:pt>
                <c:pt idx="2">
                  <c:v>0.5156918298491344</c:v>
                </c:pt>
                <c:pt idx="3">
                  <c:v>0.8753621901594137</c:v>
                </c:pt>
                <c:pt idx="4">
                  <c:v>-0.04015683319495962</c:v>
                </c:pt>
                <c:pt idx="5">
                  <c:v>0.5288797318311853</c:v>
                </c:pt>
                <c:pt idx="6">
                  <c:v>0.01044710721884929</c:v>
                </c:pt>
                <c:pt idx="7">
                  <c:v>0.3416599468585526</c:v>
                </c:pt>
                <c:pt idx="8">
                  <c:v>-1.3877787807814457E-17</c:v>
                </c:pt>
                <c:pt idx="9">
                  <c:v>0.7907445034681225</c:v>
                </c:pt>
                <c:pt idx="10">
                  <c:v>0.03678657842392557</c:v>
                </c:pt>
                <c:pt idx="11">
                  <c:v>0.8924328618594197</c:v>
                </c:pt>
                <c:pt idx="12">
                  <c:v>0.00815713170796397</c:v>
                </c:pt>
                <c:pt idx="13">
                  <c:v>0.33993267878657946</c:v>
                </c:pt>
                <c:pt idx="14">
                  <c:v>-0.006057784054492518</c:v>
                </c:pt>
                <c:pt idx="15">
                  <c:v>-0.6783554023732313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3.2149910670455197</c:v>
                </c:pt>
                <c:pt idx="1">
                  <c:v>2.6398890088070583</c:v>
                </c:pt>
                <c:pt idx="2">
                  <c:v>0.386129221197516</c:v>
                </c:pt>
                <c:pt idx="3">
                  <c:v>1.1729071616117046</c:v>
                </c:pt>
                <c:pt idx="4">
                  <c:v>-0.20623765884170023</c:v>
                </c:pt>
                <c:pt idx="5">
                  <c:v>0.6478731349259501</c:v>
                </c:pt>
                <c:pt idx="6">
                  <c:v>0.015056525444737496</c:v>
                </c:pt>
                <c:pt idx="7">
                  <c:v>0.3624738259011075</c:v>
                </c:pt>
                <c:pt idx="8">
                  <c:v>1.3877787807814457E-17</c:v>
                </c:pt>
                <c:pt idx="9">
                  <c:v>0.7854535046021248</c:v>
                </c:pt>
                <c:pt idx="10">
                  <c:v>0.07266108770533034</c:v>
                </c:pt>
                <c:pt idx="11">
                  <c:v>0.8780750991586322</c:v>
                </c:pt>
                <c:pt idx="12">
                  <c:v>0.003123401009726646</c:v>
                </c:pt>
                <c:pt idx="13">
                  <c:v>0.31411476893964446</c:v>
                </c:pt>
                <c:pt idx="14">
                  <c:v>-0.01603242266024131</c:v>
                </c:pt>
                <c:pt idx="15">
                  <c:v>-0.6770396098474772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2.6996780790109782</c:v>
                </c:pt>
                <c:pt idx="1">
                  <c:v>2.68245549198106</c:v>
                </c:pt>
                <c:pt idx="2">
                  <c:v>0.4460765374123561</c:v>
                </c:pt>
                <c:pt idx="3">
                  <c:v>0.6291180135327515</c:v>
                </c:pt>
                <c:pt idx="4">
                  <c:v>0.012140000188623047</c:v>
                </c:pt>
                <c:pt idx="5">
                  <c:v>0.5126116026832</c:v>
                </c:pt>
                <c:pt idx="6">
                  <c:v>-0.0016058589763175797</c:v>
                </c:pt>
                <c:pt idx="7">
                  <c:v>0.3531280577677079</c:v>
                </c:pt>
                <c:pt idx="8">
                  <c:v>-4.336808689942018E-19</c:v>
                </c:pt>
                <c:pt idx="9">
                  <c:v>0.7941057825320855</c:v>
                </c:pt>
                <c:pt idx="10">
                  <c:v>0.028527594642967086</c:v>
                </c:pt>
                <c:pt idx="11">
                  <c:v>0.9315805332289949</c:v>
                </c:pt>
                <c:pt idx="12">
                  <c:v>-0.008420925530402865</c:v>
                </c:pt>
                <c:pt idx="13">
                  <c:v>0.30240805495478906</c:v>
                </c:pt>
                <c:pt idx="14">
                  <c:v>-0.004350283259819962</c:v>
                </c:pt>
                <c:pt idx="15">
                  <c:v>-0.6721350095037192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2.919329119753903</c:v>
                </c:pt>
                <c:pt idx="1">
                  <c:v>2.7281036801858924</c:v>
                </c:pt>
                <c:pt idx="2">
                  <c:v>0.37125484537534015</c:v>
                </c:pt>
                <c:pt idx="3">
                  <c:v>0.5974942271389381</c:v>
                </c:pt>
                <c:pt idx="4">
                  <c:v>-0.015031208883657228</c:v>
                </c:pt>
                <c:pt idx="5">
                  <c:v>0.531601632129502</c:v>
                </c:pt>
                <c:pt idx="6">
                  <c:v>-0.024486214685789695</c:v>
                </c:pt>
                <c:pt idx="7">
                  <c:v>0.37791415036214204</c:v>
                </c:pt>
                <c:pt idx="8">
                  <c:v>0</c:v>
                </c:pt>
                <c:pt idx="9">
                  <c:v>0.8013553758852257</c:v>
                </c:pt>
                <c:pt idx="10">
                  <c:v>0.03897329855314936</c:v>
                </c:pt>
                <c:pt idx="11">
                  <c:v>0.9503788297312856</c:v>
                </c:pt>
                <c:pt idx="12">
                  <c:v>0.01946135606294198</c:v>
                </c:pt>
                <c:pt idx="13">
                  <c:v>0.2598748585469563</c:v>
                </c:pt>
                <c:pt idx="14">
                  <c:v>-0.013376427907822383</c:v>
                </c:pt>
                <c:pt idx="15">
                  <c:v>-0.6804353228397176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3.2630441438366713</c:v>
                </c:pt>
                <c:pt idx="1">
                  <c:v>2.5294575488753304</c:v>
                </c:pt>
                <c:pt idx="2">
                  <c:v>0.2641344572886625</c:v>
                </c:pt>
                <c:pt idx="3">
                  <c:v>0.7151037776703619</c:v>
                </c:pt>
                <c:pt idx="4">
                  <c:v>-0.07055672993388516</c:v>
                </c:pt>
                <c:pt idx="5">
                  <c:v>0.5404282884770564</c:v>
                </c:pt>
                <c:pt idx="6">
                  <c:v>-0.03987602902625313</c:v>
                </c:pt>
                <c:pt idx="7">
                  <c:v>0.3790631651306635</c:v>
                </c:pt>
                <c:pt idx="8">
                  <c:v>0</c:v>
                </c:pt>
                <c:pt idx="9">
                  <c:v>0.7979842868995641</c:v>
                </c:pt>
                <c:pt idx="10">
                  <c:v>0.06004582199493815</c:v>
                </c:pt>
                <c:pt idx="11">
                  <c:v>0.9421356056627286</c:v>
                </c:pt>
                <c:pt idx="12">
                  <c:v>0.005720379757785051</c:v>
                </c:pt>
                <c:pt idx="13">
                  <c:v>0.29284957658763794</c:v>
                </c:pt>
                <c:pt idx="14">
                  <c:v>-0.0031367394902694166</c:v>
                </c:pt>
                <c:pt idx="15">
                  <c:v>-0.6763645685828568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2.5401324711714617</c:v>
                </c:pt>
                <c:pt idx="1">
                  <c:v>2.2565184566236134</c:v>
                </c:pt>
                <c:pt idx="2">
                  <c:v>0.6829430116460741</c:v>
                </c:pt>
                <c:pt idx="3">
                  <c:v>0.954844157548895</c:v>
                </c:pt>
                <c:pt idx="4">
                  <c:v>-0.0023022575373097057</c:v>
                </c:pt>
                <c:pt idx="5">
                  <c:v>0.658421337978367</c:v>
                </c:pt>
                <c:pt idx="6">
                  <c:v>0.007643329593625365</c:v>
                </c:pt>
                <c:pt idx="7">
                  <c:v>0.38382629620631076</c:v>
                </c:pt>
                <c:pt idx="8">
                  <c:v>0</c:v>
                </c:pt>
                <c:pt idx="9">
                  <c:v>0.7913740316914558</c:v>
                </c:pt>
                <c:pt idx="10">
                  <c:v>-0.0033987760042503666</c:v>
                </c:pt>
                <c:pt idx="11">
                  <c:v>0.9226777958980943</c:v>
                </c:pt>
                <c:pt idx="12">
                  <c:v>-0.004076344320588766</c:v>
                </c:pt>
                <c:pt idx="13">
                  <c:v>0.2755740733503025</c:v>
                </c:pt>
                <c:pt idx="14">
                  <c:v>-0.0014467200003196942</c:v>
                </c:pt>
                <c:pt idx="15">
                  <c:v>-0.6729474781081092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1.7510861057697864</c:v>
                </c:pt>
                <c:pt idx="1">
                  <c:v>3.472145928243192</c:v>
                </c:pt>
                <c:pt idx="2">
                  <c:v>0.4674891262725197</c:v>
                </c:pt>
                <c:pt idx="3">
                  <c:v>0.9694209371519797</c:v>
                </c:pt>
                <c:pt idx="4">
                  <c:v>-0.03239247955996015</c:v>
                </c:pt>
                <c:pt idx="5">
                  <c:v>0.5881467174374301</c:v>
                </c:pt>
                <c:pt idx="6">
                  <c:v>-0.008158379427509792</c:v>
                </c:pt>
                <c:pt idx="7">
                  <c:v>0.3942422519404565</c:v>
                </c:pt>
                <c:pt idx="8">
                  <c:v>1.3877787807814457E-17</c:v>
                </c:pt>
                <c:pt idx="9">
                  <c:v>0.7969232337267874</c:v>
                </c:pt>
                <c:pt idx="10">
                  <c:v>0.0012863393512295776</c:v>
                </c:pt>
                <c:pt idx="11">
                  <c:v>0.9176726951699141</c:v>
                </c:pt>
                <c:pt idx="12">
                  <c:v>-0.002752384378117978</c:v>
                </c:pt>
                <c:pt idx="13">
                  <c:v>0.3012236732892415</c:v>
                </c:pt>
                <c:pt idx="14">
                  <c:v>-0.017430535605416925</c:v>
                </c:pt>
                <c:pt idx="15">
                  <c:v>-0.6794413300008051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1.2472916879672638</c:v>
                </c:pt>
                <c:pt idx="1">
                  <c:v>2.77021096271515</c:v>
                </c:pt>
                <c:pt idx="2">
                  <c:v>0.2970755479151044</c:v>
                </c:pt>
                <c:pt idx="3">
                  <c:v>0.8151285035641515</c:v>
                </c:pt>
                <c:pt idx="4">
                  <c:v>-0.08410549260847518</c:v>
                </c:pt>
                <c:pt idx="5">
                  <c:v>0.52267957196583</c:v>
                </c:pt>
                <c:pt idx="6">
                  <c:v>-0.01252283506440079</c:v>
                </c:pt>
                <c:pt idx="7">
                  <c:v>0.3637789694554487</c:v>
                </c:pt>
                <c:pt idx="8">
                  <c:v>0</c:v>
                </c:pt>
                <c:pt idx="9">
                  <c:v>0.7979324322145314</c:v>
                </c:pt>
                <c:pt idx="10">
                  <c:v>0.021465401848362285</c:v>
                </c:pt>
                <c:pt idx="11">
                  <c:v>0.9119508431828152</c:v>
                </c:pt>
                <c:pt idx="12">
                  <c:v>-0.00046709756794931006</c:v>
                </c:pt>
                <c:pt idx="13">
                  <c:v>0.31404209425046875</c:v>
                </c:pt>
                <c:pt idx="14">
                  <c:v>-0.01456374827071897</c:v>
                </c:pt>
                <c:pt idx="15">
                  <c:v>-0.6745412754783765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0.3300373779021045</c:v>
                </c:pt>
                <c:pt idx="1">
                  <c:v>3.271032525160279</c:v>
                </c:pt>
                <c:pt idx="2">
                  <c:v>0.33584745448323344</c:v>
                </c:pt>
                <c:pt idx="3">
                  <c:v>0.8990212257533968</c:v>
                </c:pt>
                <c:pt idx="4">
                  <c:v>-0.13881067833438787</c:v>
                </c:pt>
                <c:pt idx="5">
                  <c:v>0.6014430758619566</c:v>
                </c:pt>
                <c:pt idx="6">
                  <c:v>0.0010662321958851573</c:v>
                </c:pt>
                <c:pt idx="7">
                  <c:v>0.3724155486369999</c:v>
                </c:pt>
                <c:pt idx="8">
                  <c:v>6.938893903907228E-18</c:v>
                </c:pt>
                <c:pt idx="9">
                  <c:v>0.7963882818167687</c:v>
                </c:pt>
                <c:pt idx="10">
                  <c:v>0.0019531178964799119</c:v>
                </c:pt>
                <c:pt idx="11">
                  <c:v>0.902905661263489</c:v>
                </c:pt>
                <c:pt idx="12">
                  <c:v>-0.01499835126583179</c:v>
                </c:pt>
                <c:pt idx="13">
                  <c:v>0.32260549657260523</c:v>
                </c:pt>
                <c:pt idx="14">
                  <c:v>-0.02668573433765597</c:v>
                </c:pt>
                <c:pt idx="15">
                  <c:v>-0.6781255374750511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1.98668583317297</c:v>
                </c:pt>
                <c:pt idx="1">
                  <c:v>2.9188831801826125</c:v>
                </c:pt>
                <c:pt idx="2">
                  <c:v>0.13076616813649355</c:v>
                </c:pt>
                <c:pt idx="3">
                  <c:v>0.7399190250116715</c:v>
                </c:pt>
                <c:pt idx="4">
                  <c:v>-0.11546510782096933</c:v>
                </c:pt>
                <c:pt idx="5">
                  <c:v>0.5804446568170574</c:v>
                </c:pt>
                <c:pt idx="6">
                  <c:v>-0.025446895546371976</c:v>
                </c:pt>
                <c:pt idx="7">
                  <c:v>0.3702747140661862</c:v>
                </c:pt>
                <c:pt idx="8">
                  <c:v>-6.938893903907228E-18</c:v>
                </c:pt>
                <c:pt idx="9">
                  <c:v>0.7932506896407149</c:v>
                </c:pt>
                <c:pt idx="10">
                  <c:v>0.017358811938464145</c:v>
                </c:pt>
                <c:pt idx="11">
                  <c:v>0.8869765296105327</c:v>
                </c:pt>
                <c:pt idx="12">
                  <c:v>0.00653157357217087</c:v>
                </c:pt>
                <c:pt idx="13">
                  <c:v>0.3112277439468871</c:v>
                </c:pt>
                <c:pt idx="14">
                  <c:v>-0.005401255547819138</c:v>
                </c:pt>
                <c:pt idx="15">
                  <c:v>-0.6736571340049222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0.8818389535578638</c:v>
                </c:pt>
                <c:pt idx="1">
                  <c:v>3.4971776612097143</c:v>
                </c:pt>
                <c:pt idx="2">
                  <c:v>0.33799371591818206</c:v>
                </c:pt>
                <c:pt idx="3">
                  <c:v>0.9713507243700226</c:v>
                </c:pt>
                <c:pt idx="4">
                  <c:v>-0.12277965160418289</c:v>
                </c:pt>
                <c:pt idx="5">
                  <c:v>0.6663908447344895</c:v>
                </c:pt>
                <c:pt idx="6">
                  <c:v>0.011235643672954796</c:v>
                </c:pt>
                <c:pt idx="7">
                  <c:v>0.36748909604000235</c:v>
                </c:pt>
                <c:pt idx="8">
                  <c:v>0</c:v>
                </c:pt>
                <c:pt idx="9">
                  <c:v>0.7917707185708278</c:v>
                </c:pt>
                <c:pt idx="10">
                  <c:v>-0.005879554193085994</c:v>
                </c:pt>
                <c:pt idx="11">
                  <c:v>0.8899377035805245</c:v>
                </c:pt>
                <c:pt idx="12">
                  <c:v>-0.026163769866006686</c:v>
                </c:pt>
                <c:pt idx="13">
                  <c:v>0.3114295382210205</c:v>
                </c:pt>
                <c:pt idx="14">
                  <c:v>-0.005501007221051339</c:v>
                </c:pt>
                <c:pt idx="15">
                  <c:v>-0.6702164752635392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1.3582111645596144</c:v>
                </c:pt>
                <c:pt idx="1">
                  <c:v>3.3888275690854703</c:v>
                </c:pt>
                <c:pt idx="2">
                  <c:v>0.11739612257140322</c:v>
                </c:pt>
                <c:pt idx="3">
                  <c:v>0.7976260194366058</c:v>
                </c:pt>
                <c:pt idx="4">
                  <c:v>-0.1611735692422284</c:v>
                </c:pt>
                <c:pt idx="5">
                  <c:v>0.5839445582562864</c:v>
                </c:pt>
                <c:pt idx="6">
                  <c:v>0.008379231633126098</c:v>
                </c:pt>
                <c:pt idx="7">
                  <c:v>0.3675610648701402</c:v>
                </c:pt>
                <c:pt idx="8">
                  <c:v>-2.7755575615628914E-17</c:v>
                </c:pt>
                <c:pt idx="9">
                  <c:v>0.7945813947152522</c:v>
                </c:pt>
                <c:pt idx="10">
                  <c:v>0.01795799128280198</c:v>
                </c:pt>
                <c:pt idx="11">
                  <c:v>0.9077085305077914</c:v>
                </c:pt>
                <c:pt idx="12">
                  <c:v>-0.0016567702657830155</c:v>
                </c:pt>
                <c:pt idx="13">
                  <c:v>0.30984154573891587</c:v>
                </c:pt>
                <c:pt idx="14">
                  <c:v>-0.01781494571689069</c:v>
                </c:pt>
                <c:pt idx="15">
                  <c:v>-0.681659961816613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1.1644915534863567</c:v>
                </c:pt>
                <c:pt idx="1">
                  <c:v>2.30775537229734</c:v>
                </c:pt>
                <c:pt idx="2">
                  <c:v>-0.10909244532589635</c:v>
                </c:pt>
                <c:pt idx="3">
                  <c:v>0.8043624931303278</c:v>
                </c:pt>
                <c:pt idx="4">
                  <c:v>-0.044089060695296924</c:v>
                </c:pt>
                <c:pt idx="5">
                  <c:v>0.582320450997058</c:v>
                </c:pt>
                <c:pt idx="6">
                  <c:v>0.04372972760067517</c:v>
                </c:pt>
                <c:pt idx="7">
                  <c:v>0.3664268335390803</c:v>
                </c:pt>
                <c:pt idx="8">
                  <c:v>1.3877787807814457E-17</c:v>
                </c:pt>
                <c:pt idx="9">
                  <c:v>0.7942469028537665</c:v>
                </c:pt>
                <c:pt idx="10">
                  <c:v>0.0565249194782955</c:v>
                </c:pt>
                <c:pt idx="11">
                  <c:v>0.9341313828968372</c:v>
                </c:pt>
                <c:pt idx="12">
                  <c:v>0.03384655188489433</c:v>
                </c:pt>
                <c:pt idx="13">
                  <c:v>0.2973472371414116</c:v>
                </c:pt>
                <c:pt idx="14">
                  <c:v>-0.04872674407554258</c:v>
                </c:pt>
                <c:pt idx="15">
                  <c:v>-0.6772730247218894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1.4356454667174416</c:v>
                </c:pt>
                <c:pt idx="1">
                  <c:v>2.759526844898118</c:v>
                </c:pt>
                <c:pt idx="2">
                  <c:v>0.37882162582838463</c:v>
                </c:pt>
                <c:pt idx="3">
                  <c:v>1.04079625168379</c:v>
                </c:pt>
                <c:pt idx="4">
                  <c:v>-0.12033714183625069</c:v>
                </c:pt>
                <c:pt idx="5">
                  <c:v>0.5009918578804446</c:v>
                </c:pt>
                <c:pt idx="6">
                  <c:v>0.016794832544485716</c:v>
                </c:pt>
                <c:pt idx="7">
                  <c:v>0.3666422013153289</c:v>
                </c:pt>
                <c:pt idx="8">
                  <c:v>0</c:v>
                </c:pt>
                <c:pt idx="9">
                  <c:v>0.7891471352059547</c:v>
                </c:pt>
                <c:pt idx="10">
                  <c:v>0.040118080306399545</c:v>
                </c:pt>
                <c:pt idx="11">
                  <c:v>0.9021894144088362</c:v>
                </c:pt>
                <c:pt idx="12">
                  <c:v>0.007838881395663445</c:v>
                </c:pt>
                <c:pt idx="13">
                  <c:v>0.30739088589905417</c:v>
                </c:pt>
                <c:pt idx="14">
                  <c:v>-0.02156995416574041</c:v>
                </c:pt>
                <c:pt idx="15">
                  <c:v>-0.6731343252101951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3.416145495980462</c:v>
                </c:pt>
                <c:pt idx="1">
                  <c:v>2.290950539922142</c:v>
                </c:pt>
                <c:pt idx="2">
                  <c:v>0.5835156366518995</c:v>
                </c:pt>
                <c:pt idx="3">
                  <c:v>1.0114448592267227</c:v>
                </c:pt>
                <c:pt idx="4">
                  <c:v>-0.18771479703489374</c:v>
                </c:pt>
                <c:pt idx="5">
                  <c:v>0.553267490759029</c:v>
                </c:pt>
                <c:pt idx="6">
                  <c:v>0.008651028582968397</c:v>
                </c:pt>
                <c:pt idx="7">
                  <c:v>0.3291678183030051</c:v>
                </c:pt>
                <c:pt idx="8">
                  <c:v>0</c:v>
                </c:pt>
                <c:pt idx="9">
                  <c:v>0.7831221678351925</c:v>
                </c:pt>
                <c:pt idx="10">
                  <c:v>0.04023594907920133</c:v>
                </c:pt>
                <c:pt idx="11">
                  <c:v>0.8292945029530995</c:v>
                </c:pt>
                <c:pt idx="12">
                  <c:v>-0.0025590909881745977</c:v>
                </c:pt>
                <c:pt idx="13">
                  <c:v>0.34010162742453587</c:v>
                </c:pt>
                <c:pt idx="14">
                  <c:v>-0.0041896286767654535</c:v>
                </c:pt>
                <c:pt idx="15">
                  <c:v>-0.6711692017417548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-8.028604221772653</c:v>
                </c:pt>
                <c:pt idx="1">
                  <c:v>0.5958004433266926</c:v>
                </c:pt>
                <c:pt idx="2">
                  <c:v>0.43886971278346276</c:v>
                </c:pt>
                <c:pt idx="3">
                  <c:v>0.16895091724251401</c:v>
                </c:pt>
                <c:pt idx="4">
                  <c:v>-0.013824874828132633</c:v>
                </c:pt>
                <c:pt idx="5">
                  <c:v>0.007374452083674262</c:v>
                </c:pt>
                <c:pt idx="6">
                  <c:v>-0.025258431668762793</c:v>
                </c:pt>
                <c:pt idx="7">
                  <c:v>-0.016184609398324827</c:v>
                </c:pt>
                <c:pt idx="8">
                  <c:v>0</c:v>
                </c:pt>
                <c:pt idx="9">
                  <c:v>-0.02955479379211663</c:v>
                </c:pt>
                <c:pt idx="10">
                  <c:v>0.055401179671356326</c:v>
                </c:pt>
                <c:pt idx="11">
                  <c:v>0.004820784099379047</c:v>
                </c:pt>
                <c:pt idx="12">
                  <c:v>-0.0018266423324361444</c:v>
                </c:pt>
                <c:pt idx="13">
                  <c:v>-0.054335338533235376</c:v>
                </c:pt>
                <c:pt idx="14">
                  <c:v>0.011501523643149512</c:v>
                </c:pt>
                <c:pt idx="15">
                  <c:v>0.012846807599716754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-6.503242995836358</c:v>
                </c:pt>
                <c:pt idx="1">
                  <c:v>1.3684300394111504</c:v>
                </c:pt>
                <c:pt idx="2">
                  <c:v>0.39607090682288165</c:v>
                </c:pt>
                <c:pt idx="3">
                  <c:v>0.36602856555445873</c:v>
                </c:pt>
                <c:pt idx="4">
                  <c:v>0.0735426820749541</c:v>
                </c:pt>
                <c:pt idx="5">
                  <c:v>0.08596840311722205</c:v>
                </c:pt>
                <c:pt idx="6">
                  <c:v>-0.03086922110414131</c:v>
                </c:pt>
                <c:pt idx="7">
                  <c:v>0.04181683809132409</c:v>
                </c:pt>
                <c:pt idx="8">
                  <c:v>0</c:v>
                </c:pt>
                <c:pt idx="9">
                  <c:v>-0.011934944028396618</c:v>
                </c:pt>
                <c:pt idx="10">
                  <c:v>0.11865665811455157</c:v>
                </c:pt>
                <c:pt idx="11">
                  <c:v>0.11514267572802467</c:v>
                </c:pt>
                <c:pt idx="12">
                  <c:v>-0.005570789429353625</c:v>
                </c:pt>
                <c:pt idx="13">
                  <c:v>-0.1390898345612901</c:v>
                </c:pt>
                <c:pt idx="14">
                  <c:v>0.004941220621273931</c:v>
                </c:pt>
                <c:pt idx="15">
                  <c:v>0.006238425417495245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-7.198547236356722</c:v>
                </c:pt>
                <c:pt idx="1">
                  <c:v>0.6186482388585284</c:v>
                </c:pt>
                <c:pt idx="2">
                  <c:v>0.8558992491231081</c:v>
                </c:pt>
                <c:pt idx="3">
                  <c:v>0.11999081113968973</c:v>
                </c:pt>
                <c:pt idx="4">
                  <c:v>0.07385918303313935</c:v>
                </c:pt>
                <c:pt idx="5">
                  <c:v>-0.01930108214820089</c:v>
                </c:pt>
                <c:pt idx="6">
                  <c:v>-0.0076659978866391795</c:v>
                </c:pt>
                <c:pt idx="7">
                  <c:v>0.013211764853697648</c:v>
                </c:pt>
                <c:pt idx="8">
                  <c:v>0</c:v>
                </c:pt>
                <c:pt idx="9">
                  <c:v>-0.030677893720389936</c:v>
                </c:pt>
                <c:pt idx="10">
                  <c:v>0.10639592011021104</c:v>
                </c:pt>
                <c:pt idx="11">
                  <c:v>0.028993654142312725</c:v>
                </c:pt>
                <c:pt idx="12">
                  <c:v>0.02246345894554207</c:v>
                </c:pt>
                <c:pt idx="13">
                  <c:v>-0.14645059844147892</c:v>
                </c:pt>
                <c:pt idx="14">
                  <c:v>-0.00171645860199892</c:v>
                </c:pt>
                <c:pt idx="15">
                  <c:v>-0.00920988328373485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-8.146682251675728</c:v>
                </c:pt>
                <c:pt idx="1">
                  <c:v>0.8171647687399042</c:v>
                </c:pt>
                <c:pt idx="2">
                  <c:v>0.619553625886517</c:v>
                </c:pt>
                <c:pt idx="3">
                  <c:v>0.10221805051569308</c:v>
                </c:pt>
                <c:pt idx="4">
                  <c:v>-0.023451926835540374</c:v>
                </c:pt>
                <c:pt idx="5">
                  <c:v>0.02697409341333988</c:v>
                </c:pt>
                <c:pt idx="6">
                  <c:v>-0.020379801978554567</c:v>
                </c:pt>
                <c:pt idx="7">
                  <c:v>0.005861250103008649</c:v>
                </c:pt>
                <c:pt idx="8">
                  <c:v>0</c:v>
                </c:pt>
                <c:pt idx="9">
                  <c:v>-0.0303205019161751</c:v>
                </c:pt>
                <c:pt idx="10">
                  <c:v>0.07611188341390063</c:v>
                </c:pt>
                <c:pt idx="11">
                  <c:v>0.028184784958667112</c:v>
                </c:pt>
                <c:pt idx="12">
                  <c:v>0.02765724326274352</c:v>
                </c:pt>
                <c:pt idx="13">
                  <c:v>-0.10860048266173003</c:v>
                </c:pt>
                <c:pt idx="14">
                  <c:v>-0.01183752410667812</c:v>
                </c:pt>
                <c:pt idx="15">
                  <c:v>0.0010870046029977636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-5.417893674051117</c:v>
                </c:pt>
                <c:pt idx="1">
                  <c:v>-0.07014316585241998</c:v>
                </c:pt>
                <c:pt idx="2">
                  <c:v>1.4699375986053338</c:v>
                </c:pt>
                <c:pt idx="3">
                  <c:v>-0.19777103189636247</c:v>
                </c:pt>
                <c:pt idx="4">
                  <c:v>0.2344990994274373</c:v>
                </c:pt>
                <c:pt idx="5">
                  <c:v>-0.10562409257715945</c:v>
                </c:pt>
                <c:pt idx="6">
                  <c:v>0.014110431311087863</c:v>
                </c:pt>
                <c:pt idx="7">
                  <c:v>-0.025231759923057026</c:v>
                </c:pt>
                <c:pt idx="8">
                  <c:v>0</c:v>
                </c:pt>
                <c:pt idx="9">
                  <c:v>-0.04595136014999113</c:v>
                </c:pt>
                <c:pt idx="10">
                  <c:v>0.126144693317446</c:v>
                </c:pt>
                <c:pt idx="11">
                  <c:v>-0.023348396097151267</c:v>
                </c:pt>
                <c:pt idx="12">
                  <c:v>0.04420847359771608</c:v>
                </c:pt>
                <c:pt idx="13">
                  <c:v>-0.11926822281081353</c:v>
                </c:pt>
                <c:pt idx="14">
                  <c:v>0.021454098440292294</c:v>
                </c:pt>
                <c:pt idx="15">
                  <c:v>0.0002038896219322536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-6.140253527435943</c:v>
                </c:pt>
                <c:pt idx="1">
                  <c:v>0.2161614177878322</c:v>
                </c:pt>
                <c:pt idx="2">
                  <c:v>1.276344719438158</c:v>
                </c:pt>
                <c:pt idx="3">
                  <c:v>-0.13468932355728508</c:v>
                </c:pt>
                <c:pt idx="4">
                  <c:v>0.266099238915081</c:v>
                </c:pt>
                <c:pt idx="5">
                  <c:v>-0.05794361517124359</c:v>
                </c:pt>
                <c:pt idx="6">
                  <c:v>0.055744757617852955</c:v>
                </c:pt>
                <c:pt idx="7">
                  <c:v>-0.046817479372088355</c:v>
                </c:pt>
                <c:pt idx="8">
                  <c:v>5.551115123125783E-17</c:v>
                </c:pt>
                <c:pt idx="9">
                  <c:v>-0.0441897651101888</c:v>
                </c:pt>
                <c:pt idx="10">
                  <c:v>0.15241614972626932</c:v>
                </c:pt>
                <c:pt idx="11">
                  <c:v>-0.018622679051541496</c:v>
                </c:pt>
                <c:pt idx="12">
                  <c:v>0.04165514771182538</c:v>
                </c:pt>
                <c:pt idx="13">
                  <c:v>-0.08817801734716053</c:v>
                </c:pt>
                <c:pt idx="14">
                  <c:v>0.042565703072526447</c:v>
                </c:pt>
                <c:pt idx="15">
                  <c:v>0.0008168733827862971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-5.7458124541980045</c:v>
                </c:pt>
                <c:pt idx="1">
                  <c:v>0.5121347425122627</c:v>
                </c:pt>
                <c:pt idx="2">
                  <c:v>1.4923429424072114</c:v>
                </c:pt>
                <c:pt idx="3">
                  <c:v>-0.11759884868479895</c:v>
                </c:pt>
                <c:pt idx="4">
                  <c:v>0.27215109679834976</c:v>
                </c:pt>
                <c:pt idx="5">
                  <c:v>0.01173512547770706</c:v>
                </c:pt>
                <c:pt idx="6">
                  <c:v>0.0659055263035176</c:v>
                </c:pt>
                <c:pt idx="7">
                  <c:v>0.004157013916950669</c:v>
                </c:pt>
                <c:pt idx="8">
                  <c:v>-5.551115123125783E-17</c:v>
                </c:pt>
                <c:pt idx="9">
                  <c:v>-0.0315637223986018</c:v>
                </c:pt>
                <c:pt idx="10">
                  <c:v>0.15611950525480034</c:v>
                </c:pt>
                <c:pt idx="11">
                  <c:v>-0.003181273941220402</c:v>
                </c:pt>
                <c:pt idx="12">
                  <c:v>0.01569341418399286</c:v>
                </c:pt>
                <c:pt idx="13">
                  <c:v>-0.12352162405371882</c:v>
                </c:pt>
                <c:pt idx="14">
                  <c:v>0.04733080211943654</c:v>
                </c:pt>
                <c:pt idx="15">
                  <c:v>-0.001130387738518953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-5.609445590459945</c:v>
                </c:pt>
                <c:pt idx="1">
                  <c:v>0.41471388638262113</c:v>
                </c:pt>
                <c:pt idx="2">
                  <c:v>1.352915726637732</c:v>
                </c:pt>
                <c:pt idx="3">
                  <c:v>-0.10350862064733954</c:v>
                </c:pt>
                <c:pt idx="4">
                  <c:v>0.26211530350189016</c:v>
                </c:pt>
                <c:pt idx="5">
                  <c:v>-0.013528464092455481</c:v>
                </c:pt>
                <c:pt idx="6">
                  <c:v>0.04953966061380184</c:v>
                </c:pt>
                <c:pt idx="7">
                  <c:v>-0.023026383475599543</c:v>
                </c:pt>
                <c:pt idx="8">
                  <c:v>0</c:v>
                </c:pt>
                <c:pt idx="9">
                  <c:v>-0.0391207851680298</c:v>
                </c:pt>
                <c:pt idx="10">
                  <c:v>0.135567357713023</c:v>
                </c:pt>
                <c:pt idx="11">
                  <c:v>-0.025544868040147554</c:v>
                </c:pt>
                <c:pt idx="12">
                  <c:v>0.039835302485782764</c:v>
                </c:pt>
                <c:pt idx="13">
                  <c:v>-0.08567396614929083</c:v>
                </c:pt>
                <c:pt idx="14">
                  <c:v>0.042290065718192764</c:v>
                </c:pt>
                <c:pt idx="15">
                  <c:v>0.004593226289117984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-6.498938953274872</c:v>
                </c:pt>
                <c:pt idx="1">
                  <c:v>1.2429961684735544</c:v>
                </c:pt>
                <c:pt idx="2">
                  <c:v>1.2157291067397429</c:v>
                </c:pt>
                <c:pt idx="3">
                  <c:v>0.1505938707640238</c:v>
                </c:pt>
                <c:pt idx="4">
                  <c:v>0.21847043355406495</c:v>
                </c:pt>
                <c:pt idx="5">
                  <c:v>0.00761220151014174</c:v>
                </c:pt>
                <c:pt idx="6">
                  <c:v>0.05856209151718075</c:v>
                </c:pt>
                <c:pt idx="7">
                  <c:v>-0.005002717303276845</c:v>
                </c:pt>
                <c:pt idx="8">
                  <c:v>0</c:v>
                </c:pt>
                <c:pt idx="9">
                  <c:v>-0.02857738372151499</c:v>
                </c:pt>
                <c:pt idx="10">
                  <c:v>0.13268165285285288</c:v>
                </c:pt>
                <c:pt idx="11">
                  <c:v>0.032167219742062825</c:v>
                </c:pt>
                <c:pt idx="12">
                  <c:v>0.04063379132402781</c:v>
                </c:pt>
                <c:pt idx="13">
                  <c:v>-0.12026882392121965</c:v>
                </c:pt>
                <c:pt idx="14">
                  <c:v>0.05205332536379011</c:v>
                </c:pt>
                <c:pt idx="15">
                  <c:v>0.002308035683475278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-6.679201254017343</c:v>
                </c:pt>
                <c:pt idx="1">
                  <c:v>0.7232307148978836</c:v>
                </c:pt>
                <c:pt idx="2">
                  <c:v>1.2164261537513088</c:v>
                </c:pt>
                <c:pt idx="3">
                  <c:v>0.20844894083223217</c:v>
                </c:pt>
                <c:pt idx="4">
                  <c:v>0.22073986679325425</c:v>
                </c:pt>
                <c:pt idx="5">
                  <c:v>-0.03732754419490818</c:v>
                </c:pt>
                <c:pt idx="6">
                  <c:v>0.06654118612512704</c:v>
                </c:pt>
                <c:pt idx="7">
                  <c:v>-0.02051137676001291</c:v>
                </c:pt>
                <c:pt idx="8">
                  <c:v>2.7755575615628914E-17</c:v>
                </c:pt>
                <c:pt idx="9">
                  <c:v>-0.030907968044995293</c:v>
                </c:pt>
                <c:pt idx="10">
                  <c:v>0.11912032235850581</c:v>
                </c:pt>
                <c:pt idx="11">
                  <c:v>0.006582738602435531</c:v>
                </c:pt>
                <c:pt idx="12">
                  <c:v>0.05408496819212355</c:v>
                </c:pt>
                <c:pt idx="13">
                  <c:v>-0.11709273372724774</c:v>
                </c:pt>
                <c:pt idx="14">
                  <c:v>0.03775207754836217</c:v>
                </c:pt>
                <c:pt idx="15">
                  <c:v>0.001967751161936551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-5.773312950320842</c:v>
                </c:pt>
                <c:pt idx="1">
                  <c:v>1.0994506914839728</c:v>
                </c:pt>
                <c:pt idx="2">
                  <c:v>0.9343423435737552</c:v>
                </c:pt>
                <c:pt idx="3">
                  <c:v>0.14035591351737733</c:v>
                </c:pt>
                <c:pt idx="4">
                  <c:v>0.14274908396207955</c:v>
                </c:pt>
                <c:pt idx="5">
                  <c:v>-0.03863909391111829</c:v>
                </c:pt>
                <c:pt idx="6">
                  <c:v>0.0441083235173655</c:v>
                </c:pt>
                <c:pt idx="7">
                  <c:v>-0.004094412040767216</c:v>
                </c:pt>
                <c:pt idx="8">
                  <c:v>2.7755575615628914E-17</c:v>
                </c:pt>
                <c:pt idx="9">
                  <c:v>-0.03153603711633411</c:v>
                </c:pt>
                <c:pt idx="10">
                  <c:v>0.11232840566116557</c:v>
                </c:pt>
                <c:pt idx="11">
                  <c:v>0.029121399776306227</c:v>
                </c:pt>
                <c:pt idx="12">
                  <c:v>0.05260750888940964</c:v>
                </c:pt>
                <c:pt idx="13">
                  <c:v>-0.08970466221140859</c:v>
                </c:pt>
                <c:pt idx="14">
                  <c:v>0.037742188574214214</c:v>
                </c:pt>
                <c:pt idx="15">
                  <c:v>0.0008957180124697772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-6.603444773804643</c:v>
                </c:pt>
                <c:pt idx="1">
                  <c:v>1.118517451828205</c:v>
                </c:pt>
                <c:pt idx="2">
                  <c:v>1.3315698361181931</c:v>
                </c:pt>
                <c:pt idx="3">
                  <c:v>0.1026601104777868</c:v>
                </c:pt>
                <c:pt idx="4">
                  <c:v>0.20778486428568319</c:v>
                </c:pt>
                <c:pt idx="5">
                  <c:v>0.006088045791242111</c:v>
                </c:pt>
                <c:pt idx="6">
                  <c:v>0.03739198058845009</c:v>
                </c:pt>
                <c:pt idx="7">
                  <c:v>-0.02913081544862765</c:v>
                </c:pt>
                <c:pt idx="8">
                  <c:v>2.7755575615628914E-17</c:v>
                </c:pt>
                <c:pt idx="9">
                  <c:v>-0.02639181658468217</c:v>
                </c:pt>
                <c:pt idx="10">
                  <c:v>0.11767893806113171</c:v>
                </c:pt>
                <c:pt idx="11">
                  <c:v>0.01172121307117718</c:v>
                </c:pt>
                <c:pt idx="12">
                  <c:v>0.048122590568174056</c:v>
                </c:pt>
                <c:pt idx="13">
                  <c:v>-0.08928486819578868</c:v>
                </c:pt>
                <c:pt idx="14">
                  <c:v>0.03698916748546152</c:v>
                </c:pt>
                <c:pt idx="15">
                  <c:v>0.0010846361808710217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-7.983453073374633</c:v>
                </c:pt>
                <c:pt idx="1">
                  <c:v>0.6403375791411646</c:v>
                </c:pt>
                <c:pt idx="2">
                  <c:v>0.8637170273607024</c:v>
                </c:pt>
                <c:pt idx="3">
                  <c:v>0.05718725528868973</c:v>
                </c:pt>
                <c:pt idx="4">
                  <c:v>0.03348820749893881</c:v>
                </c:pt>
                <c:pt idx="5">
                  <c:v>-0.01989259092743459</c:v>
                </c:pt>
                <c:pt idx="6">
                  <c:v>0.03357660419317309</c:v>
                </c:pt>
                <c:pt idx="7">
                  <c:v>-0.0250564297302557</c:v>
                </c:pt>
                <c:pt idx="8">
                  <c:v>-5.551115123125783E-17</c:v>
                </c:pt>
                <c:pt idx="9">
                  <c:v>-0.019895650997334327</c:v>
                </c:pt>
                <c:pt idx="10">
                  <c:v>0.07362367675503817</c:v>
                </c:pt>
                <c:pt idx="11">
                  <c:v>-0.004437241925191412</c:v>
                </c:pt>
                <c:pt idx="12">
                  <c:v>0.03432257167339501</c:v>
                </c:pt>
                <c:pt idx="13">
                  <c:v>-0.09385461697110825</c:v>
                </c:pt>
                <c:pt idx="14">
                  <c:v>0.016537250670709547</c:v>
                </c:pt>
                <c:pt idx="15">
                  <c:v>-0.015267360664802708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-6.4324659476885255</c:v>
                </c:pt>
                <c:pt idx="1">
                  <c:v>1.1375998881426248</c:v>
                </c:pt>
                <c:pt idx="2">
                  <c:v>1.0833980910619647</c:v>
                </c:pt>
                <c:pt idx="3">
                  <c:v>0.11353245777101839</c:v>
                </c:pt>
                <c:pt idx="4">
                  <c:v>0.08839796483645782</c:v>
                </c:pt>
                <c:pt idx="5">
                  <c:v>-0.01096829333572511</c:v>
                </c:pt>
                <c:pt idx="6">
                  <c:v>0.024862387154523602</c:v>
                </c:pt>
                <c:pt idx="7">
                  <c:v>-0.034218267989043386</c:v>
                </c:pt>
                <c:pt idx="8">
                  <c:v>0</c:v>
                </c:pt>
                <c:pt idx="9">
                  <c:v>-0.03173020113064519</c:v>
                </c:pt>
                <c:pt idx="10">
                  <c:v>0.08022495781244185</c:v>
                </c:pt>
                <c:pt idx="11">
                  <c:v>-0.0068662262059379295</c:v>
                </c:pt>
                <c:pt idx="12">
                  <c:v>0.05026324279600855</c:v>
                </c:pt>
                <c:pt idx="13">
                  <c:v>-0.05334610611905205</c:v>
                </c:pt>
                <c:pt idx="14">
                  <c:v>0.029090728605582587</c:v>
                </c:pt>
                <c:pt idx="15">
                  <c:v>-0.0012757466227764818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-6.809633305719668</c:v>
                </c:pt>
                <c:pt idx="1">
                  <c:v>0.9750222992013989</c:v>
                </c:pt>
                <c:pt idx="2">
                  <c:v>0.9663945299728388</c:v>
                </c:pt>
                <c:pt idx="3">
                  <c:v>0.012777453085861479</c:v>
                </c:pt>
                <c:pt idx="4">
                  <c:v>0.0932222646141654</c:v>
                </c:pt>
                <c:pt idx="5">
                  <c:v>-0.008600504231339493</c:v>
                </c:pt>
                <c:pt idx="6">
                  <c:v>0.03178095888052716</c:v>
                </c:pt>
                <c:pt idx="7">
                  <c:v>0.0023362573408942516</c:v>
                </c:pt>
                <c:pt idx="8">
                  <c:v>0</c:v>
                </c:pt>
                <c:pt idx="9">
                  <c:v>-0.036493210782511255</c:v>
                </c:pt>
                <c:pt idx="10">
                  <c:v>0.11788204375970601</c:v>
                </c:pt>
                <c:pt idx="11">
                  <c:v>0.018096653277315102</c:v>
                </c:pt>
                <c:pt idx="12">
                  <c:v>0.028829696344410058</c:v>
                </c:pt>
                <c:pt idx="13">
                  <c:v>-0.10350171573536171</c:v>
                </c:pt>
                <c:pt idx="14">
                  <c:v>0.022985642631130968</c:v>
                </c:pt>
                <c:pt idx="15">
                  <c:v>0.007946428448581667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-6.501116699043581</c:v>
                </c:pt>
                <c:pt idx="1">
                  <c:v>1.3370541051434313</c:v>
                </c:pt>
                <c:pt idx="2">
                  <c:v>0.9807340625288382</c:v>
                </c:pt>
                <c:pt idx="3">
                  <c:v>-0.14616460484695604</c:v>
                </c:pt>
                <c:pt idx="4">
                  <c:v>0.11574851787491451</c:v>
                </c:pt>
                <c:pt idx="5">
                  <c:v>0.06266299225708905</c:v>
                </c:pt>
                <c:pt idx="6">
                  <c:v>0.0321515725769448</c:v>
                </c:pt>
                <c:pt idx="7">
                  <c:v>0.044027025545406835</c:v>
                </c:pt>
                <c:pt idx="8">
                  <c:v>5.551115123125783E-17</c:v>
                </c:pt>
                <c:pt idx="9">
                  <c:v>-0.05403692082774926</c:v>
                </c:pt>
                <c:pt idx="10">
                  <c:v>0.06256149978855816</c:v>
                </c:pt>
                <c:pt idx="11">
                  <c:v>0.006296118170207926</c:v>
                </c:pt>
                <c:pt idx="12">
                  <c:v>0.006854200553229155</c:v>
                </c:pt>
                <c:pt idx="13">
                  <c:v>-0.12847144251583428</c:v>
                </c:pt>
                <c:pt idx="14">
                  <c:v>0.010805004153295779</c:v>
                </c:pt>
                <c:pt idx="15">
                  <c:v>0.023899456727531666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-5.302171058044623</c:v>
                </c:pt>
                <c:pt idx="1">
                  <c:v>1.793947239983279</c:v>
                </c:pt>
                <c:pt idx="2">
                  <c:v>0.6680811612929075</c:v>
                </c:pt>
                <c:pt idx="3">
                  <c:v>0.2648666925367106</c:v>
                </c:pt>
                <c:pt idx="4">
                  <c:v>0.17258596316830285</c:v>
                </c:pt>
                <c:pt idx="5">
                  <c:v>0.02583878509411487</c:v>
                </c:pt>
                <c:pt idx="6">
                  <c:v>0.015267111168294406</c:v>
                </c:pt>
                <c:pt idx="7">
                  <c:v>-0.0058837391258938845</c:v>
                </c:pt>
                <c:pt idx="8">
                  <c:v>0</c:v>
                </c:pt>
                <c:pt idx="9">
                  <c:v>-0.0767862660604439</c:v>
                </c:pt>
                <c:pt idx="10">
                  <c:v>0.08998267963397974</c:v>
                </c:pt>
                <c:pt idx="11">
                  <c:v>-0.013880938415336348</c:v>
                </c:pt>
                <c:pt idx="12">
                  <c:v>0.004468432659083983</c:v>
                </c:pt>
                <c:pt idx="13">
                  <c:v>-0.1231216452479545</c:v>
                </c:pt>
                <c:pt idx="14">
                  <c:v>0.021678156660986936</c:v>
                </c:pt>
                <c:pt idx="15">
                  <c:v>0.05831076077764023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-5.456420179923886</c:v>
                </c:pt>
                <c:pt idx="1">
                  <c:v>1.261689561597263</c:v>
                </c:pt>
                <c:pt idx="2">
                  <c:v>0.7060538458282453</c:v>
                </c:pt>
                <c:pt idx="3">
                  <c:v>0.3920752842072291</c:v>
                </c:pt>
                <c:pt idx="4">
                  <c:v>0.12197151735233525</c:v>
                </c:pt>
                <c:pt idx="5">
                  <c:v>-0.06353221726306596</c:v>
                </c:pt>
                <c:pt idx="6">
                  <c:v>0.06507761558817493</c:v>
                </c:pt>
                <c:pt idx="7">
                  <c:v>-0.04393722232062053</c:v>
                </c:pt>
                <c:pt idx="8">
                  <c:v>2.7755575615628914E-17</c:v>
                </c:pt>
                <c:pt idx="9">
                  <c:v>-0.08417044827309597</c:v>
                </c:pt>
                <c:pt idx="10">
                  <c:v>0.05495925730683887</c:v>
                </c:pt>
                <c:pt idx="11">
                  <c:v>-0.021392308237269415</c:v>
                </c:pt>
                <c:pt idx="12">
                  <c:v>0.04670683872810565</c:v>
                </c:pt>
                <c:pt idx="13">
                  <c:v>-0.1323025017819032</c:v>
                </c:pt>
                <c:pt idx="14">
                  <c:v>0.012813149505385302</c:v>
                </c:pt>
                <c:pt idx="15">
                  <c:v>0.0773315479024013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0176908"/>
        <c:axId val="3156717"/>
      </c:barChart>
      <c:catAx>
        <c:axId val="3017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0176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MBP2A1 
Collared coils - Avrg normal multipoles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25"/>
          <c:w val="0.88725"/>
          <c:h val="0.833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sheet'!$V$68:$V$83</c:f>
              <c:numCache>
                <c:ptCount val="16"/>
                <c:pt idx="0">
                  <c:v>-0.8626907206283891</c:v>
                </c:pt>
                <c:pt idx="1">
                  <c:v>3.740935652107992</c:v>
                </c:pt>
                <c:pt idx="2">
                  <c:v>0.018156385321824762</c:v>
                </c:pt>
                <c:pt idx="3">
                  <c:v>0.6109532713950941</c:v>
                </c:pt>
                <c:pt idx="4">
                  <c:v>0.029620878224921723</c:v>
                </c:pt>
                <c:pt idx="5">
                  <c:v>0.6891610689696449</c:v>
                </c:pt>
                <c:pt idx="6">
                  <c:v>0.00851261910670071</c:v>
                </c:pt>
                <c:pt idx="7">
                  <c:v>0.3003327138884704</c:v>
                </c:pt>
                <c:pt idx="8">
                  <c:v>0.03443985939177299</c:v>
                </c:pt>
                <c:pt idx="9">
                  <c:v>0.7129889119719275</c:v>
                </c:pt>
                <c:pt idx="10">
                  <c:v>0.0030488922831047142</c:v>
                </c:pt>
                <c:pt idx="11">
                  <c:v>0.7747369138278801</c:v>
                </c:pt>
                <c:pt idx="12">
                  <c:v>0.027061657919613315</c:v>
                </c:pt>
                <c:pt idx="13">
                  <c:v>0.3419100577656064</c:v>
                </c:pt>
                <c:pt idx="14">
                  <c:v>-0.0750194887164236</c:v>
                </c:pt>
                <c:pt idx="15">
                  <c:v>-0.6324439992125694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sheet'!$V$108:$V$123</c:f>
              <c:numCache>
                <c:ptCount val="16"/>
                <c:pt idx="0">
                  <c:v>1.867212974859714</c:v>
                </c:pt>
                <c:pt idx="1">
                  <c:v>3.115467978943099</c:v>
                </c:pt>
                <c:pt idx="2">
                  <c:v>0.40305355137761817</c:v>
                </c:pt>
                <c:pt idx="3">
                  <c:v>0.6315852552698734</c:v>
                </c:pt>
                <c:pt idx="4">
                  <c:v>-0.06227729312743453</c:v>
                </c:pt>
                <c:pt idx="5">
                  <c:v>0.5704333706382646</c:v>
                </c:pt>
                <c:pt idx="6">
                  <c:v>0.0043799108567468764</c:v>
                </c:pt>
                <c:pt idx="7">
                  <c:v>0.3159611337184728</c:v>
                </c:pt>
                <c:pt idx="8">
                  <c:v>-0.00407254046975819</c:v>
                </c:pt>
                <c:pt idx="9">
                  <c:v>0.7454506723343264</c:v>
                </c:pt>
                <c:pt idx="10">
                  <c:v>0.01861783653099154</c:v>
                </c:pt>
                <c:pt idx="11">
                  <c:v>0.8233725024023913</c:v>
                </c:pt>
                <c:pt idx="12">
                  <c:v>-0.006827006381895924</c:v>
                </c:pt>
                <c:pt idx="13">
                  <c:v>0.3364953586306146</c:v>
                </c:pt>
                <c:pt idx="14">
                  <c:v>-0.010807305229069092</c:v>
                </c:pt>
                <c:pt idx="15">
                  <c:v>-0.6452387752745015</c:v>
                </c:pt>
              </c:numCache>
            </c:numRef>
          </c:val>
        </c:ser>
        <c:axId val="19545408"/>
        <c:axId val="416909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sheet'!$K$48:$K$63</c:f>
              <c:numCache>
                <c:ptCount val="16"/>
                <c:pt idx="0">
                  <c:v>0.6400000000000001</c:v>
                </c:pt>
                <c:pt idx="1">
                  <c:v>0.34999999999999964</c:v>
                </c:pt>
                <c:pt idx="2">
                  <c:v>1.69</c:v>
                </c:pt>
                <c:pt idx="3">
                  <c:v>1.26</c:v>
                </c:pt>
                <c:pt idx="4">
                  <c:v>0.26</c:v>
                </c:pt>
                <c:pt idx="5">
                  <c:v>0.98</c:v>
                </c:pt>
                <c:pt idx="6">
                  <c:v>0.12</c:v>
                </c:pt>
                <c:pt idx="7">
                  <c:v>0.34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sheet'!$I$48:$I$63</c:f>
              <c:numCache>
                <c:ptCount val="16"/>
                <c:pt idx="0">
                  <c:v>-3.44</c:v>
                </c:pt>
                <c:pt idx="1">
                  <c:v>-8.35</c:v>
                </c:pt>
                <c:pt idx="2">
                  <c:v>-1.25</c:v>
                </c:pt>
                <c:pt idx="3">
                  <c:v>-1.26</c:v>
                </c:pt>
                <c:pt idx="4">
                  <c:v>-0.28</c:v>
                </c:pt>
                <c:pt idx="5">
                  <c:v>-0.34</c:v>
                </c:pt>
                <c:pt idx="6">
                  <c:v>-0.12</c:v>
                </c:pt>
                <c:pt idx="7">
                  <c:v>-0.08000000000000002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sheet'!$J$48:$J$63</c:f>
              <c:numCache>
                <c:ptCount val="16"/>
                <c:pt idx="0">
                  <c:v>-1.4</c:v>
                </c:pt>
                <c:pt idx="1">
                  <c:v>-4</c:v>
                </c:pt>
                <c:pt idx="2">
                  <c:v>0.22</c:v>
                </c:pt>
                <c:pt idx="3">
                  <c:v>0</c:v>
                </c:pt>
                <c:pt idx="4">
                  <c:v>-0.01</c:v>
                </c:pt>
                <c:pt idx="5">
                  <c:v>0.32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39674186"/>
        <c:axId val="21523355"/>
      </c:lineChart>
      <c:catAx>
        <c:axId val="1954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number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At val="1"/>
        <c:crossBetween val="between"/>
        <c:dispUnits/>
      </c:valAx>
      <c:catAx>
        <c:axId val="39674186"/>
        <c:scaling>
          <c:orientation val="minMax"/>
        </c:scaling>
        <c:axPos val="b"/>
        <c:delete val="1"/>
        <c:majorTickMark val="in"/>
        <c:minorTickMark val="none"/>
        <c:tickLblPos val="nextTo"/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</c:scaling>
        <c:axPos val="l"/>
        <c:delete val="1"/>
        <c:majorTickMark val="in"/>
        <c:minorTickMark val="none"/>
        <c:tickLblPos val="nextTo"/>
        <c:crossAx val="396741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MBP2A1
Collared coils - Average skew multipoles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"/>
          <c:w val="0.888"/>
          <c:h val="0.83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sheet'!$V$88:$V$103</c:f>
              <c:numCache>
                <c:ptCount val="16"/>
                <c:pt idx="0">
                  <c:v>1.7693308207925507</c:v>
                </c:pt>
                <c:pt idx="1">
                  <c:v>0.3765169525030817</c:v>
                </c:pt>
                <c:pt idx="2">
                  <c:v>-0.21763993574365179</c:v>
                </c:pt>
                <c:pt idx="3">
                  <c:v>-0.039033090172524376</c:v>
                </c:pt>
                <c:pt idx="4">
                  <c:v>-0.040419676120743944</c:v>
                </c:pt>
                <c:pt idx="5">
                  <c:v>-0.06967940086301116</c:v>
                </c:pt>
                <c:pt idx="6">
                  <c:v>0.03412519407313423</c:v>
                </c:pt>
                <c:pt idx="7">
                  <c:v>-0.03651573332234031</c:v>
                </c:pt>
                <c:pt idx="8">
                  <c:v>0.039936542939020776</c:v>
                </c:pt>
                <c:pt idx="9">
                  <c:v>-0.03602121351713223</c:v>
                </c:pt>
                <c:pt idx="10">
                  <c:v>0.1668832050815414</c:v>
                </c:pt>
                <c:pt idx="11">
                  <c:v>-0.006005628770204165</c:v>
                </c:pt>
                <c:pt idx="12">
                  <c:v>0.007438124262361764</c:v>
                </c:pt>
                <c:pt idx="13">
                  <c:v>-0.009928611271547625</c:v>
                </c:pt>
                <c:pt idx="14">
                  <c:v>-0.03627917093131454</c:v>
                </c:pt>
                <c:pt idx="15">
                  <c:v>-0.00473349529692436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sheet'!$V$128:$V$143</c:f>
              <c:numCache>
                <c:ptCount val="16"/>
                <c:pt idx="0">
                  <c:v>-5.810927921205762</c:v>
                </c:pt>
                <c:pt idx="1">
                  <c:v>0.737435679674953</c:v>
                </c:pt>
                <c:pt idx="2">
                  <c:v>0.9344764861830404</c:v>
                </c:pt>
                <c:pt idx="3">
                  <c:v>-0.042470146934298576</c:v>
                </c:pt>
                <c:pt idx="4">
                  <c:v>0.11790877821791505</c:v>
                </c:pt>
                <c:pt idx="5">
                  <c:v>-0.07779075554382538</c:v>
                </c:pt>
                <c:pt idx="6">
                  <c:v>0.01920689401080382</c:v>
                </c:pt>
                <c:pt idx="7">
                  <c:v>-0.02716354340037465</c:v>
                </c:pt>
                <c:pt idx="8">
                  <c:v>-0.005541754009960254</c:v>
                </c:pt>
                <c:pt idx="9">
                  <c:v>-0.04669031138942398</c:v>
                </c:pt>
                <c:pt idx="10">
                  <c:v>0.08667451651342224</c:v>
                </c:pt>
                <c:pt idx="11">
                  <c:v>-0.008610231382093377</c:v>
                </c:pt>
                <c:pt idx="12">
                  <c:v>0.01992737134189103</c:v>
                </c:pt>
                <c:pt idx="13">
                  <c:v>-0.04913754874002235</c:v>
                </c:pt>
                <c:pt idx="14">
                  <c:v>0.029398580447654726</c:v>
                </c:pt>
                <c:pt idx="15">
                  <c:v>0.009841744201551114</c:v>
                </c:pt>
              </c:numCache>
            </c:numRef>
          </c:val>
        </c:ser>
        <c:axId val="59492468"/>
        <c:axId val="656701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sheet'!$N$48:$N$63</c:f>
              <c:numCache>
                <c:ptCount val="16"/>
                <c:pt idx="0">
                  <c:v>5.1</c:v>
                </c:pt>
                <c:pt idx="1">
                  <c:v>1.37</c:v>
                </c:pt>
                <c:pt idx="2">
                  <c:v>1.47</c:v>
                </c:pt>
                <c:pt idx="3">
                  <c:v>1</c:v>
                </c:pt>
                <c:pt idx="4">
                  <c:v>0.42000000000000004</c:v>
                </c:pt>
                <c:pt idx="5">
                  <c:v>0.23</c:v>
                </c:pt>
                <c:pt idx="6">
                  <c:v>0.24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sheet'!$L$48:$L$63</c:f>
              <c:numCache>
                <c:ptCount val="16"/>
                <c:pt idx="0">
                  <c:v>-5.1</c:v>
                </c:pt>
                <c:pt idx="1">
                  <c:v>-1.21</c:v>
                </c:pt>
                <c:pt idx="2">
                  <c:v>-1.47</c:v>
                </c:pt>
                <c:pt idx="3">
                  <c:v>-0.98</c:v>
                </c:pt>
                <c:pt idx="4">
                  <c:v>-0.42000000000000004</c:v>
                </c:pt>
                <c:pt idx="5">
                  <c:v>-0.19000000000000003</c:v>
                </c:pt>
                <c:pt idx="6">
                  <c:v>-0.24</c:v>
                </c:pt>
                <c:pt idx="7">
                  <c:v>-0.22000000000000003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sheet'!$M$48:$M$63</c:f>
              <c:numCache>
                <c:ptCount val="16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-0.01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54160574"/>
        <c:axId val="17683119"/>
      </c:lineChart>
      <c:catAx>
        <c:axId val="5949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  <c:max val="4"/>
          <c:min val="-4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At val="1"/>
        <c:crossBetween val="between"/>
        <c:dispUnits/>
      </c:valAx>
      <c:catAx>
        <c:axId val="54160574"/>
        <c:scaling>
          <c:orientation val="minMax"/>
        </c:scaling>
        <c:axPos val="b"/>
        <c:delete val="1"/>
        <c:majorTickMark val="in"/>
        <c:minorTickMark val="none"/>
        <c:tickLblPos val="nextTo"/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</c:scaling>
        <c:axPos val="l"/>
        <c:delete val="1"/>
        <c:majorTickMark val="in"/>
        <c:minorTickMark val="none"/>
        <c:tickLblPos val="nextTo"/>
        <c:crossAx val="541605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410454"/>
        <c:axId val="54367495"/>
      </c:bar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410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MBP2A1 - Collared coils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sheet'!$E$6:$E$21</c:f>
              <c:numCache>
                <c:ptCount val="16"/>
                <c:pt idx="0">
                  <c:v>0.6316996511049973</c:v>
                </c:pt>
                <c:pt idx="1">
                  <c:v>0.4141422055000909</c:v>
                </c:pt>
                <c:pt idx="2">
                  <c:v>0.14433098039357106</c:v>
                </c:pt>
                <c:pt idx="3">
                  <c:v>0.19447012687196924</c:v>
                </c:pt>
                <c:pt idx="4">
                  <c:v>0.0688233237515935</c:v>
                </c:pt>
                <c:pt idx="5">
                  <c:v>0.0798284901873615</c:v>
                </c:pt>
                <c:pt idx="6">
                  <c:v>0.015107517924413701</c:v>
                </c:pt>
                <c:pt idx="7">
                  <c:v>0.014079043699908624</c:v>
                </c:pt>
                <c:pt idx="8">
                  <c:v>1.74715083005638E-17</c:v>
                </c:pt>
                <c:pt idx="9">
                  <c:v>0.003597153430043858</c:v>
                </c:pt>
                <c:pt idx="10">
                  <c:v>0.0020915057964842046</c:v>
                </c:pt>
                <c:pt idx="11">
                  <c:v>0.0019476109573837246</c:v>
                </c:pt>
                <c:pt idx="12">
                  <c:v>0.0014400216855949932</c:v>
                </c:pt>
                <c:pt idx="13">
                  <c:v>0.0029154582633353927</c:v>
                </c:pt>
                <c:pt idx="14">
                  <c:v>0.0009658821724356883</c:v>
                </c:pt>
                <c:pt idx="15">
                  <c:v>0.0003260364784017734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sheet'!$I$6:$I$21</c:f>
              <c:numCache>
                <c:ptCount val="16"/>
                <c:pt idx="0">
                  <c:v>0.7471519701542856</c:v>
                </c:pt>
                <c:pt idx="1">
                  <c:v>0.41544980008571314</c:v>
                </c:pt>
                <c:pt idx="2">
                  <c:v>0.22721957259189135</c:v>
                </c:pt>
                <c:pt idx="3">
                  <c:v>0.1306773786411601</c:v>
                </c:pt>
                <c:pt idx="4">
                  <c:v>0.03231874723454526</c:v>
                </c:pt>
                <c:pt idx="5">
                  <c:v>0.041974141970887606</c:v>
                </c:pt>
                <c:pt idx="6">
                  <c:v>0.01826148471505292</c:v>
                </c:pt>
                <c:pt idx="7">
                  <c:v>0.020577056340555636</c:v>
                </c:pt>
                <c:pt idx="8">
                  <c:v>4.176919857528246E-17</c:v>
                </c:pt>
                <c:pt idx="9">
                  <c:v>0.019404426297032006</c:v>
                </c:pt>
                <c:pt idx="10">
                  <c:v>0.0012673016394962008</c:v>
                </c:pt>
                <c:pt idx="11">
                  <c:v>0.0021497451029753928</c:v>
                </c:pt>
                <c:pt idx="12">
                  <c:v>0.0016834980966685263</c:v>
                </c:pt>
                <c:pt idx="13">
                  <c:v>0.002084918335321469</c:v>
                </c:pt>
                <c:pt idx="14">
                  <c:v>0.0010445523798038024</c:v>
                </c:pt>
                <c:pt idx="15">
                  <c:v>0.0024098604120805747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sheet'!$M$6:$M$21</c:f>
              <c:numCache>
                <c:ptCount val="16"/>
                <c:pt idx="0">
                  <c:v>0.9458947567041245</c:v>
                </c:pt>
                <c:pt idx="1">
                  <c:v>0.38950390920348676</c:v>
                </c:pt>
                <c:pt idx="2">
                  <c:v>0.19257476268743234</c:v>
                </c:pt>
                <c:pt idx="3">
                  <c:v>0.15805014863718359</c:v>
                </c:pt>
                <c:pt idx="4">
                  <c:v>0.07561764134589644</c:v>
                </c:pt>
                <c:pt idx="5">
                  <c:v>0.05710136616578767</c:v>
                </c:pt>
                <c:pt idx="6">
                  <c:v>0.02581042023854113</c:v>
                </c:pt>
                <c:pt idx="7">
                  <c:v>0.016730588426580567</c:v>
                </c:pt>
                <c:pt idx="8">
                  <c:v>1.0346298548979087E-17</c:v>
                </c:pt>
                <c:pt idx="9">
                  <c:v>0.004475134902330732</c:v>
                </c:pt>
                <c:pt idx="10">
                  <c:v>0.002310277160817952</c:v>
                </c:pt>
                <c:pt idx="11">
                  <c:v>0.0028224593703725363</c:v>
                </c:pt>
                <c:pt idx="12">
                  <c:v>0.0016980771431987565</c:v>
                </c:pt>
                <c:pt idx="13">
                  <c:v>0.0020432109717432112</c:v>
                </c:pt>
                <c:pt idx="14">
                  <c:v>0.0012568256647041867</c:v>
                </c:pt>
                <c:pt idx="15">
                  <c:v>0.00041648277304594543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sheet'!$Q$6:$Q$21</c:f>
              <c:numCache>
                <c:ptCount val="16"/>
                <c:pt idx="0">
                  <c:v>0.8941853417640855</c:v>
                </c:pt>
                <c:pt idx="1">
                  <c:v>0.4646871756501077</c:v>
                </c:pt>
                <c:pt idx="2">
                  <c:v>0.3377721551820944</c:v>
                </c:pt>
                <c:pt idx="3">
                  <c:v>0.17185947678266972</c:v>
                </c:pt>
                <c:pt idx="4">
                  <c:v>0.0944759506273841</c:v>
                </c:pt>
                <c:pt idx="5">
                  <c:v>0.04503303639079574</c:v>
                </c:pt>
                <c:pt idx="6">
                  <c:v>0.03176419115525832</c:v>
                </c:pt>
                <c:pt idx="7">
                  <c:v>0.025497569536631154</c:v>
                </c:pt>
                <c:pt idx="8">
                  <c:v>2.942854203156421E-17</c:v>
                </c:pt>
                <c:pt idx="9">
                  <c:v>0.01812658992417858</c:v>
                </c:pt>
                <c:pt idx="10">
                  <c:v>0.00318088818845669</c:v>
                </c:pt>
                <c:pt idx="11">
                  <c:v>0.003265409862122146</c:v>
                </c:pt>
                <c:pt idx="12">
                  <c:v>0.0019407331535547124</c:v>
                </c:pt>
                <c:pt idx="13">
                  <c:v>0.0026463182131064946</c:v>
                </c:pt>
                <c:pt idx="14">
                  <c:v>0.0017848376999719533</c:v>
                </c:pt>
                <c:pt idx="15">
                  <c:v>0.002290342847992566</c:v>
                </c:pt>
              </c:numCache>
            </c:numRef>
          </c:yVal>
          <c:smooth val="0"/>
        </c:ser>
        <c:axId val="24930344"/>
        <c:axId val="23046505"/>
      </c:scatterChart>
      <c:valAx>
        <c:axId val="24930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046505"/>
        <c:crossesAt val="0.001"/>
        <c:crossBetween val="midCat"/>
        <c:dispUnits/>
      </c:valAx>
      <c:valAx>
        <c:axId val="23046505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9303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MBP2A1
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05"/>
          <c:w val="0.737"/>
          <c:h val="0.799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-0.1708228757418319</c:v>
                </c:pt>
                <c:pt idx="1">
                  <c:v>0.0689912699466112</c:v>
                </c:pt>
                <c:pt idx="2">
                  <c:v>-0.33534896987091944</c:v>
                </c:pt>
                <c:pt idx="3">
                  <c:v>-0.27174521527163337</c:v>
                </c:pt>
                <c:pt idx="4">
                  <c:v>-0.2540809298158804</c:v>
                </c:pt>
                <c:pt idx="5">
                  <c:v>-0.20768079765632136</c:v>
                </c:pt>
                <c:pt idx="6">
                  <c:v>-0.02364107875963215</c:v>
                </c:pt>
                <c:pt idx="7">
                  <c:v>-0.14333784922906684</c:v>
                </c:pt>
                <c:pt idx="8">
                  <c:v>-0.03382919107248805</c:v>
                </c:pt>
                <c:pt idx="9">
                  <c:v>-0.16903580838882093</c:v>
                </c:pt>
                <c:pt idx="10">
                  <c:v>-0.15963589749925275</c:v>
                </c:pt>
                <c:pt idx="11">
                  <c:v>-0.09222407074224225</c:v>
                </c:pt>
                <c:pt idx="12">
                  <c:v>-0.12525044847191422</c:v>
                </c:pt>
                <c:pt idx="13">
                  <c:v>-0.08143168382151239</c:v>
                </c:pt>
                <c:pt idx="14">
                  <c:v>0.13832327053947785</c:v>
                </c:pt>
                <c:pt idx="15">
                  <c:v>-0.21379940078316081</c:v>
                </c:pt>
                <c:pt idx="16">
                  <c:v>-0.2091350857730096</c:v>
                </c:pt>
                <c:pt idx="17">
                  <c:v>-0.1768603515840571</c:v>
                </c:pt>
                <c:pt idx="18">
                  <c:v>-0.2599558854419985</c:v>
                </c:pt>
                <c:pt idx="19">
                  <c:v>-0.0056844939755788075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0.446673866881347</c:v>
                </c:pt>
                <c:pt idx="1">
                  <c:v>0.4878101638842123</c:v>
                </c:pt>
                <c:pt idx="2">
                  <c:v>0.5095804929550218</c:v>
                </c:pt>
                <c:pt idx="3">
                  <c:v>0.3975027427034763</c:v>
                </c:pt>
                <c:pt idx="4">
                  <c:v>0.29014729064668016</c:v>
                </c:pt>
                <c:pt idx="5">
                  <c:v>0.28053871034376027</c:v>
                </c:pt>
                <c:pt idx="6">
                  <c:v>0.3739361953789369</c:v>
                </c:pt>
                <c:pt idx="7">
                  <c:v>0.5571541227699263</c:v>
                </c:pt>
                <c:pt idx="8">
                  <c:v>0.4081942488409933</c:v>
                </c:pt>
                <c:pt idx="9">
                  <c:v>0.4846868578657115</c:v>
                </c:pt>
                <c:pt idx="10">
                  <c:v>0.3998816352134629</c:v>
                </c:pt>
                <c:pt idx="11">
                  <c:v>0.3406741142581658</c:v>
                </c:pt>
                <c:pt idx="12">
                  <c:v>0.297448262320023</c:v>
                </c:pt>
                <c:pt idx="13">
                  <c:v>0.3116584379344696</c:v>
                </c:pt>
                <c:pt idx="14">
                  <c:v>0.29312877080513533</c:v>
                </c:pt>
                <c:pt idx="15">
                  <c:v>0.3845282437710103</c:v>
                </c:pt>
                <c:pt idx="16">
                  <c:v>0.47167995200475266</c:v>
                </c:pt>
                <c:pt idx="17">
                  <c:v>0.41898755681756383</c:v>
                </c:pt>
                <c:pt idx="18">
                  <c:v>0.21133351632432412</c:v>
                </c:pt>
                <c:pt idx="19">
                  <c:v>0.3824798897901669</c:v>
                </c:pt>
              </c:numCache>
            </c:numRef>
          </c:val>
          <c:smooth val="0"/>
        </c:ser>
        <c:axId val="23686236"/>
        <c:axId val="11849533"/>
      </c:lineChart>
      <c:catAx>
        <c:axId val="2368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23686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442"/>
          <c:w val="0.382"/>
          <c:h val="0.118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MBP2A1
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19"/>
          <c:w val="0.73825"/>
          <c:h val="0.808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-0.3834827573540399</c:v>
                </c:pt>
                <c:pt idx="1">
                  <c:v>-0.2538995710314055</c:v>
                </c:pt>
                <c:pt idx="2">
                  <c:v>-0.3725782413983444</c:v>
                </c:pt>
                <c:pt idx="3">
                  <c:v>-0.23011145937851912</c:v>
                </c:pt>
                <c:pt idx="4">
                  <c:v>-0.36808998210353333</c:v>
                </c:pt>
                <c:pt idx="5">
                  <c:v>-0.21472306311220343</c:v>
                </c:pt>
                <c:pt idx="6">
                  <c:v>-0.2546146193964299</c:v>
                </c:pt>
                <c:pt idx="7">
                  <c:v>-0.10203912062634003</c:v>
                </c:pt>
                <c:pt idx="8">
                  <c:v>-0.1760111522695175</c:v>
                </c:pt>
                <c:pt idx="9">
                  <c:v>-0.1760340064919525</c:v>
                </c:pt>
                <c:pt idx="10">
                  <c:v>-0.19353773910337596</c:v>
                </c:pt>
                <c:pt idx="11">
                  <c:v>-0.21853779414779792</c:v>
                </c:pt>
                <c:pt idx="12">
                  <c:v>-0.2279437025886872</c:v>
                </c:pt>
                <c:pt idx="13">
                  <c:v>-0.21379732532685658</c:v>
                </c:pt>
                <c:pt idx="14">
                  <c:v>-0.15594497100263066</c:v>
                </c:pt>
                <c:pt idx="15">
                  <c:v>-0.2985334426434827</c:v>
                </c:pt>
                <c:pt idx="16">
                  <c:v>-0.2198771166313913</c:v>
                </c:pt>
                <c:pt idx="17">
                  <c:v>-0.25015819023949687</c:v>
                </c:pt>
                <c:pt idx="18">
                  <c:v>-0.19048688785254989</c:v>
                </c:pt>
                <c:pt idx="19">
                  <c:v>0.2049908905049418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0.4290323724913929</c:v>
                </c:pt>
                <c:pt idx="1">
                  <c:v>0.33561782872595114</c:v>
                </c:pt>
                <c:pt idx="2">
                  <c:v>0.5592051434933508</c:v>
                </c:pt>
                <c:pt idx="3">
                  <c:v>0.5450548379189881</c:v>
                </c:pt>
                <c:pt idx="4">
                  <c:v>0.5258940082500894</c:v>
                </c:pt>
                <c:pt idx="5">
                  <c:v>0.49804849340685714</c:v>
                </c:pt>
                <c:pt idx="6">
                  <c:v>0.4743081335705086</c:v>
                </c:pt>
                <c:pt idx="7">
                  <c:v>0.5945123642107607</c:v>
                </c:pt>
                <c:pt idx="8">
                  <c:v>0.5602408878041887</c:v>
                </c:pt>
                <c:pt idx="9">
                  <c:v>0.4842042120331675</c:v>
                </c:pt>
                <c:pt idx="10">
                  <c:v>0.5883765570453185</c:v>
                </c:pt>
                <c:pt idx="11">
                  <c:v>0.6401380952804137</c:v>
                </c:pt>
                <c:pt idx="12">
                  <c:v>0.5314680413906703</c:v>
                </c:pt>
                <c:pt idx="13">
                  <c:v>0.6036798846428506</c:v>
                </c:pt>
                <c:pt idx="14">
                  <c:v>0.5784340580819759</c:v>
                </c:pt>
                <c:pt idx="15">
                  <c:v>0.5296767970781191</c:v>
                </c:pt>
                <c:pt idx="16">
                  <c:v>0.4499858354080397</c:v>
                </c:pt>
                <c:pt idx="17">
                  <c:v>0.7006237570828673</c:v>
                </c:pt>
                <c:pt idx="18">
                  <c:v>0.6611186338571722</c:v>
                </c:pt>
                <c:pt idx="19">
                  <c:v>0.6926678053482137</c:v>
                </c:pt>
              </c:numCache>
            </c:numRef>
          </c:val>
          <c:smooth val="0"/>
        </c:ser>
        <c:axId val="39536934"/>
        <c:axId val="20288087"/>
      </c:lineChart>
      <c:catAx>
        <c:axId val="3953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20288087"/>
        <c:crosses val="autoZero"/>
        <c:auto val="1"/>
        <c:lblOffset val="100"/>
        <c:noMultiLvlLbl val="0"/>
      </c:catAx>
      <c:valAx>
        <c:axId val="2028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39536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41375"/>
          <c:w val="0.45075"/>
          <c:h val="0.110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0.28725</cdr:y>
    </cdr:from>
    <cdr:to>
      <cdr:x>0.283</cdr:x>
      <cdr:y>0.306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15049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0.28825</cdr:y>
    </cdr:from>
    <cdr:to>
      <cdr:x>0.28425</cdr:x>
      <cdr:y>0.307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5144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0.2785</cdr:y>
    </cdr:from>
    <cdr:to>
      <cdr:x>0.193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6383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0.04525</cdr:y>
    </cdr:from>
    <cdr:to>
      <cdr:x>0.99875</cdr:x>
      <cdr:y>0.9375</cdr:y>
    </cdr:to>
    <cdr:graphicFrame>
      <cdr:nvGraphicFramePr>
        <cdr:cNvPr id="2" name="Chart 2"/>
        <cdr:cNvGraphicFramePr/>
      </cdr:nvGraphicFramePr>
      <cdr:xfrm>
        <a:off x="4676775" y="266700"/>
        <a:ext cx="5019675" cy="5257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0.04525</cdr:y>
    </cdr:from>
    <cdr:to>
      <cdr:x>0.482</cdr:x>
      <cdr:y>0.9375</cdr:y>
    </cdr:to>
    <cdr:graphicFrame>
      <cdr:nvGraphicFramePr>
        <cdr:cNvPr id="3" name="Chart 3"/>
        <cdr:cNvGraphicFramePr/>
      </cdr:nvGraphicFramePr>
      <cdr:xfrm>
        <a:off x="9525" y="266700"/>
        <a:ext cx="4676775" cy="52578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Shape 1025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0.1925</cdr:y>
    </cdr:from>
    <cdr:to>
      <cdr:x>0.906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848600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0.9025</cdr:x>
      <cdr:y>0.20175</cdr:y>
    </cdr:from>
    <cdr:to>
      <cdr:x>0.93425</cdr:x>
      <cdr:y>0.2155</cdr:y>
    </cdr:to>
    <cdr:sp>
      <cdr:nvSpPr>
        <cdr:cNvPr id="2" name="Rectangle 2"/>
        <cdr:cNvSpPr>
          <a:spLocks/>
        </cdr:cNvSpPr>
      </cdr:nvSpPr>
      <cdr:spPr>
        <a:xfrm>
          <a:off x="8391525" y="1152525"/>
          <a:ext cx="29527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0.9025</cdr:x>
      <cdr:y>0.24525</cdr:y>
    </cdr:from>
    <cdr:to>
      <cdr:x>0.93425</cdr:x>
      <cdr:y>0.25975</cdr:y>
    </cdr:to>
    <cdr:sp>
      <cdr:nvSpPr>
        <cdr:cNvPr id="3" name="Rectangle 3"/>
        <cdr:cNvSpPr>
          <a:spLocks/>
        </cdr:cNvSpPr>
      </cdr:nvSpPr>
      <cdr:spPr>
        <a:xfrm>
          <a:off x="8391525" y="1400175"/>
          <a:ext cx="29527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</cdr:x>
      <cdr:y>0.13825</cdr:y>
    </cdr:from>
    <cdr:to>
      <cdr:x>0.66075</cdr:x>
      <cdr:y>0.89925</cdr:y>
    </cdr:to>
    <cdr:sp>
      <cdr:nvSpPr>
        <cdr:cNvPr id="4" name="Line 4"/>
        <cdr:cNvSpPr>
          <a:spLocks/>
        </cdr:cNvSpPr>
      </cdr:nvSpPr>
      <cdr:spPr>
        <a:xfrm flipH="1">
          <a:off x="6134100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0.66425</cdr:x>
      <cdr:y>0.19025</cdr:y>
    </cdr:from>
    <cdr:to>
      <cdr:x>0.717</cdr:x>
      <cdr:y>0.256</cdr:y>
    </cdr:to>
    <cdr:sp>
      <cdr:nvSpPr>
        <cdr:cNvPr id="5" name="TextBox 5"/>
        <cdr:cNvSpPr txBox="1">
          <a:spLocks noChangeArrowheads="1"/>
        </cdr:cNvSpPr>
      </cdr:nvSpPr>
      <cdr:spPr>
        <a:xfrm>
          <a:off x="6172200" y="1085850"/>
          <a:ext cx="4953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0.13925</cdr:y>
    </cdr:from>
    <cdr:to>
      <cdr:x>0.601</cdr:x>
      <cdr:y>0.92125</cdr:y>
    </cdr:to>
    <cdr:sp>
      <cdr:nvSpPr>
        <cdr:cNvPr id="1" name="Line 1"/>
        <cdr:cNvSpPr>
          <a:spLocks/>
        </cdr:cNvSpPr>
      </cdr:nvSpPr>
      <cdr:spPr>
        <a:xfrm flipH="1" flipV="1">
          <a:off x="2724150" y="790575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0.6225</cdr:x>
      <cdr:y>0.14975</cdr:y>
    </cdr:from>
    <cdr:to>
      <cdr:x>0.72525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847725"/>
          <a:ext cx="46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0.1375</cdr:y>
    </cdr:from>
    <cdr:to>
      <cdr:x>0.6055</cdr:x>
      <cdr:y>0.9185</cdr:y>
    </cdr:to>
    <cdr:sp>
      <cdr:nvSpPr>
        <cdr:cNvPr id="1" name="Line 1"/>
        <cdr:cNvSpPr>
          <a:spLocks/>
        </cdr:cNvSpPr>
      </cdr:nvSpPr>
      <cdr:spPr>
        <a:xfrm flipH="1" flipV="1">
          <a:off x="2771775" y="781050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0.15475</cdr:y>
    </cdr:from>
    <cdr:to>
      <cdr:x>0.7255</cdr:x>
      <cdr:y>0.2155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8763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0.495</cdr:x>
      <cdr:y>1</cdr:y>
    </cdr:to>
    <cdr:graphicFrame>
      <cdr:nvGraphicFramePr>
        <cdr:cNvPr id="1" name="Chart 3"/>
        <cdr:cNvGraphicFramePr/>
      </cdr:nvGraphicFramePr>
      <cdr:xfrm>
        <a:off x="76200" y="0"/>
        <a:ext cx="4533900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0.50675</cdr:x>
      <cdr:y>0</cdr:y>
    </cdr:from>
    <cdr:to>
      <cdr:x>1</cdr:x>
      <cdr:y>1</cdr:y>
    </cdr:to>
    <cdr:graphicFrame>
      <cdr:nvGraphicFramePr>
        <cdr:cNvPr id="2" name="Chart 4"/>
        <cdr:cNvGraphicFramePr/>
      </cdr:nvGraphicFramePr>
      <cdr:xfrm>
        <a:off x="4714875" y="0"/>
        <a:ext cx="4591050" cy="57150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9"/>
  <sheetViews>
    <sheetView tabSelected="1" workbookViewId="0" topLeftCell="A1">
      <selection activeCell="N5" sqref="N5"/>
    </sheetView>
  </sheetViews>
  <sheetFormatPr defaultColWidth="9.140625" defaultRowHeight="12.75"/>
  <cols>
    <col min="1" max="1" width="10.57421875" style="0" bestFit="1" customWidth="1"/>
    <col min="2" max="10" width="6.28125" style="0" bestFit="1" customWidth="1"/>
    <col min="11" max="21" width="7.00390625" style="0" bestFit="1" customWidth="1"/>
    <col min="22" max="22" width="8.8515625" style="0" bestFit="1" customWidth="1"/>
    <col min="24" max="24" width="10.57421875" style="0" bestFit="1" customWidth="1"/>
    <col min="25" max="33" width="6.28125" style="0" bestFit="1" customWidth="1"/>
    <col min="34" max="44" width="7.00390625" style="0" bestFit="1" customWidth="1"/>
    <col min="45" max="45" width="8.8515625" style="0" bestFit="1" customWidth="1"/>
  </cols>
  <sheetData>
    <row r="1" spans="1:11" ht="12.75">
      <c r="A1" s="117" t="s">
        <v>109</v>
      </c>
      <c r="B1" s="109"/>
      <c r="C1" s="114" t="s">
        <v>124</v>
      </c>
      <c r="D1" s="114"/>
      <c r="E1" s="114"/>
      <c r="F1" s="114"/>
      <c r="G1" s="114"/>
      <c r="H1" s="114"/>
      <c r="I1" s="114"/>
      <c r="J1" s="114"/>
      <c r="K1" s="115"/>
    </row>
    <row r="2" spans="1:20" ht="12.75">
      <c r="A2" s="105" t="s">
        <v>110</v>
      </c>
      <c r="B2" s="106"/>
      <c r="C2" s="107" t="s">
        <v>134</v>
      </c>
      <c r="D2" s="107"/>
      <c r="E2" s="107"/>
      <c r="F2" s="106" t="s">
        <v>111</v>
      </c>
      <c r="G2" s="106"/>
      <c r="H2" s="106"/>
      <c r="I2" s="107" t="s">
        <v>124</v>
      </c>
      <c r="J2" s="107"/>
      <c r="K2" s="116"/>
      <c r="L2" s="97"/>
      <c r="M2" s="97"/>
      <c r="N2" s="97"/>
      <c r="O2" s="97"/>
      <c r="P2" s="97"/>
      <c r="Q2" s="97"/>
      <c r="R2" s="97"/>
      <c r="S2" s="97"/>
      <c r="T2" s="97"/>
    </row>
    <row r="3" spans="1:20" ht="12.75">
      <c r="A3" s="105" t="s">
        <v>132</v>
      </c>
      <c r="B3" s="106"/>
      <c r="C3" s="107" t="s">
        <v>133</v>
      </c>
      <c r="D3" s="107"/>
      <c r="E3" s="107"/>
      <c r="F3" s="107"/>
      <c r="G3" s="107"/>
      <c r="H3" s="107"/>
      <c r="I3" s="107"/>
      <c r="J3" s="107"/>
      <c r="K3" s="116"/>
      <c r="L3" s="97"/>
      <c r="M3" s="97"/>
      <c r="N3" s="97"/>
      <c r="O3" s="97"/>
      <c r="P3" s="97"/>
      <c r="Q3" s="97"/>
      <c r="R3" s="97"/>
      <c r="S3" s="97"/>
      <c r="T3" s="97"/>
    </row>
    <row r="4" spans="1:11" ht="12.75">
      <c r="A4" s="105" t="s">
        <v>112</v>
      </c>
      <c r="B4" s="106"/>
      <c r="C4" s="107" t="s">
        <v>135</v>
      </c>
      <c r="D4" s="107"/>
      <c r="E4" s="107"/>
      <c r="F4" s="106"/>
      <c r="G4" s="107"/>
      <c r="H4" s="107"/>
      <c r="I4" s="107"/>
      <c r="J4" s="107"/>
      <c r="K4" s="116"/>
    </row>
    <row r="5" spans="1:11" ht="12.75">
      <c r="A5" s="105" t="s">
        <v>117</v>
      </c>
      <c r="B5" s="106"/>
      <c r="C5" s="107" t="s">
        <v>119</v>
      </c>
      <c r="D5" s="107"/>
      <c r="E5" s="107"/>
      <c r="F5" s="106" t="s">
        <v>118</v>
      </c>
      <c r="G5" s="106"/>
      <c r="H5" s="106"/>
      <c r="I5" s="107">
        <v>21</v>
      </c>
      <c r="J5" s="107"/>
      <c r="K5" s="116"/>
    </row>
    <row r="6" spans="1:11" ht="12.75">
      <c r="A6" s="105" t="s">
        <v>113</v>
      </c>
      <c r="B6" s="106"/>
      <c r="C6" s="107" t="s">
        <v>120</v>
      </c>
      <c r="D6" s="107"/>
      <c r="E6" s="107"/>
      <c r="F6" s="106" t="s">
        <v>114</v>
      </c>
      <c r="G6" s="106"/>
      <c r="H6" s="106"/>
      <c r="I6" s="107" t="s">
        <v>120</v>
      </c>
      <c r="J6" s="107"/>
      <c r="K6" s="116"/>
    </row>
    <row r="7" spans="1:11" ht="13.5" thickBot="1">
      <c r="A7" s="111" t="s">
        <v>115</v>
      </c>
      <c r="B7" s="112"/>
      <c r="C7" s="108" t="s">
        <v>124</v>
      </c>
      <c r="D7" s="108"/>
      <c r="E7" s="108"/>
      <c r="F7" s="112" t="s">
        <v>116</v>
      </c>
      <c r="G7" s="112"/>
      <c r="H7" s="112"/>
      <c r="I7" s="108" t="s">
        <v>124</v>
      </c>
      <c r="J7" s="108"/>
      <c r="K7" s="113"/>
    </row>
    <row r="8" ht="13.5" thickBot="1"/>
    <row r="9" spans="1:45" s="136" customFormat="1" ht="13.5" thickBot="1">
      <c r="A9" s="132" t="s">
        <v>0</v>
      </c>
      <c r="B9" s="133" t="s">
        <v>130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5" t="s">
        <v>56</v>
      </c>
      <c r="X9" s="132" t="s">
        <v>0</v>
      </c>
      <c r="Y9" s="133" t="s">
        <v>131</v>
      </c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135" t="s">
        <v>56</v>
      </c>
    </row>
    <row r="10" spans="1:45" s="136" customFormat="1" ht="12.75">
      <c r="A10" s="137" t="s">
        <v>60</v>
      </c>
      <c r="B10" s="138"/>
      <c r="C10" s="139">
        <v>91.01271145207812</v>
      </c>
      <c r="D10" s="139">
        <v>90.94550465333097</v>
      </c>
      <c r="E10" s="139">
        <v>90.92471257448422</v>
      </c>
      <c r="F10" s="139">
        <v>90.92626919903408</v>
      </c>
      <c r="G10" s="139">
        <v>90.9174617870442</v>
      </c>
      <c r="H10" s="139">
        <v>90.90517896481076</v>
      </c>
      <c r="I10" s="139">
        <v>90.90475357734036</v>
      </c>
      <c r="J10" s="139">
        <v>90.91333907484231</v>
      </c>
      <c r="K10" s="139">
        <v>90.91478515423707</v>
      </c>
      <c r="L10" s="139">
        <v>90.9203760122625</v>
      </c>
      <c r="M10" s="139">
        <v>90.8986534825015</v>
      </c>
      <c r="N10" s="139">
        <v>90.90647665952916</v>
      </c>
      <c r="O10" s="139">
        <v>90.89344066027637</v>
      </c>
      <c r="P10" s="139">
        <v>90.9141427571964</v>
      </c>
      <c r="Q10" s="139">
        <v>90.91357569815757</v>
      </c>
      <c r="R10" s="139">
        <v>90.91555871011903</v>
      </c>
      <c r="S10" s="139">
        <v>90.91873275301194</v>
      </c>
      <c r="T10" s="139">
        <v>90.99753226726828</v>
      </c>
      <c r="U10" s="140"/>
      <c r="V10" s="141"/>
      <c r="W10" s="142"/>
      <c r="X10" s="143" t="s">
        <v>60</v>
      </c>
      <c r="Y10" s="138"/>
      <c r="Z10" s="139">
        <v>91.04029364512034</v>
      </c>
      <c r="AA10" s="139">
        <v>90.96861303010336</v>
      </c>
      <c r="AB10" s="139">
        <v>90.96519566880801</v>
      </c>
      <c r="AC10" s="139">
        <v>90.95812702344088</v>
      </c>
      <c r="AD10" s="139">
        <v>90.93768672396588</v>
      </c>
      <c r="AE10" s="139">
        <v>90.9407544592898</v>
      </c>
      <c r="AF10" s="139">
        <v>90.93418773070171</v>
      </c>
      <c r="AG10" s="139">
        <v>90.92137798704519</v>
      </c>
      <c r="AH10" s="139">
        <v>90.92562404198922</v>
      </c>
      <c r="AI10" s="139">
        <v>90.9499008230673</v>
      </c>
      <c r="AJ10" s="139">
        <v>90.94056535698182</v>
      </c>
      <c r="AK10" s="139">
        <v>90.95609072517868</v>
      </c>
      <c r="AL10" s="139">
        <v>90.94596410919655</v>
      </c>
      <c r="AM10" s="139">
        <v>90.95163800012823</v>
      </c>
      <c r="AN10" s="139">
        <v>90.96423245687005</v>
      </c>
      <c r="AO10" s="139">
        <v>90.95404787240291</v>
      </c>
      <c r="AP10" s="139">
        <v>90.96236577902954</v>
      </c>
      <c r="AQ10" s="139">
        <v>91.04344530503768</v>
      </c>
      <c r="AR10" s="140"/>
      <c r="AS10" s="140"/>
    </row>
    <row r="11" spans="1:45" s="136" customFormat="1" ht="13.5" thickBot="1">
      <c r="A11" s="144" t="s">
        <v>59</v>
      </c>
      <c r="B11" s="145">
        <v>4.00375</v>
      </c>
      <c r="C11" s="146">
        <v>-0.30400000000000116</v>
      </c>
      <c r="D11" s="146">
        <v>-0.7612500000000013</v>
      </c>
      <c r="E11" s="146">
        <v>-0.5745000000000005</v>
      </c>
      <c r="F11" s="146">
        <v>-0.49075000000000024</v>
      </c>
      <c r="G11" s="146">
        <v>-0.9442500000000003</v>
      </c>
      <c r="H11" s="146">
        <v>-1.5702500000000015</v>
      </c>
      <c r="I11" s="146">
        <v>-1.4880000000000013</v>
      </c>
      <c r="J11" s="146">
        <v>-1.2717500000000008</v>
      </c>
      <c r="K11" s="146">
        <v>-1.3665000000000003</v>
      </c>
      <c r="L11" s="146">
        <v>-1.6990000000000007</v>
      </c>
      <c r="M11" s="146">
        <v>-1.8122500000000015</v>
      </c>
      <c r="N11" s="146">
        <v>-2.09125</v>
      </c>
      <c r="O11" s="146">
        <v>-3.0397500000000006</v>
      </c>
      <c r="P11" s="146">
        <v>-2.714500000000001</v>
      </c>
      <c r="Q11" s="146">
        <v>-1.1277500000000007</v>
      </c>
      <c r="R11" s="146">
        <v>0.7912499999999989</v>
      </c>
      <c r="S11" s="146">
        <v>3.81625</v>
      </c>
      <c r="T11" s="146">
        <v>5.71625</v>
      </c>
      <c r="U11" s="147">
        <v>6.928249999999999</v>
      </c>
      <c r="V11" s="148"/>
      <c r="W11" s="142"/>
      <c r="X11" s="149" t="s">
        <v>59</v>
      </c>
      <c r="Y11" s="145">
        <v>5.115750000000001</v>
      </c>
      <c r="Z11" s="146">
        <v>-0.7477500000000008</v>
      </c>
      <c r="AA11" s="146">
        <v>-1.1065000000000014</v>
      </c>
      <c r="AB11" s="146">
        <v>-1.5072500000000018</v>
      </c>
      <c r="AC11" s="146">
        <v>-1.2177500000000006</v>
      </c>
      <c r="AD11" s="146">
        <v>-1.0430000000000001</v>
      </c>
      <c r="AE11" s="146">
        <v>-1.64325</v>
      </c>
      <c r="AF11" s="146">
        <v>-1.5010000000000003</v>
      </c>
      <c r="AG11" s="146">
        <v>-1.2185000000000015</v>
      </c>
      <c r="AH11" s="146">
        <v>-1.4905</v>
      </c>
      <c r="AI11" s="146">
        <v>-1.6825</v>
      </c>
      <c r="AJ11" s="146">
        <v>-2.0740000000000007</v>
      </c>
      <c r="AK11" s="146">
        <v>-2.32375</v>
      </c>
      <c r="AL11" s="146">
        <v>-3.0040000000000004</v>
      </c>
      <c r="AM11" s="146">
        <v>-2.8522500000000015</v>
      </c>
      <c r="AN11" s="146">
        <v>-1.524750000000001</v>
      </c>
      <c r="AO11" s="146">
        <v>0.09724999999999806</v>
      </c>
      <c r="AP11" s="146">
        <v>2.881999999999999</v>
      </c>
      <c r="AQ11" s="146">
        <v>4.78225</v>
      </c>
      <c r="AR11" s="147">
        <v>5.7239999999999975</v>
      </c>
      <c r="AS11" s="147"/>
    </row>
    <row r="12" spans="1:45" s="136" customFormat="1" ht="13.5" thickBot="1">
      <c r="A12" s="150" t="s">
        <v>1</v>
      </c>
      <c r="B12" s="151" t="s">
        <v>2</v>
      </c>
      <c r="C12" s="151" t="s">
        <v>3</v>
      </c>
      <c r="D12" s="151" t="s">
        <v>4</v>
      </c>
      <c r="E12" s="151" t="s">
        <v>5</v>
      </c>
      <c r="F12" s="151" t="s">
        <v>6</v>
      </c>
      <c r="G12" s="151" t="s">
        <v>7</v>
      </c>
      <c r="H12" s="151" t="s">
        <v>8</v>
      </c>
      <c r="I12" s="151" t="s">
        <v>9</v>
      </c>
      <c r="J12" s="151" t="s">
        <v>10</v>
      </c>
      <c r="K12" s="151" t="s">
        <v>11</v>
      </c>
      <c r="L12" s="151" t="s">
        <v>12</v>
      </c>
      <c r="M12" s="151" t="s">
        <v>13</v>
      </c>
      <c r="N12" s="151" t="s">
        <v>14</v>
      </c>
      <c r="O12" s="151" t="s">
        <v>15</v>
      </c>
      <c r="P12" s="151" t="s">
        <v>16</v>
      </c>
      <c r="Q12" s="151" t="s">
        <v>17</v>
      </c>
      <c r="R12" s="151" t="s">
        <v>18</v>
      </c>
      <c r="S12" s="151" t="s">
        <v>19</v>
      </c>
      <c r="T12" s="151" t="s">
        <v>20</v>
      </c>
      <c r="U12" s="152" t="s">
        <v>21</v>
      </c>
      <c r="V12" s="153"/>
      <c r="X12" s="150" t="s">
        <v>1</v>
      </c>
      <c r="Y12" s="151" t="s">
        <v>2</v>
      </c>
      <c r="Z12" s="151" t="s">
        <v>3</v>
      </c>
      <c r="AA12" s="151" t="s">
        <v>4</v>
      </c>
      <c r="AB12" s="151" t="s">
        <v>5</v>
      </c>
      <c r="AC12" s="151" t="s">
        <v>6</v>
      </c>
      <c r="AD12" s="151" t="s">
        <v>7</v>
      </c>
      <c r="AE12" s="151" t="s">
        <v>8</v>
      </c>
      <c r="AF12" s="151" t="s">
        <v>9</v>
      </c>
      <c r="AG12" s="151" t="s">
        <v>10</v>
      </c>
      <c r="AH12" s="151" t="s">
        <v>11</v>
      </c>
      <c r="AI12" s="151" t="s">
        <v>12</v>
      </c>
      <c r="AJ12" s="151" t="s">
        <v>13</v>
      </c>
      <c r="AK12" s="151" t="s">
        <v>14</v>
      </c>
      <c r="AL12" s="151" t="s">
        <v>15</v>
      </c>
      <c r="AM12" s="151" t="s">
        <v>16</v>
      </c>
      <c r="AN12" s="151" t="s">
        <v>17</v>
      </c>
      <c r="AO12" s="151" t="s">
        <v>18</v>
      </c>
      <c r="AP12" s="151" t="s">
        <v>19</v>
      </c>
      <c r="AQ12" s="151" t="s">
        <v>20</v>
      </c>
      <c r="AR12" s="152" t="s">
        <v>21</v>
      </c>
      <c r="AS12" s="154"/>
    </row>
    <row r="13" spans="1:46" s="136" customFormat="1" ht="12.75">
      <c r="A13" s="155" t="s">
        <v>22</v>
      </c>
      <c r="B13" s="156">
        <v>0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7"/>
      <c r="W13" s="158"/>
      <c r="X13" s="157" t="s">
        <v>22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56">
        <v>0</v>
      </c>
      <c r="AI13" s="156">
        <v>0</v>
      </c>
      <c r="AJ13" s="156">
        <v>0</v>
      </c>
      <c r="AK13" s="156">
        <v>0</v>
      </c>
      <c r="AL13" s="156">
        <v>0</v>
      </c>
      <c r="AM13" s="156">
        <v>0</v>
      </c>
      <c r="AN13" s="156">
        <v>0</v>
      </c>
      <c r="AO13" s="156">
        <v>0</v>
      </c>
      <c r="AP13" s="156">
        <v>0</v>
      </c>
      <c r="AQ13" s="156">
        <v>0</v>
      </c>
      <c r="AR13" s="156">
        <v>0</v>
      </c>
      <c r="AS13" s="157"/>
      <c r="AT13" s="159"/>
    </row>
    <row r="14" spans="1:45" s="136" customFormat="1" ht="12.75">
      <c r="A14" s="155" t="s">
        <v>23</v>
      </c>
      <c r="B14" s="160">
        <v>-2.573541321572378</v>
      </c>
      <c r="C14" s="160">
        <v>-1.8141605602396274</v>
      </c>
      <c r="D14" s="160">
        <v>-1.40643073991754</v>
      </c>
      <c r="E14" s="160">
        <v>-0.021731167015578395</v>
      </c>
      <c r="F14" s="160">
        <v>-0.8434159060635782</v>
      </c>
      <c r="G14" s="160">
        <v>-1.545940630101387</v>
      </c>
      <c r="H14" s="160">
        <v>-1.4441144292025019</v>
      </c>
      <c r="I14" s="160">
        <v>-1.3346709646834674</v>
      </c>
      <c r="J14" s="160">
        <v>-0.347107380871306</v>
      </c>
      <c r="K14" s="160">
        <v>-0.22833855663625208</v>
      </c>
      <c r="L14" s="160">
        <v>-0.2756675676224393</v>
      </c>
      <c r="M14" s="160">
        <v>-1.40816186406404</v>
      </c>
      <c r="N14" s="160">
        <v>-1.28873232487991</v>
      </c>
      <c r="O14" s="160">
        <v>-2.132191247625615</v>
      </c>
      <c r="P14" s="160">
        <v>-1.0697268150538382</v>
      </c>
      <c r="Q14" s="160">
        <v>-0.4918096667781756</v>
      </c>
      <c r="R14" s="160">
        <v>-1.1294599502527807</v>
      </c>
      <c r="S14" s="160">
        <v>-0.4897292095860992</v>
      </c>
      <c r="T14" s="160">
        <v>-0.2074647162997343</v>
      </c>
      <c r="U14" s="160">
        <v>-0.24074486294572728</v>
      </c>
      <c r="V14" s="161">
        <v>-0.8626907206283891</v>
      </c>
      <c r="W14" s="162"/>
      <c r="X14" s="163" t="s">
        <v>23</v>
      </c>
      <c r="Y14" s="160">
        <v>-0.8269110568405975</v>
      </c>
      <c r="Z14" s="160">
        <v>1.2263927792848859</v>
      </c>
      <c r="AA14" s="160">
        <v>1.3793911504446728</v>
      </c>
      <c r="AB14" s="160">
        <v>2.8254517683240703</v>
      </c>
      <c r="AC14" s="160">
        <v>2.7801072721811133</v>
      </c>
      <c r="AD14" s="160">
        <v>3.1563205387614435</v>
      </c>
      <c r="AE14" s="160">
        <v>2.6818811249500554</v>
      </c>
      <c r="AF14" s="160">
        <v>2.8427183408054377</v>
      </c>
      <c r="AG14" s="160">
        <v>3.2329476961969363</v>
      </c>
      <c r="AH14" s="160">
        <v>2.426143717721799</v>
      </c>
      <c r="AI14" s="160">
        <v>1.6541343492414162</v>
      </c>
      <c r="AJ14" s="160">
        <v>1.1738663912079819</v>
      </c>
      <c r="AK14" s="160">
        <v>0.24438802163100637</v>
      </c>
      <c r="AL14" s="160">
        <v>1.9359966338232533</v>
      </c>
      <c r="AM14" s="160">
        <v>0.8970767241794216</v>
      </c>
      <c r="AN14" s="160">
        <v>1.2322419194798058</v>
      </c>
      <c r="AO14" s="160">
        <v>1.038399637305607</v>
      </c>
      <c r="AP14" s="160">
        <v>1.2911952988210877</v>
      </c>
      <c r="AQ14" s="160">
        <v>3.316626766012636</v>
      </c>
      <c r="AR14" s="160">
        <v>1.1888666374679098</v>
      </c>
      <c r="AS14" s="161">
        <v>1.867212974859714</v>
      </c>
    </row>
    <row r="15" spans="1:45" s="136" customFormat="1" ht="12.75">
      <c r="A15" s="155" t="s">
        <v>24</v>
      </c>
      <c r="B15" s="160">
        <v>15.460620273401103</v>
      </c>
      <c r="C15" s="160">
        <v>3.632681281942347</v>
      </c>
      <c r="D15" s="160">
        <v>3.791667235808398</v>
      </c>
      <c r="E15" s="160">
        <v>3.6161959797128733</v>
      </c>
      <c r="F15" s="160">
        <v>3.852659246672716</v>
      </c>
      <c r="G15" s="160">
        <v>3.843697043711029</v>
      </c>
      <c r="H15" s="160">
        <v>3.9483570601961944</v>
      </c>
      <c r="I15" s="160">
        <v>4.159178002471995</v>
      </c>
      <c r="J15" s="160">
        <v>4.028388406604975</v>
      </c>
      <c r="K15" s="160">
        <v>3.9865834455054654</v>
      </c>
      <c r="L15" s="160">
        <v>4.395998915372498</v>
      </c>
      <c r="M15" s="160">
        <v>3.9007477950962457</v>
      </c>
      <c r="N15" s="160">
        <v>4.011145568549786</v>
      </c>
      <c r="O15" s="160">
        <v>3.8734953186225756</v>
      </c>
      <c r="P15" s="160">
        <v>3.977709516383559</v>
      </c>
      <c r="Q15" s="160">
        <v>3.8597870000108054</v>
      </c>
      <c r="R15" s="160">
        <v>3.386411144236093</v>
      </c>
      <c r="S15" s="160">
        <v>3.063978182693881</v>
      </c>
      <c r="T15" s="160">
        <v>2.7272042015865265</v>
      </c>
      <c r="U15" s="160">
        <v>-8.697792576419243</v>
      </c>
      <c r="V15" s="161">
        <v>3.740935652107992</v>
      </c>
      <c r="W15" s="162"/>
      <c r="X15" s="163" t="s">
        <v>24</v>
      </c>
      <c r="Y15" s="160">
        <v>19.02648742924339</v>
      </c>
      <c r="Z15" s="160">
        <v>2.771430201801204</v>
      </c>
      <c r="AA15" s="160">
        <v>2.7688732852241253</v>
      </c>
      <c r="AB15" s="160">
        <v>3.0803884130408403</v>
      </c>
      <c r="AC15" s="160">
        <v>2.5958533434566005</v>
      </c>
      <c r="AD15" s="160">
        <v>2.550104654384828</v>
      </c>
      <c r="AE15" s="160">
        <v>2.5928444783172413</v>
      </c>
      <c r="AF15" s="160">
        <v>2.5645771048482002</v>
      </c>
      <c r="AG15" s="160">
        <v>2.4256515840864754</v>
      </c>
      <c r="AH15" s="160">
        <v>2.125238518649317</v>
      </c>
      <c r="AI15" s="160">
        <v>3.368903586926489</v>
      </c>
      <c r="AJ15" s="160">
        <v>2.7059713529746507</v>
      </c>
      <c r="AK15" s="160">
        <v>3.1912920944725722</v>
      </c>
      <c r="AL15" s="160">
        <v>2.8668329464519022</v>
      </c>
      <c r="AM15" s="160">
        <v>3.446361636893524</v>
      </c>
      <c r="AN15" s="160">
        <v>3.315324174115802</v>
      </c>
      <c r="AO15" s="160">
        <v>2.22293694720932</v>
      </c>
      <c r="AP15" s="160">
        <v>2.693638834256945</v>
      </c>
      <c r="AQ15" s="160">
        <v>2.240483258976247</v>
      </c>
      <c r="AR15" s="160">
        <v>-6.243834266467733</v>
      </c>
      <c r="AS15" s="161">
        <v>3.115467978943099</v>
      </c>
    </row>
    <row r="16" spans="1:45" s="136" customFormat="1" ht="12.75">
      <c r="A16" s="155" t="s">
        <v>25</v>
      </c>
      <c r="B16" s="160">
        <v>-1.1351533016281115</v>
      </c>
      <c r="C16" s="160">
        <v>0.10568687797476338</v>
      </c>
      <c r="D16" s="160">
        <v>0.050820466647301936</v>
      </c>
      <c r="E16" s="160">
        <v>0.25534241412991976</v>
      </c>
      <c r="F16" s="160">
        <v>-0.07397610117555356</v>
      </c>
      <c r="G16" s="160">
        <v>0.03043681844412646</v>
      </c>
      <c r="H16" s="160">
        <v>0.3059136817141684</v>
      </c>
      <c r="I16" s="160">
        <v>0.23053438350381028</v>
      </c>
      <c r="J16" s="160">
        <v>0.040240590565152334</v>
      </c>
      <c r="K16" s="160">
        <v>0.09725521414438659</v>
      </c>
      <c r="L16" s="160">
        <v>0.17836770429022938</v>
      </c>
      <c r="M16" s="160">
        <v>-0.07003245017009754</v>
      </c>
      <c r="N16" s="160">
        <v>0.19041337004287837</v>
      </c>
      <c r="O16" s="160">
        <v>0.00269714663147428</v>
      </c>
      <c r="P16" s="160">
        <v>-0.030641644821922612</v>
      </c>
      <c r="Q16" s="160">
        <v>-0.24705427376252764</v>
      </c>
      <c r="R16" s="160">
        <v>-0.1139160175034816</v>
      </c>
      <c r="S16" s="160">
        <v>-0.16345671894566988</v>
      </c>
      <c r="T16" s="160">
        <v>0.04371622756060322</v>
      </c>
      <c r="U16" s="160">
        <v>-0.11393063810327116</v>
      </c>
      <c r="V16" s="161">
        <v>0.018156385321824762</v>
      </c>
      <c r="W16" s="162"/>
      <c r="X16" s="163" t="s">
        <v>25</v>
      </c>
      <c r="Y16" s="160">
        <v>1.6468095098707276</v>
      </c>
      <c r="Z16" s="160">
        <v>0.41469532430165196</v>
      </c>
      <c r="AA16" s="160">
        <v>0.4553397675032391</v>
      </c>
      <c r="AB16" s="160">
        <v>0.504462376020944</v>
      </c>
      <c r="AC16" s="160">
        <v>0.4567961423586941</v>
      </c>
      <c r="AD16" s="160">
        <v>0.34493416083714634</v>
      </c>
      <c r="AE16" s="160">
        <v>0.4546822186473585</v>
      </c>
      <c r="AF16" s="160">
        <v>0.37140493441568834</v>
      </c>
      <c r="AG16" s="160">
        <v>0.26987233450630044</v>
      </c>
      <c r="AH16" s="160">
        <v>0.632058387697213</v>
      </c>
      <c r="AI16" s="160">
        <v>0.4146781978793238</v>
      </c>
      <c r="AJ16" s="160">
        <v>0.2697389806944407</v>
      </c>
      <c r="AK16" s="160">
        <v>0.3043899664732342</v>
      </c>
      <c r="AL16" s="160">
        <v>0.11354342046353331</v>
      </c>
      <c r="AM16" s="160">
        <v>0.361316466622174</v>
      </c>
      <c r="AN16" s="160">
        <v>0.07949787311163876</v>
      </c>
      <c r="AO16" s="160">
        <v>-0.1284789556761244</v>
      </c>
      <c r="AP16" s="160">
        <v>0.313427318875727</v>
      </c>
      <c r="AQ16" s="160">
        <v>0.5030765372510224</v>
      </c>
      <c r="AR16" s="160">
        <v>-0.027611696237403366</v>
      </c>
      <c r="AS16" s="161">
        <v>0.40305355137761817</v>
      </c>
    </row>
    <row r="17" spans="1:45" s="136" customFormat="1" ht="12.75">
      <c r="A17" s="155" t="s">
        <v>26</v>
      </c>
      <c r="B17" s="160">
        <v>-2.795896106533952</v>
      </c>
      <c r="C17" s="160">
        <v>0.440610729309675</v>
      </c>
      <c r="D17" s="160">
        <v>0.988660805774308</v>
      </c>
      <c r="E17" s="160">
        <v>1.0283528303250984</v>
      </c>
      <c r="F17" s="160">
        <v>1.1154895624783125</v>
      </c>
      <c r="G17" s="160">
        <v>1.012033538263035</v>
      </c>
      <c r="H17" s="160">
        <v>0.7544803968053406</v>
      </c>
      <c r="I17" s="160">
        <v>0.8466383185120412</v>
      </c>
      <c r="J17" s="160">
        <v>1.032718608423537</v>
      </c>
      <c r="K17" s="160">
        <v>0.9978792935690501</v>
      </c>
      <c r="L17" s="160">
        <v>1.2452644116180789</v>
      </c>
      <c r="M17" s="160">
        <v>1.1349208575468288</v>
      </c>
      <c r="N17" s="160">
        <v>0.8721590196644815</v>
      </c>
      <c r="O17" s="160">
        <v>0.8608659086312973</v>
      </c>
      <c r="P17" s="160">
        <v>0.9698370151589398</v>
      </c>
      <c r="Q17" s="160">
        <v>0.8899022888853902</v>
      </c>
      <c r="R17" s="160">
        <v>0.7837551429894964</v>
      </c>
      <c r="S17" s="160">
        <v>1.0792271873212926</v>
      </c>
      <c r="T17" s="160">
        <v>0.6636578980121957</v>
      </c>
      <c r="U17" s="160">
        <v>-1.7014922788525662</v>
      </c>
      <c r="V17" s="161">
        <v>0.6109532713950941</v>
      </c>
      <c r="W17" s="162"/>
      <c r="X17" s="163" t="s">
        <v>26</v>
      </c>
      <c r="Y17" s="160">
        <v>-1.6722780064790461</v>
      </c>
      <c r="Z17" s="160">
        <v>1.1173866290584318</v>
      </c>
      <c r="AA17" s="160">
        <v>0.9482246631403066</v>
      </c>
      <c r="AB17" s="160">
        <v>0.8333247942329391</v>
      </c>
      <c r="AC17" s="160">
        <v>0.8796082069300644</v>
      </c>
      <c r="AD17" s="160">
        <v>1.1624248480978947</v>
      </c>
      <c r="AE17" s="160">
        <v>0.5925001709078737</v>
      </c>
      <c r="AF17" s="160">
        <v>0.5384008137003784</v>
      </c>
      <c r="AG17" s="160">
        <v>0.675313382349921</v>
      </c>
      <c r="AH17" s="160">
        <v>0.9102215874906219</v>
      </c>
      <c r="AI17" s="160">
        <v>0.9363956851360982</v>
      </c>
      <c r="AJ17" s="160">
        <v>0.7971170034356301</v>
      </c>
      <c r="AK17" s="160">
        <v>0.8814889791873852</v>
      </c>
      <c r="AL17" s="160">
        <v>0.7341124374971895</v>
      </c>
      <c r="AM17" s="160">
        <v>0.9541815563613253</v>
      </c>
      <c r="AN17" s="160">
        <v>0.790826074177654</v>
      </c>
      <c r="AO17" s="160">
        <v>0.7817545122330429</v>
      </c>
      <c r="AP17" s="160">
        <v>1.018792929384063</v>
      </c>
      <c r="AQ17" s="160">
        <v>1.0186363503959264</v>
      </c>
      <c r="AR17" s="160">
        <v>-1.2667275118402368</v>
      </c>
      <c r="AS17" s="161">
        <v>0.6315852552698734</v>
      </c>
    </row>
    <row r="18" spans="1:45" s="136" customFormat="1" ht="12.75">
      <c r="A18" s="155" t="s">
        <v>27</v>
      </c>
      <c r="B18" s="160">
        <v>-0.42383740374790657</v>
      </c>
      <c r="C18" s="160">
        <v>0.10748428162966417</v>
      </c>
      <c r="D18" s="160">
        <v>0.02988476194681186</v>
      </c>
      <c r="E18" s="160">
        <v>0.04650934493099257</v>
      </c>
      <c r="F18" s="160">
        <v>-0.03552809854599169</v>
      </c>
      <c r="G18" s="160">
        <v>-0.03414073357173826</v>
      </c>
      <c r="H18" s="160">
        <v>-0.08308932842712038</v>
      </c>
      <c r="I18" s="160">
        <v>0.023613363797078082</v>
      </c>
      <c r="J18" s="160">
        <v>-0.009766680852566295</v>
      </c>
      <c r="K18" s="160">
        <v>-0.01774614461027013</v>
      </c>
      <c r="L18" s="160">
        <v>0.037318694090269194</v>
      </c>
      <c r="M18" s="160">
        <v>-0.06456665858705622</v>
      </c>
      <c r="N18" s="160">
        <v>0.029909071842283627</v>
      </c>
      <c r="O18" s="160">
        <v>0.026899788104388034</v>
      </c>
      <c r="P18" s="160">
        <v>0.048112055769786666</v>
      </c>
      <c r="Q18" s="160">
        <v>-0.08249266402283673</v>
      </c>
      <c r="R18" s="160">
        <v>-0.06995723152636937</v>
      </c>
      <c r="S18" s="160">
        <v>-0.07402899965320231</v>
      </c>
      <c r="T18" s="160">
        <v>-0.14637480478250628</v>
      </c>
      <c r="U18" s="160">
        <v>0.04614960740268831</v>
      </c>
      <c r="V18" s="161">
        <v>0.029620878224921723</v>
      </c>
      <c r="W18" s="162"/>
      <c r="X18" s="163" t="s">
        <v>27</v>
      </c>
      <c r="Y18" s="160">
        <v>0.473910967807896</v>
      </c>
      <c r="Z18" s="160">
        <v>0.057355193052299414</v>
      </c>
      <c r="AA18" s="160">
        <v>-0.1280268300750733</v>
      </c>
      <c r="AB18" s="160">
        <v>-0.003085598384081706</v>
      </c>
      <c r="AC18" s="160">
        <v>-0.08965297137424427</v>
      </c>
      <c r="AD18" s="160">
        <v>-0.2420905492692346</v>
      </c>
      <c r="AE18" s="160">
        <v>0.01572789061142027</v>
      </c>
      <c r="AF18" s="160">
        <v>-0.03924354054570234</v>
      </c>
      <c r="AG18" s="160">
        <v>-0.07363894863675739</v>
      </c>
      <c r="AH18" s="160">
        <v>-0.03933563947412777</v>
      </c>
      <c r="AI18" s="160">
        <v>-0.05719837133814787</v>
      </c>
      <c r="AJ18" s="160">
        <v>-0.09519184435062955</v>
      </c>
      <c r="AK18" s="160">
        <v>-0.16492621685415912</v>
      </c>
      <c r="AL18" s="160">
        <v>-0.12888625030317405</v>
      </c>
      <c r="AM18" s="160">
        <v>-0.09031587508288502</v>
      </c>
      <c r="AN18" s="160">
        <v>-0.20146576986809075</v>
      </c>
      <c r="AO18" s="160">
        <v>-0.0948736550665634</v>
      </c>
      <c r="AP18" s="160">
        <v>-0.15357941411928333</v>
      </c>
      <c r="AQ18" s="160">
        <v>-0.23211527334510376</v>
      </c>
      <c r="AR18" s="160">
        <v>-0.2627251845126538</v>
      </c>
      <c r="AS18" s="161">
        <v>-0.06227729312743453</v>
      </c>
    </row>
    <row r="19" spans="1:45" s="136" customFormat="1" ht="12.75">
      <c r="A19" s="155" t="s">
        <v>28</v>
      </c>
      <c r="B19" s="160">
        <v>1.0190655603981946</v>
      </c>
      <c r="C19" s="160">
        <v>0.48238270487181667</v>
      </c>
      <c r="D19" s="160">
        <v>0.7005267105322726</v>
      </c>
      <c r="E19" s="160">
        <v>0.7426293935467214</v>
      </c>
      <c r="F19" s="160">
        <v>0.7643355380164465</v>
      </c>
      <c r="G19" s="160">
        <v>0.7647315027294601</v>
      </c>
      <c r="H19" s="160">
        <v>0.730365540524369</v>
      </c>
      <c r="I19" s="160">
        <v>0.737666753395236</v>
      </c>
      <c r="J19" s="160">
        <v>0.7707962348445649</v>
      </c>
      <c r="K19" s="160">
        <v>0.7261743902043664</v>
      </c>
      <c r="L19" s="160">
        <v>0.7715907260484609</v>
      </c>
      <c r="M19" s="160">
        <v>0.7626215667338245</v>
      </c>
      <c r="N19" s="160">
        <v>0.6984784535956396</v>
      </c>
      <c r="O19" s="160">
        <v>0.7311752891005543</v>
      </c>
      <c r="P19" s="160">
        <v>0.7106406864052275</v>
      </c>
      <c r="Q19" s="160">
        <v>0.6858660816235826</v>
      </c>
      <c r="R19" s="160">
        <v>0.6609278800168124</v>
      </c>
      <c r="S19" s="160">
        <v>0.6673182119283341</v>
      </c>
      <c r="T19" s="160">
        <v>0.5337327020003717</v>
      </c>
      <c r="U19" s="160">
        <v>0.12219545287664318</v>
      </c>
      <c r="V19" s="161">
        <v>0.6891610689696449</v>
      </c>
      <c r="W19" s="162"/>
      <c r="X19" s="163" t="s">
        <v>28</v>
      </c>
      <c r="Y19" s="160">
        <v>1.3530321827990792</v>
      </c>
      <c r="Z19" s="160">
        <v>0.47790908113352015</v>
      </c>
      <c r="AA19" s="160">
        <v>0.4750614481954689</v>
      </c>
      <c r="AB19" s="160">
        <v>0.5008232271143421</v>
      </c>
      <c r="AC19" s="160">
        <v>0.5280871645029178</v>
      </c>
      <c r="AD19" s="160">
        <v>0.6413329758136826</v>
      </c>
      <c r="AE19" s="160">
        <v>0.4952707671627289</v>
      </c>
      <c r="AF19" s="160">
        <v>0.4998055266668926</v>
      </c>
      <c r="AG19" s="160">
        <v>0.5216656864401232</v>
      </c>
      <c r="AH19" s="160">
        <v>0.6315841462936325</v>
      </c>
      <c r="AI19" s="160">
        <v>0.5671110056056037</v>
      </c>
      <c r="AJ19" s="160">
        <v>0.5097281156742519</v>
      </c>
      <c r="AK19" s="160">
        <v>0.591142824892604</v>
      </c>
      <c r="AL19" s="160">
        <v>0.5705284390734355</v>
      </c>
      <c r="AM19" s="160">
        <v>0.6596926754121593</v>
      </c>
      <c r="AN19" s="160">
        <v>0.5702746893441848</v>
      </c>
      <c r="AO19" s="160">
        <v>0.5612307035552928</v>
      </c>
      <c r="AP19" s="160">
        <v>0.48687424344952557</v>
      </c>
      <c r="AQ19" s="160">
        <v>0.546632540213122</v>
      </c>
      <c r="AR19" s="160">
        <v>0.22087996942271768</v>
      </c>
      <c r="AS19" s="161">
        <v>0.5704333706382646</v>
      </c>
    </row>
    <row r="20" spans="1:45" s="136" customFormat="1" ht="12.75">
      <c r="A20" s="155" t="s">
        <v>29</v>
      </c>
      <c r="B20" s="160">
        <v>-0.13139421346677843</v>
      </c>
      <c r="C20" s="160">
        <v>-0.03113528834784674</v>
      </c>
      <c r="D20" s="160">
        <v>-0.030117666186609257</v>
      </c>
      <c r="E20" s="160">
        <v>-0.027327262258679617</v>
      </c>
      <c r="F20" s="160">
        <v>-0.0439383777464763</v>
      </c>
      <c r="G20" s="160">
        <v>-0.008221127665829808</v>
      </c>
      <c r="H20" s="160">
        <v>-0.024883917801962765</v>
      </c>
      <c r="I20" s="160">
        <v>0.006798435077588192</v>
      </c>
      <c r="J20" s="160">
        <v>-0.009393968008759196</v>
      </c>
      <c r="K20" s="160">
        <v>-0.011976397403922676</v>
      </c>
      <c r="L20" s="160">
        <v>0.0012556609087775996</v>
      </c>
      <c r="M20" s="160">
        <v>-0.03834901591936418</v>
      </c>
      <c r="N20" s="160">
        <v>-0.003093839304616663</v>
      </c>
      <c r="O20" s="160">
        <v>5.991335285315336E-05</v>
      </c>
      <c r="P20" s="160">
        <v>-0.029393139496871914</v>
      </c>
      <c r="Q20" s="160">
        <v>-0.05018392509550208</v>
      </c>
      <c r="R20" s="160">
        <v>-0.05561443296543276</v>
      </c>
      <c r="S20" s="160">
        <v>-0.03470766095168941</v>
      </c>
      <c r="T20" s="160">
        <v>-0.003265479706613383</v>
      </c>
      <c r="U20" s="160">
        <v>0.0017907046842168314</v>
      </c>
      <c r="V20" s="161">
        <v>0.00851261910670071</v>
      </c>
      <c r="W20" s="162"/>
      <c r="X20" s="163" t="s">
        <v>29</v>
      </c>
      <c r="Y20" s="160">
        <v>-0.031420982077333875</v>
      </c>
      <c r="Z20" s="160">
        <v>0.07168395198262628</v>
      </c>
      <c r="AA20" s="160">
        <v>-0.004316312611368849</v>
      </c>
      <c r="AB20" s="160">
        <v>0.004029572026113083</v>
      </c>
      <c r="AC20" s="160">
        <v>-0.02551806633395949</v>
      </c>
      <c r="AD20" s="160">
        <v>-0.012347691507979474</v>
      </c>
      <c r="AE20" s="160">
        <v>0.0035073282080267778</v>
      </c>
      <c r="AF20" s="160">
        <v>-0.03683680493294115</v>
      </c>
      <c r="AG20" s="160">
        <v>-0.039918787561299934</v>
      </c>
      <c r="AH20" s="160">
        <v>-0.00908322236837274</v>
      </c>
      <c r="AI20" s="160">
        <v>-0.025718457186141207</v>
      </c>
      <c r="AJ20" s="160">
        <v>-0.024177614359742333</v>
      </c>
      <c r="AK20" s="160">
        <v>-0.013234701906987514</v>
      </c>
      <c r="AL20" s="160">
        <v>-0.03336018544354677</v>
      </c>
      <c r="AM20" s="160">
        <v>0.03603306788938246</v>
      </c>
      <c r="AN20" s="160">
        <v>-0.019238221760670325</v>
      </c>
      <c r="AO20" s="160">
        <v>0.012501226589008152</v>
      </c>
      <c r="AP20" s="160">
        <v>-0.0029541932114159415</v>
      </c>
      <c r="AQ20" s="160">
        <v>-0.02483370524572887</v>
      </c>
      <c r="AR20" s="160">
        <v>-0.02144822803465668</v>
      </c>
      <c r="AS20" s="161">
        <v>0.0043799108567468764</v>
      </c>
    </row>
    <row r="21" spans="1:45" s="136" customFormat="1" ht="12.75">
      <c r="A21" s="155" t="s">
        <v>30</v>
      </c>
      <c r="B21" s="160">
        <v>0.07181292967970031</v>
      </c>
      <c r="C21" s="160">
        <v>0.34627375133423877</v>
      </c>
      <c r="D21" s="160">
        <v>0.34001446654552453</v>
      </c>
      <c r="E21" s="160">
        <v>0.33535506464881326</v>
      </c>
      <c r="F21" s="160">
        <v>0.34890444730083825</v>
      </c>
      <c r="G21" s="160">
        <v>0.3356014535514572</v>
      </c>
      <c r="H21" s="160">
        <v>0.32653675431890467</v>
      </c>
      <c r="I21" s="160">
        <v>0.32199231260405026</v>
      </c>
      <c r="J21" s="160">
        <v>0.32327481239986594</v>
      </c>
      <c r="K21" s="160">
        <v>0.32450820062429553</v>
      </c>
      <c r="L21" s="160">
        <v>0.3319076406072775</v>
      </c>
      <c r="M21" s="160">
        <v>0.3077568886379199</v>
      </c>
      <c r="N21" s="160">
        <v>0.3180365621569273</v>
      </c>
      <c r="O21" s="160">
        <v>0.3232247039595205</v>
      </c>
      <c r="P21" s="160">
        <v>0.3241529180360532</v>
      </c>
      <c r="Q21" s="160">
        <v>0.3335585187248722</v>
      </c>
      <c r="R21" s="160">
        <v>0.33738511754051076</v>
      </c>
      <c r="S21" s="160">
        <v>0.29454417649359</v>
      </c>
      <c r="T21" s="160">
        <v>0.26594146910947547</v>
      </c>
      <c r="U21" s="160">
        <v>0.09587208949557094</v>
      </c>
      <c r="V21" s="161">
        <v>0.3003327138884704</v>
      </c>
      <c r="W21" s="162"/>
      <c r="X21" s="163" t="s">
        <v>30</v>
      </c>
      <c r="Y21" s="160">
        <v>0.13746700632023812</v>
      </c>
      <c r="Z21" s="160">
        <v>0.33347405739231</v>
      </c>
      <c r="AA21" s="160">
        <v>0.32925868913600265</v>
      </c>
      <c r="AB21" s="160">
        <v>0.3189985263068875</v>
      </c>
      <c r="AC21" s="160">
        <v>0.33515487779889347</v>
      </c>
      <c r="AD21" s="160">
        <v>0.35198438307962365</v>
      </c>
      <c r="AE21" s="160">
        <v>0.31884990244253264</v>
      </c>
      <c r="AF21" s="160">
        <v>0.30529902184592506</v>
      </c>
      <c r="AG21" s="160">
        <v>0.3381465036582969</v>
      </c>
      <c r="AH21" s="160">
        <v>0.33189841125027314</v>
      </c>
      <c r="AI21" s="160">
        <v>0.35976926640436035</v>
      </c>
      <c r="AJ21" s="160">
        <v>0.33661063597374763</v>
      </c>
      <c r="AK21" s="160">
        <v>0.3537799182702933</v>
      </c>
      <c r="AL21" s="160">
        <v>0.3477175811981943</v>
      </c>
      <c r="AM21" s="160">
        <v>0.3518150876244564</v>
      </c>
      <c r="AN21" s="160">
        <v>0.3402606945911954</v>
      </c>
      <c r="AO21" s="160">
        <v>0.3190398858188823</v>
      </c>
      <c r="AP21" s="160">
        <v>0.3277879595356427</v>
      </c>
      <c r="AQ21" s="160">
        <v>0.3317143257925098</v>
      </c>
      <c r="AR21" s="160">
        <v>0.15019593992918723</v>
      </c>
      <c r="AS21" s="161">
        <v>0.3159611337184728</v>
      </c>
    </row>
    <row r="22" spans="1:45" s="136" customFormat="1" ht="12.75">
      <c r="A22" s="155" t="s">
        <v>31</v>
      </c>
      <c r="B22" s="160">
        <v>-0.03895360578857083</v>
      </c>
      <c r="C22" s="160">
        <v>-0.11027577678189869</v>
      </c>
      <c r="D22" s="160">
        <v>-0.15623585312984722</v>
      </c>
      <c r="E22" s="160">
        <v>-0.09357258737604442</v>
      </c>
      <c r="F22" s="160">
        <v>-0.15462437152635244</v>
      </c>
      <c r="G22" s="160">
        <v>-0.08719272591479627</v>
      </c>
      <c r="H22" s="160">
        <v>-0.10638371631550826</v>
      </c>
      <c r="I22" s="160">
        <v>-0.03514790814832758</v>
      </c>
      <c r="J22" s="160">
        <v>-0.06863987157882057</v>
      </c>
      <c r="K22" s="160">
        <v>-0.0712731863146809</v>
      </c>
      <c r="L22" s="160">
        <v>-0.07853445417215653</v>
      </c>
      <c r="M22" s="160">
        <v>-0.08802945530888577</v>
      </c>
      <c r="N22" s="160">
        <v>-0.09697230580820988</v>
      </c>
      <c r="O22" s="160">
        <v>-0.09131577327053735</v>
      </c>
      <c r="P22" s="160">
        <v>-0.06767003382799991</v>
      </c>
      <c r="Q22" s="160">
        <v>-0.1256534351518118</v>
      </c>
      <c r="R22" s="160">
        <v>-0.0875501447327547</v>
      </c>
      <c r="S22" s="160">
        <v>-0.07936112944534553</v>
      </c>
      <c r="T22" s="160">
        <v>-0.05172932154418745</v>
      </c>
      <c r="U22" s="160">
        <v>0.05218193210315217</v>
      </c>
      <c r="V22" s="161">
        <v>0.03443985939177299</v>
      </c>
      <c r="W22" s="162"/>
      <c r="X22" s="163" t="s">
        <v>31</v>
      </c>
      <c r="Y22" s="160">
        <v>0.007925297771931447</v>
      </c>
      <c r="Z22" s="160">
        <v>0.03934011670900513</v>
      </c>
      <c r="AA22" s="160">
        <v>-0.14676023125068516</v>
      </c>
      <c r="AB22" s="160">
        <v>-0.11633853659689343</v>
      </c>
      <c r="AC22" s="160">
        <v>-0.11147580404239434</v>
      </c>
      <c r="AD22" s="160">
        <v>-0.08696895429347107</v>
      </c>
      <c r="AE22" s="160">
        <v>-0.001161903801658093</v>
      </c>
      <c r="AF22" s="160">
        <v>-0.05378172893347932</v>
      </c>
      <c r="AG22" s="160">
        <v>-0.006360728581239018</v>
      </c>
      <c r="AH22" s="160">
        <v>-0.06707216411573431</v>
      </c>
      <c r="AI22" s="160">
        <v>-0.06532721280595272</v>
      </c>
      <c r="AJ22" s="160">
        <v>-0.03604119752306193</v>
      </c>
      <c r="AK22" s="160">
        <v>-0.05299785465310789</v>
      </c>
      <c r="AL22" s="160">
        <v>-0.033742526120902123</v>
      </c>
      <c r="AM22" s="160">
        <v>0.06889690637485077</v>
      </c>
      <c r="AN22" s="160">
        <v>-0.08901301572332651</v>
      </c>
      <c r="AO22" s="160">
        <v>-0.07959616758674774</v>
      </c>
      <c r="AP22" s="160">
        <v>-0.06090527963927922</v>
      </c>
      <c r="AQ22" s="160">
        <v>-0.1085920276925236</v>
      </c>
      <c r="AR22" s="160">
        <v>0.009391530730866092</v>
      </c>
      <c r="AS22" s="161">
        <v>-0.00407254046975819</v>
      </c>
    </row>
    <row r="23" spans="1:45" s="136" customFormat="1" ht="12.75">
      <c r="A23" s="155" t="s">
        <v>32</v>
      </c>
      <c r="B23" s="160">
        <v>0.3637051357276052</v>
      </c>
      <c r="C23" s="160">
        <v>0.7719429287353297</v>
      </c>
      <c r="D23" s="160">
        <v>0.7600404204834457</v>
      </c>
      <c r="E23" s="160">
        <v>0.7546256110573408</v>
      </c>
      <c r="F23" s="160">
        <v>0.7559095678049713</v>
      </c>
      <c r="G23" s="160">
        <v>0.7534585547364688</v>
      </c>
      <c r="H23" s="160">
        <v>0.7524224410015468</v>
      </c>
      <c r="I23" s="160">
        <v>0.7504153954151245</v>
      </c>
      <c r="J23" s="160">
        <v>0.751140693198558</v>
      </c>
      <c r="K23" s="160">
        <v>0.7539215212147221</v>
      </c>
      <c r="L23" s="160">
        <v>0.7557594659405363</v>
      </c>
      <c r="M23" s="160">
        <v>0.7491282416531736</v>
      </c>
      <c r="N23" s="160">
        <v>0.7527910822613191</v>
      </c>
      <c r="O23" s="160">
        <v>0.7440739716568813</v>
      </c>
      <c r="P23" s="160">
        <v>0.7508399485576316</v>
      </c>
      <c r="Q23" s="160">
        <v>0.7527044110401979</v>
      </c>
      <c r="R23" s="160">
        <v>0.7587953484008689</v>
      </c>
      <c r="S23" s="160">
        <v>0.7420458056137078</v>
      </c>
      <c r="T23" s="160">
        <v>0.7429436017736142</v>
      </c>
      <c r="U23" s="160">
        <v>0.3431140931655039</v>
      </c>
      <c r="V23" s="161">
        <v>0.7129889119719275</v>
      </c>
      <c r="W23" s="162"/>
      <c r="X23" s="163" t="s">
        <v>32</v>
      </c>
      <c r="Y23" s="160">
        <v>0.35822154384004434</v>
      </c>
      <c r="Z23" s="160">
        <v>0.7847699466220233</v>
      </c>
      <c r="AA23" s="160">
        <v>0.786916197779547</v>
      </c>
      <c r="AB23" s="160">
        <v>0.7867312575432464</v>
      </c>
      <c r="AC23" s="160">
        <v>0.7878691244863246</v>
      </c>
      <c r="AD23" s="160">
        <v>0.7805159901324609</v>
      </c>
      <c r="AE23" s="160">
        <v>0.7847180903632275</v>
      </c>
      <c r="AF23" s="160">
        <v>0.7837220258161113</v>
      </c>
      <c r="AG23" s="160">
        <v>0.7875183131093545</v>
      </c>
      <c r="AH23" s="160">
        <v>0.7791209117706512</v>
      </c>
      <c r="AI23" s="160">
        <v>0.7883626573996365</v>
      </c>
      <c r="AJ23" s="160">
        <v>0.79109195139571</v>
      </c>
      <c r="AK23" s="160">
        <v>0.7911656090685404</v>
      </c>
      <c r="AL23" s="160">
        <v>0.7881073685854534</v>
      </c>
      <c r="AM23" s="160">
        <v>0.7875011116938031</v>
      </c>
      <c r="AN23" s="160">
        <v>0.7871467006270543</v>
      </c>
      <c r="AO23" s="160">
        <v>0.7841738839313663</v>
      </c>
      <c r="AP23" s="160">
        <v>0.7802980436844222</v>
      </c>
      <c r="AQ23" s="160">
        <v>0.7822772018813763</v>
      </c>
      <c r="AR23" s="160">
        <v>0.40878551695616516</v>
      </c>
      <c r="AS23" s="161">
        <v>0.7454506723343264</v>
      </c>
    </row>
    <row r="24" spans="1:45" s="136" customFormat="1" ht="12.75">
      <c r="A24" s="155" t="s">
        <v>33</v>
      </c>
      <c r="B24" s="160">
        <v>-0.018670947627029665</v>
      </c>
      <c r="C24" s="160">
        <v>-0.024089685272303984</v>
      </c>
      <c r="D24" s="160">
        <v>-0.02682715059791843</v>
      </c>
      <c r="E24" s="160">
        <v>-0.016770536993726343</v>
      </c>
      <c r="F24" s="160">
        <v>-0.024379602685381998</v>
      </c>
      <c r="G24" s="160">
        <v>-0.014560355608752925</v>
      </c>
      <c r="H24" s="160">
        <v>-0.018740427067899676</v>
      </c>
      <c r="I24" s="160">
        <v>-0.010139470239976245</v>
      </c>
      <c r="J24" s="160">
        <v>-0.01215985409866534</v>
      </c>
      <c r="K24" s="160">
        <v>-0.01308166016307062</v>
      </c>
      <c r="L24" s="160">
        <v>-0.01426559400759165</v>
      </c>
      <c r="M24" s="160">
        <v>-0.016453507036202922</v>
      </c>
      <c r="N24" s="160">
        <v>-0.019942084455804605</v>
      </c>
      <c r="O24" s="160">
        <v>-0.018519781604384177</v>
      </c>
      <c r="P24" s="160">
        <v>-0.012739808126171587</v>
      </c>
      <c r="Q24" s="160">
        <v>-0.018782422869416525</v>
      </c>
      <c r="R24" s="160">
        <v>-0.015568669473523065</v>
      </c>
      <c r="S24" s="160">
        <v>-0.012120981572891997</v>
      </c>
      <c r="T24" s="160">
        <v>-0.013025711284342389</v>
      </c>
      <c r="U24" s="160">
        <v>0.002627506595820523</v>
      </c>
      <c r="V24" s="161">
        <v>0.0003048892283104714</v>
      </c>
      <c r="W24" s="162"/>
      <c r="X24" s="163" t="s">
        <v>33</v>
      </c>
      <c r="Y24" s="160">
        <v>-0.011487237728433634</v>
      </c>
      <c r="Z24" s="160">
        <v>0.0061009958417945175</v>
      </c>
      <c r="AA24" s="160">
        <v>-0.02163764037559958</v>
      </c>
      <c r="AB24" s="160">
        <v>-0.012833160001650447</v>
      </c>
      <c r="AC24" s="160">
        <v>-0.011903580654391212</v>
      </c>
      <c r="AD24" s="160">
        <v>-0.004241847760801158</v>
      </c>
      <c r="AE24" s="160">
        <v>0.0018686086115000285</v>
      </c>
      <c r="AF24" s="160">
        <v>-0.0037108950051044642</v>
      </c>
      <c r="AG24" s="160">
        <v>0.0045605050737214485</v>
      </c>
      <c r="AH24" s="160">
        <v>-0.010289693400075167</v>
      </c>
      <c r="AI24" s="160">
        <v>-0.008908272173827465</v>
      </c>
      <c r="AJ24" s="160">
        <v>-0.00388727737131548</v>
      </c>
      <c r="AK24" s="160">
        <v>-0.0073168351266985135</v>
      </c>
      <c r="AL24" s="160">
        <v>-0.002906438978790435</v>
      </c>
      <c r="AM24" s="160">
        <v>0.007582349664336838</v>
      </c>
      <c r="AN24" s="160">
        <v>-0.010755570103389168</v>
      </c>
      <c r="AO24" s="160">
        <v>-0.006327852586990503</v>
      </c>
      <c r="AP24" s="160">
        <v>-0.0054342117896088345</v>
      </c>
      <c r="AQ24" s="160">
        <v>-0.010236462098618969</v>
      </c>
      <c r="AR24" s="160">
        <v>0.002410138777942973</v>
      </c>
      <c r="AS24" s="161">
        <v>0.001861783653099154</v>
      </c>
    </row>
    <row r="25" spans="1:45" s="136" customFormat="1" ht="12.75">
      <c r="A25" s="155" t="s">
        <v>34</v>
      </c>
      <c r="B25" s="160">
        <v>0.04812614972278506</v>
      </c>
      <c r="C25" s="160">
        <v>0.08491234121855322</v>
      </c>
      <c r="D25" s="160">
        <v>0.08194866581592801</v>
      </c>
      <c r="E25" s="160">
        <v>0.08315910646056539</v>
      </c>
      <c r="F25" s="160">
        <v>0.08303549071135935</v>
      </c>
      <c r="G25" s="160">
        <v>0.08174945965336906</v>
      </c>
      <c r="H25" s="160">
        <v>0.08341477208274327</v>
      </c>
      <c r="I25" s="160">
        <v>0.08233811113789848</v>
      </c>
      <c r="J25" s="160">
        <v>0.08079782877900579</v>
      </c>
      <c r="K25" s="160">
        <v>0.08032094770586332</v>
      </c>
      <c r="L25" s="160">
        <v>0.0791580919538736</v>
      </c>
      <c r="M25" s="160">
        <v>0.07831967394855749</v>
      </c>
      <c r="N25" s="160">
        <v>0.08404838888656982</v>
      </c>
      <c r="O25" s="160">
        <v>0.08026720306458698</v>
      </c>
      <c r="P25" s="160">
        <v>0.07955759340150612</v>
      </c>
      <c r="Q25" s="160">
        <v>0.08168562919376256</v>
      </c>
      <c r="R25" s="160">
        <v>0.08224666204703597</v>
      </c>
      <c r="S25" s="160">
        <v>0.0796911113114388</v>
      </c>
      <c r="T25" s="160">
        <v>0.0842112713665144</v>
      </c>
      <c r="U25" s="160">
        <v>0.030485329193843454</v>
      </c>
      <c r="V25" s="161">
        <v>0.077473691382788</v>
      </c>
      <c r="W25" s="162"/>
      <c r="X25" s="163" t="s">
        <v>34</v>
      </c>
      <c r="Y25" s="160">
        <v>0.05199078720569523</v>
      </c>
      <c r="Z25" s="160">
        <v>0.08255307216031504</v>
      </c>
      <c r="AA25" s="160">
        <v>0.0864325097598922</v>
      </c>
      <c r="AB25" s="160">
        <v>0.0885123875169724</v>
      </c>
      <c r="AC25" s="160">
        <v>0.08780461799290633</v>
      </c>
      <c r="AD25" s="160">
        <v>0.08561386348940493</v>
      </c>
      <c r="AE25" s="160">
        <v>0.08868043808203094</v>
      </c>
      <c r="AF25" s="160">
        <v>0.08636009238396863</v>
      </c>
      <c r="AG25" s="160">
        <v>0.08896425104337777</v>
      </c>
      <c r="AH25" s="160">
        <v>0.08563049204534999</v>
      </c>
      <c r="AI25" s="160">
        <v>0.08658896813236547</v>
      </c>
      <c r="AJ25" s="160">
        <v>0.08711571789401462</v>
      </c>
      <c r="AK25" s="160">
        <v>0.0874292027706906</v>
      </c>
      <c r="AL25" s="160">
        <v>0.08558990628003071</v>
      </c>
      <c r="AM25" s="160">
        <v>0.08664983958978742</v>
      </c>
      <c r="AN25" s="160">
        <v>0.08738412363418535</v>
      </c>
      <c r="AO25" s="160">
        <v>0.08751283533377566</v>
      </c>
      <c r="AP25" s="160">
        <v>0.08587412298577396</v>
      </c>
      <c r="AQ25" s="160">
        <v>0.08219872957700529</v>
      </c>
      <c r="AR25" s="160">
        <v>0.0378590469272396</v>
      </c>
      <c r="AS25" s="161">
        <v>0.08233725024023913</v>
      </c>
    </row>
    <row r="26" spans="1:45" s="136" customFormat="1" ht="12.75">
      <c r="A26" s="155" t="s">
        <v>35</v>
      </c>
      <c r="B26" s="160">
        <v>-0.0008265065564478466</v>
      </c>
      <c r="C26" s="160">
        <v>-0.006830729623143348</v>
      </c>
      <c r="D26" s="160">
        <v>-0.01061259512092078</v>
      </c>
      <c r="E26" s="160">
        <v>-0.0055863797691715926</v>
      </c>
      <c r="F26" s="160">
        <v>-0.00973437568295962</v>
      </c>
      <c r="G26" s="160">
        <v>-0.005593989778008421</v>
      </c>
      <c r="H26" s="160">
        <v>-0.006490767081932755</v>
      </c>
      <c r="I26" s="160">
        <v>-0.0027553796563666326</v>
      </c>
      <c r="J26" s="160">
        <v>-0.0034502547057071458</v>
      </c>
      <c r="K26" s="160">
        <v>-0.004645692728493433</v>
      </c>
      <c r="L26" s="160">
        <v>-0.005632370168668747</v>
      </c>
      <c r="M26" s="160">
        <v>-0.005730535185294629</v>
      </c>
      <c r="N26" s="160">
        <v>-0.006273068317457987</v>
      </c>
      <c r="O26" s="160">
        <v>-0.005766798868854893</v>
      </c>
      <c r="P26" s="160">
        <v>-0.003327042587914312</v>
      </c>
      <c r="Q26" s="160">
        <v>-0.0071616893906583014</v>
      </c>
      <c r="R26" s="160">
        <v>-0.004235126401606009</v>
      </c>
      <c r="S26" s="160">
        <v>-0.0056859282420386814</v>
      </c>
      <c r="T26" s="160">
        <v>-0.006332441515636123</v>
      </c>
      <c r="U26" s="160">
        <v>-0.0007899529682916747</v>
      </c>
      <c r="V26" s="161">
        <v>0.0027061657919613315</v>
      </c>
      <c r="W26" s="162"/>
      <c r="X26" s="163" t="s">
        <v>35</v>
      </c>
      <c r="Y26" s="160">
        <v>-0.0012938736269915954</v>
      </c>
      <c r="Z26" s="160">
        <v>0.0019668357424656954</v>
      </c>
      <c r="AA26" s="160">
        <v>-0.012650513190854574</v>
      </c>
      <c r="AB26" s="160">
        <v>-0.006398190852017106</v>
      </c>
      <c r="AC26" s="160">
        <v>-0.006038779544948686</v>
      </c>
      <c r="AD26" s="160">
        <v>-0.003937310161174279</v>
      </c>
      <c r="AE26" s="160">
        <v>0.0009309078154520256</v>
      </c>
      <c r="AF26" s="160">
        <v>-0.0007082386018416487</v>
      </c>
      <c r="AG26" s="160">
        <v>0.001999292531971152</v>
      </c>
      <c r="AH26" s="160">
        <v>-0.004050758515233264</v>
      </c>
      <c r="AI26" s="160">
        <v>-0.003223666688290041</v>
      </c>
      <c r="AJ26" s="160">
        <v>-0.0010722055174707656</v>
      </c>
      <c r="AK26" s="160">
        <v>-0.003748669186937822</v>
      </c>
      <c r="AL26" s="160">
        <v>-2.206129166514633E-05</v>
      </c>
      <c r="AM26" s="160">
        <v>0.003586570011252563</v>
      </c>
      <c r="AN26" s="160">
        <v>-0.00590001051989319</v>
      </c>
      <c r="AO26" s="160">
        <v>-0.0019297832206015561</v>
      </c>
      <c r="AP26" s="160">
        <v>-0.0028821054088221934</v>
      </c>
      <c r="AQ26" s="160">
        <v>-0.006108018678335271</v>
      </c>
      <c r="AR26" s="160">
        <v>-0.0011037901363089339</v>
      </c>
      <c r="AS26" s="161">
        <v>-0.0006827006381895924</v>
      </c>
    </row>
    <row r="27" spans="1:45" s="136" customFormat="1" ht="12.75">
      <c r="A27" s="155" t="s">
        <v>36</v>
      </c>
      <c r="B27" s="160">
        <v>-0.0008921320597442264</v>
      </c>
      <c r="C27" s="160">
        <v>0.03337493681657379</v>
      </c>
      <c r="D27" s="160">
        <v>0.0376385782152328</v>
      </c>
      <c r="E27" s="160">
        <v>0.03768288452315935</v>
      </c>
      <c r="F27" s="160">
        <v>0.03544058449977936</v>
      </c>
      <c r="G27" s="160">
        <v>0.036213014519902186</v>
      </c>
      <c r="H27" s="160">
        <v>0.03508585098020001</v>
      </c>
      <c r="I27" s="160">
        <v>0.03944151839435253</v>
      </c>
      <c r="J27" s="160">
        <v>0.037171797128309446</v>
      </c>
      <c r="K27" s="160">
        <v>0.03550385828750145</v>
      </c>
      <c r="L27" s="160">
        <v>0.03817562754080816</v>
      </c>
      <c r="M27" s="160">
        <v>0.040884772064539145</v>
      </c>
      <c r="N27" s="160">
        <v>0.036104347285537526</v>
      </c>
      <c r="O27" s="160">
        <v>0.0378023251171632</v>
      </c>
      <c r="P27" s="160">
        <v>0.03853156970988874</v>
      </c>
      <c r="Q27" s="160">
        <v>0.036310489407611654</v>
      </c>
      <c r="R27" s="160">
        <v>0.03493520302368104</v>
      </c>
      <c r="S27" s="160">
        <v>0.04416371763515409</v>
      </c>
      <c r="T27" s="160">
        <v>0.04264262416176362</v>
      </c>
      <c r="U27" s="160">
        <v>0.007608548279798738</v>
      </c>
      <c r="V27" s="161">
        <v>0.03419100577656064</v>
      </c>
      <c r="W27" s="162"/>
      <c r="X27" s="163" t="s">
        <v>36</v>
      </c>
      <c r="Y27" s="160">
        <v>0.0003078984620765333</v>
      </c>
      <c r="Z27" s="160">
        <v>0.04024147230203448</v>
      </c>
      <c r="AA27" s="160">
        <v>0.040845621602715876</v>
      </c>
      <c r="AB27" s="160">
        <v>0.036507008417715064</v>
      </c>
      <c r="AC27" s="160">
        <v>0.03555118424183698</v>
      </c>
      <c r="AD27" s="160">
        <v>0.03317612912377523</v>
      </c>
      <c r="AE27" s="160">
        <v>0.03662031108277885</v>
      </c>
      <c r="AF27" s="160">
        <v>0.04019474651885343</v>
      </c>
      <c r="AG27" s="160">
        <v>0.03707637685263321</v>
      </c>
      <c r="AH27" s="160">
        <v>0.0369160076097695</v>
      </c>
      <c r="AI27" s="160">
        <v>0.03664135259827976</v>
      </c>
      <c r="AJ27" s="160">
        <v>0.03641774162286528</v>
      </c>
      <c r="AK27" s="160">
        <v>0.03569042106036785</v>
      </c>
      <c r="AL27" s="160">
        <v>0.035705376522494996</v>
      </c>
      <c r="AM27" s="160">
        <v>0.034049463480723303</v>
      </c>
      <c r="AN27" s="160">
        <v>0.036431506668193184</v>
      </c>
      <c r="AO27" s="160">
        <v>0.04062908606369661</v>
      </c>
      <c r="AP27" s="160">
        <v>0.039056742628385946</v>
      </c>
      <c r="AQ27" s="160">
        <v>0.03329571893123133</v>
      </c>
      <c r="AR27" s="160">
        <v>0.007636551470801185</v>
      </c>
      <c r="AS27" s="161">
        <v>0.03364953586306146</v>
      </c>
    </row>
    <row r="28" spans="1:45" s="136" customFormat="1" ht="12.75">
      <c r="A28" s="155" t="s">
        <v>37</v>
      </c>
      <c r="B28" s="160">
        <v>0.008729196582604397</v>
      </c>
      <c r="C28" s="160">
        <v>0.015228518329459467</v>
      </c>
      <c r="D28" s="160">
        <v>0.019694847348168655</v>
      </c>
      <c r="E28" s="160">
        <v>0.012436269762903894</v>
      </c>
      <c r="F28" s="160">
        <v>0.020058648407994463</v>
      </c>
      <c r="G28" s="160">
        <v>0.010765707077074478</v>
      </c>
      <c r="H28" s="160">
        <v>0.013603949739110003</v>
      </c>
      <c r="I28" s="160">
        <v>0.004737247562423285</v>
      </c>
      <c r="J28" s="160">
        <v>0.009017484129222526</v>
      </c>
      <c r="K28" s="160">
        <v>0.009041369235815529</v>
      </c>
      <c r="L28" s="160">
        <v>0.009723764247853671</v>
      </c>
      <c r="M28" s="160">
        <v>0.010943871582974392</v>
      </c>
      <c r="N28" s="160">
        <v>0.01225112741701769</v>
      </c>
      <c r="O28" s="160">
        <v>0.011554530037498094</v>
      </c>
      <c r="P28" s="160">
        <v>0.00872493869967795</v>
      </c>
      <c r="Q28" s="160">
        <v>0.01637931932961198</v>
      </c>
      <c r="R28" s="160">
        <v>0.011189989407027423</v>
      </c>
      <c r="S28" s="160">
        <v>0.009452502699672693</v>
      </c>
      <c r="T28" s="160">
        <v>0.007196907885255337</v>
      </c>
      <c r="U28" s="160">
        <v>-0.00961477134266154</v>
      </c>
      <c r="V28" s="161">
        <v>-0.0075019488716423595</v>
      </c>
      <c r="W28" s="162"/>
      <c r="X28" s="163" t="s">
        <v>37</v>
      </c>
      <c r="Y28" s="160">
        <v>0.0056565200768562505</v>
      </c>
      <c r="Z28" s="160">
        <v>-0.007787942820884919</v>
      </c>
      <c r="AA28" s="160">
        <v>0.0180112277341358</v>
      </c>
      <c r="AB28" s="160">
        <v>0.015243772115279181</v>
      </c>
      <c r="AC28" s="160">
        <v>0.015586389118328256</v>
      </c>
      <c r="AD28" s="160">
        <v>0.011625080302113216</v>
      </c>
      <c r="AE28" s="160">
        <v>0.0010317517372573541</v>
      </c>
      <c r="AF28" s="160">
        <v>0.007901127647257788</v>
      </c>
      <c r="AG28" s="160">
        <v>0.0016633554787760883</v>
      </c>
      <c r="AH28" s="160">
        <v>0.010456132367211046</v>
      </c>
      <c r="AI28" s="160">
        <v>0.008391191988675823</v>
      </c>
      <c r="AJ28" s="160">
        <v>0.004369864642834634</v>
      </c>
      <c r="AK28" s="160">
        <v>0.005294994052517557</v>
      </c>
      <c r="AL28" s="160">
        <v>0.005070720235012873</v>
      </c>
      <c r="AM28" s="160">
        <v>-0.009240225596316948</v>
      </c>
      <c r="AN28" s="160">
        <v>0.0116474809764219</v>
      </c>
      <c r="AO28" s="160">
        <v>0.00739731688795409</v>
      </c>
      <c r="AP28" s="160">
        <v>0.006748349545833039</v>
      </c>
      <c r="AQ28" s="160">
        <v>0.014464014655067907</v>
      </c>
      <c r="AR28" s="160">
        <v>-0.00466226222822971</v>
      </c>
      <c r="AS28" s="161">
        <v>-0.0010807305229069092</v>
      </c>
    </row>
    <row r="29" spans="1:45" s="136" customFormat="1" ht="13.5" thickBot="1">
      <c r="A29" s="164" t="s">
        <v>38</v>
      </c>
      <c r="B29" s="160">
        <v>-0.036657840623797955</v>
      </c>
      <c r="C29" s="160">
        <v>-0.06643321354136081</v>
      </c>
      <c r="D29" s="160">
        <v>-0.06688899663034711</v>
      </c>
      <c r="E29" s="160">
        <v>-0.06676259770733056</v>
      </c>
      <c r="F29" s="160">
        <v>-0.0666094160688512</v>
      </c>
      <c r="G29" s="160">
        <v>-0.06633555239356764</v>
      </c>
      <c r="H29" s="160">
        <v>-0.06594123876639019</v>
      </c>
      <c r="I29" s="160">
        <v>-0.06602758940947126</v>
      </c>
      <c r="J29" s="160">
        <v>-0.06642950359796179</v>
      </c>
      <c r="K29" s="160">
        <v>-0.06670540612484682</v>
      </c>
      <c r="L29" s="160">
        <v>-0.0667161943040339</v>
      </c>
      <c r="M29" s="160">
        <v>-0.06660594720896856</v>
      </c>
      <c r="N29" s="160">
        <v>-0.06623480964730293</v>
      </c>
      <c r="O29" s="160">
        <v>-0.06604535880365002</v>
      </c>
      <c r="P29" s="160">
        <v>-0.06656223875351211</v>
      </c>
      <c r="Q29" s="160">
        <v>-0.06601489805357634</v>
      </c>
      <c r="R29" s="160">
        <v>-0.06582460355573835</v>
      </c>
      <c r="S29" s="160">
        <v>-0.06666211159867548</v>
      </c>
      <c r="T29" s="160">
        <v>-0.06611962060980524</v>
      </c>
      <c r="U29" s="160">
        <v>-0.033310861025950586</v>
      </c>
      <c r="V29" s="165">
        <v>-0.06324439992125694</v>
      </c>
      <c r="W29" s="162"/>
      <c r="X29" s="166" t="s">
        <v>38</v>
      </c>
      <c r="Y29" s="146">
        <v>-0.03443787724469359</v>
      </c>
      <c r="Z29" s="146">
        <v>-0.06841122000328015</v>
      </c>
      <c r="AA29" s="146">
        <v>-0.06840752748986682</v>
      </c>
      <c r="AB29" s="146">
        <v>-0.06766988456355155</v>
      </c>
      <c r="AC29" s="146">
        <v>-0.06783554023732313</v>
      </c>
      <c r="AD29" s="146">
        <v>-0.06770396098474772</v>
      </c>
      <c r="AE29" s="146">
        <v>-0.06721350095037192</v>
      </c>
      <c r="AF29" s="146">
        <v>-0.06804353228397177</v>
      </c>
      <c r="AG29" s="146">
        <v>-0.06763645685828568</v>
      </c>
      <c r="AH29" s="146">
        <v>-0.06729474781081092</v>
      </c>
      <c r="AI29" s="146">
        <v>-0.06794413300008051</v>
      </c>
      <c r="AJ29" s="146">
        <v>-0.06745412754783765</v>
      </c>
      <c r="AK29" s="146">
        <v>-0.06781255374750511</v>
      </c>
      <c r="AL29" s="146">
        <v>-0.06736571340049222</v>
      </c>
      <c r="AM29" s="146">
        <v>-0.06702164752635392</v>
      </c>
      <c r="AN29" s="146">
        <v>-0.0681659961816613</v>
      </c>
      <c r="AO29" s="146">
        <v>-0.06772730247218894</v>
      </c>
      <c r="AP29" s="146">
        <v>-0.06731343252101951</v>
      </c>
      <c r="AQ29" s="146">
        <v>-0.06711692017417548</v>
      </c>
      <c r="AR29" s="146">
        <v>-0.03790147555078398</v>
      </c>
      <c r="AS29" s="165">
        <v>-0.06452387752745015</v>
      </c>
    </row>
    <row r="30" spans="1:45" s="136" customFormat="1" ht="12.75">
      <c r="A30" s="167" t="s">
        <v>39</v>
      </c>
      <c r="B30" s="139">
        <v>0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68" t="s">
        <v>124</v>
      </c>
      <c r="W30" s="162"/>
      <c r="X30" s="163" t="s">
        <v>39</v>
      </c>
      <c r="Y30" s="160">
        <v>0</v>
      </c>
      <c r="Z30" s="160">
        <v>0</v>
      </c>
      <c r="AA30" s="160">
        <v>0</v>
      </c>
      <c r="AB30" s="160">
        <v>0</v>
      </c>
      <c r="AC30" s="160">
        <v>0</v>
      </c>
      <c r="AD30" s="160">
        <v>0</v>
      </c>
      <c r="AE30" s="160">
        <v>0</v>
      </c>
      <c r="AF30" s="160">
        <v>0</v>
      </c>
      <c r="AG30" s="160">
        <v>0</v>
      </c>
      <c r="AH30" s="160">
        <v>0</v>
      </c>
      <c r="AI30" s="160">
        <v>0</v>
      </c>
      <c r="AJ30" s="160">
        <v>0</v>
      </c>
      <c r="AK30" s="160">
        <v>0</v>
      </c>
      <c r="AL30" s="160">
        <v>0</v>
      </c>
      <c r="AM30" s="160">
        <v>0</v>
      </c>
      <c r="AN30" s="160">
        <v>0</v>
      </c>
      <c r="AO30" s="160">
        <v>0</v>
      </c>
      <c r="AP30" s="160">
        <v>0</v>
      </c>
      <c r="AQ30" s="160">
        <v>0</v>
      </c>
      <c r="AR30" s="160">
        <v>0</v>
      </c>
      <c r="AS30" s="168"/>
    </row>
    <row r="31" spans="1:45" s="136" customFormat="1" ht="12.75">
      <c r="A31" s="155" t="s">
        <v>40</v>
      </c>
      <c r="B31" s="160">
        <v>-3.9173947564688594</v>
      </c>
      <c r="C31" s="160">
        <v>-0.5093441079431369</v>
      </c>
      <c r="D31" s="160">
        <v>1.0949866092927127</v>
      </c>
      <c r="E31" s="160">
        <v>2.0565876383273265</v>
      </c>
      <c r="F31" s="160">
        <v>1.5748972707973778</v>
      </c>
      <c r="G31" s="160">
        <v>1.4499982601902042</v>
      </c>
      <c r="H31" s="160">
        <v>1.6852818198261985</v>
      </c>
      <c r="I31" s="160">
        <v>0.882303475804598</v>
      </c>
      <c r="J31" s="160">
        <v>1.9480746339419208</v>
      </c>
      <c r="K31" s="160">
        <v>2.7562415103990925</v>
      </c>
      <c r="L31" s="160">
        <v>2.177597629328532</v>
      </c>
      <c r="M31" s="160">
        <v>2.467835440232479</v>
      </c>
      <c r="N31" s="160">
        <v>2.094270262635628</v>
      </c>
      <c r="O31" s="160">
        <v>1.8330404829559481</v>
      </c>
      <c r="P31" s="160">
        <v>1.7663450059984804</v>
      </c>
      <c r="Q31" s="160">
        <v>1.3627577203363226</v>
      </c>
      <c r="R31" s="160">
        <v>1.8755184504121063</v>
      </c>
      <c r="S31" s="160">
        <v>2.1830949357282474</v>
      </c>
      <c r="T31" s="160">
        <v>2.827037933290354</v>
      </c>
      <c r="U31" s="160">
        <v>11.472700218877643</v>
      </c>
      <c r="V31" s="161">
        <v>1.7693308207925507</v>
      </c>
      <c r="W31" s="162"/>
      <c r="X31" s="163" t="s">
        <v>40</v>
      </c>
      <c r="Y31" s="160">
        <v>1.0826448383149554</v>
      </c>
      <c r="Z31" s="160">
        <v>-7.864371451726593</v>
      </c>
      <c r="AA31" s="160">
        <v>-6.391722130878833</v>
      </c>
      <c r="AB31" s="160">
        <v>-7.073981187454228</v>
      </c>
      <c r="AC31" s="160">
        <v>-8.082295132582075</v>
      </c>
      <c r="AD31" s="160">
        <v>-5.3310367036968795</v>
      </c>
      <c r="AE31" s="160">
        <v>-6.026857070171435</v>
      </c>
      <c r="AF31" s="160">
        <v>-5.586294107598704</v>
      </c>
      <c r="AG31" s="160">
        <v>-5.494653065370768</v>
      </c>
      <c r="AH31" s="160">
        <v>-6.40276793944229</v>
      </c>
      <c r="AI31" s="160">
        <v>-6.534157411502088</v>
      </c>
      <c r="AJ31" s="160">
        <v>-5.676788569304919</v>
      </c>
      <c r="AK31" s="160">
        <v>-6.5080331263522115</v>
      </c>
      <c r="AL31" s="160">
        <v>-7.884406821329058</v>
      </c>
      <c r="AM31" s="160">
        <v>-6.29434098352826</v>
      </c>
      <c r="AN31" s="160">
        <v>-6.683326918023509</v>
      </c>
      <c r="AO31" s="160">
        <v>-6.409418927290988</v>
      </c>
      <c r="AP31" s="160">
        <v>-5.206710711213428</v>
      </c>
      <c r="AQ31" s="160">
        <v>-5.4388453170522</v>
      </c>
      <c r="AR31" s="160">
        <v>0.2954409078988862</v>
      </c>
      <c r="AS31" s="161">
        <v>-5.810927921205762</v>
      </c>
    </row>
    <row r="32" spans="1:45" s="136" customFormat="1" ht="12.75">
      <c r="A32" s="155" t="s">
        <v>41</v>
      </c>
      <c r="B32" s="160">
        <v>-1.7792874089386943</v>
      </c>
      <c r="C32" s="160">
        <v>0.5855990942169617</v>
      </c>
      <c r="D32" s="160">
        <v>0.7274749492868129</v>
      </c>
      <c r="E32" s="160">
        <v>0.7539127905332723</v>
      </c>
      <c r="F32" s="160">
        <v>1.1772486281041876</v>
      </c>
      <c r="G32" s="160">
        <v>0.8901955932215284</v>
      </c>
      <c r="H32" s="160">
        <v>0.27180399376932834</v>
      </c>
      <c r="I32" s="160">
        <v>0.7729935969937327</v>
      </c>
      <c r="J32" s="160">
        <v>0.6821220869238799</v>
      </c>
      <c r="K32" s="160">
        <v>0.9156299439831699</v>
      </c>
      <c r="L32" s="160">
        <v>0.5693513141087958</v>
      </c>
      <c r="M32" s="160">
        <v>0.11479472228641736</v>
      </c>
      <c r="N32" s="160">
        <v>-0.2152927945293462</v>
      </c>
      <c r="O32" s="160">
        <v>0.19766044654402437</v>
      </c>
      <c r="P32" s="160">
        <v>-0.10873094868584521</v>
      </c>
      <c r="Q32" s="160">
        <v>-0.27652856626321093</v>
      </c>
      <c r="R32" s="160">
        <v>0.31405002983814945</v>
      </c>
      <c r="S32" s="160">
        <v>0.7003295929363821</v>
      </c>
      <c r="T32" s="160">
        <v>0.9020149155064858</v>
      </c>
      <c r="U32" s="160">
        <v>0.33499707022560266</v>
      </c>
      <c r="V32" s="161">
        <v>0.3765169525030817</v>
      </c>
      <c r="W32" s="162"/>
      <c r="X32" s="163" t="s">
        <v>41</v>
      </c>
      <c r="Y32" s="160">
        <v>-1.5350383962410046</v>
      </c>
      <c r="Z32" s="160">
        <v>0.6384391023863224</v>
      </c>
      <c r="AA32" s="160">
        <v>1.3807600531880806</v>
      </c>
      <c r="AB32" s="160">
        <v>0.609583601827022</v>
      </c>
      <c r="AC32" s="160">
        <v>0.810329615737863</v>
      </c>
      <c r="AD32" s="160">
        <v>-0.11017473587589725</v>
      </c>
      <c r="AE32" s="160">
        <v>0.24061984399046454</v>
      </c>
      <c r="AF32" s="160">
        <v>0.5089985752255028</v>
      </c>
      <c r="AG32" s="160">
        <v>0.42568452279220637</v>
      </c>
      <c r="AH32" s="160">
        <v>1.257849234839578</v>
      </c>
      <c r="AI32" s="160">
        <v>0.7159418127588121</v>
      </c>
      <c r="AJ32" s="160">
        <v>1.099465187680317</v>
      </c>
      <c r="AK32" s="160">
        <v>1.1037508160445886</v>
      </c>
      <c r="AL32" s="160">
        <v>0.6334086820056926</v>
      </c>
      <c r="AM32" s="160">
        <v>1.1844315446758487</v>
      </c>
      <c r="AN32" s="160">
        <v>0.9412163273135705</v>
      </c>
      <c r="AO32" s="160">
        <v>1.286650356527435</v>
      </c>
      <c r="AP32" s="160">
        <v>1.7934387397071148</v>
      </c>
      <c r="AQ32" s="160">
        <v>1.2467610434164162</v>
      </c>
      <c r="AR32" s="160">
        <v>0.5165976654991176</v>
      </c>
      <c r="AS32" s="161">
        <v>0.737435679674953</v>
      </c>
    </row>
    <row r="33" spans="1:45" s="136" customFormat="1" ht="12.75">
      <c r="A33" s="155" t="s">
        <v>42</v>
      </c>
      <c r="B33" s="160">
        <v>-0.900062763589404</v>
      </c>
      <c r="C33" s="160">
        <v>-0.21968815032102484</v>
      </c>
      <c r="D33" s="160">
        <v>-0.16022565416472445</v>
      </c>
      <c r="E33" s="160">
        <v>-0.15741049024296092</v>
      </c>
      <c r="F33" s="160">
        <v>-0.42898163416768453</v>
      </c>
      <c r="G33" s="160">
        <v>0.02723438314510902</v>
      </c>
      <c r="H33" s="160">
        <v>0.0979426104422871</v>
      </c>
      <c r="I33" s="160">
        <v>-0.05202466754620291</v>
      </c>
      <c r="J33" s="160">
        <v>0.22786304546244981</v>
      </c>
      <c r="K33" s="160">
        <v>0.13331530051413115</v>
      </c>
      <c r="L33" s="160">
        <v>0.06520979422433149</v>
      </c>
      <c r="M33" s="160">
        <v>0.2716712222658874</v>
      </c>
      <c r="N33" s="160">
        <v>-0.06116827292088926</v>
      </c>
      <c r="O33" s="160">
        <v>-0.023223958800498913</v>
      </c>
      <c r="P33" s="160">
        <v>-0.12487609810343756</v>
      </c>
      <c r="Q33" s="160">
        <v>-0.046716648550533056</v>
      </c>
      <c r="R33" s="160">
        <v>-0.13846709045250277</v>
      </c>
      <c r="S33" s="160">
        <v>-0.36221318602044095</v>
      </c>
      <c r="T33" s="160">
        <v>-0.6923759625231338</v>
      </c>
      <c r="U33" s="160">
        <v>-0.4597115562082661</v>
      </c>
      <c r="V33" s="161">
        <v>-0.21763993574365179</v>
      </c>
      <c r="W33" s="162"/>
      <c r="X33" s="163" t="s">
        <v>42</v>
      </c>
      <c r="Y33" s="160">
        <v>-0.04858265952318239</v>
      </c>
      <c r="Z33" s="160">
        <v>0.5700210175199857</v>
      </c>
      <c r="AA33" s="160">
        <v>0.4835624966418516</v>
      </c>
      <c r="AB33" s="160">
        <v>0.9269397965999857</v>
      </c>
      <c r="AC33" s="160">
        <v>0.6740793056982868</v>
      </c>
      <c r="AD33" s="160">
        <v>1.5582227714507302</v>
      </c>
      <c r="AE33" s="160">
        <v>1.3292282803744981</v>
      </c>
      <c r="AF33" s="160">
        <v>1.5676348309975965</v>
      </c>
      <c r="AG33" s="160">
        <v>1.4186976895075492</v>
      </c>
      <c r="AH33" s="160">
        <v>1.314413910071794</v>
      </c>
      <c r="AI33" s="160">
        <v>1.2974899623964435</v>
      </c>
      <c r="AJ33" s="160">
        <v>0.9955203937263302</v>
      </c>
      <c r="AK33" s="160">
        <v>1.3909560524089142</v>
      </c>
      <c r="AL33" s="160">
        <v>0.9167256771623118</v>
      </c>
      <c r="AM33" s="160">
        <v>1.152858334443996</v>
      </c>
      <c r="AN33" s="160">
        <v>1.0389942663472254</v>
      </c>
      <c r="AO33" s="160">
        <v>1.0759566893266754</v>
      </c>
      <c r="AP33" s="160">
        <v>0.7588113838887585</v>
      </c>
      <c r="AQ33" s="160">
        <v>0.7344010297402979</v>
      </c>
      <c r="AR33" s="160">
        <v>0.7484465946897261</v>
      </c>
      <c r="AS33" s="161">
        <v>0.9344764861830404</v>
      </c>
    </row>
    <row r="34" spans="1:45" s="136" customFormat="1" ht="12.75">
      <c r="A34" s="155" t="s">
        <v>43</v>
      </c>
      <c r="B34" s="160">
        <v>-2.573120699870107</v>
      </c>
      <c r="C34" s="160">
        <v>0.07002877260289318</v>
      </c>
      <c r="D34" s="160">
        <v>0.2763681042246096</v>
      </c>
      <c r="E34" s="160">
        <v>0.1674559679776918</v>
      </c>
      <c r="F34" s="160">
        <v>0.24440326976541854</v>
      </c>
      <c r="G34" s="160">
        <v>-0.014429124884310633</v>
      </c>
      <c r="H34" s="160">
        <v>-0.0796487314889904</v>
      </c>
      <c r="I34" s="160">
        <v>-0.025021827816519814</v>
      </c>
      <c r="J34" s="160">
        <v>-0.011815423250542155</v>
      </c>
      <c r="K34" s="160">
        <v>0.09590532463926213</v>
      </c>
      <c r="L34" s="160">
        <v>0.1478342169845109</v>
      </c>
      <c r="M34" s="160">
        <v>-0.03549707991520692</v>
      </c>
      <c r="N34" s="160">
        <v>0.0800474108484383</v>
      </c>
      <c r="O34" s="160">
        <v>0.1359483608365396</v>
      </c>
      <c r="P34" s="160">
        <v>-0.04042862012312705</v>
      </c>
      <c r="Q34" s="160">
        <v>-0.035796957717488496</v>
      </c>
      <c r="R34" s="160">
        <v>0.22075631996997397</v>
      </c>
      <c r="S34" s="160">
        <v>0.14383878088165503</v>
      </c>
      <c r="T34" s="160">
        <v>0.3673609065267278</v>
      </c>
      <c r="U34" s="160">
        <v>0.08514922635808406</v>
      </c>
      <c r="V34" s="161">
        <v>-0.039033090172524376</v>
      </c>
      <c r="W34" s="162"/>
      <c r="X34" s="163" t="s">
        <v>43</v>
      </c>
      <c r="Y34" s="160">
        <v>-1.8738288813104167</v>
      </c>
      <c r="Z34" s="160">
        <v>0.17858042759229678</v>
      </c>
      <c r="AA34" s="160">
        <v>0.332064638777295</v>
      </c>
      <c r="AB34" s="160">
        <v>0.1079193407852979</v>
      </c>
      <c r="AC34" s="160">
        <v>0.09241858052210675</v>
      </c>
      <c r="AD34" s="160">
        <v>-0.23645333314480782</v>
      </c>
      <c r="AE34" s="160">
        <v>-0.13526769828481297</v>
      </c>
      <c r="AF34" s="160">
        <v>-0.13965811236149303</v>
      </c>
      <c r="AG34" s="160">
        <v>-0.11570786152521989</v>
      </c>
      <c r="AH34" s="160">
        <v>0.12874211238777808</v>
      </c>
      <c r="AI34" s="160">
        <v>0.18746567348594748</v>
      </c>
      <c r="AJ34" s="160">
        <v>0.12524296383961692</v>
      </c>
      <c r="AK34" s="160">
        <v>0.07829070472488456</v>
      </c>
      <c r="AL34" s="160">
        <v>0.04304926187556374</v>
      </c>
      <c r="AM34" s="160">
        <v>0.11211394562913414</v>
      </c>
      <c r="AN34" s="160">
        <v>-0.02083222938404828</v>
      </c>
      <c r="AO34" s="160">
        <v>-0.17193783122673037</v>
      </c>
      <c r="AP34" s="160">
        <v>0.2332807437265658</v>
      </c>
      <c r="AQ34" s="160">
        <v>0.3646636812917054</v>
      </c>
      <c r="AR34" s="160">
        <v>-0.13954906608663492</v>
      </c>
      <c r="AS34" s="161">
        <v>-0.042470146934298576</v>
      </c>
    </row>
    <row r="35" spans="1:45" s="136" customFormat="1" ht="12.75">
      <c r="A35" s="155" t="s">
        <v>44</v>
      </c>
      <c r="B35" s="160">
        <v>0.17792450264595924</v>
      </c>
      <c r="C35" s="160">
        <v>-0.06822770937630233</v>
      </c>
      <c r="D35" s="160">
        <v>0.09908447409233517</v>
      </c>
      <c r="E35" s="160">
        <v>0.07444014902237603</v>
      </c>
      <c r="F35" s="160">
        <v>0.03441019590584313</v>
      </c>
      <c r="G35" s="160">
        <v>0.12674104045526444</v>
      </c>
      <c r="H35" s="160">
        <v>0.09822910403006471</v>
      </c>
      <c r="I35" s="160">
        <v>0.03778390946695735</v>
      </c>
      <c r="J35" s="160">
        <v>0.10147627139645334</v>
      </c>
      <c r="K35" s="160">
        <v>0.09371299422287893</v>
      </c>
      <c r="L35" s="160">
        <v>0.09819403265578043</v>
      </c>
      <c r="M35" s="160">
        <v>0.09970949324604289</v>
      </c>
      <c r="N35" s="160">
        <v>0.032538076272388305</v>
      </c>
      <c r="O35" s="160">
        <v>0.08171942094773464</v>
      </c>
      <c r="P35" s="160">
        <v>0.09826743832327708</v>
      </c>
      <c r="Q35" s="160">
        <v>0.07782729593341615</v>
      </c>
      <c r="R35" s="160">
        <v>0.007272526064737403</v>
      </c>
      <c r="S35" s="160">
        <v>0.1208641354823089</v>
      </c>
      <c r="T35" s="160">
        <v>0.078733142472073</v>
      </c>
      <c r="U35" s="160">
        <v>0.05756222876254577</v>
      </c>
      <c r="V35" s="161">
        <v>-0.040419676120743944</v>
      </c>
      <c r="W35" s="162"/>
      <c r="X35" s="163" t="s">
        <v>44</v>
      </c>
      <c r="Y35" s="160">
        <v>0.10989985730991902</v>
      </c>
      <c r="Z35" s="160">
        <v>0.06902161781474087</v>
      </c>
      <c r="AA35" s="160">
        <v>0.14980626265400238</v>
      </c>
      <c r="AB35" s="160">
        <v>0.1465213116800539</v>
      </c>
      <c r="AC35" s="160">
        <v>0.02875316632706824</v>
      </c>
      <c r="AD35" s="160">
        <v>0.3062587128135225</v>
      </c>
      <c r="AE35" s="160">
        <v>0.3319519269808276</v>
      </c>
      <c r="AF35" s="160">
        <v>0.370710153524877</v>
      </c>
      <c r="AG35" s="160">
        <v>0.3375316789604723</v>
      </c>
      <c r="AH35" s="160">
        <v>0.32673852662827096</v>
      </c>
      <c r="AI35" s="160">
        <v>0.3036317737703663</v>
      </c>
      <c r="AJ35" s="160">
        <v>0.2055280307308271</v>
      </c>
      <c r="AK35" s="160">
        <v>0.26985103333311933</v>
      </c>
      <c r="AL35" s="160">
        <v>0.0970223111341695</v>
      </c>
      <c r="AM35" s="160">
        <v>0.1565263753552622</v>
      </c>
      <c r="AN35" s="160">
        <v>0.17214099569749783</v>
      </c>
      <c r="AO35" s="160">
        <v>0.20503000950046485</v>
      </c>
      <c r="AP35" s="160">
        <v>0.24338050936601852</v>
      </c>
      <c r="AQ35" s="160">
        <v>0.169820017458416</v>
      </c>
      <c r="AR35" s="160">
        <v>0.040071150796072486</v>
      </c>
      <c r="AS35" s="161">
        <v>0.11790877821791505</v>
      </c>
    </row>
    <row r="36" spans="1:45" s="136" customFormat="1" ht="12.75">
      <c r="A36" s="155" t="s">
        <v>45</v>
      </c>
      <c r="B36" s="160">
        <v>-1.4621910940875051</v>
      </c>
      <c r="C36" s="160">
        <v>0.04504479389886467</v>
      </c>
      <c r="D36" s="160">
        <v>-0.019573233349901423</v>
      </c>
      <c r="E36" s="160">
        <v>0.017544225368259198</v>
      </c>
      <c r="F36" s="160">
        <v>0.06497832349100652</v>
      </c>
      <c r="G36" s="160">
        <v>0.048710130807043554</v>
      </c>
      <c r="H36" s="160">
        <v>-0.031295293907280045</v>
      </c>
      <c r="I36" s="160">
        <v>-0.048900742616050555</v>
      </c>
      <c r="J36" s="160">
        <v>-0.025133998061205864</v>
      </c>
      <c r="K36" s="160">
        <v>0.024763709959850846</v>
      </c>
      <c r="L36" s="160">
        <v>0.03788798953402853</v>
      </c>
      <c r="M36" s="160">
        <v>0.029267108368943556</v>
      </c>
      <c r="N36" s="160">
        <v>0.0033826724050254053</v>
      </c>
      <c r="O36" s="160">
        <v>0.01933807668152944</v>
      </c>
      <c r="P36" s="160">
        <v>0.05290328963721783</v>
      </c>
      <c r="Q36" s="160">
        <v>0.024961469706664033</v>
      </c>
      <c r="R36" s="160">
        <v>0.01861006788846134</v>
      </c>
      <c r="S36" s="160">
        <v>-0.06463412210134437</v>
      </c>
      <c r="T36" s="160">
        <v>-0.07143159685416742</v>
      </c>
      <c r="U36" s="160">
        <v>-0.05781979402966361</v>
      </c>
      <c r="V36" s="161">
        <v>-0.06967940086301116</v>
      </c>
      <c r="W36" s="162"/>
      <c r="X36" s="163" t="s">
        <v>45</v>
      </c>
      <c r="Y36" s="160">
        <v>-1.2597693130692131</v>
      </c>
      <c r="Z36" s="160">
        <v>0.023232243246903442</v>
      </c>
      <c r="AA36" s="160">
        <v>0.07753684763490393</v>
      </c>
      <c r="AB36" s="160">
        <v>-0.025013963067965148</v>
      </c>
      <c r="AC36" s="160">
        <v>0.02089345856166823</v>
      </c>
      <c r="AD36" s="160">
        <v>-0.11267377110586414</v>
      </c>
      <c r="AE36" s="160">
        <v>-0.05849774644823926</v>
      </c>
      <c r="AF36" s="160">
        <v>-0.005455299934474397</v>
      </c>
      <c r="AG36" s="160">
        <v>-0.02183905142314925</v>
      </c>
      <c r="AH36" s="160">
        <v>-0.0037806291153122534</v>
      </c>
      <c r="AI36" s="160">
        <v>-0.05063476924252126</v>
      </c>
      <c r="AJ36" s="160">
        <v>-0.045785315673640456</v>
      </c>
      <c r="AK36" s="160">
        <v>-0.0001576009298852321</v>
      </c>
      <c r="AL36" s="160">
        <v>-0.027056931785480312</v>
      </c>
      <c r="AM36" s="160">
        <v>-0.0024898672611513295</v>
      </c>
      <c r="AN36" s="160">
        <v>-0.020188768660652404</v>
      </c>
      <c r="AO36" s="160">
        <v>0.05621746824883458</v>
      </c>
      <c r="AP36" s="160">
        <v>0.01927906480781584</v>
      </c>
      <c r="AQ36" s="160">
        <v>-0.07712452213165549</v>
      </c>
      <c r="AR36" s="160">
        <v>-0.04250664352742857</v>
      </c>
      <c r="AS36" s="161">
        <v>-0.07779075554382538</v>
      </c>
    </row>
    <row r="37" spans="1:45" s="136" customFormat="1" ht="12.75">
      <c r="A37" s="155" t="s">
        <v>46</v>
      </c>
      <c r="B37" s="160">
        <v>0.10620241629571733</v>
      </c>
      <c r="C37" s="160">
        <v>0.08864715847859848</v>
      </c>
      <c r="D37" s="160">
        <v>0.1552568267043348</v>
      </c>
      <c r="E37" s="160">
        <v>0.12703342033857828</v>
      </c>
      <c r="F37" s="160">
        <v>0.10640589610312329</v>
      </c>
      <c r="G37" s="160">
        <v>0.07833077970335914</v>
      </c>
      <c r="H37" s="160">
        <v>0.0992400911584751</v>
      </c>
      <c r="I37" s="160">
        <v>0.10122014360017753</v>
      </c>
      <c r="J37" s="160">
        <v>0.11654864111549842</v>
      </c>
      <c r="K37" s="160">
        <v>0.09008887990990909</v>
      </c>
      <c r="L37" s="160">
        <v>0.12762275877285406</v>
      </c>
      <c r="M37" s="160">
        <v>0.10625102623329657</v>
      </c>
      <c r="N37" s="160">
        <v>0.09459043149248995</v>
      </c>
      <c r="O37" s="160">
        <v>0.08633899151233382</v>
      </c>
      <c r="P37" s="160">
        <v>0.07563251250163733</v>
      </c>
      <c r="Q37" s="160">
        <v>0.08732066230031588</v>
      </c>
      <c r="R37" s="160">
        <v>0.08939001425091593</v>
      </c>
      <c r="S37" s="160">
        <v>0.1338969282636476</v>
      </c>
      <c r="T37" s="160">
        <v>0.13921943677898335</v>
      </c>
      <c r="U37" s="160">
        <v>0.04836748944503859</v>
      </c>
      <c r="V37" s="161">
        <v>0.03412519407313423</v>
      </c>
      <c r="W37" s="162"/>
      <c r="X37" s="163" t="s">
        <v>46</v>
      </c>
      <c r="Y37" s="160">
        <v>-0.08184252853850116</v>
      </c>
      <c r="Z37" s="160">
        <v>0.05136328375314948</v>
      </c>
      <c r="AA37" s="160">
        <v>0.05450181058125331</v>
      </c>
      <c r="AB37" s="160">
        <v>0.056950056299618586</v>
      </c>
      <c r="AC37" s="160">
        <v>0.028979972107078686</v>
      </c>
      <c r="AD37" s="160">
        <v>0.06575784838160197</v>
      </c>
      <c r="AE37" s="160">
        <v>0.11240030034422958</v>
      </c>
      <c r="AF37" s="160">
        <v>0.14807253197328143</v>
      </c>
      <c r="AG37" s="160">
        <v>0.11493728698421979</v>
      </c>
      <c r="AH37" s="160">
        <v>0.13763820021490586</v>
      </c>
      <c r="AI37" s="160">
        <v>0.1380216365779806</v>
      </c>
      <c r="AJ37" s="160">
        <v>0.09887248051868255</v>
      </c>
      <c r="AK37" s="160">
        <v>0.08967121660919439</v>
      </c>
      <c r="AL37" s="160">
        <v>0.08598778631674239</v>
      </c>
      <c r="AM37" s="160">
        <v>0.07249781172828879</v>
      </c>
      <c r="AN37" s="160">
        <v>0.09703155479791252</v>
      </c>
      <c r="AO37" s="160">
        <v>0.10304341486493454</v>
      </c>
      <c r="AP37" s="160">
        <v>0.08307672657613614</v>
      </c>
      <c r="AQ37" s="160">
        <v>0.10679384677959664</v>
      </c>
      <c r="AR37" s="160">
        <v>0.04670885604884957</v>
      </c>
      <c r="AS37" s="161">
        <v>0.01920689401080382</v>
      </c>
    </row>
    <row r="38" spans="1:45" s="136" customFormat="1" ht="12.75">
      <c r="A38" s="155" t="s">
        <v>47</v>
      </c>
      <c r="B38" s="160">
        <v>-0.02871611745354946</v>
      </c>
      <c r="C38" s="160">
        <v>-0.05005791433438954</v>
      </c>
      <c r="D38" s="160">
        <v>-0.07714519936066912</v>
      </c>
      <c r="E38" s="160">
        <v>-0.04363857733556643</v>
      </c>
      <c r="F38" s="160">
        <v>-0.06564501483258896</v>
      </c>
      <c r="G38" s="160">
        <v>-0.024440146867513647</v>
      </c>
      <c r="H38" s="160">
        <v>-0.025285556820877624</v>
      </c>
      <c r="I38" s="160">
        <v>-0.043080317557390405</v>
      </c>
      <c r="J38" s="160">
        <v>-0.04506797991959663</v>
      </c>
      <c r="K38" s="160">
        <v>-0.024180347118650032</v>
      </c>
      <c r="L38" s="160">
        <v>-0.03580936612293286</v>
      </c>
      <c r="M38" s="160">
        <v>-0.03555910123046866</v>
      </c>
      <c r="N38" s="160">
        <v>-0.027810052635893596</v>
      </c>
      <c r="O38" s="160">
        <v>-0.023063903291775698</v>
      </c>
      <c r="P38" s="160">
        <v>0.0033488838067558327</v>
      </c>
      <c r="Q38" s="160">
        <v>-0.02418387190066853</v>
      </c>
      <c r="R38" s="160">
        <v>-0.026889120603890128</v>
      </c>
      <c r="S38" s="160">
        <v>-0.060695831112097476</v>
      </c>
      <c r="T38" s="160">
        <v>-0.07825082772765513</v>
      </c>
      <c r="U38" s="160">
        <v>0.005855695972611916</v>
      </c>
      <c r="V38" s="161">
        <v>-0.03651573332234031</v>
      </c>
      <c r="W38" s="162"/>
      <c r="X38" s="163" t="s">
        <v>47</v>
      </c>
      <c r="Y38" s="160">
        <v>0.08088277397904627</v>
      </c>
      <c r="Z38" s="160">
        <v>0.002161297857004446</v>
      </c>
      <c r="AA38" s="160">
        <v>-0.040643146203971615</v>
      </c>
      <c r="AB38" s="160">
        <v>-0.038662414018737774</v>
      </c>
      <c r="AC38" s="160">
        <v>-0.030089783586444957</v>
      </c>
      <c r="AD38" s="160">
        <v>-0.05299246010578772</v>
      </c>
      <c r="AE38" s="160">
        <v>-0.049215557761738235</v>
      </c>
      <c r="AF38" s="160">
        <v>-0.03143816077471448</v>
      </c>
      <c r="AG38" s="160">
        <v>-0.02780137355682455</v>
      </c>
      <c r="AH38" s="160">
        <v>-0.042416651072279245</v>
      </c>
      <c r="AI38" s="160">
        <v>-0.05030719774684664</v>
      </c>
      <c r="AJ38" s="160">
        <v>-0.018425811763544686</v>
      </c>
      <c r="AK38" s="160">
        <v>-0.04680346204251407</v>
      </c>
      <c r="AL38" s="160">
        <v>-0.03689772423948909</v>
      </c>
      <c r="AM38" s="160">
        <v>-0.01374929149223722</v>
      </c>
      <c r="AN38" s="160">
        <v>-0.036565439287251374</v>
      </c>
      <c r="AO38" s="160">
        <v>-0.0007671923184623189</v>
      </c>
      <c r="AP38" s="160">
        <v>-0.03820164531562162</v>
      </c>
      <c r="AQ38" s="160">
        <v>-0.07133762855707779</v>
      </c>
      <c r="AR38" s="160">
        <v>-0.00039707469609842616</v>
      </c>
      <c r="AS38" s="161">
        <v>-0.02716354340037465</v>
      </c>
    </row>
    <row r="39" spans="1:45" s="136" customFormat="1" ht="12.75">
      <c r="A39" s="155" t="s">
        <v>48</v>
      </c>
      <c r="B39" s="160">
        <v>0.1303044694448382</v>
      </c>
      <c r="C39" s="160">
        <v>0.15619336683528934</v>
      </c>
      <c r="D39" s="160">
        <v>0.2568983240851205</v>
      </c>
      <c r="E39" s="160">
        <v>0.24556791247096002</v>
      </c>
      <c r="F39" s="160">
        <v>0.24017304711931914</v>
      </c>
      <c r="G39" s="160">
        <v>0.22417872860114035</v>
      </c>
      <c r="H39" s="160">
        <v>0.21331625500687718</v>
      </c>
      <c r="I39" s="160">
        <v>0.2641283411298454</v>
      </c>
      <c r="J39" s="160">
        <v>0.25040945951714627</v>
      </c>
      <c r="K39" s="160">
        <v>0.21720678134041307</v>
      </c>
      <c r="L39" s="160">
        <v>0.2640400999461253</v>
      </c>
      <c r="M39" s="160">
        <v>0.2849096672000331</v>
      </c>
      <c r="N39" s="160">
        <v>0.23704447545588586</v>
      </c>
      <c r="O39" s="160">
        <v>0.26502584857023914</v>
      </c>
      <c r="P39" s="160">
        <v>0.2558025014052451</v>
      </c>
      <c r="Q39" s="160">
        <v>0.2382025083537175</v>
      </c>
      <c r="R39" s="160">
        <v>0.20602687656121774</v>
      </c>
      <c r="S39" s="160">
        <v>0.31647218559352763</v>
      </c>
      <c r="T39" s="160">
        <v>0.2980071186716818</v>
      </c>
      <c r="U39" s="160">
        <v>0.13660376726599294</v>
      </c>
      <c r="V39" s="161">
        <v>0.039936542939020776</v>
      </c>
      <c r="W39" s="162"/>
      <c r="X39" s="163" t="s">
        <v>48</v>
      </c>
      <c r="Y39" s="160">
        <v>0.11091925808621506</v>
      </c>
      <c r="Z39" s="160">
        <v>0.22412794552266707</v>
      </c>
      <c r="AA39" s="160">
        <v>0.24145473641259813</v>
      </c>
      <c r="AB39" s="160">
        <v>0.19039773215983125</v>
      </c>
      <c r="AC39" s="160">
        <v>0.1399676299606148</v>
      </c>
      <c r="AD39" s="160">
        <v>0.1350087257075137</v>
      </c>
      <c r="AE39" s="160">
        <v>0.1732249944913083</v>
      </c>
      <c r="AF39" s="160">
        <v>0.2600193749844874</v>
      </c>
      <c r="AG39" s="160">
        <v>0.18986599088098938</v>
      </c>
      <c r="AH39" s="160">
        <v>0.2257614387988377</v>
      </c>
      <c r="AI39" s="160">
        <v>0.1889164216131996</v>
      </c>
      <c r="AJ39" s="160">
        <v>0.16039325239664978</v>
      </c>
      <c r="AK39" s="160">
        <v>0.14065854637755282</v>
      </c>
      <c r="AL39" s="160">
        <v>0.14552992262475922</v>
      </c>
      <c r="AM39" s="160">
        <v>0.13351301427287804</v>
      </c>
      <c r="AN39" s="160">
        <v>0.1835971652268081</v>
      </c>
      <c r="AO39" s="160">
        <v>0.22505732946951357</v>
      </c>
      <c r="AP39" s="160">
        <v>0.20087249223686687</v>
      </c>
      <c r="AQ39" s="160">
        <v>0.11081567853351798</v>
      </c>
      <c r="AR39" s="160">
        <v>0.09213179963687756</v>
      </c>
      <c r="AS39" s="161">
        <v>-0.005541754009960254</v>
      </c>
    </row>
    <row r="40" spans="1:45" s="136" customFormat="1" ht="12.75">
      <c r="A40" s="155" t="s">
        <v>49</v>
      </c>
      <c r="B40" s="160">
        <v>-0.17074123811845124</v>
      </c>
      <c r="C40" s="160">
        <v>-0.025407344924938662</v>
      </c>
      <c r="D40" s="160">
        <v>-0.031425985864253866</v>
      </c>
      <c r="E40" s="160">
        <v>-0.026739698635061274</v>
      </c>
      <c r="F40" s="160">
        <v>-0.0292479234391805</v>
      </c>
      <c r="G40" s="160">
        <v>-0.027220832761117805</v>
      </c>
      <c r="H40" s="160">
        <v>-0.022612801563907926</v>
      </c>
      <c r="I40" s="160">
        <v>-0.02829257087495444</v>
      </c>
      <c r="J40" s="160">
        <v>-0.027704791956977365</v>
      </c>
      <c r="K40" s="160">
        <v>-0.023856482322764924</v>
      </c>
      <c r="L40" s="160">
        <v>-0.021685782852251558</v>
      </c>
      <c r="M40" s="160">
        <v>-0.02196832143451328</v>
      </c>
      <c r="N40" s="160">
        <v>-0.012683860867333117</v>
      </c>
      <c r="O40" s="160">
        <v>-0.006367961768236452</v>
      </c>
      <c r="P40" s="160">
        <v>-0.0035451862994313726</v>
      </c>
      <c r="Q40" s="160">
        <v>-0.020949755443126744</v>
      </c>
      <c r="R40" s="160">
        <v>-0.040015675732735234</v>
      </c>
      <c r="S40" s="160">
        <v>-0.07238537836799167</v>
      </c>
      <c r="T40" s="160">
        <v>-0.08104622254268048</v>
      </c>
      <c r="U40" s="160">
        <v>-0.026526454572736485</v>
      </c>
      <c r="V40" s="161">
        <v>-0.03602121351713223</v>
      </c>
      <c r="W40" s="162"/>
      <c r="X40" s="163" t="s">
        <v>49</v>
      </c>
      <c r="Y40" s="160">
        <v>-0.16715873933934988</v>
      </c>
      <c r="Z40" s="160">
        <v>-0.026108359593229137</v>
      </c>
      <c r="AA40" s="160">
        <v>-0.02825685710700468</v>
      </c>
      <c r="AB40" s="160">
        <v>-0.0402888861052213</v>
      </c>
      <c r="AC40" s="160">
        <v>-0.03678701540465589</v>
      </c>
      <c r="AD40" s="160">
        <v>-0.050798555029569994</v>
      </c>
      <c r="AE40" s="160">
        <v>-0.04432934260019525</v>
      </c>
      <c r="AF40" s="160">
        <v>-0.03752658291940453</v>
      </c>
      <c r="AG40" s="160">
        <v>-0.03877533538038414</v>
      </c>
      <c r="AH40" s="160">
        <v>-0.036470256765114215</v>
      </c>
      <c r="AI40" s="160">
        <v>-0.03699774457226477</v>
      </c>
      <c r="AJ40" s="160">
        <v>-0.0343075209144717</v>
      </c>
      <c r="AK40" s="160">
        <v>-0.030248939331257784</v>
      </c>
      <c r="AL40" s="160">
        <v>-0.021865654258185138</v>
      </c>
      <c r="AM40" s="160">
        <v>-0.027957035714289057</v>
      </c>
      <c r="AN40" s="160">
        <v>-0.044130350547037143</v>
      </c>
      <c r="AO40" s="160">
        <v>-0.0608140911174028</v>
      </c>
      <c r="AP40" s="160">
        <v>-0.082257361582246</v>
      </c>
      <c r="AQ40" s="160">
        <v>-0.08872759950719579</v>
      </c>
      <c r="AR40" s="160">
        <v>-0.047817784775422575</v>
      </c>
      <c r="AS40" s="161">
        <v>-0.04669031138942398</v>
      </c>
    </row>
    <row r="41" spans="1:45" s="136" customFormat="1" ht="12.75">
      <c r="A41" s="155" t="s">
        <v>50</v>
      </c>
      <c r="B41" s="160">
        <v>0.03376351760492933</v>
      </c>
      <c r="C41" s="160">
        <v>0.030862705971845893</v>
      </c>
      <c r="D41" s="160">
        <v>0.044321157063674115</v>
      </c>
      <c r="E41" s="160">
        <v>0.042741417074041284</v>
      </c>
      <c r="F41" s="160">
        <v>0.04269437584267663</v>
      </c>
      <c r="G41" s="160">
        <v>0.040428171678067684</v>
      </c>
      <c r="H41" s="160">
        <v>0.0384647717596355</v>
      </c>
      <c r="I41" s="160">
        <v>0.04400827112374126</v>
      </c>
      <c r="J41" s="160">
        <v>0.04488093364626489</v>
      </c>
      <c r="K41" s="160">
        <v>0.04042163605474513</v>
      </c>
      <c r="L41" s="160">
        <v>0.045580185034680476</v>
      </c>
      <c r="M41" s="160">
        <v>0.04580275527594902</v>
      </c>
      <c r="N41" s="160">
        <v>0.041023687133835716</v>
      </c>
      <c r="O41" s="160">
        <v>0.04534067712835837</v>
      </c>
      <c r="P41" s="160">
        <v>0.04567561232823815</v>
      </c>
      <c r="Q41" s="160">
        <v>0.0433298911011909</v>
      </c>
      <c r="R41" s="160">
        <v>0.0382581819482861</v>
      </c>
      <c r="S41" s="160">
        <v>0.05241767176397885</v>
      </c>
      <c r="T41" s="160">
        <v>0.05001552432091756</v>
      </c>
      <c r="U41" s="160">
        <v>0.01846463080723621</v>
      </c>
      <c r="V41" s="161">
        <v>0.01668832050815414</v>
      </c>
      <c r="W41" s="162"/>
      <c r="X41" s="163" t="s">
        <v>50</v>
      </c>
      <c r="Y41" s="160">
        <v>0.018411261420137326</v>
      </c>
      <c r="Z41" s="160">
        <v>0.03406488413181367</v>
      </c>
      <c r="AA41" s="160">
        <v>0.042339940135592384</v>
      </c>
      <c r="AB41" s="160">
        <v>0.035887055304763806</v>
      </c>
      <c r="AC41" s="160">
        <v>0.025739479908582937</v>
      </c>
      <c r="AD41" s="160">
        <v>0.030340392227724264</v>
      </c>
      <c r="AE41" s="160">
        <v>0.0386805978909764</v>
      </c>
      <c r="AF41" s="160">
        <v>0.049866727336636246</v>
      </c>
      <c r="AG41" s="160">
        <v>0.03924702176635075</v>
      </c>
      <c r="AH41" s="160">
        <v>0.042658401365795864</v>
      </c>
      <c r="AI41" s="160">
        <v>0.036640996559697186</v>
      </c>
      <c r="AJ41" s="160">
        <v>0.032083895606891226</v>
      </c>
      <c r="AK41" s="160">
        <v>0.030216482520631277</v>
      </c>
      <c r="AL41" s="160">
        <v>0.02626415372483644</v>
      </c>
      <c r="AM41" s="160">
        <v>0.026088530096660578</v>
      </c>
      <c r="AN41" s="160">
        <v>0.03586086702142825</v>
      </c>
      <c r="AO41" s="160">
        <v>0.03580980875235932</v>
      </c>
      <c r="AP41" s="160">
        <v>0.03493412891295307</v>
      </c>
      <c r="AQ41" s="160">
        <v>0.01877073316014713</v>
      </c>
      <c r="AR41" s="160">
        <v>0.005876952411035531</v>
      </c>
      <c r="AS41" s="161">
        <v>0.008667451651342225</v>
      </c>
    </row>
    <row r="42" spans="1:45" s="136" customFormat="1" ht="12.75">
      <c r="A42" s="155" t="s">
        <v>51</v>
      </c>
      <c r="B42" s="160">
        <v>0.008133598884492922</v>
      </c>
      <c r="C42" s="160">
        <v>-0.0038172638432911322</v>
      </c>
      <c r="D42" s="160">
        <v>-0.002481197001818784</v>
      </c>
      <c r="E42" s="160">
        <v>-0.0009098811036850575</v>
      </c>
      <c r="F42" s="160">
        <v>-0.0029232365712983325</v>
      </c>
      <c r="G42" s="160">
        <v>-0.0006613365282733766</v>
      </c>
      <c r="H42" s="160">
        <v>0.0008856105739768428</v>
      </c>
      <c r="I42" s="160">
        <v>-0.0013505610424931272</v>
      </c>
      <c r="J42" s="160">
        <v>-0.0012775306494507066</v>
      </c>
      <c r="K42" s="160">
        <v>-0.0001942156552645147</v>
      </c>
      <c r="L42" s="160">
        <v>-0.0005924972951703005</v>
      </c>
      <c r="M42" s="160">
        <v>-0.000980775362369778</v>
      </c>
      <c r="N42" s="160">
        <v>-0.00011842217199501282</v>
      </c>
      <c r="O42" s="160">
        <v>0.0022823340342913064</v>
      </c>
      <c r="P42" s="160">
        <v>0.0023582120685367277</v>
      </c>
      <c r="Q42" s="160">
        <v>-0.00012795199892409303</v>
      </c>
      <c r="R42" s="160">
        <v>-0.00037910314831813164</v>
      </c>
      <c r="S42" s="160">
        <v>-0.004791713644614258</v>
      </c>
      <c r="T42" s="160">
        <v>-0.0060251803154674</v>
      </c>
      <c r="U42" s="160">
        <v>0.0009598532307278779</v>
      </c>
      <c r="V42" s="161">
        <v>-0.0006005628770204165</v>
      </c>
      <c r="W42" s="162"/>
      <c r="X42" s="163" t="s">
        <v>51</v>
      </c>
      <c r="Y42" s="160">
        <v>0.011198244831614712</v>
      </c>
      <c r="Z42" s="160">
        <v>0.002027180256288837</v>
      </c>
      <c r="AA42" s="160">
        <v>0.002601565483443525</v>
      </c>
      <c r="AB42" s="160">
        <v>-0.002146580076204635</v>
      </c>
      <c r="AC42" s="160">
        <v>-0.0008086965444315496</v>
      </c>
      <c r="AD42" s="160">
        <v>-0.005266357140939854</v>
      </c>
      <c r="AE42" s="160">
        <v>-0.0018780945029824303</v>
      </c>
      <c r="AF42" s="160">
        <v>-0.0028723674184164996</v>
      </c>
      <c r="AG42" s="160">
        <v>-0.0023611619265246973</v>
      </c>
      <c r="AH42" s="160">
        <v>-0.0007820452661944722</v>
      </c>
      <c r="AI42" s="160">
        <v>-0.0025518150801129118</v>
      </c>
      <c r="AJ42" s="160">
        <v>0.0015080161750713815</v>
      </c>
      <c r="AK42" s="160">
        <v>-0.0010366129648063044</v>
      </c>
      <c r="AL42" s="160">
        <v>-0.0012613486242978788</v>
      </c>
      <c r="AM42" s="160">
        <v>0.0014024223352545073</v>
      </c>
      <c r="AN42" s="160">
        <v>-0.0023446050427332406</v>
      </c>
      <c r="AO42" s="160">
        <v>-0.0028193896315807225</v>
      </c>
      <c r="AP42" s="160">
        <v>-0.004310071127013775</v>
      </c>
      <c r="AQ42" s="160">
        <v>-0.005518746499620735</v>
      </c>
      <c r="AR42" s="160">
        <v>0.0012014308309030528</v>
      </c>
      <c r="AS42" s="161">
        <v>-0.0008610231382093377</v>
      </c>
    </row>
    <row r="43" spans="1:45" s="136" customFormat="1" ht="12.75">
      <c r="A43" s="155" t="s">
        <v>52</v>
      </c>
      <c r="B43" s="160">
        <v>0.0043655633263709245</v>
      </c>
      <c r="C43" s="160">
        <v>0.008966669169638895</v>
      </c>
      <c r="D43" s="160">
        <v>0.014253854365287593</v>
      </c>
      <c r="E43" s="160">
        <v>0.013710976045314089</v>
      </c>
      <c r="F43" s="160">
        <v>0.012533515831350657</v>
      </c>
      <c r="G43" s="160">
        <v>0.012185210030444378</v>
      </c>
      <c r="H43" s="160">
        <v>0.01292204946447584</v>
      </c>
      <c r="I43" s="160">
        <v>0.015424381188877621</v>
      </c>
      <c r="J43" s="160">
        <v>0.016482062294463917</v>
      </c>
      <c r="K43" s="160">
        <v>0.01427913527892953</v>
      </c>
      <c r="L43" s="160">
        <v>0.015990137668046123</v>
      </c>
      <c r="M43" s="160">
        <v>0.017912084178141264</v>
      </c>
      <c r="N43" s="160">
        <v>0.012688084430766114</v>
      </c>
      <c r="O43" s="160">
        <v>0.015799647255906022</v>
      </c>
      <c r="P43" s="160">
        <v>0.015141932264943068</v>
      </c>
      <c r="Q43" s="160">
        <v>0.0136864886308652</v>
      </c>
      <c r="R43" s="160">
        <v>0.013197495658701633</v>
      </c>
      <c r="S43" s="160">
        <v>0.02020952671049076</v>
      </c>
      <c r="T43" s="160">
        <v>0.018265867090269144</v>
      </c>
      <c r="U43" s="160">
        <v>0.005183159554831317</v>
      </c>
      <c r="V43" s="161">
        <v>0.0007438124262361764</v>
      </c>
      <c r="W43" s="162"/>
      <c r="X43" s="163" t="s">
        <v>52</v>
      </c>
      <c r="Y43" s="160">
        <v>-0.007195664644801337</v>
      </c>
      <c r="Z43" s="160">
        <v>0.01537984927701563</v>
      </c>
      <c r="AA43" s="160">
        <v>0.015531931459586817</v>
      </c>
      <c r="AB43" s="160">
        <v>0.014922969984244456</v>
      </c>
      <c r="AC43" s="160">
        <v>0.011772207293320331</v>
      </c>
      <c r="AD43" s="160">
        <v>0.01314014122347744</v>
      </c>
      <c r="AE43" s="160">
        <v>0.015599814659276947</v>
      </c>
      <c r="AF43" s="160">
        <v>0.020549784936018684</v>
      </c>
      <c r="AG43" s="160">
        <v>0.016651011752396513</v>
      </c>
      <c r="AH43" s="160">
        <v>0.019320212533256713</v>
      </c>
      <c r="AI43" s="160">
        <v>0.018220986339424854</v>
      </c>
      <c r="AJ43" s="160">
        <v>0.015949081610139727</v>
      </c>
      <c r="AK43" s="160">
        <v>0.014158110434724603</v>
      </c>
      <c r="AL43" s="160">
        <v>0.013045605131384141</v>
      </c>
      <c r="AM43" s="160">
        <v>0.012149084921337186</v>
      </c>
      <c r="AN43" s="160">
        <v>0.014797921380961133</v>
      </c>
      <c r="AO43" s="160">
        <v>0.017213719034166547</v>
      </c>
      <c r="AP43" s="160">
        <v>0.01477708764193434</v>
      </c>
      <c r="AQ43" s="160">
        <v>0.012034878851483752</v>
      </c>
      <c r="AR43" s="160">
        <v>0.0042908210700509175</v>
      </c>
      <c r="AS43" s="161">
        <v>0.001992737134189103</v>
      </c>
    </row>
    <row r="44" spans="1:45" s="136" customFormat="1" ht="12.75">
      <c r="A44" s="155" t="s">
        <v>53</v>
      </c>
      <c r="B44" s="160">
        <v>-0.007687753022557336</v>
      </c>
      <c r="C44" s="160">
        <v>-0.0008607996522685991</v>
      </c>
      <c r="D44" s="160">
        <v>0.0031959581281513633</v>
      </c>
      <c r="E44" s="160">
        <v>0.00015892122482963345</v>
      </c>
      <c r="F44" s="160">
        <v>0.004880235545199342</v>
      </c>
      <c r="G44" s="160">
        <v>-7.173168238072507E-05</v>
      </c>
      <c r="H44" s="160">
        <v>-9.640835003395416E-05</v>
      </c>
      <c r="I44" s="160">
        <v>-0.0045831105496815785</v>
      </c>
      <c r="J44" s="160">
        <v>-0.0017159983894582832</v>
      </c>
      <c r="K44" s="160">
        <v>-0.0017532545911599518</v>
      </c>
      <c r="L44" s="160">
        <v>-0.001264128413577861</v>
      </c>
      <c r="M44" s="160">
        <v>0.0007067896320802746</v>
      </c>
      <c r="N44" s="160">
        <v>-0.000705277217261116</v>
      </c>
      <c r="O44" s="160">
        <v>0.0006069951475991837</v>
      </c>
      <c r="P44" s="160">
        <v>-0.0016528812261464715</v>
      </c>
      <c r="Q44" s="160">
        <v>0.0024819483755381434</v>
      </c>
      <c r="R44" s="160">
        <v>-0.001588510366449485</v>
      </c>
      <c r="S44" s="160">
        <v>-0.0008586327378706307</v>
      </c>
      <c r="T44" s="160">
        <v>-0.004034007090421381</v>
      </c>
      <c r="U44" s="160">
        <v>-0.005015577307225818</v>
      </c>
      <c r="V44" s="161">
        <v>-0.0009928611271547625</v>
      </c>
      <c r="W44" s="162"/>
      <c r="X44" s="163" t="s">
        <v>53</v>
      </c>
      <c r="Y44" s="160">
        <v>-0.002186630059892532</v>
      </c>
      <c r="Z44" s="160">
        <v>-0.010622523187039877</v>
      </c>
      <c r="AA44" s="160">
        <v>0.0038093944438864187</v>
      </c>
      <c r="AB44" s="160">
        <v>-0.003243507204567839</v>
      </c>
      <c r="AC44" s="160">
        <v>-0.0024455350357929957</v>
      </c>
      <c r="AD44" s="160">
        <v>-0.006165834844751407</v>
      </c>
      <c r="AE44" s="160">
        <v>-0.008072694525692236</v>
      </c>
      <c r="AF44" s="160">
        <v>-0.004555758866851854</v>
      </c>
      <c r="AG44" s="160">
        <v>-0.007318473162077589</v>
      </c>
      <c r="AH44" s="160">
        <v>-0.0037474374016132116</v>
      </c>
      <c r="AI44" s="160">
        <v>-0.005674281346402831</v>
      </c>
      <c r="AJ44" s="160">
        <v>-0.006203428552393877</v>
      </c>
      <c r="AK44" s="160">
        <v>-0.005848123492492319</v>
      </c>
      <c r="AL44" s="160">
        <v>-0.006698488852690139</v>
      </c>
      <c r="AM44" s="160">
        <v>-0.009628248941393348</v>
      </c>
      <c r="AN44" s="160">
        <v>-0.002147865772629449</v>
      </c>
      <c r="AO44" s="160">
        <v>-0.004332854831996552</v>
      </c>
      <c r="AP44" s="160">
        <v>-0.005861810448900704</v>
      </c>
      <c r="AQ44" s="160">
        <v>-0.007330995396752289</v>
      </c>
      <c r="AR44" s="160">
        <v>-0.002265446933480103</v>
      </c>
      <c r="AS44" s="161">
        <v>-0.004913754874002235</v>
      </c>
    </row>
    <row r="45" spans="1:45" s="136" customFormat="1" ht="12.75">
      <c r="A45" s="155" t="s">
        <v>54</v>
      </c>
      <c r="B45" s="160">
        <v>-0.00778330692989424</v>
      </c>
      <c r="C45" s="160">
        <v>-0.01951501748248731</v>
      </c>
      <c r="D45" s="160">
        <v>-0.03191840088079245</v>
      </c>
      <c r="E45" s="160">
        <v>-0.032254280814175654</v>
      </c>
      <c r="F45" s="160">
        <v>-0.03230720842592141</v>
      </c>
      <c r="G45" s="160">
        <v>-0.03021388214673081</v>
      </c>
      <c r="H45" s="160">
        <v>-0.02804484117912474</v>
      </c>
      <c r="I45" s="160">
        <v>-0.0364292705340949</v>
      </c>
      <c r="J45" s="160">
        <v>-0.03221071940065054</v>
      </c>
      <c r="K45" s="160">
        <v>-0.02736869976436587</v>
      </c>
      <c r="L45" s="160">
        <v>-0.033472821304671836</v>
      </c>
      <c r="M45" s="160">
        <v>-0.038097925638181686</v>
      </c>
      <c r="N45" s="160">
        <v>-0.030786622804959547</v>
      </c>
      <c r="O45" s="160">
        <v>-0.03500457111470211</v>
      </c>
      <c r="P45" s="160">
        <v>-0.03423573298125248</v>
      </c>
      <c r="Q45" s="160">
        <v>-0.03184768132286279</v>
      </c>
      <c r="R45" s="160">
        <v>-0.026500454711732624</v>
      </c>
      <c r="S45" s="160">
        <v>-0.0418744366800923</v>
      </c>
      <c r="T45" s="160">
        <v>-0.03825175829485849</v>
      </c>
      <c r="U45" s="160">
        <v>-0.01748494673404941</v>
      </c>
      <c r="V45" s="161">
        <v>-0.0036279170931314535</v>
      </c>
      <c r="W45" s="162"/>
      <c r="X45" s="163" t="s">
        <v>54</v>
      </c>
      <c r="Y45" s="160">
        <v>-0.016798347589941573</v>
      </c>
      <c r="Z45" s="160">
        <v>-0.030175077456120403</v>
      </c>
      <c r="AA45" s="160">
        <v>-0.03251138055797416</v>
      </c>
      <c r="AB45" s="160">
        <v>-0.025252766369266114</v>
      </c>
      <c r="AC45" s="160">
        <v>-0.019734262456256087</v>
      </c>
      <c r="AD45" s="160">
        <v>-0.015734887846095065</v>
      </c>
      <c r="AE45" s="160">
        <v>-0.01940036334006834</v>
      </c>
      <c r="AF45" s="160">
        <v>-0.030932361486992844</v>
      </c>
      <c r="AG45" s="160">
        <v>-0.02177038280654453</v>
      </c>
      <c r="AH45" s="160">
        <v>-0.02552962646130763</v>
      </c>
      <c r="AI45" s="160">
        <v>-0.02182575542588124</v>
      </c>
      <c r="AJ45" s="160">
        <v>-0.017861673689921302</v>
      </c>
      <c r="AK45" s="160">
        <v>-0.015298082209088536</v>
      </c>
      <c r="AL45" s="160">
        <v>-0.017989350998899915</v>
      </c>
      <c r="AM45" s="160">
        <v>-0.015597863328862333</v>
      </c>
      <c r="AN45" s="160">
        <v>-0.022531219229313178</v>
      </c>
      <c r="AO45" s="160">
        <v>-0.029456377017853964</v>
      </c>
      <c r="AP45" s="160">
        <v>-0.02534726837927791</v>
      </c>
      <c r="AQ45" s="160">
        <v>-0.013960411022190295</v>
      </c>
      <c r="AR45" s="160">
        <v>-0.011730556691191928</v>
      </c>
      <c r="AS45" s="161">
        <v>0.0029398580447654726</v>
      </c>
    </row>
    <row r="46" spans="1:45" s="136" customFormat="1" ht="13.5" thickBot="1">
      <c r="A46" s="164" t="s">
        <v>55</v>
      </c>
      <c r="B46" s="146">
        <v>-0.002532386159061547</v>
      </c>
      <c r="C46" s="146">
        <v>-0.00018787128642157964</v>
      </c>
      <c r="D46" s="146">
        <v>-0.0014277437760938792</v>
      </c>
      <c r="E46" s="146">
        <v>-0.001035393596503368</v>
      </c>
      <c r="F46" s="146">
        <v>-0.0003925878920514232</v>
      </c>
      <c r="G46" s="146">
        <v>-0.0007291424734764849</v>
      </c>
      <c r="H46" s="146">
        <v>-0.001765986697626641</v>
      </c>
      <c r="I46" s="146">
        <v>-0.0014986740914769844</v>
      </c>
      <c r="J46" s="146">
        <v>-0.0011524605955302366</v>
      </c>
      <c r="K46" s="146">
        <v>-0.0005422141528528194</v>
      </c>
      <c r="L46" s="146">
        <v>-0.0015544350548998415</v>
      </c>
      <c r="M46" s="146">
        <v>-0.001595268360658568</v>
      </c>
      <c r="N46" s="146">
        <v>-0.002601411361998378</v>
      </c>
      <c r="O46" s="146">
        <v>-0.0033522791320194905</v>
      </c>
      <c r="P46" s="146">
        <v>-0.0027657678302961904</v>
      </c>
      <c r="Q46" s="146">
        <v>-0.001456421280438177</v>
      </c>
      <c r="R46" s="146">
        <v>0.0010672709845822746</v>
      </c>
      <c r="S46" s="146">
        <v>0.004263014532447353</v>
      </c>
      <c r="T46" s="146">
        <v>0.006458830158968455</v>
      </c>
      <c r="U46" s="146">
        <v>0.0033339374715588106</v>
      </c>
      <c r="V46" s="165">
        <v>-0.000473349529692436</v>
      </c>
      <c r="W46" s="162"/>
      <c r="X46" s="166" t="s">
        <v>55</v>
      </c>
      <c r="Y46" s="146">
        <v>-0.0010175131491064714</v>
      </c>
      <c r="Z46" s="146">
        <v>0.0012846807599716753</v>
      </c>
      <c r="AA46" s="146">
        <v>0.0006238425417495245</v>
      </c>
      <c r="AB46" s="146">
        <v>-0.0009209883283734851</v>
      </c>
      <c r="AC46" s="146">
        <v>0.00010870046029977636</v>
      </c>
      <c r="AD46" s="146">
        <v>2.038896219322536E-05</v>
      </c>
      <c r="AE46" s="146">
        <v>8.168733827862971E-05</v>
      </c>
      <c r="AF46" s="146">
        <v>-0.00011303877385189531</v>
      </c>
      <c r="AG46" s="146">
        <v>0.00045932262891179836</v>
      </c>
      <c r="AH46" s="146">
        <v>0.0002308035683475278</v>
      </c>
      <c r="AI46" s="146">
        <v>0.00019677511619365512</v>
      </c>
      <c r="AJ46" s="146">
        <v>8.957180124697772E-05</v>
      </c>
      <c r="AK46" s="146">
        <v>0.00010846361808710217</v>
      </c>
      <c r="AL46" s="146">
        <v>-0.0015267360664802708</v>
      </c>
      <c r="AM46" s="146">
        <v>-0.00012757466227764818</v>
      </c>
      <c r="AN46" s="146">
        <v>0.0007946428448581667</v>
      </c>
      <c r="AO46" s="146">
        <v>0.0023899456727531666</v>
      </c>
      <c r="AP46" s="146">
        <v>0.005831076077764024</v>
      </c>
      <c r="AQ46" s="146">
        <v>0.007733154790240131</v>
      </c>
      <c r="AR46" s="146">
        <v>0.003436283202296609</v>
      </c>
      <c r="AS46" s="165">
        <v>0.0009841744201551114</v>
      </c>
    </row>
    <row r="47" spans="1:45" s="136" customFormat="1" ht="12.75">
      <c r="A47" s="163" t="s">
        <v>57</v>
      </c>
      <c r="B47" s="169">
        <v>-0.3834827573540399</v>
      </c>
      <c r="C47" s="169">
        <v>-0.2538995710314055</v>
      </c>
      <c r="D47" s="169">
        <v>-0.3725782413983444</v>
      </c>
      <c r="E47" s="169">
        <v>-0.23011145937851912</v>
      </c>
      <c r="F47" s="169">
        <v>-0.36808998210353333</v>
      </c>
      <c r="G47" s="169">
        <v>-0.21472306311220343</v>
      </c>
      <c r="H47" s="169">
        <v>-0.2546146193964299</v>
      </c>
      <c r="I47" s="169">
        <v>-0.10203912062634003</v>
      </c>
      <c r="J47" s="169">
        <v>-0.1760111522695175</v>
      </c>
      <c r="K47" s="169">
        <v>-0.1760340064919525</v>
      </c>
      <c r="L47" s="169">
        <v>-0.19353773910337596</v>
      </c>
      <c r="M47" s="169">
        <v>-0.21853779414779792</v>
      </c>
      <c r="N47" s="169">
        <v>-0.2279437025886872</v>
      </c>
      <c r="O47" s="169">
        <v>-0.21379732532685658</v>
      </c>
      <c r="P47" s="169">
        <v>-0.15594497100263066</v>
      </c>
      <c r="Q47" s="169">
        <v>-0.2985334426434827</v>
      </c>
      <c r="R47" s="169">
        <v>-0.2198771166313913</v>
      </c>
      <c r="S47" s="169">
        <v>-0.25015819023949687</v>
      </c>
      <c r="T47" s="169">
        <v>-0.19048688785254989</v>
      </c>
      <c r="U47" s="170">
        <v>0.2049908905049418</v>
      </c>
      <c r="V47" s="171"/>
      <c r="X47" s="163" t="s">
        <v>57</v>
      </c>
      <c r="Y47" s="169">
        <v>-0.1708228757418319</v>
      </c>
      <c r="Z47" s="169">
        <v>0.0689912699466112</v>
      </c>
      <c r="AA47" s="169">
        <v>-0.33534896987091944</v>
      </c>
      <c r="AB47" s="169">
        <v>-0.27174521527163337</v>
      </c>
      <c r="AC47" s="169">
        <v>-0.2540809298158804</v>
      </c>
      <c r="AD47" s="169">
        <v>-0.20768079765632136</v>
      </c>
      <c r="AE47" s="169">
        <v>-0.02364107875963215</v>
      </c>
      <c r="AF47" s="169">
        <v>-0.14333784922906684</v>
      </c>
      <c r="AG47" s="169">
        <v>-0.03382919107248805</v>
      </c>
      <c r="AH47" s="169">
        <v>-0.16903580838882093</v>
      </c>
      <c r="AI47" s="169">
        <v>-0.15963589749925275</v>
      </c>
      <c r="AJ47" s="169">
        <v>-0.09222407074224225</v>
      </c>
      <c r="AK47" s="169">
        <v>-0.12525044847191422</v>
      </c>
      <c r="AL47" s="169">
        <v>-0.08143168382151239</v>
      </c>
      <c r="AM47" s="169">
        <v>0.13832327053947785</v>
      </c>
      <c r="AN47" s="169">
        <v>-0.21379940078316081</v>
      </c>
      <c r="AO47" s="169">
        <v>-0.2091350857730096</v>
      </c>
      <c r="AP47" s="169">
        <v>-0.1768603515840571</v>
      </c>
      <c r="AQ47" s="169">
        <v>-0.2599558854419985</v>
      </c>
      <c r="AR47" s="170">
        <v>-0.0056844939755788075</v>
      </c>
      <c r="AS47" s="171"/>
    </row>
    <row r="48" spans="1:45" s="136" customFormat="1" ht="13.5" thickBot="1">
      <c r="A48" s="166" t="s">
        <v>58</v>
      </c>
      <c r="B48" s="172">
        <v>0.4290323724913929</v>
      </c>
      <c r="C48" s="172">
        <v>0.33561782872595114</v>
      </c>
      <c r="D48" s="172">
        <v>0.5592051434933508</v>
      </c>
      <c r="E48" s="172">
        <v>0.5450548379189881</v>
      </c>
      <c r="F48" s="172">
        <v>0.5258940082500894</v>
      </c>
      <c r="G48" s="172">
        <v>0.49804849340685714</v>
      </c>
      <c r="H48" s="172">
        <v>0.4743081335705086</v>
      </c>
      <c r="I48" s="172">
        <v>0.5945123642107607</v>
      </c>
      <c r="J48" s="172">
        <v>0.5602408878041887</v>
      </c>
      <c r="K48" s="172">
        <v>0.4842042120331675</v>
      </c>
      <c r="L48" s="172">
        <v>0.5883765570453185</v>
      </c>
      <c r="M48" s="172">
        <v>0.6401380952804137</v>
      </c>
      <c r="N48" s="172">
        <v>0.5314680413906703</v>
      </c>
      <c r="O48" s="172">
        <v>0.6036798846428506</v>
      </c>
      <c r="P48" s="172">
        <v>0.5784340580819759</v>
      </c>
      <c r="Q48" s="172">
        <v>0.5296767970781191</v>
      </c>
      <c r="R48" s="172">
        <v>0.4499858354080397</v>
      </c>
      <c r="S48" s="172">
        <v>0.7006237570828673</v>
      </c>
      <c r="T48" s="172">
        <v>0.6611186338571722</v>
      </c>
      <c r="U48" s="173">
        <v>0.6926678053482137</v>
      </c>
      <c r="V48" s="174"/>
      <c r="X48" s="166" t="s">
        <v>58</v>
      </c>
      <c r="Y48" s="172">
        <v>0.446673866881347</v>
      </c>
      <c r="Z48" s="172">
        <v>0.4878101638842123</v>
      </c>
      <c r="AA48" s="172">
        <v>0.5095804929550218</v>
      </c>
      <c r="AB48" s="172">
        <v>0.3975027427034763</v>
      </c>
      <c r="AC48" s="172">
        <v>0.29014729064668016</v>
      </c>
      <c r="AD48" s="172">
        <v>0.28053871034376027</v>
      </c>
      <c r="AE48" s="172">
        <v>0.3739361953789369</v>
      </c>
      <c r="AF48" s="172">
        <v>0.5571541227699263</v>
      </c>
      <c r="AG48" s="172">
        <v>0.4081942488409933</v>
      </c>
      <c r="AH48" s="172">
        <v>0.4846868578657115</v>
      </c>
      <c r="AI48" s="172">
        <v>0.3998816352134629</v>
      </c>
      <c r="AJ48" s="172">
        <v>0.3406741142581658</v>
      </c>
      <c r="AK48" s="172">
        <v>0.297448262320023</v>
      </c>
      <c r="AL48" s="172">
        <v>0.3116584379344696</v>
      </c>
      <c r="AM48" s="172">
        <v>0.29312877080513533</v>
      </c>
      <c r="AN48" s="172">
        <v>0.3845282437710103</v>
      </c>
      <c r="AO48" s="172">
        <v>0.47167995200475266</v>
      </c>
      <c r="AP48" s="172">
        <v>0.41898755681756383</v>
      </c>
      <c r="AQ48" s="172">
        <v>0.21133351632432412</v>
      </c>
      <c r="AR48" s="173">
        <v>0.3824798897901669</v>
      </c>
      <c r="AS48" s="174"/>
    </row>
    <row r="49" spans="1:27" s="136" customFormat="1" ht="13.5" thickBot="1">
      <c r="A49" s="175" t="s">
        <v>123</v>
      </c>
      <c r="B49" s="176"/>
      <c r="C49" s="177">
        <v>14.4264</v>
      </c>
      <c r="D49" s="178"/>
      <c r="X49" s="175" t="s">
        <v>123</v>
      </c>
      <c r="Y49" s="176"/>
      <c r="Z49" s="177">
        <v>14.4278</v>
      </c>
      <c r="AA49" s="178"/>
    </row>
    <row r="50" s="136" customFormat="1" ht="12.75"/>
    <row r="51" s="136" customFormat="1" ht="12.75"/>
    <row r="52" s="136" customFormat="1" ht="12.75"/>
    <row r="53" s="136" customFormat="1" ht="12.75"/>
  </sheetData>
  <mergeCells count="30">
    <mergeCell ref="A1:B1"/>
    <mergeCell ref="A2:B2"/>
    <mergeCell ref="A4:B4"/>
    <mergeCell ref="A3:B3"/>
    <mergeCell ref="C1:K1"/>
    <mergeCell ref="C2:E2"/>
    <mergeCell ref="C4:E4"/>
    <mergeCell ref="I2:K2"/>
    <mergeCell ref="F4:H4"/>
    <mergeCell ref="I4:K4"/>
    <mergeCell ref="F2:H2"/>
    <mergeCell ref="C3:K3"/>
    <mergeCell ref="Z49:AA49"/>
    <mergeCell ref="C7:E7"/>
    <mergeCell ref="B9:U9"/>
    <mergeCell ref="Y9:AR9"/>
    <mergeCell ref="A7:B7"/>
    <mergeCell ref="F7:H7"/>
    <mergeCell ref="I7:K7"/>
    <mergeCell ref="A49:B49"/>
    <mergeCell ref="C49:D49"/>
    <mergeCell ref="A6:B6"/>
    <mergeCell ref="A5:B5"/>
    <mergeCell ref="C6:E6"/>
    <mergeCell ref="X49:Y49"/>
    <mergeCell ref="F5:H5"/>
    <mergeCell ref="F6:H6"/>
    <mergeCell ref="I6:K6"/>
    <mergeCell ref="I5:K5"/>
    <mergeCell ref="C5:E5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workbookViewId="0" topLeftCell="Y1">
      <selection activeCell="Y1" sqref="Y1:AR1"/>
    </sheetView>
  </sheetViews>
  <sheetFormatPr defaultColWidth="9.140625" defaultRowHeight="12.75"/>
  <cols>
    <col min="1" max="1" width="10.28125" style="0" customWidth="1"/>
    <col min="2" max="10" width="6.28125" style="0" customWidth="1"/>
    <col min="11" max="21" width="7.00390625" style="0" customWidth="1"/>
    <col min="22" max="22" width="8.8515625" style="0" customWidth="1"/>
    <col min="24" max="24" width="10.28125" style="0" customWidth="1"/>
    <col min="25" max="33" width="6.28125" style="0" customWidth="1"/>
    <col min="34" max="44" width="7.00390625" style="0" customWidth="1"/>
    <col min="45" max="45" width="9.57421875" style="0" customWidth="1"/>
  </cols>
  <sheetData>
    <row r="1" spans="1:45" ht="13.5" thickBot="1">
      <c r="A1" s="5" t="s">
        <v>0</v>
      </c>
      <c r="B1" s="109" t="s">
        <v>130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  <c r="V1" s="4" t="s">
        <v>56</v>
      </c>
      <c r="X1" s="5" t="s">
        <v>0</v>
      </c>
      <c r="Y1" s="109" t="s">
        <v>136</v>
      </c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10"/>
      <c r="AS1" s="4" t="s">
        <v>56</v>
      </c>
    </row>
    <row r="2" spans="1:45" ht="12.75">
      <c r="A2" s="6" t="s">
        <v>60</v>
      </c>
      <c r="B2" s="17">
        <f>'Original data'!B10</f>
        <v>0</v>
      </c>
      <c r="C2" s="18">
        <f>'Original data'!C10</f>
        <v>91.01271145207812</v>
      </c>
      <c r="D2" s="18">
        <f>'Original data'!D10</f>
        <v>90.94550465333097</v>
      </c>
      <c r="E2" s="18">
        <f>'Original data'!E10</f>
        <v>90.92471257448422</v>
      </c>
      <c r="F2" s="18">
        <f>'Original data'!F10</f>
        <v>90.92626919903408</v>
      </c>
      <c r="G2" s="18">
        <f>'Original data'!G10</f>
        <v>90.9174617870442</v>
      </c>
      <c r="H2" s="18">
        <f>'Original data'!H10</f>
        <v>90.90517896481076</v>
      </c>
      <c r="I2" s="18">
        <f>'Original data'!I10</f>
        <v>90.90475357734036</v>
      </c>
      <c r="J2" s="18">
        <f>'Original data'!J10</f>
        <v>90.91333907484231</v>
      </c>
      <c r="K2" s="18">
        <f>'Original data'!K10</f>
        <v>90.91478515423707</v>
      </c>
      <c r="L2" s="18">
        <f>'Original data'!L10</f>
        <v>90.9203760122625</v>
      </c>
      <c r="M2" s="18">
        <f>'Original data'!M10</f>
        <v>90.8986534825015</v>
      </c>
      <c r="N2" s="18">
        <f>'Original data'!N10</f>
        <v>90.90647665952916</v>
      </c>
      <c r="O2" s="18">
        <f>'Original data'!O10</f>
        <v>90.89344066027637</v>
      </c>
      <c r="P2" s="18">
        <f>'Original data'!P10</f>
        <v>90.9141427571964</v>
      </c>
      <c r="Q2" s="18">
        <f>'Original data'!Q10</f>
        <v>90.91357569815757</v>
      </c>
      <c r="R2" s="18">
        <f>'Original data'!R10</f>
        <v>90.91555871011903</v>
      </c>
      <c r="S2" s="18">
        <f>'Original data'!S10</f>
        <v>90.91873275301194</v>
      </c>
      <c r="T2" s="18">
        <f>'Original data'!T10</f>
        <v>90.99753226726828</v>
      </c>
      <c r="U2" s="19">
        <f>'Original data'!U10</f>
        <v>0</v>
      </c>
      <c r="V2" s="32">
        <f>'Original data'!V10</f>
        <v>0</v>
      </c>
      <c r="W2" s="28"/>
      <c r="X2" s="31" t="str">
        <f>'Original data'!X10</f>
        <v>C1 (mT)</v>
      </c>
      <c r="Y2" s="17">
        <f>'Original data'!Y10</f>
        <v>0</v>
      </c>
      <c r="Z2" s="18">
        <f>'Original data'!Z10</f>
        <v>91.04029364512034</v>
      </c>
      <c r="AA2" s="18">
        <f>'Original data'!AA10</f>
        <v>90.96861303010336</v>
      </c>
      <c r="AB2" s="18">
        <f>'Original data'!AB10</f>
        <v>90.96519566880801</v>
      </c>
      <c r="AC2" s="18">
        <f>'Original data'!AC10</f>
        <v>90.95812702344088</v>
      </c>
      <c r="AD2" s="18">
        <f>'Original data'!AD10</f>
        <v>90.93768672396588</v>
      </c>
      <c r="AE2" s="18">
        <f>'Original data'!AE10</f>
        <v>90.9407544592898</v>
      </c>
      <c r="AF2" s="18">
        <f>'Original data'!AF10</f>
        <v>90.93418773070171</v>
      </c>
      <c r="AG2" s="18">
        <f>'Original data'!AG10</f>
        <v>90.92137798704519</v>
      </c>
      <c r="AH2" s="18">
        <f>'Original data'!AH10</f>
        <v>90.92562404198922</v>
      </c>
      <c r="AI2" s="18">
        <f>'Original data'!AI10</f>
        <v>90.9499008230673</v>
      </c>
      <c r="AJ2" s="18">
        <f>'Original data'!AJ10</f>
        <v>90.94056535698182</v>
      </c>
      <c r="AK2" s="18">
        <f>'Original data'!AK10</f>
        <v>90.95609072517868</v>
      </c>
      <c r="AL2" s="18">
        <f>'Original data'!AL10</f>
        <v>90.94596410919655</v>
      </c>
      <c r="AM2" s="18">
        <f>'Original data'!AM10</f>
        <v>90.95163800012823</v>
      </c>
      <c r="AN2" s="18">
        <f>'Original data'!AN10</f>
        <v>90.96423245687005</v>
      </c>
      <c r="AO2" s="18">
        <f>'Original data'!AO10</f>
        <v>90.95404787240291</v>
      </c>
      <c r="AP2" s="18">
        <f>'Original data'!AP10</f>
        <v>90.96236577902954</v>
      </c>
      <c r="AQ2" s="18">
        <f>'Original data'!AQ10</f>
        <v>91.04344530503768</v>
      </c>
      <c r="AR2" s="19">
        <f>'Original data'!AR10</f>
        <v>0</v>
      </c>
      <c r="AS2" s="19">
        <f>'Original data'!AS10</f>
        <v>0</v>
      </c>
    </row>
    <row r="3" spans="1:45" ht="13.5" thickBot="1">
      <c r="A3" s="29" t="s">
        <v>59</v>
      </c>
      <c r="B3" s="21">
        <f>'Original data'!B11</f>
        <v>4.00375</v>
      </c>
      <c r="C3" s="22">
        <f>'Original data'!C11</f>
        <v>-0.30400000000000116</v>
      </c>
      <c r="D3" s="22">
        <f>'Original data'!D11</f>
        <v>-0.7612500000000013</v>
      </c>
      <c r="E3" s="22">
        <f>'Original data'!E11</f>
        <v>-0.5745000000000005</v>
      </c>
      <c r="F3" s="22">
        <f>'Original data'!F11</f>
        <v>-0.49075000000000024</v>
      </c>
      <c r="G3" s="22">
        <f>'Original data'!G11</f>
        <v>-0.9442500000000003</v>
      </c>
      <c r="H3" s="22">
        <f>'Original data'!H11</f>
        <v>-1.5702500000000015</v>
      </c>
      <c r="I3" s="22">
        <f>'Original data'!I11</f>
        <v>-1.4880000000000013</v>
      </c>
      <c r="J3" s="22">
        <f>'Original data'!J11</f>
        <v>-1.2717500000000008</v>
      </c>
      <c r="K3" s="22">
        <f>'Original data'!K11</f>
        <v>-1.3665000000000003</v>
      </c>
      <c r="L3" s="22">
        <f>'Original data'!L11</f>
        <v>-1.6990000000000007</v>
      </c>
      <c r="M3" s="22">
        <f>'Original data'!M11</f>
        <v>-1.8122500000000015</v>
      </c>
      <c r="N3" s="22">
        <f>'Original data'!N11</f>
        <v>-2.09125</v>
      </c>
      <c r="O3" s="22">
        <f>'Original data'!O11</f>
        <v>-3.0397500000000006</v>
      </c>
      <c r="P3" s="22">
        <f>'Original data'!P11</f>
        <v>-2.714500000000001</v>
      </c>
      <c r="Q3" s="22">
        <f>'Original data'!Q11</f>
        <v>-1.1277500000000007</v>
      </c>
      <c r="R3" s="22">
        <f>'Original data'!R11</f>
        <v>0.7912499999999989</v>
      </c>
      <c r="S3" s="22">
        <f>'Original data'!S11</f>
        <v>3.81625</v>
      </c>
      <c r="T3" s="22">
        <f>'Original data'!T11</f>
        <v>5.71625</v>
      </c>
      <c r="U3" s="23">
        <f>'Original data'!U11</f>
        <v>6.928249999999999</v>
      </c>
      <c r="V3" s="33">
        <f>'Original data'!V11</f>
        <v>0</v>
      </c>
      <c r="W3" s="28"/>
      <c r="X3" s="30" t="str">
        <f>'Original data'!X11</f>
        <v>Angle (mrad)</v>
      </c>
      <c r="Y3" s="21">
        <f>'Original data'!Y11</f>
        <v>5.115750000000001</v>
      </c>
      <c r="Z3" s="22">
        <f>'Original data'!Z11</f>
        <v>-0.7477500000000008</v>
      </c>
      <c r="AA3" s="22">
        <f>'Original data'!AA11</f>
        <v>-1.1065000000000014</v>
      </c>
      <c r="AB3" s="22">
        <f>'Original data'!AB11</f>
        <v>-1.5072500000000018</v>
      </c>
      <c r="AC3" s="22">
        <f>'Original data'!AC11</f>
        <v>-1.2177500000000006</v>
      </c>
      <c r="AD3" s="22">
        <f>'Original data'!AD11</f>
        <v>-1.0430000000000001</v>
      </c>
      <c r="AE3" s="22">
        <f>'Original data'!AE11</f>
        <v>-1.64325</v>
      </c>
      <c r="AF3" s="22">
        <f>'Original data'!AF11</f>
        <v>-1.5010000000000003</v>
      </c>
      <c r="AG3" s="22">
        <f>'Original data'!AG11</f>
        <v>-1.2185000000000015</v>
      </c>
      <c r="AH3" s="22">
        <f>'Original data'!AH11</f>
        <v>-1.4905</v>
      </c>
      <c r="AI3" s="22">
        <f>'Original data'!AI11</f>
        <v>-1.6825</v>
      </c>
      <c r="AJ3" s="22">
        <f>'Original data'!AJ11</f>
        <v>-2.0740000000000007</v>
      </c>
      <c r="AK3" s="22">
        <f>'Original data'!AK11</f>
        <v>-2.32375</v>
      </c>
      <c r="AL3" s="22">
        <f>'Original data'!AL11</f>
        <v>-3.0040000000000004</v>
      </c>
      <c r="AM3" s="22">
        <f>'Original data'!AM11</f>
        <v>-2.8522500000000015</v>
      </c>
      <c r="AN3" s="22">
        <f>'Original data'!AN11</f>
        <v>-1.524750000000001</v>
      </c>
      <c r="AO3" s="22">
        <f>'Original data'!AO11</f>
        <v>0.09724999999999806</v>
      </c>
      <c r="AP3" s="22">
        <f>'Original data'!AP11</f>
        <v>2.881999999999999</v>
      </c>
      <c r="AQ3" s="22">
        <f>'Original data'!AQ11</f>
        <v>4.78225</v>
      </c>
      <c r="AR3" s="23">
        <f>'Original data'!AR11</f>
        <v>5.7239999999999975</v>
      </c>
      <c r="AS3" s="23">
        <f>'Original data'!AS11</f>
        <v>0</v>
      </c>
    </row>
    <row r="4" spans="1:45" ht="13.5" thickBot="1">
      <c r="A4" s="11" t="s">
        <v>1</v>
      </c>
      <c r="B4" s="12" t="str">
        <f>'Original data'!B12</f>
        <v>Position 1</v>
      </c>
      <c r="C4" s="12" t="str">
        <f>'Original data'!C12</f>
        <v>Position 2</v>
      </c>
      <c r="D4" s="12" t="str">
        <f>'Original data'!D12</f>
        <v>Position 3</v>
      </c>
      <c r="E4" s="12" t="str">
        <f>'Original data'!E12</f>
        <v>Position 4</v>
      </c>
      <c r="F4" s="12" t="str">
        <f>'Original data'!F12</f>
        <v>Position 5</v>
      </c>
      <c r="G4" s="12" t="str">
        <f>'Original data'!G12</f>
        <v>Position 6</v>
      </c>
      <c r="H4" s="12" t="str">
        <f>'Original data'!H12</f>
        <v>Position 7</v>
      </c>
      <c r="I4" s="12" t="str">
        <f>'Original data'!I12</f>
        <v>Position 8</v>
      </c>
      <c r="J4" s="12" t="str">
        <f>'Original data'!J12</f>
        <v>Position 9</v>
      </c>
      <c r="K4" s="12" t="str">
        <f>'Original data'!K12</f>
        <v>Position 10</v>
      </c>
      <c r="L4" s="12" t="str">
        <f>'Original data'!L12</f>
        <v>Position 11</v>
      </c>
      <c r="M4" s="12" t="str">
        <f>'Original data'!M12</f>
        <v>Position 12</v>
      </c>
      <c r="N4" s="12" t="str">
        <f>'Original data'!N12</f>
        <v>Position 13</v>
      </c>
      <c r="O4" s="12" t="str">
        <f>'Original data'!O12</f>
        <v>Position 14</v>
      </c>
      <c r="P4" s="12" t="str">
        <f>'Original data'!P12</f>
        <v>Position 15</v>
      </c>
      <c r="Q4" s="12" t="str">
        <f>'Original data'!Q12</f>
        <v>Position 16</v>
      </c>
      <c r="R4" s="12" t="str">
        <f>'Original data'!R12</f>
        <v>Position 17</v>
      </c>
      <c r="S4" s="12" t="str">
        <f>'Original data'!S12</f>
        <v>Position 18</v>
      </c>
      <c r="T4" s="12" t="str">
        <f>'Original data'!T12</f>
        <v>Position 19</v>
      </c>
      <c r="U4" s="13" t="str">
        <f>'Original data'!U12</f>
        <v>Position 20</v>
      </c>
      <c r="V4" s="37">
        <f>'Original data'!V12</f>
        <v>0</v>
      </c>
      <c r="X4" s="11" t="str">
        <f>'Original data'!X12</f>
        <v>Multipoles</v>
      </c>
      <c r="Y4" s="12" t="str">
        <f>'Original data'!Y12</f>
        <v>Position 1</v>
      </c>
      <c r="Z4" s="12" t="str">
        <f>'Original data'!Z12</f>
        <v>Position 2</v>
      </c>
      <c r="AA4" s="12" t="str">
        <f>'Original data'!AA12</f>
        <v>Position 3</v>
      </c>
      <c r="AB4" s="12" t="str">
        <f>'Original data'!AB12</f>
        <v>Position 4</v>
      </c>
      <c r="AC4" s="12" t="str">
        <f>'Original data'!AC12</f>
        <v>Position 5</v>
      </c>
      <c r="AD4" s="12" t="str">
        <f>'Original data'!AD12</f>
        <v>Position 6</v>
      </c>
      <c r="AE4" s="12" t="str">
        <f>'Original data'!AE12</f>
        <v>Position 7</v>
      </c>
      <c r="AF4" s="12" t="str">
        <f>'Original data'!AF12</f>
        <v>Position 8</v>
      </c>
      <c r="AG4" s="12" t="str">
        <f>'Original data'!AG12</f>
        <v>Position 9</v>
      </c>
      <c r="AH4" s="12" t="str">
        <f>'Original data'!AH12</f>
        <v>Position 10</v>
      </c>
      <c r="AI4" s="12" t="str">
        <f>'Original data'!AI12</f>
        <v>Position 11</v>
      </c>
      <c r="AJ4" s="12" t="str">
        <f>'Original data'!AJ12</f>
        <v>Position 12</v>
      </c>
      <c r="AK4" s="12" t="str">
        <f>'Original data'!AK12</f>
        <v>Position 13</v>
      </c>
      <c r="AL4" s="12" t="str">
        <f>'Original data'!AL12</f>
        <v>Position 14</v>
      </c>
      <c r="AM4" s="12" t="str">
        <f>'Original data'!AM12</f>
        <v>Position 15</v>
      </c>
      <c r="AN4" s="12" t="str">
        <f>'Original data'!AN12</f>
        <v>Position 16</v>
      </c>
      <c r="AO4" s="12" t="str">
        <f>'Original data'!AO12</f>
        <v>Position 17</v>
      </c>
      <c r="AP4" s="12" t="str">
        <f>'Original data'!AP12</f>
        <v>Position 18</v>
      </c>
      <c r="AQ4" s="12" t="str">
        <f>'Original data'!AQ12</f>
        <v>Position 19</v>
      </c>
      <c r="AR4" s="13" t="str">
        <f>'Original data'!AR12</f>
        <v>Position 20</v>
      </c>
      <c r="AS4" s="38">
        <f>'Original data'!AS12</f>
        <v>0</v>
      </c>
    </row>
    <row r="5" spans="1:46" ht="12.75">
      <c r="A5" s="7" t="s">
        <v>22</v>
      </c>
      <c r="B5" s="25">
        <f>'Original data'!B13</f>
        <v>0</v>
      </c>
      <c r="C5" s="25">
        <f>'Original data'!C13</f>
        <v>0</v>
      </c>
      <c r="D5" s="25">
        <f>'Original data'!D13</f>
        <v>0</v>
      </c>
      <c r="E5" s="25">
        <f>'Original data'!E13</f>
        <v>0</v>
      </c>
      <c r="F5" s="25">
        <f>'Original data'!F13</f>
        <v>0</v>
      </c>
      <c r="G5" s="25">
        <f>'Original data'!G13</f>
        <v>0</v>
      </c>
      <c r="H5" s="25">
        <f>'Original data'!H13</f>
        <v>0</v>
      </c>
      <c r="I5" s="25">
        <f>'Original data'!I13</f>
        <v>0</v>
      </c>
      <c r="J5" s="25">
        <f>'Original data'!J13</f>
        <v>0</v>
      </c>
      <c r="K5" s="25">
        <f>'Original data'!K13</f>
        <v>0</v>
      </c>
      <c r="L5" s="25">
        <f>'Original data'!L13</f>
        <v>0</v>
      </c>
      <c r="M5" s="25">
        <f>'Original data'!M13</f>
        <v>0</v>
      </c>
      <c r="N5" s="25">
        <f>'Original data'!N13</f>
        <v>0</v>
      </c>
      <c r="O5" s="25">
        <f>'Original data'!O13</f>
        <v>0</v>
      </c>
      <c r="P5" s="25">
        <f>'Original data'!P13</f>
        <v>0</v>
      </c>
      <c r="Q5" s="25">
        <f>'Original data'!Q13</f>
        <v>0</v>
      </c>
      <c r="R5" s="25">
        <f>'Original data'!R13</f>
        <v>0</v>
      </c>
      <c r="S5" s="25">
        <f>'Original data'!S13</f>
        <v>0</v>
      </c>
      <c r="T5" s="25">
        <f>'Original data'!T13</f>
        <v>0</v>
      </c>
      <c r="U5" s="25">
        <f>'Original data'!U13</f>
        <v>0</v>
      </c>
      <c r="V5" s="27">
        <f>'Original data'!V13</f>
        <v>0</v>
      </c>
      <c r="W5" s="26"/>
      <c r="X5" s="27" t="str">
        <f>'Original data'!X13</f>
        <v>b1</v>
      </c>
      <c r="Y5" s="25">
        <f>'Original data'!Y13</f>
        <v>0</v>
      </c>
      <c r="Z5" s="25">
        <f>'Original data'!Z13</f>
        <v>0</v>
      </c>
      <c r="AA5" s="25">
        <f>'Original data'!AA13</f>
        <v>0</v>
      </c>
      <c r="AB5" s="25">
        <f>'Original data'!AB13</f>
        <v>0</v>
      </c>
      <c r="AC5" s="25">
        <f>'Original data'!AC13</f>
        <v>0</v>
      </c>
      <c r="AD5" s="25">
        <f>'Original data'!AD13</f>
        <v>0</v>
      </c>
      <c r="AE5" s="25">
        <f>'Original data'!AE13</f>
        <v>0</v>
      </c>
      <c r="AF5" s="25">
        <f>'Original data'!AF13</f>
        <v>0</v>
      </c>
      <c r="AG5" s="25">
        <f>'Original data'!AG13</f>
        <v>0</v>
      </c>
      <c r="AH5" s="25">
        <f>'Original data'!AH13</f>
        <v>0</v>
      </c>
      <c r="AI5" s="25">
        <f>'Original data'!AI13</f>
        <v>0</v>
      </c>
      <c r="AJ5" s="25">
        <f>'Original data'!AJ13</f>
        <v>0</v>
      </c>
      <c r="AK5" s="25">
        <f>'Original data'!AK13</f>
        <v>0</v>
      </c>
      <c r="AL5" s="25">
        <f>'Original data'!AL13</f>
        <v>0</v>
      </c>
      <c r="AM5" s="25">
        <f>'Original data'!AM13</f>
        <v>0</v>
      </c>
      <c r="AN5" s="25">
        <f>'Original data'!AN13</f>
        <v>0</v>
      </c>
      <c r="AO5" s="25">
        <f>'Original data'!AO13</f>
        <v>0</v>
      </c>
      <c r="AP5" s="25">
        <f>'Original data'!AP13</f>
        <v>0</v>
      </c>
      <c r="AQ5" s="25">
        <f>'Original data'!AQ13</f>
        <v>0</v>
      </c>
      <c r="AR5" s="25">
        <f>'Original data'!AR13</f>
        <v>0</v>
      </c>
      <c r="AS5" s="27">
        <f>'Original data'!AS13</f>
        <v>0</v>
      </c>
      <c r="AT5" s="24"/>
    </row>
    <row r="6" spans="1:45" ht="12.75">
      <c r="A6" s="7" t="s">
        <v>23</v>
      </c>
      <c r="B6" s="20">
        <f>'Original data'!B14</f>
        <v>-2.573541321572378</v>
      </c>
      <c r="C6" s="20">
        <f>'Original data'!C14</f>
        <v>-1.8141605602396274</v>
      </c>
      <c r="D6" s="20">
        <f>'Original data'!D14</f>
        <v>-1.40643073991754</v>
      </c>
      <c r="E6" s="20">
        <f>'Original data'!E14</f>
        <v>-0.021731167015578395</v>
      </c>
      <c r="F6" s="20">
        <f>'Original data'!F14</f>
        <v>-0.8434159060635782</v>
      </c>
      <c r="G6" s="20">
        <f>'Original data'!G14</f>
        <v>-1.545940630101387</v>
      </c>
      <c r="H6" s="20">
        <f>'Original data'!H14</f>
        <v>-1.4441144292025019</v>
      </c>
      <c r="I6" s="20">
        <f>'Original data'!I14</f>
        <v>-1.3346709646834674</v>
      </c>
      <c r="J6" s="20">
        <f>'Original data'!J14</f>
        <v>-0.347107380871306</v>
      </c>
      <c r="K6" s="20">
        <f>'Original data'!K14</f>
        <v>-0.22833855663625208</v>
      </c>
      <c r="L6" s="20">
        <f>'Original data'!L14</f>
        <v>-0.2756675676224393</v>
      </c>
      <c r="M6" s="20">
        <f>'Original data'!M14</f>
        <v>-1.40816186406404</v>
      </c>
      <c r="N6" s="20">
        <f>'Original data'!N14</f>
        <v>-1.28873232487991</v>
      </c>
      <c r="O6" s="20">
        <f>'Original data'!O14</f>
        <v>-2.132191247625615</v>
      </c>
      <c r="P6" s="20">
        <f>'Original data'!P14</f>
        <v>-1.0697268150538382</v>
      </c>
      <c r="Q6" s="20">
        <f>'Original data'!Q14</f>
        <v>-0.4918096667781756</v>
      </c>
      <c r="R6" s="20">
        <f>'Original data'!R14</f>
        <v>-1.1294599502527807</v>
      </c>
      <c r="S6" s="20">
        <f>'Original data'!S14</f>
        <v>-0.4897292095860992</v>
      </c>
      <c r="T6" s="20">
        <f>'Original data'!T14</f>
        <v>-0.2074647162997343</v>
      </c>
      <c r="U6" s="20">
        <f>'Original data'!U14</f>
        <v>-0.24074486294572728</v>
      </c>
      <c r="V6" s="35">
        <f>'Original data'!V14</f>
        <v>-0.8626907206283891</v>
      </c>
      <c r="W6" s="1"/>
      <c r="X6" s="8" t="str">
        <f>'Original data'!X14</f>
        <v>b2</v>
      </c>
      <c r="Y6" s="20">
        <f>'Original data'!Y14</f>
        <v>-0.8269110568405975</v>
      </c>
      <c r="Z6" s="20">
        <f>'Original data'!Z14</f>
        <v>1.2263927792848859</v>
      </c>
      <c r="AA6" s="20">
        <f>'Original data'!AA14</f>
        <v>1.3793911504446728</v>
      </c>
      <c r="AB6" s="20">
        <f>'Original data'!AB14</f>
        <v>2.8254517683240703</v>
      </c>
      <c r="AC6" s="20">
        <f>'Original data'!AC14</f>
        <v>2.7801072721811133</v>
      </c>
      <c r="AD6" s="20">
        <f>'Original data'!AD14</f>
        <v>3.1563205387614435</v>
      </c>
      <c r="AE6" s="20">
        <f>'Original data'!AE14</f>
        <v>2.6818811249500554</v>
      </c>
      <c r="AF6" s="20">
        <f>'Original data'!AF14</f>
        <v>2.8427183408054377</v>
      </c>
      <c r="AG6" s="20">
        <f>'Original data'!AG14</f>
        <v>3.2329476961969363</v>
      </c>
      <c r="AH6" s="20">
        <f>'Original data'!AH14</f>
        <v>2.426143717721799</v>
      </c>
      <c r="AI6" s="20">
        <f>'Original data'!AI14</f>
        <v>1.6541343492414162</v>
      </c>
      <c r="AJ6" s="20">
        <f>'Original data'!AJ14</f>
        <v>1.1738663912079819</v>
      </c>
      <c r="AK6" s="20">
        <f>'Original data'!AK14</f>
        <v>0.24438802163100637</v>
      </c>
      <c r="AL6" s="20">
        <f>'Original data'!AL14</f>
        <v>1.9359966338232533</v>
      </c>
      <c r="AM6" s="20">
        <f>'Original data'!AM14</f>
        <v>0.8970767241794216</v>
      </c>
      <c r="AN6" s="20">
        <f>'Original data'!AN14</f>
        <v>1.2322419194798058</v>
      </c>
      <c r="AO6" s="20">
        <f>'Original data'!AO14</f>
        <v>1.038399637305607</v>
      </c>
      <c r="AP6" s="20">
        <f>'Original data'!AP14</f>
        <v>1.2911952988210877</v>
      </c>
      <c r="AQ6" s="20">
        <f>'Original data'!AQ14</f>
        <v>3.316626766012636</v>
      </c>
      <c r="AR6" s="20">
        <f>'Original data'!AR14</f>
        <v>1.1888666374679098</v>
      </c>
      <c r="AS6" s="35">
        <f>'Original data'!AS14</f>
        <v>1.867212974859714</v>
      </c>
    </row>
    <row r="7" spans="1:45" ht="12.75">
      <c r="A7" s="7" t="s">
        <v>24</v>
      </c>
      <c r="B7" s="20">
        <f>'Original data'!B15</f>
        <v>15.460620273401103</v>
      </c>
      <c r="C7" s="20">
        <f>'Original data'!C15</f>
        <v>3.632681281942347</v>
      </c>
      <c r="D7" s="20">
        <f>'Original data'!D15</f>
        <v>3.791667235808398</v>
      </c>
      <c r="E7" s="20">
        <f>'Original data'!E15</f>
        <v>3.6161959797128733</v>
      </c>
      <c r="F7" s="20">
        <f>'Original data'!F15</f>
        <v>3.852659246672716</v>
      </c>
      <c r="G7" s="20">
        <f>'Original data'!G15</f>
        <v>3.843697043711029</v>
      </c>
      <c r="H7" s="20">
        <f>'Original data'!H15</f>
        <v>3.9483570601961944</v>
      </c>
      <c r="I7" s="20">
        <f>'Original data'!I15</f>
        <v>4.159178002471995</v>
      </c>
      <c r="J7" s="20">
        <f>'Original data'!J15</f>
        <v>4.028388406604975</v>
      </c>
      <c r="K7" s="20">
        <f>'Original data'!K15</f>
        <v>3.9865834455054654</v>
      </c>
      <c r="L7" s="20">
        <f>'Original data'!L15</f>
        <v>4.395998915372498</v>
      </c>
      <c r="M7" s="20">
        <f>'Original data'!M15</f>
        <v>3.9007477950962457</v>
      </c>
      <c r="N7" s="20">
        <f>'Original data'!N15</f>
        <v>4.011145568549786</v>
      </c>
      <c r="O7" s="20">
        <f>'Original data'!O15</f>
        <v>3.8734953186225756</v>
      </c>
      <c r="P7" s="20">
        <f>'Original data'!P15</f>
        <v>3.977709516383559</v>
      </c>
      <c r="Q7" s="20">
        <f>'Original data'!Q15</f>
        <v>3.8597870000108054</v>
      </c>
      <c r="R7" s="20">
        <f>'Original data'!R15</f>
        <v>3.386411144236093</v>
      </c>
      <c r="S7" s="20">
        <f>'Original data'!S15</f>
        <v>3.063978182693881</v>
      </c>
      <c r="T7" s="20">
        <f>'Original data'!T15</f>
        <v>2.7272042015865265</v>
      </c>
      <c r="U7" s="20">
        <f>'Original data'!U15</f>
        <v>-8.697792576419243</v>
      </c>
      <c r="V7" s="35">
        <f>'Original data'!V15</f>
        <v>3.740935652107992</v>
      </c>
      <c r="W7" s="1"/>
      <c r="X7" s="8" t="str">
        <f>'Original data'!X15</f>
        <v>b3</v>
      </c>
      <c r="Y7" s="20">
        <f>'Original data'!Y15</f>
        <v>19.02648742924339</v>
      </c>
      <c r="Z7" s="20">
        <f>'Original data'!Z15</f>
        <v>2.771430201801204</v>
      </c>
      <c r="AA7" s="20">
        <f>'Original data'!AA15</f>
        <v>2.7688732852241253</v>
      </c>
      <c r="AB7" s="20">
        <f>'Original data'!AB15</f>
        <v>3.0803884130408403</v>
      </c>
      <c r="AC7" s="20">
        <f>'Original data'!AC15</f>
        <v>2.5958533434566005</v>
      </c>
      <c r="AD7" s="20">
        <f>'Original data'!AD15</f>
        <v>2.550104654384828</v>
      </c>
      <c r="AE7" s="20">
        <f>'Original data'!AE15</f>
        <v>2.5928444783172413</v>
      </c>
      <c r="AF7" s="20">
        <f>'Original data'!AF15</f>
        <v>2.5645771048482002</v>
      </c>
      <c r="AG7" s="20">
        <f>'Original data'!AG15</f>
        <v>2.4256515840864754</v>
      </c>
      <c r="AH7" s="20">
        <f>'Original data'!AH15</f>
        <v>2.125238518649317</v>
      </c>
      <c r="AI7" s="20">
        <f>'Original data'!AI15</f>
        <v>3.368903586926489</v>
      </c>
      <c r="AJ7" s="20">
        <f>'Original data'!AJ15</f>
        <v>2.7059713529746507</v>
      </c>
      <c r="AK7" s="20">
        <f>'Original data'!AK15</f>
        <v>3.1912920944725722</v>
      </c>
      <c r="AL7" s="20">
        <f>'Original data'!AL15</f>
        <v>2.8668329464519022</v>
      </c>
      <c r="AM7" s="20">
        <f>'Original data'!AM15</f>
        <v>3.446361636893524</v>
      </c>
      <c r="AN7" s="20">
        <f>'Original data'!AN15</f>
        <v>3.315324174115802</v>
      </c>
      <c r="AO7" s="20">
        <f>'Original data'!AO15</f>
        <v>2.22293694720932</v>
      </c>
      <c r="AP7" s="20">
        <f>'Original data'!AP15</f>
        <v>2.693638834256945</v>
      </c>
      <c r="AQ7" s="20">
        <f>'Original data'!AQ15</f>
        <v>2.240483258976247</v>
      </c>
      <c r="AR7" s="20">
        <f>'Original data'!AR15</f>
        <v>-6.243834266467733</v>
      </c>
      <c r="AS7" s="35">
        <f>'Original data'!AS15</f>
        <v>3.115467978943099</v>
      </c>
    </row>
    <row r="8" spans="1:45" ht="12.75">
      <c r="A8" s="7" t="s">
        <v>25</v>
      </c>
      <c r="B8" s="20">
        <f>'Original data'!B16</f>
        <v>-1.1351533016281115</v>
      </c>
      <c r="C8" s="20">
        <f>'Original data'!C16</f>
        <v>0.10568687797476338</v>
      </c>
      <c r="D8" s="20">
        <f>'Original data'!D16</f>
        <v>0.050820466647301936</v>
      </c>
      <c r="E8" s="20">
        <f>'Original data'!E16</f>
        <v>0.25534241412991976</v>
      </c>
      <c r="F8" s="20">
        <f>'Original data'!F16</f>
        <v>-0.07397610117555356</v>
      </c>
      <c r="G8" s="20">
        <f>'Original data'!G16</f>
        <v>0.03043681844412646</v>
      </c>
      <c r="H8" s="20">
        <f>'Original data'!H16</f>
        <v>0.3059136817141684</v>
      </c>
      <c r="I8" s="20">
        <f>'Original data'!I16</f>
        <v>0.23053438350381028</v>
      </c>
      <c r="J8" s="20">
        <f>'Original data'!J16</f>
        <v>0.040240590565152334</v>
      </c>
      <c r="K8" s="20">
        <f>'Original data'!K16</f>
        <v>0.09725521414438659</v>
      </c>
      <c r="L8" s="20">
        <f>'Original data'!L16</f>
        <v>0.17836770429022938</v>
      </c>
      <c r="M8" s="20">
        <f>'Original data'!M16</f>
        <v>-0.07003245017009754</v>
      </c>
      <c r="N8" s="20">
        <f>'Original data'!N16</f>
        <v>0.19041337004287837</v>
      </c>
      <c r="O8" s="20">
        <f>'Original data'!O16</f>
        <v>0.00269714663147428</v>
      </c>
      <c r="P8" s="20">
        <f>'Original data'!P16</f>
        <v>-0.030641644821922612</v>
      </c>
      <c r="Q8" s="20">
        <f>'Original data'!Q16</f>
        <v>-0.24705427376252764</v>
      </c>
      <c r="R8" s="20">
        <f>'Original data'!R16</f>
        <v>-0.1139160175034816</v>
      </c>
      <c r="S8" s="20">
        <f>'Original data'!S16</f>
        <v>-0.16345671894566988</v>
      </c>
      <c r="T8" s="20">
        <f>'Original data'!T16</f>
        <v>0.04371622756060322</v>
      </c>
      <c r="U8" s="20">
        <f>'Original data'!U16</f>
        <v>-0.11393063810327116</v>
      </c>
      <c r="V8" s="35">
        <f>'Original data'!V16</f>
        <v>0.018156385321824762</v>
      </c>
      <c r="W8" s="1"/>
      <c r="X8" s="8" t="str">
        <f>'Original data'!X16</f>
        <v>b4</v>
      </c>
      <c r="Y8" s="20">
        <f>'Original data'!Y16</f>
        <v>1.6468095098707276</v>
      </c>
      <c r="Z8" s="20">
        <f>'Original data'!Z16</f>
        <v>0.41469532430165196</v>
      </c>
      <c r="AA8" s="20">
        <f>'Original data'!AA16</f>
        <v>0.4553397675032391</v>
      </c>
      <c r="AB8" s="20">
        <f>'Original data'!AB16</f>
        <v>0.504462376020944</v>
      </c>
      <c r="AC8" s="20">
        <f>'Original data'!AC16</f>
        <v>0.4567961423586941</v>
      </c>
      <c r="AD8" s="20">
        <f>'Original data'!AD16</f>
        <v>0.34493416083714634</v>
      </c>
      <c r="AE8" s="20">
        <f>'Original data'!AE16</f>
        <v>0.4546822186473585</v>
      </c>
      <c r="AF8" s="20">
        <f>'Original data'!AF16</f>
        <v>0.37140493441568834</v>
      </c>
      <c r="AG8" s="20">
        <f>'Original data'!AG16</f>
        <v>0.26987233450630044</v>
      </c>
      <c r="AH8" s="20">
        <f>'Original data'!AH16</f>
        <v>0.632058387697213</v>
      </c>
      <c r="AI8" s="20">
        <f>'Original data'!AI16</f>
        <v>0.4146781978793238</v>
      </c>
      <c r="AJ8" s="20">
        <f>'Original data'!AJ16</f>
        <v>0.2697389806944407</v>
      </c>
      <c r="AK8" s="20">
        <f>'Original data'!AK16</f>
        <v>0.3043899664732342</v>
      </c>
      <c r="AL8" s="20">
        <f>'Original data'!AL16</f>
        <v>0.11354342046353331</v>
      </c>
      <c r="AM8" s="20">
        <f>'Original data'!AM16</f>
        <v>0.361316466622174</v>
      </c>
      <c r="AN8" s="20">
        <f>'Original data'!AN16</f>
        <v>0.07949787311163876</v>
      </c>
      <c r="AO8" s="20">
        <f>'Original data'!AO16</f>
        <v>-0.1284789556761244</v>
      </c>
      <c r="AP8" s="20">
        <f>'Original data'!AP16</f>
        <v>0.313427318875727</v>
      </c>
      <c r="AQ8" s="20">
        <f>'Original data'!AQ16</f>
        <v>0.5030765372510224</v>
      </c>
      <c r="AR8" s="20">
        <f>'Original data'!AR16</f>
        <v>-0.027611696237403366</v>
      </c>
      <c r="AS8" s="35">
        <f>'Original data'!AS16</f>
        <v>0.40305355137761817</v>
      </c>
    </row>
    <row r="9" spans="1:45" ht="12.75">
      <c r="A9" s="7" t="s">
        <v>26</v>
      </c>
      <c r="B9" s="20">
        <f>'Original data'!B17</f>
        <v>-2.795896106533952</v>
      </c>
      <c r="C9" s="20">
        <f>'Original data'!C17</f>
        <v>0.440610729309675</v>
      </c>
      <c r="D9" s="20">
        <f>'Original data'!D17</f>
        <v>0.988660805774308</v>
      </c>
      <c r="E9" s="20">
        <f>'Original data'!E17</f>
        <v>1.0283528303250984</v>
      </c>
      <c r="F9" s="20">
        <f>'Original data'!F17</f>
        <v>1.1154895624783125</v>
      </c>
      <c r="G9" s="20">
        <f>'Original data'!G17</f>
        <v>1.012033538263035</v>
      </c>
      <c r="H9" s="20">
        <f>'Original data'!H17</f>
        <v>0.7544803968053406</v>
      </c>
      <c r="I9" s="20">
        <f>'Original data'!I17</f>
        <v>0.8466383185120412</v>
      </c>
      <c r="J9" s="20">
        <f>'Original data'!J17</f>
        <v>1.032718608423537</v>
      </c>
      <c r="K9" s="20">
        <f>'Original data'!K17</f>
        <v>0.9978792935690501</v>
      </c>
      <c r="L9" s="20">
        <f>'Original data'!L17</f>
        <v>1.2452644116180789</v>
      </c>
      <c r="M9" s="20">
        <f>'Original data'!M17</f>
        <v>1.1349208575468288</v>
      </c>
      <c r="N9" s="20">
        <f>'Original data'!N17</f>
        <v>0.8721590196644815</v>
      </c>
      <c r="O9" s="20">
        <f>'Original data'!O17</f>
        <v>0.8608659086312973</v>
      </c>
      <c r="P9" s="20">
        <f>'Original data'!P17</f>
        <v>0.9698370151589398</v>
      </c>
      <c r="Q9" s="20">
        <f>'Original data'!Q17</f>
        <v>0.8899022888853902</v>
      </c>
      <c r="R9" s="20">
        <f>'Original data'!R17</f>
        <v>0.7837551429894964</v>
      </c>
      <c r="S9" s="20">
        <f>'Original data'!S17</f>
        <v>1.0792271873212926</v>
      </c>
      <c r="T9" s="20">
        <f>'Original data'!T17</f>
        <v>0.6636578980121957</v>
      </c>
      <c r="U9" s="20">
        <f>'Original data'!U17</f>
        <v>-1.7014922788525662</v>
      </c>
      <c r="V9" s="35">
        <f>'Original data'!V17</f>
        <v>0.6109532713950941</v>
      </c>
      <c r="W9" s="1"/>
      <c r="X9" s="8" t="str">
        <f>'Original data'!X17</f>
        <v>b5</v>
      </c>
      <c r="Y9" s="20">
        <f>'Original data'!Y17</f>
        <v>-1.6722780064790461</v>
      </c>
      <c r="Z9" s="20">
        <f>'Original data'!Z17</f>
        <v>1.1173866290584318</v>
      </c>
      <c r="AA9" s="20">
        <f>'Original data'!AA17</f>
        <v>0.9482246631403066</v>
      </c>
      <c r="AB9" s="20">
        <f>'Original data'!AB17</f>
        <v>0.8333247942329391</v>
      </c>
      <c r="AC9" s="20">
        <f>'Original data'!AC17</f>
        <v>0.8796082069300644</v>
      </c>
      <c r="AD9" s="20">
        <f>'Original data'!AD17</f>
        <v>1.1624248480978947</v>
      </c>
      <c r="AE9" s="20">
        <f>'Original data'!AE17</f>
        <v>0.5925001709078737</v>
      </c>
      <c r="AF9" s="20">
        <f>'Original data'!AF17</f>
        <v>0.5384008137003784</v>
      </c>
      <c r="AG9" s="20">
        <f>'Original data'!AG17</f>
        <v>0.675313382349921</v>
      </c>
      <c r="AH9" s="20">
        <f>'Original data'!AH17</f>
        <v>0.9102215874906219</v>
      </c>
      <c r="AI9" s="20">
        <f>'Original data'!AI17</f>
        <v>0.9363956851360982</v>
      </c>
      <c r="AJ9" s="20">
        <f>'Original data'!AJ17</f>
        <v>0.7971170034356301</v>
      </c>
      <c r="AK9" s="20">
        <f>'Original data'!AK17</f>
        <v>0.8814889791873852</v>
      </c>
      <c r="AL9" s="20">
        <f>'Original data'!AL17</f>
        <v>0.7341124374971895</v>
      </c>
      <c r="AM9" s="20">
        <f>'Original data'!AM17</f>
        <v>0.9541815563613253</v>
      </c>
      <c r="AN9" s="20">
        <f>'Original data'!AN17</f>
        <v>0.790826074177654</v>
      </c>
      <c r="AO9" s="20">
        <f>'Original data'!AO17</f>
        <v>0.7817545122330429</v>
      </c>
      <c r="AP9" s="20">
        <f>'Original data'!AP17</f>
        <v>1.018792929384063</v>
      </c>
      <c r="AQ9" s="20">
        <f>'Original data'!AQ17</f>
        <v>1.0186363503959264</v>
      </c>
      <c r="AR9" s="20">
        <f>'Original data'!AR17</f>
        <v>-1.2667275118402368</v>
      </c>
      <c r="AS9" s="35">
        <f>'Original data'!AS17</f>
        <v>0.6315852552698734</v>
      </c>
    </row>
    <row r="10" spans="1:45" ht="12.75">
      <c r="A10" s="7" t="s">
        <v>27</v>
      </c>
      <c r="B10" s="20">
        <f>'Original data'!B18</f>
        <v>-0.42383740374790657</v>
      </c>
      <c r="C10" s="20">
        <f>'Original data'!C18</f>
        <v>0.10748428162966417</v>
      </c>
      <c r="D10" s="20">
        <f>'Original data'!D18</f>
        <v>0.02988476194681186</v>
      </c>
      <c r="E10" s="20">
        <f>'Original data'!E18</f>
        <v>0.04650934493099257</v>
      </c>
      <c r="F10" s="20">
        <f>'Original data'!F18</f>
        <v>-0.03552809854599169</v>
      </c>
      <c r="G10" s="20">
        <f>'Original data'!G18</f>
        <v>-0.03414073357173826</v>
      </c>
      <c r="H10" s="20">
        <f>'Original data'!H18</f>
        <v>-0.08308932842712038</v>
      </c>
      <c r="I10" s="20">
        <f>'Original data'!I18</f>
        <v>0.023613363797078082</v>
      </c>
      <c r="J10" s="20">
        <f>'Original data'!J18</f>
        <v>-0.009766680852566295</v>
      </c>
      <c r="K10" s="20">
        <f>'Original data'!K18</f>
        <v>-0.01774614461027013</v>
      </c>
      <c r="L10" s="20">
        <f>'Original data'!L18</f>
        <v>0.037318694090269194</v>
      </c>
      <c r="M10" s="20">
        <f>'Original data'!M18</f>
        <v>-0.06456665858705622</v>
      </c>
      <c r="N10" s="20">
        <f>'Original data'!N18</f>
        <v>0.029909071842283627</v>
      </c>
      <c r="O10" s="20">
        <f>'Original data'!O18</f>
        <v>0.026899788104388034</v>
      </c>
      <c r="P10" s="20">
        <f>'Original data'!P18</f>
        <v>0.048112055769786666</v>
      </c>
      <c r="Q10" s="20">
        <f>'Original data'!Q18</f>
        <v>-0.08249266402283673</v>
      </c>
      <c r="R10" s="20">
        <f>'Original data'!R18</f>
        <v>-0.06995723152636937</v>
      </c>
      <c r="S10" s="20">
        <f>'Original data'!S18</f>
        <v>-0.07402899965320231</v>
      </c>
      <c r="T10" s="20">
        <f>'Original data'!T18</f>
        <v>-0.14637480478250628</v>
      </c>
      <c r="U10" s="20">
        <f>'Original data'!U18</f>
        <v>0.04614960740268831</v>
      </c>
      <c r="V10" s="35">
        <f>'Original data'!V18</f>
        <v>0.029620878224921723</v>
      </c>
      <c r="W10" s="1"/>
      <c r="X10" s="8" t="str">
        <f>'Original data'!X18</f>
        <v>b6</v>
      </c>
      <c r="Y10" s="20">
        <f>'Original data'!Y18</f>
        <v>0.473910967807896</v>
      </c>
      <c r="Z10" s="20">
        <f>'Original data'!Z18</f>
        <v>0.057355193052299414</v>
      </c>
      <c r="AA10" s="20">
        <f>'Original data'!AA18</f>
        <v>-0.1280268300750733</v>
      </c>
      <c r="AB10" s="20">
        <f>'Original data'!AB18</f>
        <v>-0.003085598384081706</v>
      </c>
      <c r="AC10" s="20">
        <f>'Original data'!AC18</f>
        <v>-0.08965297137424427</v>
      </c>
      <c r="AD10" s="20">
        <f>'Original data'!AD18</f>
        <v>-0.2420905492692346</v>
      </c>
      <c r="AE10" s="20">
        <f>'Original data'!AE18</f>
        <v>0.01572789061142027</v>
      </c>
      <c r="AF10" s="20">
        <f>'Original data'!AF18</f>
        <v>-0.03924354054570234</v>
      </c>
      <c r="AG10" s="20">
        <f>'Original data'!AG18</f>
        <v>-0.07363894863675739</v>
      </c>
      <c r="AH10" s="20">
        <f>'Original data'!AH18</f>
        <v>-0.03933563947412777</v>
      </c>
      <c r="AI10" s="20">
        <f>'Original data'!AI18</f>
        <v>-0.05719837133814787</v>
      </c>
      <c r="AJ10" s="20">
        <f>'Original data'!AJ18</f>
        <v>-0.09519184435062955</v>
      </c>
      <c r="AK10" s="20">
        <f>'Original data'!AK18</f>
        <v>-0.16492621685415912</v>
      </c>
      <c r="AL10" s="20">
        <f>'Original data'!AL18</f>
        <v>-0.12888625030317405</v>
      </c>
      <c r="AM10" s="20">
        <f>'Original data'!AM18</f>
        <v>-0.09031587508288502</v>
      </c>
      <c r="AN10" s="20">
        <f>'Original data'!AN18</f>
        <v>-0.20146576986809075</v>
      </c>
      <c r="AO10" s="20">
        <f>'Original data'!AO18</f>
        <v>-0.0948736550665634</v>
      </c>
      <c r="AP10" s="20">
        <f>'Original data'!AP18</f>
        <v>-0.15357941411928333</v>
      </c>
      <c r="AQ10" s="20">
        <f>'Original data'!AQ18</f>
        <v>-0.23211527334510376</v>
      </c>
      <c r="AR10" s="20">
        <f>'Original data'!AR18</f>
        <v>-0.2627251845126538</v>
      </c>
      <c r="AS10" s="35">
        <f>'Original data'!AS18</f>
        <v>-0.06227729312743453</v>
      </c>
    </row>
    <row r="11" spans="1:45" ht="12.75">
      <c r="A11" s="7" t="s">
        <v>28</v>
      </c>
      <c r="B11" s="20">
        <f>'Original data'!B19</f>
        <v>1.0190655603981946</v>
      </c>
      <c r="C11" s="20">
        <f>'Original data'!C19</f>
        <v>0.48238270487181667</v>
      </c>
      <c r="D11" s="20">
        <f>'Original data'!D19</f>
        <v>0.7005267105322726</v>
      </c>
      <c r="E11" s="20">
        <f>'Original data'!E19</f>
        <v>0.7426293935467214</v>
      </c>
      <c r="F11" s="20">
        <f>'Original data'!F19</f>
        <v>0.7643355380164465</v>
      </c>
      <c r="G11" s="20">
        <f>'Original data'!G19</f>
        <v>0.7647315027294601</v>
      </c>
      <c r="H11" s="20">
        <f>'Original data'!H19</f>
        <v>0.730365540524369</v>
      </c>
      <c r="I11" s="20">
        <f>'Original data'!I19</f>
        <v>0.737666753395236</v>
      </c>
      <c r="J11" s="20">
        <f>'Original data'!J19</f>
        <v>0.7707962348445649</v>
      </c>
      <c r="K11" s="20">
        <f>'Original data'!K19</f>
        <v>0.7261743902043664</v>
      </c>
      <c r="L11" s="20">
        <f>'Original data'!L19</f>
        <v>0.7715907260484609</v>
      </c>
      <c r="M11" s="20">
        <f>'Original data'!M19</f>
        <v>0.7626215667338245</v>
      </c>
      <c r="N11" s="20">
        <f>'Original data'!N19</f>
        <v>0.6984784535956396</v>
      </c>
      <c r="O11" s="20">
        <f>'Original data'!O19</f>
        <v>0.7311752891005543</v>
      </c>
      <c r="P11" s="20">
        <f>'Original data'!P19</f>
        <v>0.7106406864052275</v>
      </c>
      <c r="Q11" s="20">
        <f>'Original data'!Q19</f>
        <v>0.6858660816235826</v>
      </c>
      <c r="R11" s="20">
        <f>'Original data'!R19</f>
        <v>0.6609278800168124</v>
      </c>
      <c r="S11" s="20">
        <f>'Original data'!S19</f>
        <v>0.6673182119283341</v>
      </c>
      <c r="T11" s="20">
        <f>'Original data'!T19</f>
        <v>0.5337327020003717</v>
      </c>
      <c r="U11" s="20">
        <f>'Original data'!U19</f>
        <v>0.12219545287664318</v>
      </c>
      <c r="V11" s="35">
        <f>'Original data'!V19</f>
        <v>0.6891610689696449</v>
      </c>
      <c r="W11" s="1"/>
      <c r="X11" s="8" t="str">
        <f>'Original data'!X19</f>
        <v>b7</v>
      </c>
      <c r="Y11" s="20">
        <f>'Original data'!Y19</f>
        <v>1.3530321827990792</v>
      </c>
      <c r="Z11" s="20">
        <f>'Original data'!Z19</f>
        <v>0.47790908113352015</v>
      </c>
      <c r="AA11" s="20">
        <f>'Original data'!AA19</f>
        <v>0.4750614481954689</v>
      </c>
      <c r="AB11" s="20">
        <f>'Original data'!AB19</f>
        <v>0.5008232271143421</v>
      </c>
      <c r="AC11" s="20">
        <f>'Original data'!AC19</f>
        <v>0.5280871645029178</v>
      </c>
      <c r="AD11" s="20">
        <f>'Original data'!AD19</f>
        <v>0.6413329758136826</v>
      </c>
      <c r="AE11" s="20">
        <f>'Original data'!AE19</f>
        <v>0.4952707671627289</v>
      </c>
      <c r="AF11" s="20">
        <f>'Original data'!AF19</f>
        <v>0.4998055266668926</v>
      </c>
      <c r="AG11" s="20">
        <f>'Original data'!AG19</f>
        <v>0.5216656864401232</v>
      </c>
      <c r="AH11" s="20">
        <f>'Original data'!AH19</f>
        <v>0.6315841462936325</v>
      </c>
      <c r="AI11" s="20">
        <f>'Original data'!AI19</f>
        <v>0.5671110056056037</v>
      </c>
      <c r="AJ11" s="20">
        <f>'Original data'!AJ19</f>
        <v>0.5097281156742519</v>
      </c>
      <c r="AK11" s="20">
        <f>'Original data'!AK19</f>
        <v>0.591142824892604</v>
      </c>
      <c r="AL11" s="20">
        <f>'Original data'!AL19</f>
        <v>0.5705284390734355</v>
      </c>
      <c r="AM11" s="20">
        <f>'Original data'!AM19</f>
        <v>0.6596926754121593</v>
      </c>
      <c r="AN11" s="20">
        <f>'Original data'!AN19</f>
        <v>0.5702746893441848</v>
      </c>
      <c r="AO11" s="20">
        <f>'Original data'!AO19</f>
        <v>0.5612307035552928</v>
      </c>
      <c r="AP11" s="20">
        <f>'Original data'!AP19</f>
        <v>0.48687424344952557</v>
      </c>
      <c r="AQ11" s="20">
        <f>'Original data'!AQ19</f>
        <v>0.546632540213122</v>
      </c>
      <c r="AR11" s="20">
        <f>'Original data'!AR19</f>
        <v>0.22087996942271768</v>
      </c>
      <c r="AS11" s="35">
        <f>'Original data'!AS19</f>
        <v>0.5704333706382646</v>
      </c>
    </row>
    <row r="12" spans="1:45" ht="12.75">
      <c r="A12" s="7" t="s">
        <v>29</v>
      </c>
      <c r="B12" s="20">
        <f>'Original data'!B20</f>
        <v>-0.13139421346677843</v>
      </c>
      <c r="C12" s="20">
        <f>'Original data'!C20</f>
        <v>-0.03113528834784674</v>
      </c>
      <c r="D12" s="20">
        <f>'Original data'!D20</f>
        <v>-0.030117666186609257</v>
      </c>
      <c r="E12" s="20">
        <f>'Original data'!E20</f>
        <v>-0.027327262258679617</v>
      </c>
      <c r="F12" s="20">
        <f>'Original data'!F20</f>
        <v>-0.0439383777464763</v>
      </c>
      <c r="G12" s="20">
        <f>'Original data'!G20</f>
        <v>-0.008221127665829808</v>
      </c>
      <c r="H12" s="20">
        <f>'Original data'!H20</f>
        <v>-0.024883917801962765</v>
      </c>
      <c r="I12" s="20">
        <f>'Original data'!I20</f>
        <v>0.006798435077588192</v>
      </c>
      <c r="J12" s="20">
        <f>'Original data'!J20</f>
        <v>-0.009393968008759196</v>
      </c>
      <c r="K12" s="20">
        <f>'Original data'!K20</f>
        <v>-0.011976397403922676</v>
      </c>
      <c r="L12" s="20">
        <f>'Original data'!L20</f>
        <v>0.0012556609087775996</v>
      </c>
      <c r="M12" s="20">
        <f>'Original data'!M20</f>
        <v>-0.03834901591936418</v>
      </c>
      <c r="N12" s="20">
        <f>'Original data'!N20</f>
        <v>-0.003093839304616663</v>
      </c>
      <c r="O12" s="20">
        <f>'Original data'!O20</f>
        <v>5.991335285315336E-05</v>
      </c>
      <c r="P12" s="20">
        <f>'Original data'!P20</f>
        <v>-0.029393139496871914</v>
      </c>
      <c r="Q12" s="20">
        <f>'Original data'!Q20</f>
        <v>-0.05018392509550208</v>
      </c>
      <c r="R12" s="20">
        <f>'Original data'!R20</f>
        <v>-0.05561443296543276</v>
      </c>
      <c r="S12" s="20">
        <f>'Original data'!S20</f>
        <v>-0.03470766095168941</v>
      </c>
      <c r="T12" s="20">
        <f>'Original data'!T20</f>
        <v>-0.003265479706613383</v>
      </c>
      <c r="U12" s="20">
        <f>'Original data'!U20</f>
        <v>0.0017907046842168314</v>
      </c>
      <c r="V12" s="35">
        <f>'Original data'!V20</f>
        <v>0.00851261910670071</v>
      </c>
      <c r="W12" s="1"/>
      <c r="X12" s="8" t="str">
        <f>'Original data'!X20</f>
        <v>b8</v>
      </c>
      <c r="Y12" s="20">
        <f>'Original data'!Y20</f>
        <v>-0.031420982077333875</v>
      </c>
      <c r="Z12" s="20">
        <f>'Original data'!Z20</f>
        <v>0.07168395198262628</v>
      </c>
      <c r="AA12" s="20">
        <f>'Original data'!AA20</f>
        <v>-0.004316312611368849</v>
      </c>
      <c r="AB12" s="20">
        <f>'Original data'!AB20</f>
        <v>0.004029572026113083</v>
      </c>
      <c r="AC12" s="20">
        <f>'Original data'!AC20</f>
        <v>-0.02551806633395949</v>
      </c>
      <c r="AD12" s="20">
        <f>'Original data'!AD20</f>
        <v>-0.012347691507979474</v>
      </c>
      <c r="AE12" s="20">
        <f>'Original data'!AE20</f>
        <v>0.0035073282080267778</v>
      </c>
      <c r="AF12" s="20">
        <f>'Original data'!AF20</f>
        <v>-0.03683680493294115</v>
      </c>
      <c r="AG12" s="20">
        <f>'Original data'!AG20</f>
        <v>-0.039918787561299934</v>
      </c>
      <c r="AH12" s="20">
        <f>'Original data'!AH20</f>
        <v>-0.00908322236837274</v>
      </c>
      <c r="AI12" s="20">
        <f>'Original data'!AI20</f>
        <v>-0.025718457186141207</v>
      </c>
      <c r="AJ12" s="20">
        <f>'Original data'!AJ20</f>
        <v>-0.024177614359742333</v>
      </c>
      <c r="AK12" s="20">
        <f>'Original data'!AK20</f>
        <v>-0.013234701906987514</v>
      </c>
      <c r="AL12" s="20">
        <f>'Original data'!AL20</f>
        <v>-0.03336018544354677</v>
      </c>
      <c r="AM12" s="20">
        <f>'Original data'!AM20</f>
        <v>0.03603306788938246</v>
      </c>
      <c r="AN12" s="20">
        <f>'Original data'!AN20</f>
        <v>-0.019238221760670325</v>
      </c>
      <c r="AO12" s="20">
        <f>'Original data'!AO20</f>
        <v>0.012501226589008152</v>
      </c>
      <c r="AP12" s="20">
        <f>'Original data'!AP20</f>
        <v>-0.0029541932114159415</v>
      </c>
      <c r="AQ12" s="20">
        <f>'Original data'!AQ20</f>
        <v>-0.02483370524572887</v>
      </c>
      <c r="AR12" s="20">
        <f>'Original data'!AR20</f>
        <v>-0.02144822803465668</v>
      </c>
      <c r="AS12" s="35">
        <f>'Original data'!AS20</f>
        <v>0.0043799108567468764</v>
      </c>
    </row>
    <row r="13" spans="1:45" ht="12.75">
      <c r="A13" s="7" t="s">
        <v>30</v>
      </c>
      <c r="B13" s="20">
        <f>'Original data'!B21</f>
        <v>0.07181292967970031</v>
      </c>
      <c r="C13" s="20">
        <f>'Original data'!C21</f>
        <v>0.34627375133423877</v>
      </c>
      <c r="D13" s="20">
        <f>'Original data'!D21</f>
        <v>0.34001446654552453</v>
      </c>
      <c r="E13" s="20">
        <f>'Original data'!E21</f>
        <v>0.33535506464881326</v>
      </c>
      <c r="F13" s="20">
        <f>'Original data'!F21</f>
        <v>0.34890444730083825</v>
      </c>
      <c r="G13" s="20">
        <f>'Original data'!G21</f>
        <v>0.3356014535514572</v>
      </c>
      <c r="H13" s="20">
        <f>'Original data'!H21</f>
        <v>0.32653675431890467</v>
      </c>
      <c r="I13" s="20">
        <f>'Original data'!I21</f>
        <v>0.32199231260405026</v>
      </c>
      <c r="J13" s="20">
        <f>'Original data'!J21</f>
        <v>0.32327481239986594</v>
      </c>
      <c r="K13" s="20">
        <f>'Original data'!K21</f>
        <v>0.32450820062429553</v>
      </c>
      <c r="L13" s="20">
        <f>'Original data'!L21</f>
        <v>0.3319076406072775</v>
      </c>
      <c r="M13" s="20">
        <f>'Original data'!M21</f>
        <v>0.3077568886379199</v>
      </c>
      <c r="N13" s="20">
        <f>'Original data'!N21</f>
        <v>0.3180365621569273</v>
      </c>
      <c r="O13" s="20">
        <f>'Original data'!O21</f>
        <v>0.3232247039595205</v>
      </c>
      <c r="P13" s="20">
        <f>'Original data'!P21</f>
        <v>0.3241529180360532</v>
      </c>
      <c r="Q13" s="20">
        <f>'Original data'!Q21</f>
        <v>0.3335585187248722</v>
      </c>
      <c r="R13" s="20">
        <f>'Original data'!R21</f>
        <v>0.33738511754051076</v>
      </c>
      <c r="S13" s="20">
        <f>'Original data'!S21</f>
        <v>0.29454417649359</v>
      </c>
      <c r="T13" s="20">
        <f>'Original data'!T21</f>
        <v>0.26594146910947547</v>
      </c>
      <c r="U13" s="20">
        <f>'Original data'!U21</f>
        <v>0.09587208949557094</v>
      </c>
      <c r="V13" s="35">
        <f>'Original data'!V21</f>
        <v>0.3003327138884704</v>
      </c>
      <c r="W13" s="1"/>
      <c r="X13" s="8" t="str">
        <f>'Original data'!X21</f>
        <v>b9</v>
      </c>
      <c r="Y13" s="20">
        <f>'Original data'!Y21</f>
        <v>0.13746700632023812</v>
      </c>
      <c r="Z13" s="20">
        <f>'Original data'!Z21</f>
        <v>0.33347405739231</v>
      </c>
      <c r="AA13" s="20">
        <f>'Original data'!AA21</f>
        <v>0.32925868913600265</v>
      </c>
      <c r="AB13" s="20">
        <f>'Original data'!AB21</f>
        <v>0.3189985263068875</v>
      </c>
      <c r="AC13" s="20">
        <f>'Original data'!AC21</f>
        <v>0.33515487779889347</v>
      </c>
      <c r="AD13" s="20">
        <f>'Original data'!AD21</f>
        <v>0.35198438307962365</v>
      </c>
      <c r="AE13" s="20">
        <f>'Original data'!AE21</f>
        <v>0.31884990244253264</v>
      </c>
      <c r="AF13" s="20">
        <f>'Original data'!AF21</f>
        <v>0.30529902184592506</v>
      </c>
      <c r="AG13" s="20">
        <f>'Original data'!AG21</f>
        <v>0.3381465036582969</v>
      </c>
      <c r="AH13" s="20">
        <f>'Original data'!AH21</f>
        <v>0.33189841125027314</v>
      </c>
      <c r="AI13" s="20">
        <f>'Original data'!AI21</f>
        <v>0.35976926640436035</v>
      </c>
      <c r="AJ13" s="20">
        <f>'Original data'!AJ21</f>
        <v>0.33661063597374763</v>
      </c>
      <c r="AK13" s="20">
        <f>'Original data'!AK21</f>
        <v>0.3537799182702933</v>
      </c>
      <c r="AL13" s="20">
        <f>'Original data'!AL21</f>
        <v>0.3477175811981943</v>
      </c>
      <c r="AM13" s="20">
        <f>'Original data'!AM21</f>
        <v>0.3518150876244564</v>
      </c>
      <c r="AN13" s="20">
        <f>'Original data'!AN21</f>
        <v>0.3402606945911954</v>
      </c>
      <c r="AO13" s="20">
        <f>'Original data'!AO21</f>
        <v>0.3190398858188823</v>
      </c>
      <c r="AP13" s="20">
        <f>'Original data'!AP21</f>
        <v>0.3277879595356427</v>
      </c>
      <c r="AQ13" s="20">
        <f>'Original data'!AQ21</f>
        <v>0.3317143257925098</v>
      </c>
      <c r="AR13" s="20">
        <f>'Original data'!AR21</f>
        <v>0.15019593992918723</v>
      </c>
      <c r="AS13" s="35">
        <f>'Original data'!AS21</f>
        <v>0.3159611337184728</v>
      </c>
    </row>
    <row r="14" spans="1:45" ht="12.75">
      <c r="A14" s="7" t="s">
        <v>31</v>
      </c>
      <c r="B14" s="20">
        <f>'Original data'!B22</f>
        <v>-0.03895360578857083</v>
      </c>
      <c r="C14" s="20">
        <f>'Original data'!C22</f>
        <v>-0.11027577678189869</v>
      </c>
      <c r="D14" s="20">
        <f>'Original data'!D22</f>
        <v>-0.15623585312984722</v>
      </c>
      <c r="E14" s="20">
        <f>'Original data'!E22</f>
        <v>-0.09357258737604442</v>
      </c>
      <c r="F14" s="20">
        <f>'Original data'!F22</f>
        <v>-0.15462437152635244</v>
      </c>
      <c r="G14" s="20">
        <f>'Original data'!G22</f>
        <v>-0.08719272591479627</v>
      </c>
      <c r="H14" s="20">
        <f>'Original data'!H22</f>
        <v>-0.10638371631550826</v>
      </c>
      <c r="I14" s="20">
        <f>'Original data'!I22</f>
        <v>-0.03514790814832758</v>
      </c>
      <c r="J14" s="20">
        <f>'Original data'!J22</f>
        <v>-0.06863987157882057</v>
      </c>
      <c r="K14" s="20">
        <f>'Original data'!K22</f>
        <v>-0.0712731863146809</v>
      </c>
      <c r="L14" s="20">
        <f>'Original data'!L22</f>
        <v>-0.07853445417215653</v>
      </c>
      <c r="M14" s="20">
        <f>'Original data'!M22</f>
        <v>-0.08802945530888577</v>
      </c>
      <c r="N14" s="20">
        <f>'Original data'!N22</f>
        <v>-0.09697230580820988</v>
      </c>
      <c r="O14" s="20">
        <f>'Original data'!O22</f>
        <v>-0.09131577327053735</v>
      </c>
      <c r="P14" s="20">
        <f>'Original data'!P22</f>
        <v>-0.06767003382799991</v>
      </c>
      <c r="Q14" s="20">
        <f>'Original data'!Q22</f>
        <v>-0.1256534351518118</v>
      </c>
      <c r="R14" s="20">
        <f>'Original data'!R22</f>
        <v>-0.0875501447327547</v>
      </c>
      <c r="S14" s="20">
        <f>'Original data'!S22</f>
        <v>-0.07936112944534553</v>
      </c>
      <c r="T14" s="20">
        <f>'Original data'!T22</f>
        <v>-0.05172932154418745</v>
      </c>
      <c r="U14" s="20">
        <f>'Original data'!U22</f>
        <v>0.05218193210315217</v>
      </c>
      <c r="V14" s="35">
        <f>'Original data'!V22</f>
        <v>0.03443985939177299</v>
      </c>
      <c r="W14" s="1"/>
      <c r="X14" s="8" t="str">
        <f>'Original data'!X22</f>
        <v>b10</v>
      </c>
      <c r="Y14" s="20">
        <f>'Original data'!Y22</f>
        <v>0.007925297771931447</v>
      </c>
      <c r="Z14" s="20">
        <f>'Original data'!Z22</f>
        <v>0.03934011670900513</v>
      </c>
      <c r="AA14" s="20">
        <f>'Original data'!AA22</f>
        <v>-0.14676023125068516</v>
      </c>
      <c r="AB14" s="20">
        <f>'Original data'!AB22</f>
        <v>-0.11633853659689343</v>
      </c>
      <c r="AC14" s="20">
        <f>'Original data'!AC22</f>
        <v>-0.11147580404239434</v>
      </c>
      <c r="AD14" s="20">
        <f>'Original data'!AD22</f>
        <v>-0.08696895429347107</v>
      </c>
      <c r="AE14" s="20">
        <f>'Original data'!AE22</f>
        <v>-0.001161903801658093</v>
      </c>
      <c r="AF14" s="20">
        <f>'Original data'!AF22</f>
        <v>-0.05378172893347932</v>
      </c>
      <c r="AG14" s="20">
        <f>'Original data'!AG22</f>
        <v>-0.006360728581239018</v>
      </c>
      <c r="AH14" s="20">
        <f>'Original data'!AH22</f>
        <v>-0.06707216411573431</v>
      </c>
      <c r="AI14" s="20">
        <f>'Original data'!AI22</f>
        <v>-0.06532721280595272</v>
      </c>
      <c r="AJ14" s="20">
        <f>'Original data'!AJ22</f>
        <v>-0.03604119752306193</v>
      </c>
      <c r="AK14" s="20">
        <f>'Original data'!AK22</f>
        <v>-0.05299785465310789</v>
      </c>
      <c r="AL14" s="20">
        <f>'Original data'!AL22</f>
        <v>-0.033742526120902123</v>
      </c>
      <c r="AM14" s="20">
        <f>'Original data'!AM22</f>
        <v>0.06889690637485077</v>
      </c>
      <c r="AN14" s="20">
        <f>'Original data'!AN22</f>
        <v>-0.08901301572332651</v>
      </c>
      <c r="AO14" s="20">
        <f>'Original data'!AO22</f>
        <v>-0.07959616758674774</v>
      </c>
      <c r="AP14" s="20">
        <f>'Original data'!AP22</f>
        <v>-0.06090527963927922</v>
      </c>
      <c r="AQ14" s="20">
        <f>'Original data'!AQ22</f>
        <v>-0.1085920276925236</v>
      </c>
      <c r="AR14" s="20">
        <f>'Original data'!AR22</f>
        <v>0.009391530730866092</v>
      </c>
      <c r="AS14" s="35">
        <f>'Original data'!AS22</f>
        <v>-0.00407254046975819</v>
      </c>
    </row>
    <row r="15" spans="1:45" ht="12.75">
      <c r="A15" s="7" t="s">
        <v>32</v>
      </c>
      <c r="B15" s="20">
        <f>'Original data'!B23</f>
        <v>0.3637051357276052</v>
      </c>
      <c r="C15" s="20">
        <f>'Original data'!C23</f>
        <v>0.7719429287353297</v>
      </c>
      <c r="D15" s="20">
        <f>'Original data'!D23</f>
        <v>0.7600404204834457</v>
      </c>
      <c r="E15" s="20">
        <f>'Original data'!E23</f>
        <v>0.7546256110573408</v>
      </c>
      <c r="F15" s="20">
        <f>'Original data'!F23</f>
        <v>0.7559095678049713</v>
      </c>
      <c r="G15" s="20">
        <f>'Original data'!G23</f>
        <v>0.7534585547364688</v>
      </c>
      <c r="H15" s="20">
        <f>'Original data'!H23</f>
        <v>0.7524224410015468</v>
      </c>
      <c r="I15" s="20">
        <f>'Original data'!I23</f>
        <v>0.7504153954151245</v>
      </c>
      <c r="J15" s="20">
        <f>'Original data'!J23</f>
        <v>0.751140693198558</v>
      </c>
      <c r="K15" s="20">
        <f>'Original data'!K23</f>
        <v>0.7539215212147221</v>
      </c>
      <c r="L15" s="20">
        <f>'Original data'!L23</f>
        <v>0.7557594659405363</v>
      </c>
      <c r="M15" s="20">
        <f>'Original data'!M23</f>
        <v>0.7491282416531736</v>
      </c>
      <c r="N15" s="20">
        <f>'Original data'!N23</f>
        <v>0.7527910822613191</v>
      </c>
      <c r="O15" s="20">
        <f>'Original data'!O23</f>
        <v>0.7440739716568813</v>
      </c>
      <c r="P15" s="20">
        <f>'Original data'!P23</f>
        <v>0.7508399485576316</v>
      </c>
      <c r="Q15" s="20">
        <f>'Original data'!Q23</f>
        <v>0.7527044110401979</v>
      </c>
      <c r="R15" s="20">
        <f>'Original data'!R23</f>
        <v>0.7587953484008689</v>
      </c>
      <c r="S15" s="20">
        <f>'Original data'!S23</f>
        <v>0.7420458056137078</v>
      </c>
      <c r="T15" s="20">
        <f>'Original data'!T23</f>
        <v>0.7429436017736142</v>
      </c>
      <c r="U15" s="20">
        <f>'Original data'!U23</f>
        <v>0.3431140931655039</v>
      </c>
      <c r="V15" s="35">
        <f>'Original data'!V23</f>
        <v>0.7129889119719275</v>
      </c>
      <c r="W15" s="1"/>
      <c r="X15" s="8" t="str">
        <f>'Original data'!X23</f>
        <v>b11</v>
      </c>
      <c r="Y15" s="20">
        <f>'Original data'!Y23</f>
        <v>0.35822154384004434</v>
      </c>
      <c r="Z15" s="20">
        <f>'Original data'!Z23</f>
        <v>0.7847699466220233</v>
      </c>
      <c r="AA15" s="20">
        <f>'Original data'!AA23</f>
        <v>0.786916197779547</v>
      </c>
      <c r="AB15" s="20">
        <f>'Original data'!AB23</f>
        <v>0.7867312575432464</v>
      </c>
      <c r="AC15" s="20">
        <f>'Original data'!AC23</f>
        <v>0.7878691244863246</v>
      </c>
      <c r="AD15" s="20">
        <f>'Original data'!AD23</f>
        <v>0.7805159901324609</v>
      </c>
      <c r="AE15" s="20">
        <f>'Original data'!AE23</f>
        <v>0.7847180903632275</v>
      </c>
      <c r="AF15" s="20">
        <f>'Original data'!AF23</f>
        <v>0.7837220258161113</v>
      </c>
      <c r="AG15" s="20">
        <f>'Original data'!AG23</f>
        <v>0.7875183131093545</v>
      </c>
      <c r="AH15" s="20">
        <f>'Original data'!AH23</f>
        <v>0.7791209117706512</v>
      </c>
      <c r="AI15" s="20">
        <f>'Original data'!AI23</f>
        <v>0.7883626573996365</v>
      </c>
      <c r="AJ15" s="20">
        <f>'Original data'!AJ23</f>
        <v>0.79109195139571</v>
      </c>
      <c r="AK15" s="20">
        <f>'Original data'!AK23</f>
        <v>0.7911656090685404</v>
      </c>
      <c r="AL15" s="20">
        <f>'Original data'!AL23</f>
        <v>0.7881073685854534</v>
      </c>
      <c r="AM15" s="20">
        <f>'Original data'!AM23</f>
        <v>0.7875011116938031</v>
      </c>
      <c r="AN15" s="20">
        <f>'Original data'!AN23</f>
        <v>0.7871467006270543</v>
      </c>
      <c r="AO15" s="20">
        <f>'Original data'!AO23</f>
        <v>0.7841738839313663</v>
      </c>
      <c r="AP15" s="20">
        <f>'Original data'!AP23</f>
        <v>0.7802980436844222</v>
      </c>
      <c r="AQ15" s="20">
        <f>'Original data'!AQ23</f>
        <v>0.7822772018813763</v>
      </c>
      <c r="AR15" s="20">
        <f>'Original data'!AR23</f>
        <v>0.40878551695616516</v>
      </c>
      <c r="AS15" s="35">
        <f>'Original data'!AS23</f>
        <v>0.7454506723343264</v>
      </c>
    </row>
    <row r="16" spans="1:45" ht="12.75">
      <c r="A16" s="7" t="s">
        <v>33</v>
      </c>
      <c r="B16" s="20">
        <f>'Original data'!B24</f>
        <v>-0.018670947627029665</v>
      </c>
      <c r="C16" s="20">
        <f>'Original data'!C24</f>
        <v>-0.024089685272303984</v>
      </c>
      <c r="D16" s="20">
        <f>'Original data'!D24</f>
        <v>-0.02682715059791843</v>
      </c>
      <c r="E16" s="20">
        <f>'Original data'!E24</f>
        <v>-0.016770536993726343</v>
      </c>
      <c r="F16" s="20">
        <f>'Original data'!F24</f>
        <v>-0.024379602685381998</v>
      </c>
      <c r="G16" s="20">
        <f>'Original data'!G24</f>
        <v>-0.014560355608752925</v>
      </c>
      <c r="H16" s="20">
        <f>'Original data'!H24</f>
        <v>-0.018740427067899676</v>
      </c>
      <c r="I16" s="20">
        <f>'Original data'!I24</f>
        <v>-0.010139470239976245</v>
      </c>
      <c r="J16" s="20">
        <f>'Original data'!J24</f>
        <v>-0.01215985409866534</v>
      </c>
      <c r="K16" s="20">
        <f>'Original data'!K24</f>
        <v>-0.01308166016307062</v>
      </c>
      <c r="L16" s="20">
        <f>'Original data'!L24</f>
        <v>-0.01426559400759165</v>
      </c>
      <c r="M16" s="20">
        <f>'Original data'!M24</f>
        <v>-0.016453507036202922</v>
      </c>
      <c r="N16" s="20">
        <f>'Original data'!N24</f>
        <v>-0.019942084455804605</v>
      </c>
      <c r="O16" s="20">
        <f>'Original data'!O24</f>
        <v>-0.018519781604384177</v>
      </c>
      <c r="P16" s="20">
        <f>'Original data'!P24</f>
        <v>-0.012739808126171587</v>
      </c>
      <c r="Q16" s="20">
        <f>'Original data'!Q24</f>
        <v>-0.018782422869416525</v>
      </c>
      <c r="R16" s="20">
        <f>'Original data'!R24</f>
        <v>-0.015568669473523065</v>
      </c>
      <c r="S16" s="20">
        <f>'Original data'!S24</f>
        <v>-0.012120981572891997</v>
      </c>
      <c r="T16" s="20">
        <f>'Original data'!T24</f>
        <v>-0.013025711284342389</v>
      </c>
      <c r="U16" s="20">
        <f>'Original data'!U24</f>
        <v>0.002627506595820523</v>
      </c>
      <c r="V16" s="35">
        <f>'Original data'!V24</f>
        <v>0.0003048892283104714</v>
      </c>
      <c r="W16" s="1"/>
      <c r="X16" s="8" t="str">
        <f>'Original data'!X24</f>
        <v>b12</v>
      </c>
      <c r="Y16" s="20">
        <f>'Original data'!Y24</f>
        <v>-0.011487237728433634</v>
      </c>
      <c r="Z16" s="20">
        <f>'Original data'!Z24</f>
        <v>0.0061009958417945175</v>
      </c>
      <c r="AA16" s="20">
        <f>'Original data'!AA24</f>
        <v>-0.02163764037559958</v>
      </c>
      <c r="AB16" s="20">
        <f>'Original data'!AB24</f>
        <v>-0.012833160001650447</v>
      </c>
      <c r="AC16" s="20">
        <f>'Original data'!AC24</f>
        <v>-0.011903580654391212</v>
      </c>
      <c r="AD16" s="20">
        <f>'Original data'!AD24</f>
        <v>-0.004241847760801158</v>
      </c>
      <c r="AE16" s="20">
        <f>'Original data'!AE24</f>
        <v>0.0018686086115000285</v>
      </c>
      <c r="AF16" s="20">
        <f>'Original data'!AF24</f>
        <v>-0.0037108950051044642</v>
      </c>
      <c r="AG16" s="20">
        <f>'Original data'!AG24</f>
        <v>0.0045605050737214485</v>
      </c>
      <c r="AH16" s="20">
        <f>'Original data'!AH24</f>
        <v>-0.010289693400075167</v>
      </c>
      <c r="AI16" s="20">
        <f>'Original data'!AI24</f>
        <v>-0.008908272173827465</v>
      </c>
      <c r="AJ16" s="20">
        <f>'Original data'!AJ24</f>
        <v>-0.00388727737131548</v>
      </c>
      <c r="AK16" s="20">
        <f>'Original data'!AK24</f>
        <v>-0.0073168351266985135</v>
      </c>
      <c r="AL16" s="20">
        <f>'Original data'!AL24</f>
        <v>-0.002906438978790435</v>
      </c>
      <c r="AM16" s="20">
        <f>'Original data'!AM24</f>
        <v>0.007582349664336838</v>
      </c>
      <c r="AN16" s="20">
        <f>'Original data'!AN24</f>
        <v>-0.010755570103389168</v>
      </c>
      <c r="AO16" s="20">
        <f>'Original data'!AO24</f>
        <v>-0.006327852586990503</v>
      </c>
      <c r="AP16" s="20">
        <f>'Original data'!AP24</f>
        <v>-0.0054342117896088345</v>
      </c>
      <c r="AQ16" s="20">
        <f>'Original data'!AQ24</f>
        <v>-0.010236462098618969</v>
      </c>
      <c r="AR16" s="20">
        <f>'Original data'!AR24</f>
        <v>0.002410138777942973</v>
      </c>
      <c r="AS16" s="35">
        <f>'Original data'!AS24</f>
        <v>0.001861783653099154</v>
      </c>
    </row>
    <row r="17" spans="1:45" ht="12.75">
      <c r="A17" s="7" t="s">
        <v>34</v>
      </c>
      <c r="B17" s="20">
        <f>'Original data'!B25</f>
        <v>0.04812614972278506</v>
      </c>
      <c r="C17" s="20">
        <f>'Original data'!C25</f>
        <v>0.08491234121855322</v>
      </c>
      <c r="D17" s="20">
        <f>'Original data'!D25</f>
        <v>0.08194866581592801</v>
      </c>
      <c r="E17" s="20">
        <f>'Original data'!E25</f>
        <v>0.08315910646056539</v>
      </c>
      <c r="F17" s="20">
        <f>'Original data'!F25</f>
        <v>0.08303549071135935</v>
      </c>
      <c r="G17" s="20">
        <f>'Original data'!G25</f>
        <v>0.08174945965336906</v>
      </c>
      <c r="H17" s="20">
        <f>'Original data'!H25</f>
        <v>0.08341477208274327</v>
      </c>
      <c r="I17" s="20">
        <f>'Original data'!I25</f>
        <v>0.08233811113789848</v>
      </c>
      <c r="J17" s="20">
        <f>'Original data'!J25</f>
        <v>0.08079782877900579</v>
      </c>
      <c r="K17" s="20">
        <f>'Original data'!K25</f>
        <v>0.08032094770586332</v>
      </c>
      <c r="L17" s="20">
        <f>'Original data'!L25</f>
        <v>0.0791580919538736</v>
      </c>
      <c r="M17" s="20">
        <f>'Original data'!M25</f>
        <v>0.07831967394855749</v>
      </c>
      <c r="N17" s="20">
        <f>'Original data'!N25</f>
        <v>0.08404838888656982</v>
      </c>
      <c r="O17" s="20">
        <f>'Original data'!O25</f>
        <v>0.08026720306458698</v>
      </c>
      <c r="P17" s="20">
        <f>'Original data'!P25</f>
        <v>0.07955759340150612</v>
      </c>
      <c r="Q17" s="20">
        <f>'Original data'!Q25</f>
        <v>0.08168562919376256</v>
      </c>
      <c r="R17" s="20">
        <f>'Original data'!R25</f>
        <v>0.08224666204703597</v>
      </c>
      <c r="S17" s="20">
        <f>'Original data'!S25</f>
        <v>0.0796911113114388</v>
      </c>
      <c r="T17" s="20">
        <f>'Original data'!T25</f>
        <v>0.0842112713665144</v>
      </c>
      <c r="U17" s="20">
        <f>'Original data'!U25</f>
        <v>0.030485329193843454</v>
      </c>
      <c r="V17" s="35">
        <f>'Original data'!V25</f>
        <v>0.077473691382788</v>
      </c>
      <c r="W17" s="1"/>
      <c r="X17" s="8" t="str">
        <f>'Original data'!X25</f>
        <v>b13</v>
      </c>
      <c r="Y17" s="20">
        <f>'Original data'!Y25</f>
        <v>0.05199078720569523</v>
      </c>
      <c r="Z17" s="20">
        <f>'Original data'!Z25</f>
        <v>0.08255307216031504</v>
      </c>
      <c r="AA17" s="20">
        <f>'Original data'!AA25</f>
        <v>0.0864325097598922</v>
      </c>
      <c r="AB17" s="20">
        <f>'Original data'!AB25</f>
        <v>0.0885123875169724</v>
      </c>
      <c r="AC17" s="20">
        <f>'Original data'!AC25</f>
        <v>0.08780461799290633</v>
      </c>
      <c r="AD17" s="20">
        <f>'Original data'!AD25</f>
        <v>0.08561386348940493</v>
      </c>
      <c r="AE17" s="20">
        <f>'Original data'!AE25</f>
        <v>0.08868043808203094</v>
      </c>
      <c r="AF17" s="20">
        <f>'Original data'!AF25</f>
        <v>0.08636009238396863</v>
      </c>
      <c r="AG17" s="20">
        <f>'Original data'!AG25</f>
        <v>0.08896425104337777</v>
      </c>
      <c r="AH17" s="20">
        <f>'Original data'!AH25</f>
        <v>0.08563049204534999</v>
      </c>
      <c r="AI17" s="20">
        <f>'Original data'!AI25</f>
        <v>0.08658896813236547</v>
      </c>
      <c r="AJ17" s="20">
        <f>'Original data'!AJ25</f>
        <v>0.08711571789401462</v>
      </c>
      <c r="AK17" s="20">
        <f>'Original data'!AK25</f>
        <v>0.0874292027706906</v>
      </c>
      <c r="AL17" s="20">
        <f>'Original data'!AL25</f>
        <v>0.08558990628003071</v>
      </c>
      <c r="AM17" s="20">
        <f>'Original data'!AM25</f>
        <v>0.08664983958978742</v>
      </c>
      <c r="AN17" s="20">
        <f>'Original data'!AN25</f>
        <v>0.08738412363418535</v>
      </c>
      <c r="AO17" s="20">
        <f>'Original data'!AO25</f>
        <v>0.08751283533377566</v>
      </c>
      <c r="AP17" s="20">
        <f>'Original data'!AP25</f>
        <v>0.08587412298577396</v>
      </c>
      <c r="AQ17" s="20">
        <f>'Original data'!AQ25</f>
        <v>0.08219872957700529</v>
      </c>
      <c r="AR17" s="20">
        <f>'Original data'!AR25</f>
        <v>0.0378590469272396</v>
      </c>
      <c r="AS17" s="35">
        <f>'Original data'!AS25</f>
        <v>0.08233725024023913</v>
      </c>
    </row>
    <row r="18" spans="1:45" ht="12.75">
      <c r="A18" s="7" t="s">
        <v>35</v>
      </c>
      <c r="B18" s="20">
        <f>'Original data'!B26</f>
        <v>-0.0008265065564478466</v>
      </c>
      <c r="C18" s="20">
        <f>'Original data'!C26</f>
        <v>-0.006830729623143348</v>
      </c>
      <c r="D18" s="20">
        <f>'Original data'!D26</f>
        <v>-0.01061259512092078</v>
      </c>
      <c r="E18" s="20">
        <f>'Original data'!E26</f>
        <v>-0.0055863797691715926</v>
      </c>
      <c r="F18" s="20">
        <f>'Original data'!F26</f>
        <v>-0.00973437568295962</v>
      </c>
      <c r="G18" s="20">
        <f>'Original data'!G26</f>
        <v>-0.005593989778008421</v>
      </c>
      <c r="H18" s="20">
        <f>'Original data'!H26</f>
        <v>-0.006490767081932755</v>
      </c>
      <c r="I18" s="20">
        <f>'Original data'!I26</f>
        <v>-0.0027553796563666326</v>
      </c>
      <c r="J18" s="20">
        <f>'Original data'!J26</f>
        <v>-0.0034502547057071458</v>
      </c>
      <c r="K18" s="20">
        <f>'Original data'!K26</f>
        <v>-0.004645692728493433</v>
      </c>
      <c r="L18" s="20">
        <f>'Original data'!L26</f>
        <v>-0.005632370168668747</v>
      </c>
      <c r="M18" s="20">
        <f>'Original data'!M26</f>
        <v>-0.005730535185294629</v>
      </c>
      <c r="N18" s="20">
        <f>'Original data'!N26</f>
        <v>-0.006273068317457987</v>
      </c>
      <c r="O18" s="20">
        <f>'Original data'!O26</f>
        <v>-0.005766798868854893</v>
      </c>
      <c r="P18" s="20">
        <f>'Original data'!P26</f>
        <v>-0.003327042587914312</v>
      </c>
      <c r="Q18" s="20">
        <f>'Original data'!Q26</f>
        <v>-0.0071616893906583014</v>
      </c>
      <c r="R18" s="20">
        <f>'Original data'!R26</f>
        <v>-0.004235126401606009</v>
      </c>
      <c r="S18" s="20">
        <f>'Original data'!S26</f>
        <v>-0.0056859282420386814</v>
      </c>
      <c r="T18" s="20">
        <f>'Original data'!T26</f>
        <v>-0.006332441515636123</v>
      </c>
      <c r="U18" s="20">
        <f>'Original data'!U26</f>
        <v>-0.0007899529682916747</v>
      </c>
      <c r="V18" s="35">
        <f>'Original data'!V26</f>
        <v>0.0027061657919613315</v>
      </c>
      <c r="W18" s="1"/>
      <c r="X18" s="8" t="str">
        <f>'Original data'!X26</f>
        <v>b14</v>
      </c>
      <c r="Y18" s="20">
        <f>'Original data'!Y26</f>
        <v>-0.0012938736269915954</v>
      </c>
      <c r="Z18" s="20">
        <f>'Original data'!Z26</f>
        <v>0.0019668357424656954</v>
      </c>
      <c r="AA18" s="20">
        <f>'Original data'!AA26</f>
        <v>-0.012650513190854574</v>
      </c>
      <c r="AB18" s="20">
        <f>'Original data'!AB26</f>
        <v>-0.006398190852017106</v>
      </c>
      <c r="AC18" s="20">
        <f>'Original data'!AC26</f>
        <v>-0.006038779544948686</v>
      </c>
      <c r="AD18" s="20">
        <f>'Original data'!AD26</f>
        <v>-0.003937310161174279</v>
      </c>
      <c r="AE18" s="20">
        <f>'Original data'!AE26</f>
        <v>0.0009309078154520256</v>
      </c>
      <c r="AF18" s="20">
        <f>'Original data'!AF26</f>
        <v>-0.0007082386018416487</v>
      </c>
      <c r="AG18" s="20">
        <f>'Original data'!AG26</f>
        <v>0.001999292531971152</v>
      </c>
      <c r="AH18" s="20">
        <f>'Original data'!AH26</f>
        <v>-0.004050758515233264</v>
      </c>
      <c r="AI18" s="20">
        <f>'Original data'!AI26</f>
        <v>-0.003223666688290041</v>
      </c>
      <c r="AJ18" s="20">
        <f>'Original data'!AJ26</f>
        <v>-0.0010722055174707656</v>
      </c>
      <c r="AK18" s="20">
        <f>'Original data'!AK26</f>
        <v>-0.003748669186937822</v>
      </c>
      <c r="AL18" s="20">
        <f>'Original data'!AL26</f>
        <v>-2.206129166514633E-05</v>
      </c>
      <c r="AM18" s="20">
        <f>'Original data'!AM26</f>
        <v>0.003586570011252563</v>
      </c>
      <c r="AN18" s="20">
        <f>'Original data'!AN26</f>
        <v>-0.00590001051989319</v>
      </c>
      <c r="AO18" s="20">
        <f>'Original data'!AO26</f>
        <v>-0.0019297832206015561</v>
      </c>
      <c r="AP18" s="20">
        <f>'Original data'!AP26</f>
        <v>-0.0028821054088221934</v>
      </c>
      <c r="AQ18" s="20">
        <f>'Original data'!AQ26</f>
        <v>-0.006108018678335271</v>
      </c>
      <c r="AR18" s="20">
        <f>'Original data'!AR26</f>
        <v>-0.0011037901363089339</v>
      </c>
      <c r="AS18" s="35">
        <f>'Original data'!AS26</f>
        <v>-0.0006827006381895924</v>
      </c>
    </row>
    <row r="19" spans="1:45" ht="12.75">
      <c r="A19" s="7" t="s">
        <v>36</v>
      </c>
      <c r="B19" s="20">
        <f>'Original data'!B27</f>
        <v>-0.0008921320597442264</v>
      </c>
      <c r="C19" s="20">
        <f>'Original data'!C27</f>
        <v>0.03337493681657379</v>
      </c>
      <c r="D19" s="20">
        <f>'Original data'!D27</f>
        <v>0.0376385782152328</v>
      </c>
      <c r="E19" s="20">
        <f>'Original data'!E27</f>
        <v>0.03768288452315935</v>
      </c>
      <c r="F19" s="20">
        <f>'Original data'!F27</f>
        <v>0.03544058449977936</v>
      </c>
      <c r="G19" s="20">
        <f>'Original data'!G27</f>
        <v>0.036213014519902186</v>
      </c>
      <c r="H19" s="20">
        <f>'Original data'!H27</f>
        <v>0.03508585098020001</v>
      </c>
      <c r="I19" s="20">
        <f>'Original data'!I27</f>
        <v>0.03944151839435253</v>
      </c>
      <c r="J19" s="20">
        <f>'Original data'!J27</f>
        <v>0.037171797128309446</v>
      </c>
      <c r="K19" s="20">
        <f>'Original data'!K27</f>
        <v>0.03550385828750145</v>
      </c>
      <c r="L19" s="20">
        <f>'Original data'!L27</f>
        <v>0.03817562754080816</v>
      </c>
      <c r="M19" s="20">
        <f>'Original data'!M27</f>
        <v>0.040884772064539145</v>
      </c>
      <c r="N19" s="20">
        <f>'Original data'!N27</f>
        <v>0.036104347285537526</v>
      </c>
      <c r="O19" s="20">
        <f>'Original data'!O27</f>
        <v>0.0378023251171632</v>
      </c>
      <c r="P19" s="20">
        <f>'Original data'!P27</f>
        <v>0.03853156970988874</v>
      </c>
      <c r="Q19" s="20">
        <f>'Original data'!Q27</f>
        <v>0.036310489407611654</v>
      </c>
      <c r="R19" s="20">
        <f>'Original data'!R27</f>
        <v>0.03493520302368104</v>
      </c>
      <c r="S19" s="20">
        <f>'Original data'!S27</f>
        <v>0.04416371763515409</v>
      </c>
      <c r="T19" s="20">
        <f>'Original data'!T27</f>
        <v>0.04264262416176362</v>
      </c>
      <c r="U19" s="20">
        <f>'Original data'!U27</f>
        <v>0.007608548279798738</v>
      </c>
      <c r="V19" s="35">
        <f>'Original data'!V27</f>
        <v>0.03419100577656064</v>
      </c>
      <c r="W19" s="1"/>
      <c r="X19" s="8" t="str">
        <f>'Original data'!X27</f>
        <v>b15</v>
      </c>
      <c r="Y19" s="20">
        <f>'Original data'!Y27</f>
        <v>0.0003078984620765333</v>
      </c>
      <c r="Z19" s="20">
        <f>'Original data'!Z27</f>
        <v>0.04024147230203448</v>
      </c>
      <c r="AA19" s="20">
        <f>'Original data'!AA27</f>
        <v>0.040845621602715876</v>
      </c>
      <c r="AB19" s="20">
        <f>'Original data'!AB27</f>
        <v>0.036507008417715064</v>
      </c>
      <c r="AC19" s="20">
        <f>'Original data'!AC27</f>
        <v>0.03555118424183698</v>
      </c>
      <c r="AD19" s="20">
        <f>'Original data'!AD27</f>
        <v>0.03317612912377523</v>
      </c>
      <c r="AE19" s="20">
        <f>'Original data'!AE27</f>
        <v>0.03662031108277885</v>
      </c>
      <c r="AF19" s="20">
        <f>'Original data'!AF27</f>
        <v>0.04019474651885343</v>
      </c>
      <c r="AG19" s="20">
        <f>'Original data'!AG27</f>
        <v>0.03707637685263321</v>
      </c>
      <c r="AH19" s="20">
        <f>'Original data'!AH27</f>
        <v>0.0369160076097695</v>
      </c>
      <c r="AI19" s="20">
        <f>'Original data'!AI27</f>
        <v>0.03664135259827976</v>
      </c>
      <c r="AJ19" s="20">
        <f>'Original data'!AJ27</f>
        <v>0.03641774162286528</v>
      </c>
      <c r="AK19" s="20">
        <f>'Original data'!AK27</f>
        <v>0.03569042106036785</v>
      </c>
      <c r="AL19" s="20">
        <f>'Original data'!AL27</f>
        <v>0.035705376522494996</v>
      </c>
      <c r="AM19" s="20">
        <f>'Original data'!AM27</f>
        <v>0.034049463480723303</v>
      </c>
      <c r="AN19" s="20">
        <f>'Original data'!AN27</f>
        <v>0.036431506668193184</v>
      </c>
      <c r="AO19" s="20">
        <f>'Original data'!AO27</f>
        <v>0.04062908606369661</v>
      </c>
      <c r="AP19" s="20">
        <f>'Original data'!AP27</f>
        <v>0.039056742628385946</v>
      </c>
      <c r="AQ19" s="20">
        <f>'Original data'!AQ27</f>
        <v>0.03329571893123133</v>
      </c>
      <c r="AR19" s="20">
        <f>'Original data'!AR27</f>
        <v>0.007636551470801185</v>
      </c>
      <c r="AS19" s="35">
        <f>'Original data'!AS27</f>
        <v>0.03364953586306146</v>
      </c>
    </row>
    <row r="20" spans="1:45" ht="12.75">
      <c r="A20" s="7" t="s">
        <v>37</v>
      </c>
      <c r="B20" s="20">
        <f>'Original data'!B28</f>
        <v>0.008729196582604397</v>
      </c>
      <c r="C20" s="20">
        <f>'Original data'!C28</f>
        <v>0.015228518329459467</v>
      </c>
      <c r="D20" s="20">
        <f>'Original data'!D28</f>
        <v>0.019694847348168655</v>
      </c>
      <c r="E20" s="20">
        <f>'Original data'!E28</f>
        <v>0.012436269762903894</v>
      </c>
      <c r="F20" s="20">
        <f>'Original data'!F28</f>
        <v>0.020058648407994463</v>
      </c>
      <c r="G20" s="20">
        <f>'Original data'!G28</f>
        <v>0.010765707077074478</v>
      </c>
      <c r="H20" s="20">
        <f>'Original data'!H28</f>
        <v>0.013603949739110003</v>
      </c>
      <c r="I20" s="20">
        <f>'Original data'!I28</f>
        <v>0.004737247562423285</v>
      </c>
      <c r="J20" s="20">
        <f>'Original data'!J28</f>
        <v>0.009017484129222526</v>
      </c>
      <c r="K20" s="20">
        <f>'Original data'!K28</f>
        <v>0.009041369235815529</v>
      </c>
      <c r="L20" s="20">
        <f>'Original data'!L28</f>
        <v>0.009723764247853671</v>
      </c>
      <c r="M20" s="20">
        <f>'Original data'!M28</f>
        <v>0.010943871582974392</v>
      </c>
      <c r="N20" s="20">
        <f>'Original data'!N28</f>
        <v>0.01225112741701769</v>
      </c>
      <c r="O20" s="20">
        <f>'Original data'!O28</f>
        <v>0.011554530037498094</v>
      </c>
      <c r="P20" s="20">
        <f>'Original data'!P28</f>
        <v>0.00872493869967795</v>
      </c>
      <c r="Q20" s="20">
        <f>'Original data'!Q28</f>
        <v>0.01637931932961198</v>
      </c>
      <c r="R20" s="20">
        <f>'Original data'!R28</f>
        <v>0.011189989407027423</v>
      </c>
      <c r="S20" s="20">
        <f>'Original data'!S28</f>
        <v>0.009452502699672693</v>
      </c>
      <c r="T20" s="20">
        <f>'Original data'!T28</f>
        <v>0.007196907885255337</v>
      </c>
      <c r="U20" s="20">
        <f>'Original data'!U28</f>
        <v>-0.00961477134266154</v>
      </c>
      <c r="V20" s="35">
        <f>'Original data'!V28</f>
        <v>-0.0075019488716423595</v>
      </c>
      <c r="W20" s="1"/>
      <c r="X20" s="8" t="str">
        <f>'Original data'!X28</f>
        <v>b16</v>
      </c>
      <c r="Y20" s="20">
        <f>'Original data'!Y28</f>
        <v>0.0056565200768562505</v>
      </c>
      <c r="Z20" s="20">
        <f>'Original data'!Z28</f>
        <v>-0.007787942820884919</v>
      </c>
      <c r="AA20" s="20">
        <f>'Original data'!AA28</f>
        <v>0.0180112277341358</v>
      </c>
      <c r="AB20" s="20">
        <f>'Original data'!AB28</f>
        <v>0.015243772115279181</v>
      </c>
      <c r="AC20" s="20">
        <f>'Original data'!AC28</f>
        <v>0.015586389118328256</v>
      </c>
      <c r="AD20" s="20">
        <f>'Original data'!AD28</f>
        <v>0.011625080302113216</v>
      </c>
      <c r="AE20" s="20">
        <f>'Original data'!AE28</f>
        <v>0.0010317517372573541</v>
      </c>
      <c r="AF20" s="20">
        <f>'Original data'!AF28</f>
        <v>0.007901127647257788</v>
      </c>
      <c r="AG20" s="20">
        <f>'Original data'!AG28</f>
        <v>0.0016633554787760883</v>
      </c>
      <c r="AH20" s="20">
        <f>'Original data'!AH28</f>
        <v>0.010456132367211046</v>
      </c>
      <c r="AI20" s="20">
        <f>'Original data'!AI28</f>
        <v>0.008391191988675823</v>
      </c>
      <c r="AJ20" s="20">
        <f>'Original data'!AJ28</f>
        <v>0.004369864642834634</v>
      </c>
      <c r="AK20" s="20">
        <f>'Original data'!AK28</f>
        <v>0.005294994052517557</v>
      </c>
      <c r="AL20" s="20">
        <f>'Original data'!AL28</f>
        <v>0.005070720235012873</v>
      </c>
      <c r="AM20" s="20">
        <f>'Original data'!AM28</f>
        <v>-0.009240225596316948</v>
      </c>
      <c r="AN20" s="20">
        <f>'Original data'!AN28</f>
        <v>0.0116474809764219</v>
      </c>
      <c r="AO20" s="20">
        <f>'Original data'!AO28</f>
        <v>0.00739731688795409</v>
      </c>
      <c r="AP20" s="20">
        <f>'Original data'!AP28</f>
        <v>0.006748349545833039</v>
      </c>
      <c r="AQ20" s="20">
        <f>'Original data'!AQ28</f>
        <v>0.014464014655067907</v>
      </c>
      <c r="AR20" s="20">
        <f>'Original data'!AR28</f>
        <v>-0.00466226222822971</v>
      </c>
      <c r="AS20" s="35">
        <f>'Original data'!AS28</f>
        <v>-0.0010807305229069092</v>
      </c>
    </row>
    <row r="21" spans="1:45" ht="13.5" thickBot="1">
      <c r="A21" s="10" t="s">
        <v>38</v>
      </c>
      <c r="B21" s="20">
        <f>'Original data'!B29</f>
        <v>-0.036657840623797955</v>
      </c>
      <c r="C21" s="20">
        <f>'Original data'!C29</f>
        <v>-0.06643321354136081</v>
      </c>
      <c r="D21" s="20">
        <f>'Original data'!D29</f>
        <v>-0.06688899663034711</v>
      </c>
      <c r="E21" s="20">
        <f>'Original data'!E29</f>
        <v>-0.06676259770733056</v>
      </c>
      <c r="F21" s="20">
        <f>'Original data'!F29</f>
        <v>-0.0666094160688512</v>
      </c>
      <c r="G21" s="20">
        <f>'Original data'!G29</f>
        <v>-0.06633555239356764</v>
      </c>
      <c r="H21" s="20">
        <f>'Original data'!H29</f>
        <v>-0.06594123876639019</v>
      </c>
      <c r="I21" s="20">
        <f>'Original data'!I29</f>
        <v>-0.06602758940947126</v>
      </c>
      <c r="J21" s="20">
        <f>'Original data'!J29</f>
        <v>-0.06642950359796179</v>
      </c>
      <c r="K21" s="20">
        <f>'Original data'!K29</f>
        <v>-0.06670540612484682</v>
      </c>
      <c r="L21" s="20">
        <f>'Original data'!L29</f>
        <v>-0.0667161943040339</v>
      </c>
      <c r="M21" s="20">
        <f>'Original data'!M29</f>
        <v>-0.06660594720896856</v>
      </c>
      <c r="N21" s="20">
        <f>'Original data'!N29</f>
        <v>-0.06623480964730293</v>
      </c>
      <c r="O21" s="20">
        <f>'Original data'!O29</f>
        <v>-0.06604535880365002</v>
      </c>
      <c r="P21" s="20">
        <f>'Original data'!P29</f>
        <v>-0.06656223875351211</v>
      </c>
      <c r="Q21" s="20">
        <f>'Original data'!Q29</f>
        <v>-0.06601489805357634</v>
      </c>
      <c r="R21" s="20">
        <f>'Original data'!R29</f>
        <v>-0.06582460355573835</v>
      </c>
      <c r="S21" s="20">
        <f>'Original data'!S29</f>
        <v>-0.06666211159867548</v>
      </c>
      <c r="T21" s="20">
        <f>'Original data'!T29</f>
        <v>-0.06611962060980524</v>
      </c>
      <c r="U21" s="20">
        <f>'Original data'!U29</f>
        <v>-0.033310861025950586</v>
      </c>
      <c r="V21" s="36">
        <f>'Original data'!V29</f>
        <v>-0.06324439992125694</v>
      </c>
      <c r="W21" s="1"/>
      <c r="X21" s="9" t="str">
        <f>'Original data'!X29</f>
        <v>b17</v>
      </c>
      <c r="Y21" s="22">
        <f>'Original data'!Y29</f>
        <v>-0.03443787724469359</v>
      </c>
      <c r="Z21" s="22">
        <f>'Original data'!Z29</f>
        <v>-0.06841122000328015</v>
      </c>
      <c r="AA21" s="22">
        <f>'Original data'!AA29</f>
        <v>-0.06840752748986682</v>
      </c>
      <c r="AB21" s="22">
        <f>'Original data'!AB29</f>
        <v>-0.06766988456355155</v>
      </c>
      <c r="AC21" s="22">
        <f>'Original data'!AC29</f>
        <v>-0.06783554023732313</v>
      </c>
      <c r="AD21" s="22">
        <f>'Original data'!AD29</f>
        <v>-0.06770396098474772</v>
      </c>
      <c r="AE21" s="22">
        <f>'Original data'!AE29</f>
        <v>-0.06721350095037192</v>
      </c>
      <c r="AF21" s="22">
        <f>'Original data'!AF29</f>
        <v>-0.06804353228397177</v>
      </c>
      <c r="AG21" s="22">
        <f>'Original data'!AG29</f>
        <v>-0.06763645685828568</v>
      </c>
      <c r="AH21" s="22">
        <f>'Original data'!AH29</f>
        <v>-0.06729474781081092</v>
      </c>
      <c r="AI21" s="22">
        <f>'Original data'!AI29</f>
        <v>-0.06794413300008051</v>
      </c>
      <c r="AJ21" s="22">
        <f>'Original data'!AJ29</f>
        <v>-0.06745412754783765</v>
      </c>
      <c r="AK21" s="22">
        <f>'Original data'!AK29</f>
        <v>-0.06781255374750511</v>
      </c>
      <c r="AL21" s="22">
        <f>'Original data'!AL29</f>
        <v>-0.06736571340049222</v>
      </c>
      <c r="AM21" s="22">
        <f>'Original data'!AM29</f>
        <v>-0.06702164752635392</v>
      </c>
      <c r="AN21" s="22">
        <f>'Original data'!AN29</f>
        <v>-0.0681659961816613</v>
      </c>
      <c r="AO21" s="22">
        <f>'Original data'!AO29</f>
        <v>-0.06772730247218894</v>
      </c>
      <c r="AP21" s="22">
        <f>'Original data'!AP29</f>
        <v>-0.06731343252101951</v>
      </c>
      <c r="AQ21" s="22">
        <f>'Original data'!AQ29</f>
        <v>-0.06711692017417548</v>
      </c>
      <c r="AR21" s="22">
        <f>'Original data'!AR29</f>
        <v>-0.03790147555078398</v>
      </c>
      <c r="AS21" s="36">
        <f>'Original data'!AS29</f>
        <v>-0.06452387752745015</v>
      </c>
    </row>
    <row r="22" spans="1:45" ht="12.75">
      <c r="A22" s="85" t="s">
        <v>39</v>
      </c>
      <c r="B22" s="18">
        <f>'Original data'!B30</f>
        <v>0</v>
      </c>
      <c r="C22" s="18">
        <f>'Original data'!C30</f>
        <v>0</v>
      </c>
      <c r="D22" s="18">
        <f>'Original data'!D30</f>
        <v>0</v>
      </c>
      <c r="E22" s="18">
        <f>'Original data'!E30</f>
        <v>0</v>
      </c>
      <c r="F22" s="18">
        <f>'Original data'!F30</f>
        <v>0</v>
      </c>
      <c r="G22" s="18">
        <f>'Original data'!G30</f>
        <v>0</v>
      </c>
      <c r="H22" s="18">
        <f>'Original data'!H30</f>
        <v>0</v>
      </c>
      <c r="I22" s="18">
        <f>'Original data'!I30</f>
        <v>0</v>
      </c>
      <c r="J22" s="18">
        <f>'Original data'!J30</f>
        <v>0</v>
      </c>
      <c r="K22" s="18">
        <f>'Original data'!K30</f>
        <v>0</v>
      </c>
      <c r="L22" s="18">
        <f>'Original data'!L30</f>
        <v>0</v>
      </c>
      <c r="M22" s="18">
        <f>'Original data'!M30</f>
        <v>0</v>
      </c>
      <c r="N22" s="18">
        <f>'Original data'!N30</f>
        <v>0</v>
      </c>
      <c r="O22" s="18">
        <f>'Original data'!O30</f>
        <v>0</v>
      </c>
      <c r="P22" s="18">
        <f>'Original data'!P30</f>
        <v>0</v>
      </c>
      <c r="Q22" s="18">
        <f>'Original data'!Q30</f>
        <v>0</v>
      </c>
      <c r="R22" s="18">
        <f>'Original data'!R30</f>
        <v>0</v>
      </c>
      <c r="S22" s="18">
        <f>'Original data'!S30</f>
        <v>0</v>
      </c>
      <c r="T22" s="18">
        <f>'Original data'!T30</f>
        <v>0</v>
      </c>
      <c r="U22" s="18">
        <f>'Original data'!U30</f>
        <v>0</v>
      </c>
      <c r="V22" s="34" t="str">
        <f>'Original data'!V30</f>
        <v> </v>
      </c>
      <c r="W22" s="1"/>
      <c r="X22" s="8" t="str">
        <f>'Original data'!X30</f>
        <v>a1</v>
      </c>
      <c r="Y22" s="20">
        <f>'Original data'!Y30</f>
        <v>0</v>
      </c>
      <c r="Z22" s="20">
        <f>'Original data'!Z30</f>
        <v>0</v>
      </c>
      <c r="AA22" s="20">
        <f>'Original data'!AA30</f>
        <v>0</v>
      </c>
      <c r="AB22" s="20">
        <f>'Original data'!AB30</f>
        <v>0</v>
      </c>
      <c r="AC22" s="20">
        <f>'Original data'!AC30</f>
        <v>0</v>
      </c>
      <c r="AD22" s="20">
        <f>'Original data'!AD30</f>
        <v>0</v>
      </c>
      <c r="AE22" s="20">
        <f>'Original data'!AE30</f>
        <v>0</v>
      </c>
      <c r="AF22" s="20">
        <f>'Original data'!AF30</f>
        <v>0</v>
      </c>
      <c r="AG22" s="20">
        <f>'Original data'!AG30</f>
        <v>0</v>
      </c>
      <c r="AH22" s="20">
        <f>'Original data'!AH30</f>
        <v>0</v>
      </c>
      <c r="AI22" s="20">
        <f>'Original data'!AI30</f>
        <v>0</v>
      </c>
      <c r="AJ22" s="20">
        <f>'Original data'!AJ30</f>
        <v>0</v>
      </c>
      <c r="AK22" s="20">
        <f>'Original data'!AK30</f>
        <v>0</v>
      </c>
      <c r="AL22" s="20">
        <f>'Original data'!AL30</f>
        <v>0</v>
      </c>
      <c r="AM22" s="20">
        <f>'Original data'!AM30</f>
        <v>0</v>
      </c>
      <c r="AN22" s="20">
        <f>'Original data'!AN30</f>
        <v>0</v>
      </c>
      <c r="AO22" s="20">
        <f>'Original data'!AO30</f>
        <v>0</v>
      </c>
      <c r="AP22" s="20">
        <f>'Original data'!AP30</f>
        <v>0</v>
      </c>
      <c r="AQ22" s="20">
        <f>'Original data'!AQ30</f>
        <v>0</v>
      </c>
      <c r="AR22" s="20">
        <f>'Original data'!AR30</f>
        <v>0</v>
      </c>
      <c r="AS22" s="34">
        <f>'Original data'!AS30</f>
        <v>0</v>
      </c>
    </row>
    <row r="23" spans="1:45" ht="12.75">
      <c r="A23" s="7" t="s">
        <v>40</v>
      </c>
      <c r="B23" s="20">
        <f>'Original data'!B31</f>
        <v>-3.9173947564688594</v>
      </c>
      <c r="C23" s="20">
        <f>'Original data'!C31</f>
        <v>-0.5093441079431369</v>
      </c>
      <c r="D23" s="20">
        <f>'Original data'!D31</f>
        <v>1.0949866092927127</v>
      </c>
      <c r="E23" s="20">
        <f>'Original data'!E31</f>
        <v>2.0565876383273265</v>
      </c>
      <c r="F23" s="20">
        <f>'Original data'!F31</f>
        <v>1.5748972707973778</v>
      </c>
      <c r="G23" s="20">
        <f>'Original data'!G31</f>
        <v>1.4499982601902042</v>
      </c>
      <c r="H23" s="20">
        <f>'Original data'!H31</f>
        <v>1.6852818198261985</v>
      </c>
      <c r="I23" s="20">
        <f>'Original data'!I31</f>
        <v>0.882303475804598</v>
      </c>
      <c r="J23" s="20">
        <f>'Original data'!J31</f>
        <v>1.9480746339419208</v>
      </c>
      <c r="K23" s="20">
        <f>'Original data'!K31</f>
        <v>2.7562415103990925</v>
      </c>
      <c r="L23" s="20">
        <f>'Original data'!L31</f>
        <v>2.177597629328532</v>
      </c>
      <c r="M23" s="20">
        <f>'Original data'!M31</f>
        <v>2.467835440232479</v>
      </c>
      <c r="N23" s="20">
        <f>'Original data'!N31</f>
        <v>2.094270262635628</v>
      </c>
      <c r="O23" s="20">
        <f>'Original data'!O31</f>
        <v>1.8330404829559481</v>
      </c>
      <c r="P23" s="20">
        <f>'Original data'!P31</f>
        <v>1.7663450059984804</v>
      </c>
      <c r="Q23" s="20">
        <f>'Original data'!Q31</f>
        <v>1.3627577203363226</v>
      </c>
      <c r="R23" s="20">
        <f>'Original data'!R31</f>
        <v>1.8755184504121063</v>
      </c>
      <c r="S23" s="20">
        <f>'Original data'!S31</f>
        <v>2.1830949357282474</v>
      </c>
      <c r="T23" s="20">
        <f>'Original data'!T31</f>
        <v>2.827037933290354</v>
      </c>
      <c r="U23" s="20">
        <f>'Original data'!U31</f>
        <v>11.472700218877643</v>
      </c>
      <c r="V23" s="35">
        <f>'Original data'!V31</f>
        <v>1.7693308207925507</v>
      </c>
      <c r="W23" s="1"/>
      <c r="X23" s="8" t="str">
        <f>'Original data'!X31</f>
        <v>a2</v>
      </c>
      <c r="Y23" s="20">
        <f>'Original data'!Y31</f>
        <v>1.0826448383149554</v>
      </c>
      <c r="Z23" s="20">
        <f>'Original data'!Z31</f>
        <v>-7.864371451726593</v>
      </c>
      <c r="AA23" s="20">
        <f>'Original data'!AA31</f>
        <v>-6.391722130878833</v>
      </c>
      <c r="AB23" s="20">
        <f>'Original data'!AB31</f>
        <v>-7.073981187454228</v>
      </c>
      <c r="AC23" s="20">
        <f>'Original data'!AC31</f>
        <v>-8.082295132582075</v>
      </c>
      <c r="AD23" s="20">
        <f>'Original data'!AD31</f>
        <v>-5.3310367036968795</v>
      </c>
      <c r="AE23" s="20">
        <f>'Original data'!AE31</f>
        <v>-6.026857070171435</v>
      </c>
      <c r="AF23" s="20">
        <f>'Original data'!AF31</f>
        <v>-5.586294107598704</v>
      </c>
      <c r="AG23" s="20">
        <f>'Original data'!AG31</f>
        <v>-5.494653065370768</v>
      </c>
      <c r="AH23" s="20">
        <f>'Original data'!AH31</f>
        <v>-6.40276793944229</v>
      </c>
      <c r="AI23" s="20">
        <f>'Original data'!AI31</f>
        <v>-6.534157411502088</v>
      </c>
      <c r="AJ23" s="20">
        <f>'Original data'!AJ31</f>
        <v>-5.676788569304919</v>
      </c>
      <c r="AK23" s="20">
        <f>'Original data'!AK31</f>
        <v>-6.5080331263522115</v>
      </c>
      <c r="AL23" s="20">
        <f>'Original data'!AL31</f>
        <v>-7.884406821329058</v>
      </c>
      <c r="AM23" s="20">
        <f>'Original data'!AM31</f>
        <v>-6.29434098352826</v>
      </c>
      <c r="AN23" s="20">
        <f>'Original data'!AN31</f>
        <v>-6.683326918023509</v>
      </c>
      <c r="AO23" s="20">
        <f>'Original data'!AO31</f>
        <v>-6.409418927290988</v>
      </c>
      <c r="AP23" s="20">
        <f>'Original data'!AP31</f>
        <v>-5.206710711213428</v>
      </c>
      <c r="AQ23" s="20">
        <f>'Original data'!AQ31</f>
        <v>-5.4388453170522</v>
      </c>
      <c r="AR23" s="20">
        <f>'Original data'!AR31</f>
        <v>0.2954409078988862</v>
      </c>
      <c r="AS23" s="35">
        <f>'Original data'!AS31</f>
        <v>-5.810927921205762</v>
      </c>
    </row>
    <row r="24" spans="1:45" ht="12.75">
      <c r="A24" s="7" t="s">
        <v>41</v>
      </c>
      <c r="B24" s="20">
        <f>'Original data'!B32</f>
        <v>-1.7792874089386943</v>
      </c>
      <c r="C24" s="20">
        <f>'Original data'!C32</f>
        <v>0.5855990942169617</v>
      </c>
      <c r="D24" s="20">
        <f>'Original data'!D32</f>
        <v>0.7274749492868129</v>
      </c>
      <c r="E24" s="20">
        <f>'Original data'!E32</f>
        <v>0.7539127905332723</v>
      </c>
      <c r="F24" s="20">
        <f>'Original data'!F32</f>
        <v>1.1772486281041876</v>
      </c>
      <c r="G24" s="20">
        <f>'Original data'!G32</f>
        <v>0.8901955932215284</v>
      </c>
      <c r="H24" s="20">
        <f>'Original data'!H32</f>
        <v>0.27180399376932834</v>
      </c>
      <c r="I24" s="20">
        <f>'Original data'!I32</f>
        <v>0.7729935969937327</v>
      </c>
      <c r="J24" s="20">
        <f>'Original data'!J32</f>
        <v>0.6821220869238799</v>
      </c>
      <c r="K24" s="20">
        <f>'Original data'!K32</f>
        <v>0.9156299439831699</v>
      </c>
      <c r="L24" s="20">
        <f>'Original data'!L32</f>
        <v>0.5693513141087958</v>
      </c>
      <c r="M24" s="20">
        <f>'Original data'!M32</f>
        <v>0.11479472228641736</v>
      </c>
      <c r="N24" s="20">
        <f>'Original data'!N32</f>
        <v>-0.2152927945293462</v>
      </c>
      <c r="O24" s="20">
        <f>'Original data'!O32</f>
        <v>0.19766044654402437</v>
      </c>
      <c r="P24" s="20">
        <f>'Original data'!P32</f>
        <v>-0.10873094868584521</v>
      </c>
      <c r="Q24" s="20">
        <f>'Original data'!Q32</f>
        <v>-0.27652856626321093</v>
      </c>
      <c r="R24" s="20">
        <f>'Original data'!R32</f>
        <v>0.31405002983814945</v>
      </c>
      <c r="S24" s="20">
        <f>'Original data'!S32</f>
        <v>0.7003295929363821</v>
      </c>
      <c r="T24" s="20">
        <f>'Original data'!T32</f>
        <v>0.9020149155064858</v>
      </c>
      <c r="U24" s="20">
        <f>'Original data'!U32</f>
        <v>0.33499707022560266</v>
      </c>
      <c r="V24" s="35">
        <f>'Original data'!V32</f>
        <v>0.3765169525030817</v>
      </c>
      <c r="W24" s="1"/>
      <c r="X24" s="8" t="str">
        <f>'Original data'!X32</f>
        <v>a3</v>
      </c>
      <c r="Y24" s="20">
        <f>'Original data'!Y32</f>
        <v>-1.5350383962410046</v>
      </c>
      <c r="Z24" s="20">
        <f>'Original data'!Z32</f>
        <v>0.6384391023863224</v>
      </c>
      <c r="AA24" s="20">
        <f>'Original data'!AA32</f>
        <v>1.3807600531880806</v>
      </c>
      <c r="AB24" s="20">
        <f>'Original data'!AB32</f>
        <v>0.609583601827022</v>
      </c>
      <c r="AC24" s="20">
        <f>'Original data'!AC32</f>
        <v>0.810329615737863</v>
      </c>
      <c r="AD24" s="20">
        <f>'Original data'!AD32</f>
        <v>-0.11017473587589725</v>
      </c>
      <c r="AE24" s="20">
        <f>'Original data'!AE32</f>
        <v>0.24061984399046454</v>
      </c>
      <c r="AF24" s="20">
        <f>'Original data'!AF32</f>
        <v>0.5089985752255028</v>
      </c>
      <c r="AG24" s="20">
        <f>'Original data'!AG32</f>
        <v>0.42568452279220637</v>
      </c>
      <c r="AH24" s="20">
        <f>'Original data'!AH32</f>
        <v>1.257849234839578</v>
      </c>
      <c r="AI24" s="20">
        <f>'Original data'!AI32</f>
        <v>0.7159418127588121</v>
      </c>
      <c r="AJ24" s="20">
        <f>'Original data'!AJ32</f>
        <v>1.099465187680317</v>
      </c>
      <c r="AK24" s="20">
        <f>'Original data'!AK32</f>
        <v>1.1037508160445886</v>
      </c>
      <c r="AL24" s="20">
        <f>'Original data'!AL32</f>
        <v>0.6334086820056926</v>
      </c>
      <c r="AM24" s="20">
        <f>'Original data'!AM32</f>
        <v>1.1844315446758487</v>
      </c>
      <c r="AN24" s="20">
        <f>'Original data'!AN32</f>
        <v>0.9412163273135705</v>
      </c>
      <c r="AO24" s="20">
        <f>'Original data'!AO32</f>
        <v>1.286650356527435</v>
      </c>
      <c r="AP24" s="20">
        <f>'Original data'!AP32</f>
        <v>1.7934387397071148</v>
      </c>
      <c r="AQ24" s="20">
        <f>'Original data'!AQ32</f>
        <v>1.2467610434164162</v>
      </c>
      <c r="AR24" s="20">
        <f>'Original data'!AR32</f>
        <v>0.5165976654991176</v>
      </c>
      <c r="AS24" s="35">
        <f>'Original data'!AS32</f>
        <v>0.737435679674953</v>
      </c>
    </row>
    <row r="25" spans="1:45" ht="12.75">
      <c r="A25" s="7" t="s">
        <v>42</v>
      </c>
      <c r="B25" s="20">
        <f>'Original data'!B33</f>
        <v>-0.900062763589404</v>
      </c>
      <c r="C25" s="20">
        <f>'Original data'!C33</f>
        <v>-0.21968815032102484</v>
      </c>
      <c r="D25" s="20">
        <f>'Original data'!D33</f>
        <v>-0.16022565416472445</v>
      </c>
      <c r="E25" s="20">
        <f>'Original data'!E33</f>
        <v>-0.15741049024296092</v>
      </c>
      <c r="F25" s="20">
        <f>'Original data'!F33</f>
        <v>-0.42898163416768453</v>
      </c>
      <c r="G25" s="20">
        <f>'Original data'!G33</f>
        <v>0.02723438314510902</v>
      </c>
      <c r="H25" s="20">
        <f>'Original data'!H33</f>
        <v>0.0979426104422871</v>
      </c>
      <c r="I25" s="20">
        <f>'Original data'!I33</f>
        <v>-0.05202466754620291</v>
      </c>
      <c r="J25" s="20">
        <f>'Original data'!J33</f>
        <v>0.22786304546244981</v>
      </c>
      <c r="K25" s="20">
        <f>'Original data'!K33</f>
        <v>0.13331530051413115</v>
      </c>
      <c r="L25" s="20">
        <f>'Original data'!L33</f>
        <v>0.06520979422433149</v>
      </c>
      <c r="M25" s="20">
        <f>'Original data'!M33</f>
        <v>0.2716712222658874</v>
      </c>
      <c r="N25" s="20">
        <f>'Original data'!N33</f>
        <v>-0.06116827292088926</v>
      </c>
      <c r="O25" s="20">
        <f>'Original data'!O33</f>
        <v>-0.023223958800498913</v>
      </c>
      <c r="P25" s="20">
        <f>'Original data'!P33</f>
        <v>-0.12487609810343756</v>
      </c>
      <c r="Q25" s="20">
        <f>'Original data'!Q33</f>
        <v>-0.046716648550533056</v>
      </c>
      <c r="R25" s="20">
        <f>'Original data'!R33</f>
        <v>-0.13846709045250277</v>
      </c>
      <c r="S25" s="20">
        <f>'Original data'!S33</f>
        <v>-0.36221318602044095</v>
      </c>
      <c r="T25" s="20">
        <f>'Original data'!T33</f>
        <v>-0.6923759625231338</v>
      </c>
      <c r="U25" s="20">
        <f>'Original data'!U33</f>
        <v>-0.4597115562082661</v>
      </c>
      <c r="V25" s="35">
        <f>'Original data'!V33</f>
        <v>-0.21763993574365179</v>
      </c>
      <c r="W25" s="1"/>
      <c r="X25" s="8" t="str">
        <f>'Original data'!X33</f>
        <v>a4</v>
      </c>
      <c r="Y25" s="20">
        <f>'Original data'!Y33</f>
        <v>-0.04858265952318239</v>
      </c>
      <c r="Z25" s="20">
        <f>'Original data'!Z33</f>
        <v>0.5700210175199857</v>
      </c>
      <c r="AA25" s="20">
        <f>'Original data'!AA33</f>
        <v>0.4835624966418516</v>
      </c>
      <c r="AB25" s="20">
        <f>'Original data'!AB33</f>
        <v>0.9269397965999857</v>
      </c>
      <c r="AC25" s="20">
        <f>'Original data'!AC33</f>
        <v>0.6740793056982868</v>
      </c>
      <c r="AD25" s="20">
        <f>'Original data'!AD33</f>
        <v>1.5582227714507302</v>
      </c>
      <c r="AE25" s="20">
        <f>'Original data'!AE33</f>
        <v>1.3292282803744981</v>
      </c>
      <c r="AF25" s="20">
        <f>'Original data'!AF33</f>
        <v>1.5676348309975965</v>
      </c>
      <c r="AG25" s="20">
        <f>'Original data'!AG33</f>
        <v>1.4186976895075492</v>
      </c>
      <c r="AH25" s="20">
        <f>'Original data'!AH33</f>
        <v>1.314413910071794</v>
      </c>
      <c r="AI25" s="20">
        <f>'Original data'!AI33</f>
        <v>1.2974899623964435</v>
      </c>
      <c r="AJ25" s="20">
        <f>'Original data'!AJ33</f>
        <v>0.9955203937263302</v>
      </c>
      <c r="AK25" s="20">
        <f>'Original data'!AK33</f>
        <v>1.3909560524089142</v>
      </c>
      <c r="AL25" s="20">
        <f>'Original data'!AL33</f>
        <v>0.9167256771623118</v>
      </c>
      <c r="AM25" s="20">
        <f>'Original data'!AM33</f>
        <v>1.152858334443996</v>
      </c>
      <c r="AN25" s="20">
        <f>'Original data'!AN33</f>
        <v>1.0389942663472254</v>
      </c>
      <c r="AO25" s="20">
        <f>'Original data'!AO33</f>
        <v>1.0759566893266754</v>
      </c>
      <c r="AP25" s="20">
        <f>'Original data'!AP33</f>
        <v>0.7588113838887585</v>
      </c>
      <c r="AQ25" s="20">
        <f>'Original data'!AQ33</f>
        <v>0.7344010297402979</v>
      </c>
      <c r="AR25" s="20">
        <f>'Original data'!AR33</f>
        <v>0.7484465946897261</v>
      </c>
      <c r="AS25" s="35">
        <f>'Original data'!AS33</f>
        <v>0.9344764861830404</v>
      </c>
    </row>
    <row r="26" spans="1:45" ht="12.75">
      <c r="A26" s="7" t="s">
        <v>43</v>
      </c>
      <c r="B26" s="20">
        <f>'Original data'!B34</f>
        <v>-2.573120699870107</v>
      </c>
      <c r="C26" s="20">
        <f>'Original data'!C34</f>
        <v>0.07002877260289318</v>
      </c>
      <c r="D26" s="20">
        <f>'Original data'!D34</f>
        <v>0.2763681042246096</v>
      </c>
      <c r="E26" s="20">
        <f>'Original data'!E34</f>
        <v>0.1674559679776918</v>
      </c>
      <c r="F26" s="20">
        <f>'Original data'!F34</f>
        <v>0.24440326976541854</v>
      </c>
      <c r="G26" s="20">
        <f>'Original data'!G34</f>
        <v>-0.014429124884310633</v>
      </c>
      <c r="H26" s="20">
        <f>'Original data'!H34</f>
        <v>-0.0796487314889904</v>
      </c>
      <c r="I26" s="20">
        <f>'Original data'!I34</f>
        <v>-0.025021827816519814</v>
      </c>
      <c r="J26" s="20">
        <f>'Original data'!J34</f>
        <v>-0.011815423250542155</v>
      </c>
      <c r="K26" s="20">
        <f>'Original data'!K34</f>
        <v>0.09590532463926213</v>
      </c>
      <c r="L26" s="20">
        <f>'Original data'!L34</f>
        <v>0.1478342169845109</v>
      </c>
      <c r="M26" s="20">
        <f>'Original data'!M34</f>
        <v>-0.03549707991520692</v>
      </c>
      <c r="N26" s="20">
        <f>'Original data'!N34</f>
        <v>0.0800474108484383</v>
      </c>
      <c r="O26" s="20">
        <f>'Original data'!O34</f>
        <v>0.1359483608365396</v>
      </c>
      <c r="P26" s="20">
        <f>'Original data'!P34</f>
        <v>-0.04042862012312705</v>
      </c>
      <c r="Q26" s="20">
        <f>'Original data'!Q34</f>
        <v>-0.035796957717488496</v>
      </c>
      <c r="R26" s="20">
        <f>'Original data'!R34</f>
        <v>0.22075631996997397</v>
      </c>
      <c r="S26" s="20">
        <f>'Original data'!S34</f>
        <v>0.14383878088165503</v>
      </c>
      <c r="T26" s="20">
        <f>'Original data'!T34</f>
        <v>0.3673609065267278</v>
      </c>
      <c r="U26" s="20">
        <f>'Original data'!U34</f>
        <v>0.08514922635808406</v>
      </c>
      <c r="V26" s="35">
        <f>'Original data'!V34</f>
        <v>-0.039033090172524376</v>
      </c>
      <c r="W26" s="1"/>
      <c r="X26" s="8" t="str">
        <f>'Original data'!X34</f>
        <v>a5</v>
      </c>
      <c r="Y26" s="20">
        <f>'Original data'!Y34</f>
        <v>-1.8738288813104167</v>
      </c>
      <c r="Z26" s="20">
        <f>'Original data'!Z34</f>
        <v>0.17858042759229678</v>
      </c>
      <c r="AA26" s="20">
        <f>'Original data'!AA34</f>
        <v>0.332064638777295</v>
      </c>
      <c r="AB26" s="20">
        <f>'Original data'!AB34</f>
        <v>0.1079193407852979</v>
      </c>
      <c r="AC26" s="20">
        <f>'Original data'!AC34</f>
        <v>0.09241858052210675</v>
      </c>
      <c r="AD26" s="20">
        <f>'Original data'!AD34</f>
        <v>-0.23645333314480782</v>
      </c>
      <c r="AE26" s="20">
        <f>'Original data'!AE34</f>
        <v>-0.13526769828481297</v>
      </c>
      <c r="AF26" s="20">
        <f>'Original data'!AF34</f>
        <v>-0.13965811236149303</v>
      </c>
      <c r="AG26" s="20">
        <f>'Original data'!AG34</f>
        <v>-0.11570786152521989</v>
      </c>
      <c r="AH26" s="20">
        <f>'Original data'!AH34</f>
        <v>0.12874211238777808</v>
      </c>
      <c r="AI26" s="20">
        <f>'Original data'!AI34</f>
        <v>0.18746567348594748</v>
      </c>
      <c r="AJ26" s="20">
        <f>'Original data'!AJ34</f>
        <v>0.12524296383961692</v>
      </c>
      <c r="AK26" s="20">
        <f>'Original data'!AK34</f>
        <v>0.07829070472488456</v>
      </c>
      <c r="AL26" s="20">
        <f>'Original data'!AL34</f>
        <v>0.04304926187556374</v>
      </c>
      <c r="AM26" s="20">
        <f>'Original data'!AM34</f>
        <v>0.11211394562913414</v>
      </c>
      <c r="AN26" s="20">
        <f>'Original data'!AN34</f>
        <v>-0.02083222938404828</v>
      </c>
      <c r="AO26" s="20">
        <f>'Original data'!AO34</f>
        <v>-0.17193783122673037</v>
      </c>
      <c r="AP26" s="20">
        <f>'Original data'!AP34</f>
        <v>0.2332807437265658</v>
      </c>
      <c r="AQ26" s="20">
        <f>'Original data'!AQ34</f>
        <v>0.3646636812917054</v>
      </c>
      <c r="AR26" s="20">
        <f>'Original data'!AR34</f>
        <v>-0.13954906608663492</v>
      </c>
      <c r="AS26" s="35">
        <f>'Original data'!AS34</f>
        <v>-0.042470146934298576</v>
      </c>
    </row>
    <row r="27" spans="1:45" ht="12.75">
      <c r="A27" s="7" t="s">
        <v>44</v>
      </c>
      <c r="B27" s="20">
        <f>'Original data'!B35</f>
        <v>0.17792450264595924</v>
      </c>
      <c r="C27" s="20">
        <f>'Original data'!C35</f>
        <v>-0.06822770937630233</v>
      </c>
      <c r="D27" s="20">
        <f>'Original data'!D35</f>
        <v>0.09908447409233517</v>
      </c>
      <c r="E27" s="20">
        <f>'Original data'!E35</f>
        <v>0.07444014902237603</v>
      </c>
      <c r="F27" s="20">
        <f>'Original data'!F35</f>
        <v>0.03441019590584313</v>
      </c>
      <c r="G27" s="20">
        <f>'Original data'!G35</f>
        <v>0.12674104045526444</v>
      </c>
      <c r="H27" s="20">
        <f>'Original data'!H35</f>
        <v>0.09822910403006471</v>
      </c>
      <c r="I27" s="20">
        <f>'Original data'!I35</f>
        <v>0.03778390946695735</v>
      </c>
      <c r="J27" s="20">
        <f>'Original data'!J35</f>
        <v>0.10147627139645334</v>
      </c>
      <c r="K27" s="20">
        <f>'Original data'!K35</f>
        <v>0.09371299422287893</v>
      </c>
      <c r="L27" s="20">
        <f>'Original data'!L35</f>
        <v>0.09819403265578043</v>
      </c>
      <c r="M27" s="20">
        <f>'Original data'!M35</f>
        <v>0.09970949324604289</v>
      </c>
      <c r="N27" s="20">
        <f>'Original data'!N35</f>
        <v>0.032538076272388305</v>
      </c>
      <c r="O27" s="20">
        <f>'Original data'!O35</f>
        <v>0.08171942094773464</v>
      </c>
      <c r="P27" s="20">
        <f>'Original data'!P35</f>
        <v>0.09826743832327708</v>
      </c>
      <c r="Q27" s="20">
        <f>'Original data'!Q35</f>
        <v>0.07782729593341615</v>
      </c>
      <c r="R27" s="20">
        <f>'Original data'!R35</f>
        <v>0.007272526064737403</v>
      </c>
      <c r="S27" s="20">
        <f>'Original data'!S35</f>
        <v>0.1208641354823089</v>
      </c>
      <c r="T27" s="20">
        <f>'Original data'!T35</f>
        <v>0.078733142472073</v>
      </c>
      <c r="U27" s="20">
        <f>'Original data'!U35</f>
        <v>0.05756222876254577</v>
      </c>
      <c r="V27" s="35">
        <f>'Original data'!V35</f>
        <v>-0.040419676120743944</v>
      </c>
      <c r="W27" s="1"/>
      <c r="X27" s="8" t="str">
        <f>'Original data'!X35</f>
        <v>a6</v>
      </c>
      <c r="Y27" s="20">
        <f>'Original data'!Y35</f>
        <v>0.10989985730991902</v>
      </c>
      <c r="Z27" s="20">
        <f>'Original data'!Z35</f>
        <v>0.06902161781474087</v>
      </c>
      <c r="AA27" s="20">
        <f>'Original data'!AA35</f>
        <v>0.14980626265400238</v>
      </c>
      <c r="AB27" s="20">
        <f>'Original data'!AB35</f>
        <v>0.1465213116800539</v>
      </c>
      <c r="AC27" s="20">
        <f>'Original data'!AC35</f>
        <v>0.02875316632706824</v>
      </c>
      <c r="AD27" s="20">
        <f>'Original data'!AD35</f>
        <v>0.3062587128135225</v>
      </c>
      <c r="AE27" s="20">
        <f>'Original data'!AE35</f>
        <v>0.3319519269808276</v>
      </c>
      <c r="AF27" s="20">
        <f>'Original data'!AF35</f>
        <v>0.370710153524877</v>
      </c>
      <c r="AG27" s="20">
        <f>'Original data'!AG35</f>
        <v>0.3375316789604723</v>
      </c>
      <c r="AH27" s="20">
        <f>'Original data'!AH35</f>
        <v>0.32673852662827096</v>
      </c>
      <c r="AI27" s="20">
        <f>'Original data'!AI35</f>
        <v>0.3036317737703663</v>
      </c>
      <c r="AJ27" s="20">
        <f>'Original data'!AJ35</f>
        <v>0.2055280307308271</v>
      </c>
      <c r="AK27" s="20">
        <f>'Original data'!AK35</f>
        <v>0.26985103333311933</v>
      </c>
      <c r="AL27" s="20">
        <f>'Original data'!AL35</f>
        <v>0.0970223111341695</v>
      </c>
      <c r="AM27" s="20">
        <f>'Original data'!AM35</f>
        <v>0.1565263753552622</v>
      </c>
      <c r="AN27" s="20">
        <f>'Original data'!AN35</f>
        <v>0.17214099569749783</v>
      </c>
      <c r="AO27" s="20">
        <f>'Original data'!AO35</f>
        <v>0.20503000950046485</v>
      </c>
      <c r="AP27" s="20">
        <f>'Original data'!AP35</f>
        <v>0.24338050936601852</v>
      </c>
      <c r="AQ27" s="20">
        <f>'Original data'!AQ35</f>
        <v>0.169820017458416</v>
      </c>
      <c r="AR27" s="20">
        <f>'Original data'!AR35</f>
        <v>0.040071150796072486</v>
      </c>
      <c r="AS27" s="35">
        <f>'Original data'!AS35</f>
        <v>0.11790877821791505</v>
      </c>
    </row>
    <row r="28" spans="1:45" ht="12.75">
      <c r="A28" s="7" t="s">
        <v>45</v>
      </c>
      <c r="B28" s="20">
        <f>'Original data'!B36</f>
        <v>-1.4621910940875051</v>
      </c>
      <c r="C28" s="20">
        <f>'Original data'!C36</f>
        <v>0.04504479389886467</v>
      </c>
      <c r="D28" s="20">
        <f>'Original data'!D36</f>
        <v>-0.019573233349901423</v>
      </c>
      <c r="E28" s="20">
        <f>'Original data'!E36</f>
        <v>0.017544225368259198</v>
      </c>
      <c r="F28" s="20">
        <f>'Original data'!F36</f>
        <v>0.06497832349100652</v>
      </c>
      <c r="G28" s="20">
        <f>'Original data'!G36</f>
        <v>0.048710130807043554</v>
      </c>
      <c r="H28" s="20">
        <f>'Original data'!H36</f>
        <v>-0.031295293907280045</v>
      </c>
      <c r="I28" s="20">
        <f>'Original data'!I36</f>
        <v>-0.048900742616050555</v>
      </c>
      <c r="J28" s="20">
        <f>'Original data'!J36</f>
        <v>-0.025133998061205864</v>
      </c>
      <c r="K28" s="20">
        <f>'Original data'!K36</f>
        <v>0.024763709959850846</v>
      </c>
      <c r="L28" s="20">
        <f>'Original data'!L36</f>
        <v>0.03788798953402853</v>
      </c>
      <c r="M28" s="20">
        <f>'Original data'!M36</f>
        <v>0.029267108368943556</v>
      </c>
      <c r="N28" s="20">
        <f>'Original data'!N36</f>
        <v>0.0033826724050254053</v>
      </c>
      <c r="O28" s="20">
        <f>'Original data'!O36</f>
        <v>0.01933807668152944</v>
      </c>
      <c r="P28" s="20">
        <f>'Original data'!P36</f>
        <v>0.05290328963721783</v>
      </c>
      <c r="Q28" s="20">
        <f>'Original data'!Q36</f>
        <v>0.024961469706664033</v>
      </c>
      <c r="R28" s="20">
        <f>'Original data'!R36</f>
        <v>0.01861006788846134</v>
      </c>
      <c r="S28" s="20">
        <f>'Original data'!S36</f>
        <v>-0.06463412210134437</v>
      </c>
      <c r="T28" s="20">
        <f>'Original data'!T36</f>
        <v>-0.07143159685416742</v>
      </c>
      <c r="U28" s="20">
        <f>'Original data'!U36</f>
        <v>-0.05781979402966361</v>
      </c>
      <c r="V28" s="35">
        <f>'Original data'!V36</f>
        <v>-0.06967940086301116</v>
      </c>
      <c r="W28" s="1"/>
      <c r="X28" s="8" t="str">
        <f>'Original data'!X36</f>
        <v>a7</v>
      </c>
      <c r="Y28" s="20">
        <f>'Original data'!Y36</f>
        <v>-1.2597693130692131</v>
      </c>
      <c r="Z28" s="20">
        <f>'Original data'!Z36</f>
        <v>0.023232243246903442</v>
      </c>
      <c r="AA28" s="20">
        <f>'Original data'!AA36</f>
        <v>0.07753684763490393</v>
      </c>
      <c r="AB28" s="20">
        <f>'Original data'!AB36</f>
        <v>-0.025013963067965148</v>
      </c>
      <c r="AC28" s="20">
        <f>'Original data'!AC36</f>
        <v>0.02089345856166823</v>
      </c>
      <c r="AD28" s="20">
        <f>'Original data'!AD36</f>
        <v>-0.11267377110586414</v>
      </c>
      <c r="AE28" s="20">
        <f>'Original data'!AE36</f>
        <v>-0.05849774644823926</v>
      </c>
      <c r="AF28" s="20">
        <f>'Original data'!AF36</f>
        <v>-0.005455299934474397</v>
      </c>
      <c r="AG28" s="20">
        <f>'Original data'!AG36</f>
        <v>-0.02183905142314925</v>
      </c>
      <c r="AH28" s="20">
        <f>'Original data'!AH36</f>
        <v>-0.0037806291153122534</v>
      </c>
      <c r="AI28" s="20">
        <f>'Original data'!AI36</f>
        <v>-0.05063476924252126</v>
      </c>
      <c r="AJ28" s="20">
        <f>'Original data'!AJ36</f>
        <v>-0.045785315673640456</v>
      </c>
      <c r="AK28" s="20">
        <f>'Original data'!AK36</f>
        <v>-0.0001576009298852321</v>
      </c>
      <c r="AL28" s="20">
        <f>'Original data'!AL36</f>
        <v>-0.027056931785480312</v>
      </c>
      <c r="AM28" s="20">
        <f>'Original data'!AM36</f>
        <v>-0.0024898672611513295</v>
      </c>
      <c r="AN28" s="20">
        <f>'Original data'!AN36</f>
        <v>-0.020188768660652404</v>
      </c>
      <c r="AO28" s="20">
        <f>'Original data'!AO36</f>
        <v>0.05621746824883458</v>
      </c>
      <c r="AP28" s="20">
        <f>'Original data'!AP36</f>
        <v>0.01927906480781584</v>
      </c>
      <c r="AQ28" s="20">
        <f>'Original data'!AQ36</f>
        <v>-0.07712452213165549</v>
      </c>
      <c r="AR28" s="20">
        <f>'Original data'!AR36</f>
        <v>-0.04250664352742857</v>
      </c>
      <c r="AS28" s="35">
        <f>'Original data'!AS36</f>
        <v>-0.07779075554382538</v>
      </c>
    </row>
    <row r="29" spans="1:45" ht="12.75">
      <c r="A29" s="7" t="s">
        <v>46</v>
      </c>
      <c r="B29" s="20">
        <f>'Original data'!B37</f>
        <v>0.10620241629571733</v>
      </c>
      <c r="C29" s="20">
        <f>'Original data'!C37</f>
        <v>0.08864715847859848</v>
      </c>
      <c r="D29" s="20">
        <f>'Original data'!D37</f>
        <v>0.1552568267043348</v>
      </c>
      <c r="E29" s="20">
        <f>'Original data'!E37</f>
        <v>0.12703342033857828</v>
      </c>
      <c r="F29" s="20">
        <f>'Original data'!F37</f>
        <v>0.10640589610312329</v>
      </c>
      <c r="G29" s="20">
        <f>'Original data'!G37</f>
        <v>0.07833077970335914</v>
      </c>
      <c r="H29" s="20">
        <f>'Original data'!H37</f>
        <v>0.0992400911584751</v>
      </c>
      <c r="I29" s="20">
        <f>'Original data'!I37</f>
        <v>0.10122014360017753</v>
      </c>
      <c r="J29" s="20">
        <f>'Original data'!J37</f>
        <v>0.11654864111549842</v>
      </c>
      <c r="K29" s="20">
        <f>'Original data'!K37</f>
        <v>0.09008887990990909</v>
      </c>
      <c r="L29" s="20">
        <f>'Original data'!L37</f>
        <v>0.12762275877285406</v>
      </c>
      <c r="M29" s="20">
        <f>'Original data'!M37</f>
        <v>0.10625102623329657</v>
      </c>
      <c r="N29" s="20">
        <f>'Original data'!N37</f>
        <v>0.09459043149248995</v>
      </c>
      <c r="O29" s="20">
        <f>'Original data'!O37</f>
        <v>0.08633899151233382</v>
      </c>
      <c r="P29" s="20">
        <f>'Original data'!P37</f>
        <v>0.07563251250163733</v>
      </c>
      <c r="Q29" s="20">
        <f>'Original data'!Q37</f>
        <v>0.08732066230031588</v>
      </c>
      <c r="R29" s="20">
        <f>'Original data'!R37</f>
        <v>0.08939001425091593</v>
      </c>
      <c r="S29" s="20">
        <f>'Original data'!S37</f>
        <v>0.1338969282636476</v>
      </c>
      <c r="T29" s="20">
        <f>'Original data'!T37</f>
        <v>0.13921943677898335</v>
      </c>
      <c r="U29" s="20">
        <f>'Original data'!U37</f>
        <v>0.04836748944503859</v>
      </c>
      <c r="V29" s="35">
        <f>'Original data'!V37</f>
        <v>0.03412519407313423</v>
      </c>
      <c r="W29" s="1"/>
      <c r="X29" s="8" t="str">
        <f>'Original data'!X37</f>
        <v>a8</v>
      </c>
      <c r="Y29" s="20">
        <f>'Original data'!Y37</f>
        <v>-0.08184252853850116</v>
      </c>
      <c r="Z29" s="20">
        <f>'Original data'!Z37</f>
        <v>0.05136328375314948</v>
      </c>
      <c r="AA29" s="20">
        <f>'Original data'!AA37</f>
        <v>0.05450181058125331</v>
      </c>
      <c r="AB29" s="20">
        <f>'Original data'!AB37</f>
        <v>0.056950056299618586</v>
      </c>
      <c r="AC29" s="20">
        <f>'Original data'!AC37</f>
        <v>0.028979972107078686</v>
      </c>
      <c r="AD29" s="20">
        <f>'Original data'!AD37</f>
        <v>0.06575784838160197</v>
      </c>
      <c r="AE29" s="20">
        <f>'Original data'!AE37</f>
        <v>0.11240030034422958</v>
      </c>
      <c r="AF29" s="20">
        <f>'Original data'!AF37</f>
        <v>0.14807253197328143</v>
      </c>
      <c r="AG29" s="20">
        <f>'Original data'!AG37</f>
        <v>0.11493728698421979</v>
      </c>
      <c r="AH29" s="20">
        <f>'Original data'!AH37</f>
        <v>0.13763820021490586</v>
      </c>
      <c r="AI29" s="20">
        <f>'Original data'!AI37</f>
        <v>0.1380216365779806</v>
      </c>
      <c r="AJ29" s="20">
        <f>'Original data'!AJ37</f>
        <v>0.09887248051868255</v>
      </c>
      <c r="AK29" s="20">
        <f>'Original data'!AK37</f>
        <v>0.08967121660919439</v>
      </c>
      <c r="AL29" s="20">
        <f>'Original data'!AL37</f>
        <v>0.08598778631674239</v>
      </c>
      <c r="AM29" s="20">
        <f>'Original data'!AM37</f>
        <v>0.07249781172828879</v>
      </c>
      <c r="AN29" s="20">
        <f>'Original data'!AN37</f>
        <v>0.09703155479791252</v>
      </c>
      <c r="AO29" s="20">
        <f>'Original data'!AO37</f>
        <v>0.10304341486493454</v>
      </c>
      <c r="AP29" s="20">
        <f>'Original data'!AP37</f>
        <v>0.08307672657613614</v>
      </c>
      <c r="AQ29" s="20">
        <f>'Original data'!AQ37</f>
        <v>0.10679384677959664</v>
      </c>
      <c r="AR29" s="20">
        <f>'Original data'!AR37</f>
        <v>0.04670885604884957</v>
      </c>
      <c r="AS29" s="35">
        <f>'Original data'!AS37</f>
        <v>0.01920689401080382</v>
      </c>
    </row>
    <row r="30" spans="1:45" ht="12.75">
      <c r="A30" s="7" t="s">
        <v>47</v>
      </c>
      <c r="B30" s="20">
        <f>'Original data'!B38</f>
        <v>-0.02871611745354946</v>
      </c>
      <c r="C30" s="20">
        <f>'Original data'!C38</f>
        <v>-0.05005791433438954</v>
      </c>
      <c r="D30" s="20">
        <f>'Original data'!D38</f>
        <v>-0.07714519936066912</v>
      </c>
      <c r="E30" s="20">
        <f>'Original data'!E38</f>
        <v>-0.04363857733556643</v>
      </c>
      <c r="F30" s="20">
        <f>'Original data'!F38</f>
        <v>-0.06564501483258896</v>
      </c>
      <c r="G30" s="20">
        <f>'Original data'!G38</f>
        <v>-0.024440146867513647</v>
      </c>
      <c r="H30" s="20">
        <f>'Original data'!H38</f>
        <v>-0.025285556820877624</v>
      </c>
      <c r="I30" s="20">
        <f>'Original data'!I38</f>
        <v>-0.043080317557390405</v>
      </c>
      <c r="J30" s="20">
        <f>'Original data'!J38</f>
        <v>-0.04506797991959663</v>
      </c>
      <c r="K30" s="20">
        <f>'Original data'!K38</f>
        <v>-0.024180347118650032</v>
      </c>
      <c r="L30" s="20">
        <f>'Original data'!L38</f>
        <v>-0.03580936612293286</v>
      </c>
      <c r="M30" s="20">
        <f>'Original data'!M38</f>
        <v>-0.03555910123046866</v>
      </c>
      <c r="N30" s="20">
        <f>'Original data'!N38</f>
        <v>-0.027810052635893596</v>
      </c>
      <c r="O30" s="20">
        <f>'Original data'!O38</f>
        <v>-0.023063903291775698</v>
      </c>
      <c r="P30" s="20">
        <f>'Original data'!P38</f>
        <v>0.0033488838067558327</v>
      </c>
      <c r="Q30" s="20">
        <f>'Original data'!Q38</f>
        <v>-0.02418387190066853</v>
      </c>
      <c r="R30" s="20">
        <f>'Original data'!R38</f>
        <v>-0.026889120603890128</v>
      </c>
      <c r="S30" s="20">
        <f>'Original data'!S38</f>
        <v>-0.060695831112097476</v>
      </c>
      <c r="T30" s="20">
        <f>'Original data'!T38</f>
        <v>-0.07825082772765513</v>
      </c>
      <c r="U30" s="20">
        <f>'Original data'!U38</f>
        <v>0.005855695972611916</v>
      </c>
      <c r="V30" s="35">
        <f>'Original data'!V38</f>
        <v>-0.03651573332234031</v>
      </c>
      <c r="W30" s="1"/>
      <c r="X30" s="8" t="str">
        <f>'Original data'!X38</f>
        <v>a9</v>
      </c>
      <c r="Y30" s="20">
        <f>'Original data'!Y38</f>
        <v>0.08088277397904627</v>
      </c>
      <c r="Z30" s="20">
        <f>'Original data'!Z38</f>
        <v>0.002161297857004446</v>
      </c>
      <c r="AA30" s="20">
        <f>'Original data'!AA38</f>
        <v>-0.040643146203971615</v>
      </c>
      <c r="AB30" s="20">
        <f>'Original data'!AB38</f>
        <v>-0.038662414018737774</v>
      </c>
      <c r="AC30" s="20">
        <f>'Original data'!AC38</f>
        <v>-0.030089783586444957</v>
      </c>
      <c r="AD30" s="20">
        <f>'Original data'!AD38</f>
        <v>-0.05299246010578772</v>
      </c>
      <c r="AE30" s="20">
        <f>'Original data'!AE38</f>
        <v>-0.049215557761738235</v>
      </c>
      <c r="AF30" s="20">
        <f>'Original data'!AF38</f>
        <v>-0.03143816077471448</v>
      </c>
      <c r="AG30" s="20">
        <f>'Original data'!AG38</f>
        <v>-0.02780137355682455</v>
      </c>
      <c r="AH30" s="20">
        <f>'Original data'!AH38</f>
        <v>-0.042416651072279245</v>
      </c>
      <c r="AI30" s="20">
        <f>'Original data'!AI38</f>
        <v>-0.05030719774684664</v>
      </c>
      <c r="AJ30" s="20">
        <f>'Original data'!AJ38</f>
        <v>-0.018425811763544686</v>
      </c>
      <c r="AK30" s="20">
        <f>'Original data'!AK38</f>
        <v>-0.04680346204251407</v>
      </c>
      <c r="AL30" s="20">
        <f>'Original data'!AL38</f>
        <v>-0.03689772423948909</v>
      </c>
      <c r="AM30" s="20">
        <f>'Original data'!AM38</f>
        <v>-0.01374929149223722</v>
      </c>
      <c r="AN30" s="20">
        <f>'Original data'!AN38</f>
        <v>-0.036565439287251374</v>
      </c>
      <c r="AO30" s="20">
        <f>'Original data'!AO38</f>
        <v>-0.0007671923184623189</v>
      </c>
      <c r="AP30" s="20">
        <f>'Original data'!AP38</f>
        <v>-0.03820164531562162</v>
      </c>
      <c r="AQ30" s="20">
        <f>'Original data'!AQ38</f>
        <v>-0.07133762855707779</v>
      </c>
      <c r="AR30" s="20">
        <f>'Original data'!AR38</f>
        <v>-0.00039707469609842616</v>
      </c>
      <c r="AS30" s="35">
        <f>'Original data'!AS38</f>
        <v>-0.02716354340037465</v>
      </c>
    </row>
    <row r="31" spans="1:45" ht="12.75">
      <c r="A31" s="7" t="s">
        <v>48</v>
      </c>
      <c r="B31" s="20">
        <f>'Original data'!B39</f>
        <v>0.1303044694448382</v>
      </c>
      <c r="C31" s="20">
        <f>'Original data'!C39</f>
        <v>0.15619336683528934</v>
      </c>
      <c r="D31" s="20">
        <f>'Original data'!D39</f>
        <v>0.2568983240851205</v>
      </c>
      <c r="E31" s="20">
        <f>'Original data'!E39</f>
        <v>0.24556791247096002</v>
      </c>
      <c r="F31" s="20">
        <f>'Original data'!F39</f>
        <v>0.24017304711931914</v>
      </c>
      <c r="G31" s="20">
        <f>'Original data'!G39</f>
        <v>0.22417872860114035</v>
      </c>
      <c r="H31" s="20">
        <f>'Original data'!H39</f>
        <v>0.21331625500687718</v>
      </c>
      <c r="I31" s="20">
        <f>'Original data'!I39</f>
        <v>0.2641283411298454</v>
      </c>
      <c r="J31" s="20">
        <f>'Original data'!J39</f>
        <v>0.25040945951714627</v>
      </c>
      <c r="K31" s="20">
        <f>'Original data'!K39</f>
        <v>0.21720678134041307</v>
      </c>
      <c r="L31" s="20">
        <f>'Original data'!L39</f>
        <v>0.2640400999461253</v>
      </c>
      <c r="M31" s="20">
        <f>'Original data'!M39</f>
        <v>0.2849096672000331</v>
      </c>
      <c r="N31" s="20">
        <f>'Original data'!N39</f>
        <v>0.23704447545588586</v>
      </c>
      <c r="O31" s="20">
        <f>'Original data'!O39</f>
        <v>0.26502584857023914</v>
      </c>
      <c r="P31" s="20">
        <f>'Original data'!P39</f>
        <v>0.2558025014052451</v>
      </c>
      <c r="Q31" s="20">
        <f>'Original data'!Q39</f>
        <v>0.2382025083537175</v>
      </c>
      <c r="R31" s="20">
        <f>'Original data'!R39</f>
        <v>0.20602687656121774</v>
      </c>
      <c r="S31" s="20">
        <f>'Original data'!S39</f>
        <v>0.31647218559352763</v>
      </c>
      <c r="T31" s="20">
        <f>'Original data'!T39</f>
        <v>0.2980071186716818</v>
      </c>
      <c r="U31" s="20">
        <f>'Original data'!U39</f>
        <v>0.13660376726599294</v>
      </c>
      <c r="V31" s="35">
        <f>'Original data'!V39</f>
        <v>0.039936542939020776</v>
      </c>
      <c r="W31" s="1"/>
      <c r="X31" s="8" t="str">
        <f>'Original data'!X39</f>
        <v>a10</v>
      </c>
      <c r="Y31" s="20">
        <f>'Original data'!Y39</f>
        <v>0.11091925808621506</v>
      </c>
      <c r="Z31" s="20">
        <f>'Original data'!Z39</f>
        <v>0.22412794552266707</v>
      </c>
      <c r="AA31" s="20">
        <f>'Original data'!AA39</f>
        <v>0.24145473641259813</v>
      </c>
      <c r="AB31" s="20">
        <f>'Original data'!AB39</f>
        <v>0.19039773215983125</v>
      </c>
      <c r="AC31" s="20">
        <f>'Original data'!AC39</f>
        <v>0.1399676299606148</v>
      </c>
      <c r="AD31" s="20">
        <f>'Original data'!AD39</f>
        <v>0.1350087257075137</v>
      </c>
      <c r="AE31" s="20">
        <f>'Original data'!AE39</f>
        <v>0.1732249944913083</v>
      </c>
      <c r="AF31" s="20">
        <f>'Original data'!AF39</f>
        <v>0.2600193749844874</v>
      </c>
      <c r="AG31" s="20">
        <f>'Original data'!AG39</f>
        <v>0.18986599088098938</v>
      </c>
      <c r="AH31" s="20">
        <f>'Original data'!AH39</f>
        <v>0.2257614387988377</v>
      </c>
      <c r="AI31" s="20">
        <f>'Original data'!AI39</f>
        <v>0.1889164216131996</v>
      </c>
      <c r="AJ31" s="20">
        <f>'Original data'!AJ39</f>
        <v>0.16039325239664978</v>
      </c>
      <c r="AK31" s="20">
        <f>'Original data'!AK39</f>
        <v>0.14065854637755282</v>
      </c>
      <c r="AL31" s="20">
        <f>'Original data'!AL39</f>
        <v>0.14552992262475922</v>
      </c>
      <c r="AM31" s="20">
        <f>'Original data'!AM39</f>
        <v>0.13351301427287804</v>
      </c>
      <c r="AN31" s="20">
        <f>'Original data'!AN39</f>
        <v>0.1835971652268081</v>
      </c>
      <c r="AO31" s="20">
        <f>'Original data'!AO39</f>
        <v>0.22505732946951357</v>
      </c>
      <c r="AP31" s="20">
        <f>'Original data'!AP39</f>
        <v>0.20087249223686687</v>
      </c>
      <c r="AQ31" s="20">
        <f>'Original data'!AQ39</f>
        <v>0.11081567853351798</v>
      </c>
      <c r="AR31" s="20">
        <f>'Original data'!AR39</f>
        <v>0.09213179963687756</v>
      </c>
      <c r="AS31" s="35">
        <f>'Original data'!AS39</f>
        <v>-0.005541754009960254</v>
      </c>
    </row>
    <row r="32" spans="1:45" ht="12.75">
      <c r="A32" s="7" t="s">
        <v>49</v>
      </c>
      <c r="B32" s="20">
        <f>'Original data'!B40</f>
        <v>-0.17074123811845124</v>
      </c>
      <c r="C32" s="20">
        <f>'Original data'!C40</f>
        <v>-0.025407344924938662</v>
      </c>
      <c r="D32" s="20">
        <f>'Original data'!D40</f>
        <v>-0.031425985864253866</v>
      </c>
      <c r="E32" s="20">
        <f>'Original data'!E40</f>
        <v>-0.026739698635061274</v>
      </c>
      <c r="F32" s="20">
        <f>'Original data'!F40</f>
        <v>-0.0292479234391805</v>
      </c>
      <c r="G32" s="20">
        <f>'Original data'!G40</f>
        <v>-0.027220832761117805</v>
      </c>
      <c r="H32" s="20">
        <f>'Original data'!H40</f>
        <v>-0.022612801563907926</v>
      </c>
      <c r="I32" s="20">
        <f>'Original data'!I40</f>
        <v>-0.02829257087495444</v>
      </c>
      <c r="J32" s="20">
        <f>'Original data'!J40</f>
        <v>-0.027704791956977365</v>
      </c>
      <c r="K32" s="20">
        <f>'Original data'!K40</f>
        <v>-0.023856482322764924</v>
      </c>
      <c r="L32" s="20">
        <f>'Original data'!L40</f>
        <v>-0.021685782852251558</v>
      </c>
      <c r="M32" s="20">
        <f>'Original data'!M40</f>
        <v>-0.02196832143451328</v>
      </c>
      <c r="N32" s="20">
        <f>'Original data'!N40</f>
        <v>-0.012683860867333117</v>
      </c>
      <c r="O32" s="20">
        <f>'Original data'!O40</f>
        <v>-0.006367961768236452</v>
      </c>
      <c r="P32" s="20">
        <f>'Original data'!P40</f>
        <v>-0.0035451862994313726</v>
      </c>
      <c r="Q32" s="20">
        <f>'Original data'!Q40</f>
        <v>-0.020949755443126744</v>
      </c>
      <c r="R32" s="20">
        <f>'Original data'!R40</f>
        <v>-0.040015675732735234</v>
      </c>
      <c r="S32" s="20">
        <f>'Original data'!S40</f>
        <v>-0.07238537836799167</v>
      </c>
      <c r="T32" s="20">
        <f>'Original data'!T40</f>
        <v>-0.08104622254268048</v>
      </c>
      <c r="U32" s="20">
        <f>'Original data'!U40</f>
        <v>-0.026526454572736485</v>
      </c>
      <c r="V32" s="35">
        <f>'Original data'!V40</f>
        <v>-0.03602121351713223</v>
      </c>
      <c r="W32" s="1"/>
      <c r="X32" s="8" t="str">
        <f>'Original data'!X40</f>
        <v>a11</v>
      </c>
      <c r="Y32" s="20">
        <f>'Original data'!Y40</f>
        <v>-0.16715873933934988</v>
      </c>
      <c r="Z32" s="20">
        <f>'Original data'!Z40</f>
        <v>-0.026108359593229137</v>
      </c>
      <c r="AA32" s="20">
        <f>'Original data'!AA40</f>
        <v>-0.02825685710700468</v>
      </c>
      <c r="AB32" s="20">
        <f>'Original data'!AB40</f>
        <v>-0.0402888861052213</v>
      </c>
      <c r="AC32" s="20">
        <f>'Original data'!AC40</f>
        <v>-0.03678701540465589</v>
      </c>
      <c r="AD32" s="20">
        <f>'Original data'!AD40</f>
        <v>-0.050798555029569994</v>
      </c>
      <c r="AE32" s="20">
        <f>'Original data'!AE40</f>
        <v>-0.04432934260019525</v>
      </c>
      <c r="AF32" s="20">
        <f>'Original data'!AF40</f>
        <v>-0.03752658291940453</v>
      </c>
      <c r="AG32" s="20">
        <f>'Original data'!AG40</f>
        <v>-0.03877533538038414</v>
      </c>
      <c r="AH32" s="20">
        <f>'Original data'!AH40</f>
        <v>-0.036470256765114215</v>
      </c>
      <c r="AI32" s="20">
        <f>'Original data'!AI40</f>
        <v>-0.03699774457226477</v>
      </c>
      <c r="AJ32" s="20">
        <f>'Original data'!AJ40</f>
        <v>-0.0343075209144717</v>
      </c>
      <c r="AK32" s="20">
        <f>'Original data'!AK40</f>
        <v>-0.030248939331257784</v>
      </c>
      <c r="AL32" s="20">
        <f>'Original data'!AL40</f>
        <v>-0.021865654258185138</v>
      </c>
      <c r="AM32" s="20">
        <f>'Original data'!AM40</f>
        <v>-0.027957035714289057</v>
      </c>
      <c r="AN32" s="20">
        <f>'Original data'!AN40</f>
        <v>-0.044130350547037143</v>
      </c>
      <c r="AO32" s="20">
        <f>'Original data'!AO40</f>
        <v>-0.0608140911174028</v>
      </c>
      <c r="AP32" s="20">
        <f>'Original data'!AP40</f>
        <v>-0.082257361582246</v>
      </c>
      <c r="AQ32" s="20">
        <f>'Original data'!AQ40</f>
        <v>-0.08872759950719579</v>
      </c>
      <c r="AR32" s="20">
        <f>'Original data'!AR40</f>
        <v>-0.047817784775422575</v>
      </c>
      <c r="AS32" s="35">
        <f>'Original data'!AS40</f>
        <v>-0.04669031138942398</v>
      </c>
    </row>
    <row r="33" spans="1:45" ht="12.75">
      <c r="A33" s="7" t="s">
        <v>50</v>
      </c>
      <c r="B33" s="20">
        <f>'Original data'!B41</f>
        <v>0.03376351760492933</v>
      </c>
      <c r="C33" s="20">
        <f>'Original data'!C41</f>
        <v>0.030862705971845893</v>
      </c>
      <c r="D33" s="20">
        <f>'Original data'!D41</f>
        <v>0.044321157063674115</v>
      </c>
      <c r="E33" s="20">
        <f>'Original data'!E41</f>
        <v>0.042741417074041284</v>
      </c>
      <c r="F33" s="20">
        <f>'Original data'!F41</f>
        <v>0.04269437584267663</v>
      </c>
      <c r="G33" s="20">
        <f>'Original data'!G41</f>
        <v>0.040428171678067684</v>
      </c>
      <c r="H33" s="20">
        <f>'Original data'!H41</f>
        <v>0.0384647717596355</v>
      </c>
      <c r="I33" s="20">
        <f>'Original data'!I41</f>
        <v>0.04400827112374126</v>
      </c>
      <c r="J33" s="20">
        <f>'Original data'!J41</f>
        <v>0.04488093364626489</v>
      </c>
      <c r="K33" s="20">
        <f>'Original data'!K41</f>
        <v>0.04042163605474513</v>
      </c>
      <c r="L33" s="20">
        <f>'Original data'!L41</f>
        <v>0.045580185034680476</v>
      </c>
      <c r="M33" s="20">
        <f>'Original data'!M41</f>
        <v>0.04580275527594902</v>
      </c>
      <c r="N33" s="20">
        <f>'Original data'!N41</f>
        <v>0.041023687133835716</v>
      </c>
      <c r="O33" s="20">
        <f>'Original data'!O41</f>
        <v>0.04534067712835837</v>
      </c>
      <c r="P33" s="20">
        <f>'Original data'!P41</f>
        <v>0.04567561232823815</v>
      </c>
      <c r="Q33" s="20">
        <f>'Original data'!Q41</f>
        <v>0.0433298911011909</v>
      </c>
      <c r="R33" s="20">
        <f>'Original data'!R41</f>
        <v>0.0382581819482861</v>
      </c>
      <c r="S33" s="20">
        <f>'Original data'!S41</f>
        <v>0.05241767176397885</v>
      </c>
      <c r="T33" s="20">
        <f>'Original data'!T41</f>
        <v>0.05001552432091756</v>
      </c>
      <c r="U33" s="20">
        <f>'Original data'!U41</f>
        <v>0.01846463080723621</v>
      </c>
      <c r="V33" s="35">
        <f>'Original data'!V41</f>
        <v>0.01668832050815414</v>
      </c>
      <c r="W33" s="1"/>
      <c r="X33" s="8" t="str">
        <f>'Original data'!X41</f>
        <v>a12</v>
      </c>
      <c r="Y33" s="20">
        <f>'Original data'!Y41</f>
        <v>0.018411261420137326</v>
      </c>
      <c r="Z33" s="20">
        <f>'Original data'!Z41</f>
        <v>0.03406488413181367</v>
      </c>
      <c r="AA33" s="20">
        <f>'Original data'!AA41</f>
        <v>0.042339940135592384</v>
      </c>
      <c r="AB33" s="20">
        <f>'Original data'!AB41</f>
        <v>0.035887055304763806</v>
      </c>
      <c r="AC33" s="20">
        <f>'Original data'!AC41</f>
        <v>0.025739479908582937</v>
      </c>
      <c r="AD33" s="20">
        <f>'Original data'!AD41</f>
        <v>0.030340392227724264</v>
      </c>
      <c r="AE33" s="20">
        <f>'Original data'!AE41</f>
        <v>0.0386805978909764</v>
      </c>
      <c r="AF33" s="20">
        <f>'Original data'!AF41</f>
        <v>0.049866727336636246</v>
      </c>
      <c r="AG33" s="20">
        <f>'Original data'!AG41</f>
        <v>0.03924702176635075</v>
      </c>
      <c r="AH33" s="20">
        <f>'Original data'!AH41</f>
        <v>0.042658401365795864</v>
      </c>
      <c r="AI33" s="20">
        <f>'Original data'!AI41</f>
        <v>0.036640996559697186</v>
      </c>
      <c r="AJ33" s="20">
        <f>'Original data'!AJ41</f>
        <v>0.032083895606891226</v>
      </c>
      <c r="AK33" s="20">
        <f>'Original data'!AK41</f>
        <v>0.030216482520631277</v>
      </c>
      <c r="AL33" s="20">
        <f>'Original data'!AL41</f>
        <v>0.02626415372483644</v>
      </c>
      <c r="AM33" s="20">
        <f>'Original data'!AM41</f>
        <v>0.026088530096660578</v>
      </c>
      <c r="AN33" s="20">
        <f>'Original data'!AN41</f>
        <v>0.03586086702142825</v>
      </c>
      <c r="AO33" s="20">
        <f>'Original data'!AO41</f>
        <v>0.03580980875235932</v>
      </c>
      <c r="AP33" s="20">
        <f>'Original data'!AP41</f>
        <v>0.03493412891295307</v>
      </c>
      <c r="AQ33" s="20">
        <f>'Original data'!AQ41</f>
        <v>0.01877073316014713</v>
      </c>
      <c r="AR33" s="20">
        <f>'Original data'!AR41</f>
        <v>0.005876952411035531</v>
      </c>
      <c r="AS33" s="35">
        <f>'Original data'!AS41</f>
        <v>0.008667451651342225</v>
      </c>
    </row>
    <row r="34" spans="1:45" ht="12.75">
      <c r="A34" s="7" t="s">
        <v>51</v>
      </c>
      <c r="B34" s="20">
        <f>'Original data'!B42</f>
        <v>0.008133598884492922</v>
      </c>
      <c r="C34" s="20">
        <f>'Original data'!C42</f>
        <v>-0.0038172638432911322</v>
      </c>
      <c r="D34" s="20">
        <f>'Original data'!D42</f>
        <v>-0.002481197001818784</v>
      </c>
      <c r="E34" s="20">
        <f>'Original data'!E42</f>
        <v>-0.0009098811036850575</v>
      </c>
      <c r="F34" s="20">
        <f>'Original data'!F42</f>
        <v>-0.0029232365712983325</v>
      </c>
      <c r="G34" s="20">
        <f>'Original data'!G42</f>
        <v>-0.0006613365282733766</v>
      </c>
      <c r="H34" s="20">
        <f>'Original data'!H42</f>
        <v>0.0008856105739768428</v>
      </c>
      <c r="I34" s="20">
        <f>'Original data'!I42</f>
        <v>-0.0013505610424931272</v>
      </c>
      <c r="J34" s="20">
        <f>'Original data'!J42</f>
        <v>-0.0012775306494507066</v>
      </c>
      <c r="K34" s="20">
        <f>'Original data'!K42</f>
        <v>-0.0001942156552645147</v>
      </c>
      <c r="L34" s="20">
        <f>'Original data'!L42</f>
        <v>-0.0005924972951703005</v>
      </c>
      <c r="M34" s="20">
        <f>'Original data'!M42</f>
        <v>-0.000980775362369778</v>
      </c>
      <c r="N34" s="20">
        <f>'Original data'!N42</f>
        <v>-0.00011842217199501282</v>
      </c>
      <c r="O34" s="20">
        <f>'Original data'!O42</f>
        <v>0.0022823340342913064</v>
      </c>
      <c r="P34" s="20">
        <f>'Original data'!P42</f>
        <v>0.0023582120685367277</v>
      </c>
      <c r="Q34" s="20">
        <f>'Original data'!Q42</f>
        <v>-0.00012795199892409303</v>
      </c>
      <c r="R34" s="20">
        <f>'Original data'!R42</f>
        <v>-0.00037910314831813164</v>
      </c>
      <c r="S34" s="20">
        <f>'Original data'!S42</f>
        <v>-0.004791713644614258</v>
      </c>
      <c r="T34" s="20">
        <f>'Original data'!T42</f>
        <v>-0.0060251803154674</v>
      </c>
      <c r="U34" s="20">
        <f>'Original data'!U42</f>
        <v>0.0009598532307278779</v>
      </c>
      <c r="V34" s="35">
        <f>'Original data'!V42</f>
        <v>-0.0006005628770204165</v>
      </c>
      <c r="W34" s="1"/>
      <c r="X34" s="8" t="str">
        <f>'Original data'!X42</f>
        <v>a13</v>
      </c>
      <c r="Y34" s="20">
        <f>'Original data'!Y42</f>
        <v>0.011198244831614712</v>
      </c>
      <c r="Z34" s="20">
        <f>'Original data'!Z42</f>
        <v>0.002027180256288837</v>
      </c>
      <c r="AA34" s="20">
        <f>'Original data'!AA42</f>
        <v>0.002601565483443525</v>
      </c>
      <c r="AB34" s="20">
        <f>'Original data'!AB42</f>
        <v>-0.002146580076204635</v>
      </c>
      <c r="AC34" s="20">
        <f>'Original data'!AC42</f>
        <v>-0.0008086965444315496</v>
      </c>
      <c r="AD34" s="20">
        <f>'Original data'!AD42</f>
        <v>-0.005266357140939854</v>
      </c>
      <c r="AE34" s="20">
        <f>'Original data'!AE42</f>
        <v>-0.0018780945029824303</v>
      </c>
      <c r="AF34" s="20">
        <f>'Original data'!AF42</f>
        <v>-0.0028723674184164996</v>
      </c>
      <c r="AG34" s="20">
        <f>'Original data'!AG42</f>
        <v>-0.0023611619265246973</v>
      </c>
      <c r="AH34" s="20">
        <f>'Original data'!AH42</f>
        <v>-0.0007820452661944722</v>
      </c>
      <c r="AI34" s="20">
        <f>'Original data'!AI42</f>
        <v>-0.0025518150801129118</v>
      </c>
      <c r="AJ34" s="20">
        <f>'Original data'!AJ42</f>
        <v>0.0015080161750713815</v>
      </c>
      <c r="AK34" s="20">
        <f>'Original data'!AK42</f>
        <v>-0.0010366129648063044</v>
      </c>
      <c r="AL34" s="20">
        <f>'Original data'!AL42</f>
        <v>-0.0012613486242978788</v>
      </c>
      <c r="AM34" s="20">
        <f>'Original data'!AM42</f>
        <v>0.0014024223352545073</v>
      </c>
      <c r="AN34" s="20">
        <f>'Original data'!AN42</f>
        <v>-0.0023446050427332406</v>
      </c>
      <c r="AO34" s="20">
        <f>'Original data'!AO42</f>
        <v>-0.0028193896315807225</v>
      </c>
      <c r="AP34" s="20">
        <f>'Original data'!AP42</f>
        <v>-0.004310071127013775</v>
      </c>
      <c r="AQ34" s="20">
        <f>'Original data'!AQ42</f>
        <v>-0.005518746499620735</v>
      </c>
      <c r="AR34" s="20">
        <f>'Original data'!AR42</f>
        <v>0.0012014308309030528</v>
      </c>
      <c r="AS34" s="35">
        <f>'Original data'!AS42</f>
        <v>-0.0008610231382093377</v>
      </c>
    </row>
    <row r="35" spans="1:45" ht="12.75">
      <c r="A35" s="7" t="s">
        <v>52</v>
      </c>
      <c r="B35" s="20">
        <f>'Original data'!B43</f>
        <v>0.0043655633263709245</v>
      </c>
      <c r="C35" s="20">
        <f>'Original data'!C43</f>
        <v>0.008966669169638895</v>
      </c>
      <c r="D35" s="20">
        <f>'Original data'!D43</f>
        <v>0.014253854365287593</v>
      </c>
      <c r="E35" s="20">
        <f>'Original data'!E43</f>
        <v>0.013710976045314089</v>
      </c>
      <c r="F35" s="20">
        <f>'Original data'!F43</f>
        <v>0.012533515831350657</v>
      </c>
      <c r="G35" s="20">
        <f>'Original data'!G43</f>
        <v>0.012185210030444378</v>
      </c>
      <c r="H35" s="20">
        <f>'Original data'!H43</f>
        <v>0.01292204946447584</v>
      </c>
      <c r="I35" s="20">
        <f>'Original data'!I43</f>
        <v>0.015424381188877621</v>
      </c>
      <c r="J35" s="20">
        <f>'Original data'!J43</f>
        <v>0.016482062294463917</v>
      </c>
      <c r="K35" s="20">
        <f>'Original data'!K43</f>
        <v>0.01427913527892953</v>
      </c>
      <c r="L35" s="20">
        <f>'Original data'!L43</f>
        <v>0.015990137668046123</v>
      </c>
      <c r="M35" s="20">
        <f>'Original data'!M43</f>
        <v>0.017912084178141264</v>
      </c>
      <c r="N35" s="20">
        <f>'Original data'!N43</f>
        <v>0.012688084430766114</v>
      </c>
      <c r="O35" s="20">
        <f>'Original data'!O43</f>
        <v>0.015799647255906022</v>
      </c>
      <c r="P35" s="20">
        <f>'Original data'!P43</f>
        <v>0.015141932264943068</v>
      </c>
      <c r="Q35" s="20">
        <f>'Original data'!Q43</f>
        <v>0.0136864886308652</v>
      </c>
      <c r="R35" s="20">
        <f>'Original data'!R43</f>
        <v>0.013197495658701633</v>
      </c>
      <c r="S35" s="20">
        <f>'Original data'!S43</f>
        <v>0.02020952671049076</v>
      </c>
      <c r="T35" s="20">
        <f>'Original data'!T43</f>
        <v>0.018265867090269144</v>
      </c>
      <c r="U35" s="20">
        <f>'Original data'!U43</f>
        <v>0.005183159554831317</v>
      </c>
      <c r="V35" s="35">
        <f>'Original data'!V43</f>
        <v>0.0007438124262361764</v>
      </c>
      <c r="W35" s="1"/>
      <c r="X35" s="8" t="str">
        <f>'Original data'!X43</f>
        <v>a14</v>
      </c>
      <c r="Y35" s="20">
        <f>'Original data'!Y43</f>
        <v>-0.007195664644801337</v>
      </c>
      <c r="Z35" s="20">
        <f>'Original data'!Z43</f>
        <v>0.01537984927701563</v>
      </c>
      <c r="AA35" s="20">
        <f>'Original data'!AA43</f>
        <v>0.015531931459586817</v>
      </c>
      <c r="AB35" s="20">
        <f>'Original data'!AB43</f>
        <v>0.014922969984244456</v>
      </c>
      <c r="AC35" s="20">
        <f>'Original data'!AC43</f>
        <v>0.011772207293320331</v>
      </c>
      <c r="AD35" s="20">
        <f>'Original data'!AD43</f>
        <v>0.01314014122347744</v>
      </c>
      <c r="AE35" s="20">
        <f>'Original data'!AE43</f>
        <v>0.015599814659276947</v>
      </c>
      <c r="AF35" s="20">
        <f>'Original data'!AF43</f>
        <v>0.020549784936018684</v>
      </c>
      <c r="AG35" s="20">
        <f>'Original data'!AG43</f>
        <v>0.016651011752396513</v>
      </c>
      <c r="AH35" s="20">
        <f>'Original data'!AH43</f>
        <v>0.019320212533256713</v>
      </c>
      <c r="AI35" s="20">
        <f>'Original data'!AI43</f>
        <v>0.018220986339424854</v>
      </c>
      <c r="AJ35" s="20">
        <f>'Original data'!AJ43</f>
        <v>0.015949081610139727</v>
      </c>
      <c r="AK35" s="20">
        <f>'Original data'!AK43</f>
        <v>0.014158110434724603</v>
      </c>
      <c r="AL35" s="20">
        <f>'Original data'!AL43</f>
        <v>0.013045605131384141</v>
      </c>
      <c r="AM35" s="20">
        <f>'Original data'!AM43</f>
        <v>0.012149084921337186</v>
      </c>
      <c r="AN35" s="20">
        <f>'Original data'!AN43</f>
        <v>0.014797921380961133</v>
      </c>
      <c r="AO35" s="20">
        <f>'Original data'!AO43</f>
        <v>0.017213719034166547</v>
      </c>
      <c r="AP35" s="20">
        <f>'Original data'!AP43</f>
        <v>0.01477708764193434</v>
      </c>
      <c r="AQ35" s="20">
        <f>'Original data'!AQ43</f>
        <v>0.012034878851483752</v>
      </c>
      <c r="AR35" s="20">
        <f>'Original data'!AR43</f>
        <v>0.0042908210700509175</v>
      </c>
      <c r="AS35" s="35">
        <f>'Original data'!AS43</f>
        <v>0.001992737134189103</v>
      </c>
    </row>
    <row r="36" spans="1:45" ht="12.75">
      <c r="A36" s="7" t="s">
        <v>53</v>
      </c>
      <c r="B36" s="20">
        <f>'Original data'!B44</f>
        <v>-0.007687753022557336</v>
      </c>
      <c r="C36" s="20">
        <f>'Original data'!C44</f>
        <v>-0.0008607996522685991</v>
      </c>
      <c r="D36" s="20">
        <f>'Original data'!D44</f>
        <v>0.0031959581281513633</v>
      </c>
      <c r="E36" s="20">
        <f>'Original data'!E44</f>
        <v>0.00015892122482963345</v>
      </c>
      <c r="F36" s="20">
        <f>'Original data'!F44</f>
        <v>0.004880235545199342</v>
      </c>
      <c r="G36" s="20">
        <f>'Original data'!G44</f>
        <v>-7.173168238072507E-05</v>
      </c>
      <c r="H36" s="20">
        <f>'Original data'!H44</f>
        <v>-9.640835003395416E-05</v>
      </c>
      <c r="I36" s="20">
        <f>'Original data'!I44</f>
        <v>-0.0045831105496815785</v>
      </c>
      <c r="J36" s="20">
        <f>'Original data'!J44</f>
        <v>-0.0017159983894582832</v>
      </c>
      <c r="K36" s="20">
        <f>'Original data'!K44</f>
        <v>-0.0017532545911599518</v>
      </c>
      <c r="L36" s="20">
        <f>'Original data'!L44</f>
        <v>-0.001264128413577861</v>
      </c>
      <c r="M36" s="20">
        <f>'Original data'!M44</f>
        <v>0.0007067896320802746</v>
      </c>
      <c r="N36" s="20">
        <f>'Original data'!N44</f>
        <v>-0.000705277217261116</v>
      </c>
      <c r="O36" s="20">
        <f>'Original data'!O44</f>
        <v>0.0006069951475991837</v>
      </c>
      <c r="P36" s="20">
        <f>'Original data'!P44</f>
        <v>-0.0016528812261464715</v>
      </c>
      <c r="Q36" s="20">
        <f>'Original data'!Q44</f>
        <v>0.0024819483755381434</v>
      </c>
      <c r="R36" s="20">
        <f>'Original data'!R44</f>
        <v>-0.001588510366449485</v>
      </c>
      <c r="S36" s="20">
        <f>'Original data'!S44</f>
        <v>-0.0008586327378706307</v>
      </c>
      <c r="T36" s="20">
        <f>'Original data'!T44</f>
        <v>-0.004034007090421381</v>
      </c>
      <c r="U36" s="20">
        <f>'Original data'!U44</f>
        <v>-0.005015577307225818</v>
      </c>
      <c r="V36" s="35">
        <f>'Original data'!V44</f>
        <v>-0.0009928611271547625</v>
      </c>
      <c r="W36" s="1"/>
      <c r="X36" s="8" t="str">
        <f>'Original data'!X44</f>
        <v>a15</v>
      </c>
      <c r="Y36" s="20">
        <f>'Original data'!Y44</f>
        <v>-0.002186630059892532</v>
      </c>
      <c r="Z36" s="20">
        <f>'Original data'!Z44</f>
        <v>-0.010622523187039877</v>
      </c>
      <c r="AA36" s="20">
        <f>'Original data'!AA44</f>
        <v>0.0038093944438864187</v>
      </c>
      <c r="AB36" s="20">
        <f>'Original data'!AB44</f>
        <v>-0.003243507204567839</v>
      </c>
      <c r="AC36" s="20">
        <f>'Original data'!AC44</f>
        <v>-0.0024455350357929957</v>
      </c>
      <c r="AD36" s="20">
        <f>'Original data'!AD44</f>
        <v>-0.006165834844751407</v>
      </c>
      <c r="AE36" s="20">
        <f>'Original data'!AE44</f>
        <v>-0.008072694525692236</v>
      </c>
      <c r="AF36" s="20">
        <f>'Original data'!AF44</f>
        <v>-0.004555758866851854</v>
      </c>
      <c r="AG36" s="20">
        <f>'Original data'!AG44</f>
        <v>-0.007318473162077589</v>
      </c>
      <c r="AH36" s="20">
        <f>'Original data'!AH44</f>
        <v>-0.0037474374016132116</v>
      </c>
      <c r="AI36" s="20">
        <f>'Original data'!AI44</f>
        <v>-0.005674281346402831</v>
      </c>
      <c r="AJ36" s="20">
        <f>'Original data'!AJ44</f>
        <v>-0.006203428552393877</v>
      </c>
      <c r="AK36" s="20">
        <f>'Original data'!AK44</f>
        <v>-0.005848123492492319</v>
      </c>
      <c r="AL36" s="20">
        <f>'Original data'!AL44</f>
        <v>-0.006698488852690139</v>
      </c>
      <c r="AM36" s="20">
        <f>'Original data'!AM44</f>
        <v>-0.009628248941393348</v>
      </c>
      <c r="AN36" s="20">
        <f>'Original data'!AN44</f>
        <v>-0.002147865772629449</v>
      </c>
      <c r="AO36" s="20">
        <f>'Original data'!AO44</f>
        <v>-0.004332854831996552</v>
      </c>
      <c r="AP36" s="20">
        <f>'Original data'!AP44</f>
        <v>-0.005861810448900704</v>
      </c>
      <c r="AQ36" s="20">
        <f>'Original data'!AQ44</f>
        <v>-0.007330995396752289</v>
      </c>
      <c r="AR36" s="20">
        <f>'Original data'!AR44</f>
        <v>-0.002265446933480103</v>
      </c>
      <c r="AS36" s="35">
        <f>'Original data'!AS44</f>
        <v>-0.004913754874002235</v>
      </c>
    </row>
    <row r="37" spans="1:45" ht="12.75">
      <c r="A37" s="7" t="s">
        <v>54</v>
      </c>
      <c r="B37" s="20">
        <f>'Original data'!B45</f>
        <v>-0.00778330692989424</v>
      </c>
      <c r="C37" s="20">
        <f>'Original data'!C45</f>
        <v>-0.01951501748248731</v>
      </c>
      <c r="D37" s="20">
        <f>'Original data'!D45</f>
        <v>-0.03191840088079245</v>
      </c>
      <c r="E37" s="20">
        <f>'Original data'!E45</f>
        <v>-0.032254280814175654</v>
      </c>
      <c r="F37" s="20">
        <f>'Original data'!F45</f>
        <v>-0.03230720842592141</v>
      </c>
      <c r="G37" s="20">
        <f>'Original data'!G45</f>
        <v>-0.03021388214673081</v>
      </c>
      <c r="H37" s="20">
        <f>'Original data'!H45</f>
        <v>-0.02804484117912474</v>
      </c>
      <c r="I37" s="20">
        <f>'Original data'!I45</f>
        <v>-0.0364292705340949</v>
      </c>
      <c r="J37" s="20">
        <f>'Original data'!J45</f>
        <v>-0.03221071940065054</v>
      </c>
      <c r="K37" s="20">
        <f>'Original data'!K45</f>
        <v>-0.02736869976436587</v>
      </c>
      <c r="L37" s="20">
        <f>'Original data'!L45</f>
        <v>-0.033472821304671836</v>
      </c>
      <c r="M37" s="20">
        <f>'Original data'!M45</f>
        <v>-0.038097925638181686</v>
      </c>
      <c r="N37" s="20">
        <f>'Original data'!N45</f>
        <v>-0.030786622804959547</v>
      </c>
      <c r="O37" s="20">
        <f>'Original data'!O45</f>
        <v>-0.03500457111470211</v>
      </c>
      <c r="P37" s="20">
        <f>'Original data'!P45</f>
        <v>-0.03423573298125248</v>
      </c>
      <c r="Q37" s="20">
        <f>'Original data'!Q45</f>
        <v>-0.03184768132286279</v>
      </c>
      <c r="R37" s="20">
        <f>'Original data'!R45</f>
        <v>-0.026500454711732624</v>
      </c>
      <c r="S37" s="20">
        <f>'Original data'!S45</f>
        <v>-0.0418744366800923</v>
      </c>
      <c r="T37" s="20">
        <f>'Original data'!T45</f>
        <v>-0.03825175829485849</v>
      </c>
      <c r="U37" s="20">
        <f>'Original data'!U45</f>
        <v>-0.01748494673404941</v>
      </c>
      <c r="V37" s="35">
        <f>'Original data'!V45</f>
        <v>-0.0036279170931314535</v>
      </c>
      <c r="W37" s="1"/>
      <c r="X37" s="8" t="str">
        <f>'Original data'!X45</f>
        <v>a16</v>
      </c>
      <c r="Y37" s="20">
        <f>'Original data'!Y45</f>
        <v>-0.016798347589941573</v>
      </c>
      <c r="Z37" s="20">
        <f>'Original data'!Z45</f>
        <v>-0.030175077456120403</v>
      </c>
      <c r="AA37" s="20">
        <f>'Original data'!AA45</f>
        <v>-0.03251138055797416</v>
      </c>
      <c r="AB37" s="20">
        <f>'Original data'!AB45</f>
        <v>-0.025252766369266114</v>
      </c>
      <c r="AC37" s="20">
        <f>'Original data'!AC45</f>
        <v>-0.019734262456256087</v>
      </c>
      <c r="AD37" s="20">
        <f>'Original data'!AD45</f>
        <v>-0.015734887846095065</v>
      </c>
      <c r="AE37" s="20">
        <f>'Original data'!AE45</f>
        <v>-0.01940036334006834</v>
      </c>
      <c r="AF37" s="20">
        <f>'Original data'!AF45</f>
        <v>-0.030932361486992844</v>
      </c>
      <c r="AG37" s="20">
        <f>'Original data'!AG45</f>
        <v>-0.02177038280654453</v>
      </c>
      <c r="AH37" s="20">
        <f>'Original data'!AH45</f>
        <v>-0.02552962646130763</v>
      </c>
      <c r="AI37" s="20">
        <f>'Original data'!AI45</f>
        <v>-0.02182575542588124</v>
      </c>
      <c r="AJ37" s="20">
        <f>'Original data'!AJ45</f>
        <v>-0.017861673689921302</v>
      </c>
      <c r="AK37" s="20">
        <f>'Original data'!AK45</f>
        <v>-0.015298082209088536</v>
      </c>
      <c r="AL37" s="20">
        <f>'Original data'!AL45</f>
        <v>-0.017989350998899915</v>
      </c>
      <c r="AM37" s="20">
        <f>'Original data'!AM45</f>
        <v>-0.015597863328862333</v>
      </c>
      <c r="AN37" s="20">
        <f>'Original data'!AN45</f>
        <v>-0.022531219229313178</v>
      </c>
      <c r="AO37" s="20">
        <f>'Original data'!AO45</f>
        <v>-0.029456377017853964</v>
      </c>
      <c r="AP37" s="20">
        <f>'Original data'!AP45</f>
        <v>-0.02534726837927791</v>
      </c>
      <c r="AQ37" s="20">
        <f>'Original data'!AQ45</f>
        <v>-0.013960411022190295</v>
      </c>
      <c r="AR37" s="20">
        <f>'Original data'!AR45</f>
        <v>-0.011730556691191928</v>
      </c>
      <c r="AS37" s="35">
        <f>'Original data'!AS45</f>
        <v>0.0029398580447654726</v>
      </c>
    </row>
    <row r="38" spans="1:45" ht="13.5" thickBot="1">
      <c r="A38" s="10" t="s">
        <v>55</v>
      </c>
      <c r="B38" s="22">
        <f>'Original data'!B46</f>
        <v>-0.002532386159061547</v>
      </c>
      <c r="C38" s="22">
        <f>'Original data'!C46</f>
        <v>-0.00018787128642157964</v>
      </c>
      <c r="D38" s="22">
        <f>'Original data'!D46</f>
        <v>-0.0014277437760938792</v>
      </c>
      <c r="E38" s="22">
        <f>'Original data'!E46</f>
        <v>-0.001035393596503368</v>
      </c>
      <c r="F38" s="22">
        <f>'Original data'!F46</f>
        <v>-0.0003925878920514232</v>
      </c>
      <c r="G38" s="22">
        <f>'Original data'!G46</f>
        <v>-0.0007291424734764849</v>
      </c>
      <c r="H38" s="22">
        <f>'Original data'!H46</f>
        <v>-0.001765986697626641</v>
      </c>
      <c r="I38" s="22">
        <f>'Original data'!I46</f>
        <v>-0.0014986740914769844</v>
      </c>
      <c r="J38" s="22">
        <f>'Original data'!J46</f>
        <v>-0.0011524605955302366</v>
      </c>
      <c r="K38" s="22">
        <f>'Original data'!K46</f>
        <v>-0.0005422141528528194</v>
      </c>
      <c r="L38" s="22">
        <f>'Original data'!L46</f>
        <v>-0.0015544350548998415</v>
      </c>
      <c r="M38" s="22">
        <f>'Original data'!M46</f>
        <v>-0.001595268360658568</v>
      </c>
      <c r="N38" s="22">
        <f>'Original data'!N46</f>
        <v>-0.002601411361998378</v>
      </c>
      <c r="O38" s="22">
        <f>'Original data'!O46</f>
        <v>-0.0033522791320194905</v>
      </c>
      <c r="P38" s="22">
        <f>'Original data'!P46</f>
        <v>-0.0027657678302961904</v>
      </c>
      <c r="Q38" s="22">
        <f>'Original data'!Q46</f>
        <v>-0.001456421280438177</v>
      </c>
      <c r="R38" s="22">
        <f>'Original data'!R46</f>
        <v>0.0010672709845822746</v>
      </c>
      <c r="S38" s="22">
        <f>'Original data'!S46</f>
        <v>0.004263014532447353</v>
      </c>
      <c r="T38" s="22">
        <f>'Original data'!T46</f>
        <v>0.006458830158968455</v>
      </c>
      <c r="U38" s="22">
        <f>'Original data'!U46</f>
        <v>0.0033339374715588106</v>
      </c>
      <c r="V38" s="36">
        <f>'Original data'!V46</f>
        <v>-0.000473349529692436</v>
      </c>
      <c r="W38" s="1"/>
      <c r="X38" s="9" t="str">
        <f>'Original data'!X46</f>
        <v>a17</v>
      </c>
      <c r="Y38" s="22">
        <f>'Original data'!Y46</f>
        <v>-0.0010175131491064714</v>
      </c>
      <c r="Z38" s="22">
        <f>'Original data'!Z46</f>
        <v>0.0012846807599716753</v>
      </c>
      <c r="AA38" s="22">
        <f>'Original data'!AA46</f>
        <v>0.0006238425417495245</v>
      </c>
      <c r="AB38" s="22">
        <f>'Original data'!AB46</f>
        <v>-0.0009209883283734851</v>
      </c>
      <c r="AC38" s="22">
        <f>'Original data'!AC46</f>
        <v>0.00010870046029977636</v>
      </c>
      <c r="AD38" s="22">
        <f>'Original data'!AD46</f>
        <v>2.038896219322536E-05</v>
      </c>
      <c r="AE38" s="22">
        <f>'Original data'!AE46</f>
        <v>8.168733827862971E-05</v>
      </c>
      <c r="AF38" s="22">
        <f>'Original data'!AF46</f>
        <v>-0.00011303877385189531</v>
      </c>
      <c r="AG38" s="22">
        <f>'Original data'!AG46</f>
        <v>0.00045932262891179836</v>
      </c>
      <c r="AH38" s="22">
        <f>'Original data'!AH46</f>
        <v>0.0002308035683475278</v>
      </c>
      <c r="AI38" s="22">
        <f>'Original data'!AI46</f>
        <v>0.00019677511619365512</v>
      </c>
      <c r="AJ38" s="22">
        <f>'Original data'!AJ46</f>
        <v>8.957180124697772E-05</v>
      </c>
      <c r="AK38" s="22">
        <f>'Original data'!AK46</f>
        <v>0.00010846361808710217</v>
      </c>
      <c r="AL38" s="22">
        <f>'Original data'!AL46</f>
        <v>-0.0015267360664802708</v>
      </c>
      <c r="AM38" s="22">
        <f>'Original data'!AM46</f>
        <v>-0.00012757466227764818</v>
      </c>
      <c r="AN38" s="22">
        <f>'Original data'!AN46</f>
        <v>0.0007946428448581667</v>
      </c>
      <c r="AO38" s="22">
        <f>'Original data'!AO46</f>
        <v>0.0023899456727531666</v>
      </c>
      <c r="AP38" s="22">
        <f>'Original data'!AP46</f>
        <v>0.005831076077764024</v>
      </c>
      <c r="AQ38" s="22">
        <f>'Original data'!AQ46</f>
        <v>0.007733154790240131</v>
      </c>
      <c r="AR38" s="22">
        <f>'Original data'!AR46</f>
        <v>0.003436283202296609</v>
      </c>
      <c r="AS38" s="36">
        <f>'Original data'!AS46</f>
        <v>0.0009841744201551114</v>
      </c>
    </row>
    <row r="39" spans="1:45" ht="13.5" thickBot="1">
      <c r="A39" s="8" t="s">
        <v>57</v>
      </c>
      <c r="B39" s="96">
        <f>'Original data'!B47</f>
        <v>-0.3834827573540399</v>
      </c>
      <c r="C39" s="96">
        <f>'Original data'!C47</f>
        <v>-0.2538995710314055</v>
      </c>
      <c r="D39" s="96">
        <f>'Original data'!D47</f>
        <v>-0.3725782413983444</v>
      </c>
      <c r="E39" s="96">
        <f>'Original data'!E47</f>
        <v>-0.23011145937851912</v>
      </c>
      <c r="F39" s="96">
        <f>'Original data'!F47</f>
        <v>-0.36808998210353333</v>
      </c>
      <c r="G39" s="96">
        <f>'Original data'!G47</f>
        <v>-0.21472306311220343</v>
      </c>
      <c r="H39" s="96">
        <f>'Original data'!H47</f>
        <v>-0.2546146193964299</v>
      </c>
      <c r="I39" s="96">
        <f>'Original data'!I47</f>
        <v>-0.10203912062634003</v>
      </c>
      <c r="J39" s="96">
        <f>'Original data'!J47</f>
        <v>-0.1760111522695175</v>
      </c>
      <c r="K39" s="96">
        <f>'Original data'!K47</f>
        <v>-0.1760340064919525</v>
      </c>
      <c r="L39" s="96">
        <f>'Original data'!L47</f>
        <v>-0.19353773910337596</v>
      </c>
      <c r="M39" s="96">
        <f>'Original data'!M47</f>
        <v>-0.21853779414779792</v>
      </c>
      <c r="N39" s="96">
        <f>'Original data'!N47</f>
        <v>-0.2279437025886872</v>
      </c>
      <c r="O39" s="96">
        <f>'Original data'!O47</f>
        <v>-0.21379732532685658</v>
      </c>
      <c r="P39" s="96">
        <f>'Original data'!P47</f>
        <v>-0.15594497100263066</v>
      </c>
      <c r="Q39" s="96">
        <f>'Original data'!Q47</f>
        <v>-0.2985334426434827</v>
      </c>
      <c r="R39" s="96">
        <f>'Original data'!R47</f>
        <v>-0.2198771166313913</v>
      </c>
      <c r="S39" s="96">
        <f>'Original data'!S47</f>
        <v>-0.25015819023949687</v>
      </c>
      <c r="T39" s="96">
        <f>'Original data'!T47</f>
        <v>-0.19048688785254989</v>
      </c>
      <c r="U39" s="96">
        <f>'Original data'!U47</f>
        <v>0.2049908905049418</v>
      </c>
      <c r="V39" s="101"/>
      <c r="X39" s="8" t="str">
        <f>'Original data'!X47</f>
        <v>Dx (mm)</v>
      </c>
      <c r="Y39" s="99">
        <f>'Original data'!Y47</f>
        <v>-0.1708228757418319</v>
      </c>
      <c r="Z39" s="99">
        <f>'Original data'!Z47</f>
        <v>0.0689912699466112</v>
      </c>
      <c r="AA39" s="99">
        <f>'Original data'!AA47</f>
        <v>-0.33534896987091944</v>
      </c>
      <c r="AB39" s="99">
        <f>'Original data'!AB47</f>
        <v>-0.27174521527163337</v>
      </c>
      <c r="AC39" s="99">
        <f>'Original data'!AC47</f>
        <v>-0.2540809298158804</v>
      </c>
      <c r="AD39" s="99">
        <f>'Original data'!AD47</f>
        <v>-0.20768079765632136</v>
      </c>
      <c r="AE39" s="99">
        <f>'Original data'!AE47</f>
        <v>-0.02364107875963215</v>
      </c>
      <c r="AF39" s="99">
        <f>'Original data'!AF47</f>
        <v>-0.14333784922906684</v>
      </c>
      <c r="AG39" s="99">
        <f>'Original data'!AG47</f>
        <v>-0.03382919107248805</v>
      </c>
      <c r="AH39" s="99">
        <f>'Original data'!AH47</f>
        <v>-0.16903580838882093</v>
      </c>
      <c r="AI39" s="99">
        <f>'Original data'!AI47</f>
        <v>-0.15963589749925275</v>
      </c>
      <c r="AJ39" s="99">
        <f>'Original data'!AJ47</f>
        <v>-0.09222407074224225</v>
      </c>
      <c r="AK39" s="99">
        <f>'Original data'!AK47</f>
        <v>-0.12525044847191422</v>
      </c>
      <c r="AL39" s="99">
        <f>'Original data'!AL47</f>
        <v>-0.08143168382151239</v>
      </c>
      <c r="AM39" s="99">
        <f>'Original data'!AM47</f>
        <v>0.13832327053947785</v>
      </c>
      <c r="AN39" s="99">
        <f>'Original data'!AN47</f>
        <v>-0.21379940078316081</v>
      </c>
      <c r="AO39" s="99">
        <f>'Original data'!AO47</f>
        <v>-0.2091350857730096</v>
      </c>
      <c r="AP39" s="99">
        <f>'Original data'!AP47</f>
        <v>-0.1768603515840571</v>
      </c>
      <c r="AQ39" s="99">
        <f>'Original data'!AQ47</f>
        <v>-0.2599558854419985</v>
      </c>
      <c r="AR39" s="99">
        <f>'Original data'!AR47</f>
        <v>-0.0056844939755788075</v>
      </c>
      <c r="AS39" s="3"/>
    </row>
    <row r="40" spans="1:45" ht="13.5" thickBot="1">
      <c r="A40" s="9" t="s">
        <v>58</v>
      </c>
      <c r="B40" s="96">
        <f>'Original data'!B48</f>
        <v>0.4290323724913929</v>
      </c>
      <c r="C40" s="96">
        <f>'Original data'!C48</f>
        <v>0.33561782872595114</v>
      </c>
      <c r="D40" s="96">
        <f>'Original data'!D48</f>
        <v>0.5592051434933508</v>
      </c>
      <c r="E40" s="96">
        <f>'Original data'!E48</f>
        <v>0.5450548379189881</v>
      </c>
      <c r="F40" s="96">
        <f>'Original data'!F48</f>
        <v>0.5258940082500894</v>
      </c>
      <c r="G40" s="96">
        <f>'Original data'!G48</f>
        <v>0.49804849340685714</v>
      </c>
      <c r="H40" s="96">
        <f>'Original data'!H48</f>
        <v>0.4743081335705086</v>
      </c>
      <c r="I40" s="96">
        <f>'Original data'!I48</f>
        <v>0.5945123642107607</v>
      </c>
      <c r="J40" s="96">
        <f>'Original data'!J48</f>
        <v>0.5602408878041887</v>
      </c>
      <c r="K40" s="96">
        <f>'Original data'!K48</f>
        <v>0.4842042120331675</v>
      </c>
      <c r="L40" s="96">
        <f>'Original data'!L48</f>
        <v>0.5883765570453185</v>
      </c>
      <c r="M40" s="96">
        <f>'Original data'!M48</f>
        <v>0.6401380952804137</v>
      </c>
      <c r="N40" s="96">
        <f>'Original data'!N48</f>
        <v>0.5314680413906703</v>
      </c>
      <c r="O40" s="96">
        <f>'Original data'!O48</f>
        <v>0.6036798846428506</v>
      </c>
      <c r="P40" s="96">
        <f>'Original data'!P48</f>
        <v>0.5784340580819759</v>
      </c>
      <c r="Q40" s="96">
        <f>'Original data'!Q48</f>
        <v>0.5296767970781191</v>
      </c>
      <c r="R40" s="96">
        <f>'Original data'!R48</f>
        <v>0.4499858354080397</v>
      </c>
      <c r="S40" s="96">
        <f>'Original data'!S48</f>
        <v>0.7006237570828673</v>
      </c>
      <c r="T40" s="96">
        <f>'Original data'!T48</f>
        <v>0.6611186338571722</v>
      </c>
      <c r="U40" s="96">
        <f>'Original data'!U48</f>
        <v>0.6926678053482137</v>
      </c>
      <c r="V40" s="101"/>
      <c r="X40" s="9" t="str">
        <f>'Original data'!X48</f>
        <v>Dy (mm)</v>
      </c>
      <c r="Y40" s="100">
        <f>'Original data'!Y48</f>
        <v>0.446673866881347</v>
      </c>
      <c r="Z40" s="100">
        <f>'Original data'!Z48</f>
        <v>0.4878101638842123</v>
      </c>
      <c r="AA40" s="100">
        <f>'Original data'!AA48</f>
        <v>0.5095804929550218</v>
      </c>
      <c r="AB40" s="100">
        <f>'Original data'!AB48</f>
        <v>0.3975027427034763</v>
      </c>
      <c r="AC40" s="100">
        <f>'Original data'!AC48</f>
        <v>0.29014729064668016</v>
      </c>
      <c r="AD40" s="100">
        <f>'Original data'!AD48</f>
        <v>0.28053871034376027</v>
      </c>
      <c r="AE40" s="100">
        <f>'Original data'!AE48</f>
        <v>0.3739361953789369</v>
      </c>
      <c r="AF40" s="100">
        <f>'Original data'!AF48</f>
        <v>0.5571541227699263</v>
      </c>
      <c r="AG40" s="100">
        <f>'Original data'!AG48</f>
        <v>0.4081942488409933</v>
      </c>
      <c r="AH40" s="100">
        <f>'Original data'!AH48</f>
        <v>0.4846868578657115</v>
      </c>
      <c r="AI40" s="100">
        <f>'Original data'!AI48</f>
        <v>0.3998816352134629</v>
      </c>
      <c r="AJ40" s="100">
        <f>'Original data'!AJ48</f>
        <v>0.3406741142581658</v>
      </c>
      <c r="AK40" s="100">
        <f>'Original data'!AK48</f>
        <v>0.297448262320023</v>
      </c>
      <c r="AL40" s="100">
        <f>'Original data'!AL48</f>
        <v>0.3116584379344696</v>
      </c>
      <c r="AM40" s="100">
        <f>'Original data'!AM48</f>
        <v>0.29312877080513533</v>
      </c>
      <c r="AN40" s="100">
        <f>'Original data'!AN48</f>
        <v>0.3845282437710103</v>
      </c>
      <c r="AO40" s="100">
        <f>'Original data'!AO48</f>
        <v>0.47167995200475266</v>
      </c>
      <c r="AP40" s="100">
        <f>'Original data'!AP48</f>
        <v>0.41898755681756383</v>
      </c>
      <c r="AQ40" s="100">
        <f>'Original data'!AQ48</f>
        <v>0.21133351632432412</v>
      </c>
      <c r="AR40" s="100">
        <f>'Original data'!AR48</f>
        <v>0.3824798897901669</v>
      </c>
      <c r="AS40" s="3"/>
    </row>
    <row r="41" ht="12.75">
      <c r="A41" s="2"/>
    </row>
  </sheetData>
  <mergeCells count="2">
    <mergeCell ref="B1:U1"/>
    <mergeCell ref="Y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zoomScale="75" zoomScaleNormal="75" workbookViewId="0" topLeftCell="A77">
      <selection activeCell="T77" sqref="T77"/>
    </sheetView>
  </sheetViews>
  <sheetFormatPr defaultColWidth="9.140625" defaultRowHeight="12.75"/>
  <cols>
    <col min="1" max="1" width="2.7109375" style="40" bestFit="1" customWidth="1"/>
    <col min="2" max="2" width="8.140625" style="40" bestFit="1" customWidth="1"/>
    <col min="3" max="4" width="7.7109375" style="40" bestFit="1" customWidth="1"/>
    <col min="5" max="10" width="8.00390625" style="40" bestFit="1" customWidth="1"/>
    <col min="11" max="18" width="8.57421875" style="40" bestFit="1" customWidth="1"/>
    <col min="19" max="19" width="9.28125" style="40" bestFit="1" customWidth="1"/>
    <col min="20" max="20" width="8.57421875" style="40" bestFit="1" customWidth="1"/>
    <col min="21" max="21" width="8.421875" style="40" bestFit="1" customWidth="1"/>
    <col min="22" max="22" width="6.421875" style="40" bestFit="1" customWidth="1"/>
    <col min="23" max="23" width="7.421875" style="40" bestFit="1" customWidth="1"/>
    <col min="24" max="25" width="7.421875" style="40" customWidth="1"/>
    <col min="26" max="16384" width="9.140625" style="40" customWidth="1"/>
  </cols>
  <sheetData>
    <row r="1" spans="1:19" ht="11.25">
      <c r="A1" s="39"/>
      <c r="B1" s="118" t="s">
        <v>61</v>
      </c>
      <c r="C1" s="119"/>
      <c r="D1" s="119"/>
      <c r="E1" s="119"/>
      <c r="F1" s="119"/>
      <c r="G1" s="119"/>
      <c r="H1" s="119"/>
      <c r="I1" s="120"/>
      <c r="J1" s="121" t="s">
        <v>62</v>
      </c>
      <c r="K1" s="122"/>
      <c r="L1" s="122"/>
      <c r="M1" s="122"/>
      <c r="N1" s="122"/>
      <c r="O1" s="122"/>
      <c r="P1" s="122"/>
      <c r="Q1" s="123"/>
      <c r="S1" s="41" t="s">
        <v>63</v>
      </c>
    </row>
    <row r="2" spans="1:19" ht="11.25">
      <c r="A2" s="42"/>
      <c r="B2" s="124" t="s">
        <v>64</v>
      </c>
      <c r="C2" s="125"/>
      <c r="D2" s="125"/>
      <c r="E2" s="125"/>
      <c r="F2" s="126" t="s">
        <v>65</v>
      </c>
      <c r="G2" s="125"/>
      <c r="H2" s="125"/>
      <c r="I2" s="127"/>
      <c r="J2" s="124" t="s">
        <v>64</v>
      </c>
      <c r="K2" s="125"/>
      <c r="L2" s="125"/>
      <c r="M2" s="128"/>
      <c r="N2" s="125" t="s">
        <v>65</v>
      </c>
      <c r="O2" s="125"/>
      <c r="P2" s="125"/>
      <c r="Q2" s="127"/>
      <c r="S2" s="43"/>
    </row>
    <row r="3" spans="1:19" ht="11.25">
      <c r="A3" s="42"/>
      <c r="B3" s="124" t="s">
        <v>91</v>
      </c>
      <c r="C3" s="125"/>
      <c r="D3" s="125" t="s">
        <v>90</v>
      </c>
      <c r="E3" s="125"/>
      <c r="F3" s="126" t="s">
        <v>91</v>
      </c>
      <c r="G3" s="125"/>
      <c r="H3" s="125" t="s">
        <v>90</v>
      </c>
      <c r="I3" s="127"/>
      <c r="J3" s="124" t="s">
        <v>91</v>
      </c>
      <c r="K3" s="125"/>
      <c r="L3" s="125" t="s">
        <v>90</v>
      </c>
      <c r="M3" s="128"/>
      <c r="N3" s="125" t="s">
        <v>91</v>
      </c>
      <c r="O3" s="125"/>
      <c r="P3" s="125" t="s">
        <v>90</v>
      </c>
      <c r="Q3" s="127"/>
      <c r="S3" s="43"/>
    </row>
    <row r="4" spans="1:19" ht="11.25">
      <c r="A4" s="42"/>
      <c r="B4" s="44" t="s">
        <v>66</v>
      </c>
      <c r="C4" s="45" t="s">
        <v>67</v>
      </c>
      <c r="D4" s="45" t="s">
        <v>66</v>
      </c>
      <c r="E4" s="45" t="s">
        <v>67</v>
      </c>
      <c r="F4" s="46" t="s">
        <v>66</v>
      </c>
      <c r="G4" s="45" t="s">
        <v>67</v>
      </c>
      <c r="H4" s="45" t="s">
        <v>66</v>
      </c>
      <c r="I4" s="47" t="s">
        <v>67</v>
      </c>
      <c r="J4" s="44" t="s">
        <v>66</v>
      </c>
      <c r="K4" s="45" t="s">
        <v>67</v>
      </c>
      <c r="L4" s="45" t="s">
        <v>66</v>
      </c>
      <c r="M4" s="48" t="s">
        <v>67</v>
      </c>
      <c r="N4" s="45" t="s">
        <v>66</v>
      </c>
      <c r="O4" s="45" t="s">
        <v>67</v>
      </c>
      <c r="P4" s="45" t="s">
        <v>66</v>
      </c>
      <c r="Q4" s="47" t="s">
        <v>67</v>
      </c>
      <c r="S4" s="43"/>
    </row>
    <row r="5" spans="1:19" ht="11.25">
      <c r="A5" s="42">
        <v>1</v>
      </c>
      <c r="B5" s="49"/>
      <c r="C5" s="50"/>
      <c r="D5" s="51"/>
      <c r="E5" s="50"/>
      <c r="F5" s="52"/>
      <c r="G5" s="50"/>
      <c r="H5" s="50"/>
      <c r="I5" s="53"/>
      <c r="J5" s="74"/>
      <c r="K5" s="75"/>
      <c r="L5" s="76"/>
      <c r="M5" s="77"/>
      <c r="N5" s="50"/>
      <c r="O5" s="50"/>
      <c r="P5" s="50"/>
      <c r="Q5" s="53"/>
      <c r="S5" s="43">
        <v>0</v>
      </c>
    </row>
    <row r="6" spans="1:19" ht="11.25">
      <c r="A6" s="42">
        <v>2</v>
      </c>
      <c r="B6" s="55">
        <f>'Summary Data'!V6</f>
        <v>-0.8626907206283891</v>
      </c>
      <c r="C6" s="50">
        <f>STDEV('Summary Data'!B6:U6)</f>
        <v>0.7149399716614219</v>
      </c>
      <c r="D6" s="50">
        <f>AVERAGE(C68:T68)</f>
        <v>-0.8375634273748567</v>
      </c>
      <c r="E6" s="50">
        <f>STDEV(C68:T68)</f>
        <v>0.6316996511049973</v>
      </c>
      <c r="F6" s="52">
        <f>'Summary Data'!V23</f>
        <v>1.7693308207925507</v>
      </c>
      <c r="G6" s="50">
        <f>STDEV('Summary Data'!B23:U23)</f>
        <v>2.6725847847322206</v>
      </c>
      <c r="H6" s="50">
        <f>AVERAGE(C88:T88)</f>
        <v>1.5222968816205755</v>
      </c>
      <c r="I6" s="53">
        <f>STDEV(C88:T88)</f>
        <v>0.7471519701542856</v>
      </c>
      <c r="J6" s="55">
        <f>'Summary Data'!AS6</f>
        <v>1.867212974859714</v>
      </c>
      <c r="K6" s="50">
        <f>STDEV('Summary Data'!Y6:AR6)</f>
        <v>1.101818470440271</v>
      </c>
      <c r="L6" s="50">
        <f>AVERAGE(C108:T108)</f>
        <v>2.0476864783831235</v>
      </c>
      <c r="M6" s="54">
        <f>STDEV(C108:T108)</f>
        <v>0.9458947567041245</v>
      </c>
      <c r="N6" s="50">
        <f>'Summary Data'!AS23</f>
        <v>-5.810927921205762</v>
      </c>
      <c r="O6" s="50">
        <f>STDEV('Summary Data'!Y23:AR23)</f>
        <v>2.3363449904725333</v>
      </c>
      <c r="P6" s="50">
        <f>AVERAGE(C128:T128)</f>
        <v>-6.4905911192777275</v>
      </c>
      <c r="Q6" s="53">
        <f>STDEV(C128:T128)</f>
        <v>0.8941853417640855</v>
      </c>
      <c r="S6" s="43">
        <v>0</v>
      </c>
    </row>
    <row r="7" spans="1:19" ht="11.25">
      <c r="A7" s="42">
        <v>3</v>
      </c>
      <c r="B7" s="55">
        <f>'Summary Data'!V7</f>
        <v>3.740935652107992</v>
      </c>
      <c r="C7" s="50">
        <f>STDEV('Summary Data'!B7:U7)</f>
        <v>3.938432869030167</v>
      </c>
      <c r="D7" s="50">
        <f aca="true" t="shared" si="0" ref="D7:D15">AVERAGE(C69:T69)</f>
        <v>3.772823869827789</v>
      </c>
      <c r="E7" s="50">
        <f aca="true" t="shared" si="1" ref="E7:E15">STDEV(C69:T69)</f>
        <v>0.4141422055000909</v>
      </c>
      <c r="F7" s="52">
        <f>'Summary Data'!V24</f>
        <v>0.3765169525030817</v>
      </c>
      <c r="G7" s="50">
        <f>STDEV('Summary Data'!B24:U24)</f>
        <v>0.6468756694541453</v>
      </c>
      <c r="H7" s="50">
        <f aca="true" t="shared" si="2" ref="H7:H15">AVERAGE(C89:T89)</f>
        <v>0.49013541078313555</v>
      </c>
      <c r="I7" s="53">
        <f aca="true" t="shared" si="3" ref="I7:I15">STDEV(C89:T89)</f>
        <v>0.41544980008571314</v>
      </c>
      <c r="J7" s="55">
        <f>'Summary Data'!AS7</f>
        <v>3.115467978943099</v>
      </c>
      <c r="K7" s="50">
        <f>STDEV('Summary Data'!Y7:AR7)</f>
        <v>4.266198355183197</v>
      </c>
      <c r="L7" s="50">
        <f aca="true" t="shared" si="4" ref="L7:L15">AVERAGE(C109:T109)</f>
        <v>2.832674594691882</v>
      </c>
      <c r="M7" s="54">
        <f aca="true" t="shared" si="5" ref="M7:M15">STDEV(C109:T109)</f>
        <v>0.38950390920348676</v>
      </c>
      <c r="N7" s="50">
        <f>'Summary Data'!AS24</f>
        <v>0.737435679674953</v>
      </c>
      <c r="O7" s="50">
        <f>STDEV('Summary Data'!Y24:AR24)</f>
        <v>0.6972791184729958</v>
      </c>
      <c r="P7" s="50">
        <f aca="true" t="shared" si="6" ref="P7:P15">AVERAGE(C129:T129)</f>
        <v>0.8779308928366306</v>
      </c>
      <c r="Q7" s="53">
        <f aca="true" t="shared" si="7" ref="Q7:Q15">STDEV(C129:T129)</f>
        <v>0.4646871756501077</v>
      </c>
      <c r="S7" s="43">
        <v>0</v>
      </c>
    </row>
    <row r="8" spans="1:19" ht="11.25">
      <c r="A8" s="42">
        <v>4</v>
      </c>
      <c r="B8" s="55">
        <f>'Summary Data'!V8</f>
        <v>0.018156385321824762</v>
      </c>
      <c r="C8" s="50">
        <f>STDEV('Summary Data'!B8:U8)</f>
        <v>0.3002273581443193</v>
      </c>
      <c r="D8" s="50">
        <f t="shared" si="0"/>
        <v>0.10905910441069608</v>
      </c>
      <c r="E8" s="50">
        <f t="shared" si="1"/>
        <v>0.14433098039357106</v>
      </c>
      <c r="F8" s="52">
        <f>'Summary Data'!V25</f>
        <v>-0.21763993574365179</v>
      </c>
      <c r="G8" s="50">
        <f>STDEV('Summary Data'!B25:U25)</f>
        <v>0.29608133481748855</v>
      </c>
      <c r="H8" s="50">
        <f t="shared" si="2"/>
        <v>-0.20707144051390264</v>
      </c>
      <c r="I8" s="53">
        <f t="shared" si="3"/>
        <v>0.22721957259189135</v>
      </c>
      <c r="J8" s="55">
        <f>'Summary Data'!AS8</f>
        <v>0.40305355137761817</v>
      </c>
      <c r="K8" s="50">
        <f>STDEV('Summary Data'!Y8:AR8)</f>
        <v>0.3508955573875893</v>
      </c>
      <c r="L8" s="50">
        <f t="shared" si="4"/>
        <v>0.3756061422732161</v>
      </c>
      <c r="M8" s="54">
        <f t="shared" si="5"/>
        <v>0.19257476268743234</v>
      </c>
      <c r="N8" s="50">
        <f>'Summary Data'!AS25</f>
        <v>0.9344764861830404</v>
      </c>
      <c r="O8" s="50">
        <f>STDEV('Summary Data'!Y25:AR25)</f>
        <v>0.40714334243107925</v>
      </c>
      <c r="P8" s="50">
        <f t="shared" si="6"/>
        <v>0.9926878133296054</v>
      </c>
      <c r="Q8" s="53">
        <f t="shared" si="7"/>
        <v>0.3377721551820944</v>
      </c>
      <c r="S8" s="43">
        <v>0</v>
      </c>
    </row>
    <row r="9" spans="1:19" ht="11.25">
      <c r="A9" s="42">
        <v>5</v>
      </c>
      <c r="B9" s="55">
        <f>'Summary Data'!V9</f>
        <v>0.6109532713950941</v>
      </c>
      <c r="C9" s="50">
        <f>STDEV('Summary Data'!B9:U9)</f>
        <v>1.010086051008178</v>
      </c>
      <c r="D9" s="50">
        <f t="shared" si="0"/>
        <v>0.9398648381324889</v>
      </c>
      <c r="E9" s="50">
        <f t="shared" si="1"/>
        <v>0.19447012687196924</v>
      </c>
      <c r="F9" s="52">
        <f>'Summary Data'!V26</f>
        <v>-0.039033090172524376</v>
      </c>
      <c r="G9" s="50">
        <f>STDEV('Summary Data'!B26:U26)</f>
        <v>0.608648190288378</v>
      </c>
      <c r="H9" s="50">
        <f t="shared" si="2"/>
        <v>0.10254841448764146</v>
      </c>
      <c r="I9" s="53">
        <f t="shared" si="3"/>
        <v>0.1306773786411601</v>
      </c>
      <c r="J9" s="55">
        <f>'Summary Data'!AS9</f>
        <v>0.6315852552698734</v>
      </c>
      <c r="K9" s="50">
        <f>STDEV('Summary Data'!Y9:AR9)</f>
        <v>0.738647270745986</v>
      </c>
      <c r="L9" s="50">
        <f t="shared" si="4"/>
        <v>0.8849046155388387</v>
      </c>
      <c r="M9" s="54">
        <f t="shared" si="5"/>
        <v>0.15805014863718359</v>
      </c>
      <c r="N9" s="50">
        <f>'Summary Data'!AS26</f>
        <v>-0.042470146934298576</v>
      </c>
      <c r="O9" s="50">
        <f>STDEV('Summary Data'!Y26:AR26)</f>
        <v>0.4627965492887136</v>
      </c>
      <c r="P9" s="50">
        <f t="shared" si="6"/>
        <v>0.08333077185003017</v>
      </c>
      <c r="Q9" s="53">
        <f t="shared" si="7"/>
        <v>0.17185947678266972</v>
      </c>
      <c r="S9" s="43">
        <v>0</v>
      </c>
    </row>
    <row r="10" spans="1:19" ht="11.25">
      <c r="A10" s="42">
        <v>6</v>
      </c>
      <c r="B10" s="55">
        <f>'Summary Data'!V10</f>
        <v>0.029620878224921723</v>
      </c>
      <c r="C10" s="50">
        <f>STDEV('Summary Data'!B10:U10)</f>
        <v>0.11096062210376217</v>
      </c>
      <c r="D10" s="50">
        <f t="shared" si="0"/>
        <v>0.04248643176615004</v>
      </c>
      <c r="E10" s="50">
        <f t="shared" si="1"/>
        <v>0.0688233237515935</v>
      </c>
      <c r="F10" s="52">
        <f>'Summary Data'!V27</f>
        <v>-0.040419676120743944</v>
      </c>
      <c r="G10" s="50">
        <f>STDEV('Summary Data'!B27:U27)</f>
        <v>0.05104339145372004</v>
      </c>
      <c r="H10" s="50">
        <f t="shared" si="2"/>
        <v>-0.06383419040899006</v>
      </c>
      <c r="I10" s="53">
        <f t="shared" si="3"/>
        <v>0.03231874723454526</v>
      </c>
      <c r="J10" s="55">
        <f>'Summary Data'!AS10</f>
        <v>-0.06227729312743453</v>
      </c>
      <c r="K10" s="50">
        <f>STDEV('Summary Data'!Y10:AR10)</f>
        <v>0.15560401274681668</v>
      </c>
      <c r="L10" s="50">
        <f t="shared" si="4"/>
        <v>-0.07198387302545077</v>
      </c>
      <c r="M10" s="54">
        <f t="shared" si="5"/>
        <v>0.07561764134589644</v>
      </c>
      <c r="N10" s="50">
        <f>'Summary Data'!AS27</f>
        <v>0.11790877821791505</v>
      </c>
      <c r="O10" s="50">
        <f>STDEV('Summary Data'!Y27:AR27)</f>
        <v>0.1051400668291772</v>
      </c>
      <c r="P10" s="50">
        <f t="shared" si="6"/>
        <v>0.14223047144596532</v>
      </c>
      <c r="Q10" s="53">
        <f t="shared" si="7"/>
        <v>0.0944759506273841</v>
      </c>
      <c r="S10" s="43">
        <v>0</v>
      </c>
    </row>
    <row r="11" spans="1:19" ht="11.25">
      <c r="A11" s="42">
        <v>7</v>
      </c>
      <c r="B11" s="55">
        <f>'Summary Data'!V11</f>
        <v>0.6891610689696449</v>
      </c>
      <c r="C11" s="50">
        <f>STDEV('Summary Data'!B11:U11)</f>
        <v>0.16849595264243689</v>
      </c>
      <c r="D11" s="50">
        <f t="shared" si="0"/>
        <v>0.7241966652689769</v>
      </c>
      <c r="E11" s="50">
        <f t="shared" si="1"/>
        <v>0.0798284901873615</v>
      </c>
      <c r="F11" s="52">
        <f>'Summary Data'!V28</f>
        <v>-0.06967940086301116</v>
      </c>
      <c r="G11" s="50">
        <f>STDEV('Summary Data'!B28:U28)</f>
        <v>0.33038236739094706</v>
      </c>
      <c r="H11" s="50">
        <f t="shared" si="2"/>
        <v>0.021932252434010806</v>
      </c>
      <c r="I11" s="53">
        <f t="shared" si="3"/>
        <v>0.041974141970887606</v>
      </c>
      <c r="J11" s="55">
        <f>'Summary Data'!AS11</f>
        <v>0.5704333706382646</v>
      </c>
      <c r="K11" s="50">
        <f>STDEV('Summary Data'!Y11:AR11)</f>
        <v>0.2052535750614098</v>
      </c>
      <c r="L11" s="50">
        <f t="shared" si="4"/>
        <v>0.5601184205031833</v>
      </c>
      <c r="M11" s="54">
        <f t="shared" si="5"/>
        <v>0.05710136616578767</v>
      </c>
      <c r="N11" s="50">
        <f>'Summary Data'!AS28</f>
        <v>-0.07779075554382538</v>
      </c>
      <c r="O11" s="50">
        <f>STDEV('Summary Data'!Y28:AR28)</f>
        <v>0.2816619981287684</v>
      </c>
      <c r="P11" s="50">
        <f t="shared" si="6"/>
        <v>-0.007839077728228887</v>
      </c>
      <c r="Q11" s="53">
        <f t="shared" si="7"/>
        <v>0.04503303639079574</v>
      </c>
      <c r="S11" s="43">
        <v>0</v>
      </c>
    </row>
    <row r="12" spans="1:19" ht="11.25">
      <c r="A12" s="42">
        <v>8</v>
      </c>
      <c r="B12" s="55">
        <f>'Summary Data'!V12</f>
        <v>0.00851261910670071</v>
      </c>
      <c r="C12" s="50">
        <f>STDEV('Summary Data'!B12:U12)</f>
        <v>0.03101561979079695</v>
      </c>
      <c r="D12" s="50">
        <f t="shared" si="0"/>
        <v>0.0029572895691646105</v>
      </c>
      <c r="E12" s="50">
        <f t="shared" si="1"/>
        <v>0.015107517924413701</v>
      </c>
      <c r="F12" s="52">
        <f>'Summary Data'!V29</f>
        <v>0.03412519407313423</v>
      </c>
      <c r="G12" s="50">
        <f>STDEV('Summary Data'!B29:U29)</f>
        <v>0.02503522052563076</v>
      </c>
      <c r="H12" s="50">
        <f t="shared" si="2"/>
        <v>0.018102061906992595</v>
      </c>
      <c r="I12" s="53">
        <f t="shared" si="3"/>
        <v>0.01826148471505292</v>
      </c>
      <c r="J12" s="55">
        <f>'Summary Data'!AS12</f>
        <v>0.0043799108567468764</v>
      </c>
      <c r="K12" s="50">
        <f>STDEV('Summary Data'!Y12:AR12)</f>
        <v>0.026675763915666006</v>
      </c>
      <c r="L12" s="50">
        <f t="shared" si="4"/>
        <v>0.00820832460508408</v>
      </c>
      <c r="M12" s="54">
        <f t="shared" si="5"/>
        <v>0.02581042023854113</v>
      </c>
      <c r="N12" s="50">
        <f>'Summary Data'!AS29</f>
        <v>0.01920689401080382</v>
      </c>
      <c r="O12" s="50">
        <f>STDEV('Summary Data'!Y29:AR29)</f>
        <v>0.05015053909302856</v>
      </c>
      <c r="P12" s="50">
        <f t="shared" si="6"/>
        <v>0.028358153028773543</v>
      </c>
      <c r="Q12" s="53">
        <f t="shared" si="7"/>
        <v>0.03176419115525832</v>
      </c>
      <c r="S12" s="43">
        <v>0</v>
      </c>
    </row>
    <row r="13" spans="1:19" ht="11.25">
      <c r="A13" s="42">
        <v>9</v>
      </c>
      <c r="B13" s="55">
        <f>'Summary Data'!V13</f>
        <v>0.3003327138884704</v>
      </c>
      <c r="C13" s="50">
        <f>STDEV('Summary Data'!B13:U13)</f>
        <v>0.07641884963162332</v>
      </c>
      <c r="D13" s="50">
        <f t="shared" si="0"/>
        <v>0.38524264799710706</v>
      </c>
      <c r="E13" s="50">
        <f>STDEV(C75:T75)</f>
        <v>0.014079043699908624</v>
      </c>
      <c r="F13" s="52">
        <f>'Summary Data'!V30</f>
        <v>-0.03651573332234031</v>
      </c>
      <c r="G13" s="50">
        <f>STDEV('Summary Data'!B30:U30)</f>
        <v>0.022417666160146708</v>
      </c>
      <c r="H13" s="50">
        <f t="shared" si="2"/>
        <v>0.016486870130811456</v>
      </c>
      <c r="I13" s="53">
        <f t="shared" si="3"/>
        <v>0.020577056340555636</v>
      </c>
      <c r="J13" s="55">
        <f>'Summary Data'!AS13</f>
        <v>0.3159611337184728</v>
      </c>
      <c r="K13" s="50">
        <f>STDEV('Summary Data'!Y13:AR13)</f>
        <v>0.060447049773381896</v>
      </c>
      <c r="L13" s="50">
        <f t="shared" si="4"/>
        <v>0.3664807964498569</v>
      </c>
      <c r="M13" s="54">
        <f t="shared" si="5"/>
        <v>0.016730588426580567</v>
      </c>
      <c r="N13" s="50">
        <f>'Summary Data'!AS30</f>
        <v>-0.02716354340037465</v>
      </c>
      <c r="O13" s="50">
        <f>STDEV('Summary Data'!Y30:AR30)</f>
        <v>0.03171284675965724</v>
      </c>
      <c r="P13" s="50">
        <f t="shared" si="6"/>
        <v>-0.009315836835349206</v>
      </c>
      <c r="Q13" s="53">
        <f t="shared" si="7"/>
        <v>0.025497569536631154</v>
      </c>
      <c r="S13" s="43">
        <v>0</v>
      </c>
    </row>
    <row r="14" spans="1:19" ht="11.25">
      <c r="A14" s="42">
        <v>10</v>
      </c>
      <c r="B14" s="55">
        <f>'Summary Data'!V14</f>
        <v>0.03443985939177299</v>
      </c>
      <c r="C14" s="50">
        <f>STDEV('Summary Data'!B14:U14)</f>
        <v>0.044786390364291724</v>
      </c>
      <c r="D14" s="50">
        <f t="shared" si="0"/>
        <v>7.709882115452476E-19</v>
      </c>
      <c r="E14" s="50">
        <f t="shared" si="1"/>
        <v>1.74715083005638E-17</v>
      </c>
      <c r="F14" s="52">
        <f>'Summary Data'!V31</f>
        <v>0.039936542939020776</v>
      </c>
      <c r="G14" s="50">
        <f>STDEV('Summary Data'!B31:U31)</f>
        <v>0.04898512539183909</v>
      </c>
      <c r="H14" s="50">
        <f t="shared" si="2"/>
        <v>4.625929269271485E-18</v>
      </c>
      <c r="I14" s="53">
        <f t="shared" si="3"/>
        <v>4.176919857528246E-17</v>
      </c>
      <c r="J14" s="55">
        <f>'Summary Data'!AS14</f>
        <v>-0.00407254046975819</v>
      </c>
      <c r="K14" s="50">
        <f>STDEV('Summary Data'!Y14:AR14)</f>
        <v>0.05579755736864173</v>
      </c>
      <c r="L14" s="50">
        <f t="shared" si="4"/>
        <v>7.468948299344587E-19</v>
      </c>
      <c r="M14" s="54">
        <f t="shared" si="5"/>
        <v>1.0346298548979087E-17</v>
      </c>
      <c r="N14" s="50">
        <f>'Summary Data'!AS31</f>
        <v>-0.005541754009960254</v>
      </c>
      <c r="O14" s="50">
        <f>STDEV('Summary Data'!Y31:AR31)</f>
        <v>0.047240826749338334</v>
      </c>
      <c r="P14" s="50">
        <f t="shared" si="6"/>
        <v>6.1679056923619804E-18</v>
      </c>
      <c r="Q14" s="53">
        <f t="shared" si="7"/>
        <v>2.942854203156421E-17</v>
      </c>
      <c r="S14" s="43">
        <v>0</v>
      </c>
    </row>
    <row r="15" spans="1:19" ht="11.25">
      <c r="A15" s="42">
        <v>11</v>
      </c>
      <c r="B15" s="55">
        <f>'Summary Data'!V15</f>
        <v>0.7129889119719275</v>
      </c>
      <c r="C15" s="50">
        <f>STDEV('Summary Data'!B15:U15)</f>
        <v>0.12318835231057272</v>
      </c>
      <c r="D15" s="50">
        <f t="shared" si="0"/>
        <v>0.765816086638671</v>
      </c>
      <c r="E15" s="50">
        <f t="shared" si="1"/>
        <v>0.003597153430043858</v>
      </c>
      <c r="F15" s="52">
        <f>'Summary Data'!V32</f>
        <v>-0.03602121351713223</v>
      </c>
      <c r="G15" s="50">
        <f>STDEV('Summary Data'!B32:U32)</f>
        <v>0.036644719601573415</v>
      </c>
      <c r="H15" s="50">
        <f t="shared" si="2"/>
        <v>-0.016864959731329635</v>
      </c>
      <c r="I15" s="53">
        <f t="shared" si="3"/>
        <v>0.019404426297032006</v>
      </c>
      <c r="J15" s="55">
        <f>'Summary Data'!AS15</f>
        <v>0.7454506723343264</v>
      </c>
      <c r="K15" s="50">
        <f>STDEV('Summary Data'!Y15:AR15)</f>
        <v>0.12409865307055169</v>
      </c>
      <c r="L15" s="50">
        <f t="shared" si="4"/>
        <v>0.7935287344370869</v>
      </c>
      <c r="M15" s="54">
        <f t="shared" si="5"/>
        <v>0.004475134902330732</v>
      </c>
      <c r="N15" s="50">
        <f>'Summary Data'!AS32</f>
        <v>-0.04669031138942398</v>
      </c>
      <c r="O15" s="50">
        <f>STDEV('Summary Data'!Y32:AR32)</f>
        <v>0.03268554437198803</v>
      </c>
      <c r="P15" s="50">
        <f t="shared" si="6"/>
        <v>-0.03799109276795534</v>
      </c>
      <c r="Q15" s="53">
        <f t="shared" si="7"/>
        <v>0.01812658992417858</v>
      </c>
      <c r="S15" s="43">
        <v>0</v>
      </c>
    </row>
    <row r="16" spans="1:19" ht="11.25">
      <c r="A16" s="42">
        <v>12</v>
      </c>
      <c r="B16" s="55">
        <f>'Summary Data'!V16</f>
        <v>0.0003048892283104714</v>
      </c>
      <c r="C16" s="50">
        <f>STDEV('Summary Data'!B16:U16)</f>
        <v>0.00624998705084915</v>
      </c>
      <c r="D16" s="50">
        <f aca="true" t="shared" si="8" ref="D16:D21">AVERAGE(C78:T78)/10</f>
        <v>-0.004047691510499955</v>
      </c>
      <c r="E16" s="50">
        <f aca="true" t="shared" si="9" ref="E16:E21">STDEV(C78:T78)/10</f>
        <v>0.0020915057964842046</v>
      </c>
      <c r="F16" s="52">
        <f>'Summary Data'!V33</f>
        <v>0.01668832050815414</v>
      </c>
      <c r="G16" s="50">
        <f>STDEV('Summary Data'!B33:U33)</f>
        <v>0.007315577880820005</v>
      </c>
      <c r="H16" s="50">
        <f aca="true" t="shared" si="10" ref="H16:H21">AVERAGE(C98:T98)/10</f>
        <v>0.011368913228031406</v>
      </c>
      <c r="I16" s="53">
        <f aca="true" t="shared" si="11" ref="I16:I21">STDEV(C98:T98)/10</f>
        <v>0.0012673016394962008</v>
      </c>
      <c r="J16" s="55">
        <f>'Summary Data'!AS16</f>
        <v>0.001861783653099154</v>
      </c>
      <c r="K16" s="50">
        <f>STDEV('Summary Data'!Y16:AR16)</f>
        <v>0.007318169626244005</v>
      </c>
      <c r="L16" s="50">
        <f aca="true" t="shared" si="12" ref="L16:L21">AVERAGE(C118:T118)/10</f>
        <v>0.0026967535312302283</v>
      </c>
      <c r="M16" s="54">
        <f aca="true" t="shared" si="13" ref="M16:M21">STDEV(C118:T118)/10</f>
        <v>0.002310277160817952</v>
      </c>
      <c r="N16" s="50">
        <f>'Summary Data'!AS33</f>
        <v>0.008667451651342225</v>
      </c>
      <c r="O16" s="50">
        <f>STDEV('Summary Data'!Y33:AR33)</f>
        <v>0.009923093052597346</v>
      </c>
      <c r="P16" s="50">
        <f aca="true" t="shared" si="14" ref="P16:P21">AVERAGE(C138:T138)/10</f>
        <v>0.010488093229509872</v>
      </c>
      <c r="Q16" s="53">
        <f aca="true" t="shared" si="15" ref="Q16:Q21">STDEV(C138:T138)/10</f>
        <v>0.00318088818845669</v>
      </c>
      <c r="S16" s="43">
        <v>0</v>
      </c>
    </row>
    <row r="17" spans="1:19" ht="11.25">
      <c r="A17" s="42">
        <v>13</v>
      </c>
      <c r="B17" s="55">
        <f>'Summary Data'!V17</f>
        <v>0.077473691382788</v>
      </c>
      <c r="C17" s="50">
        <f>STDEV('Summary Data'!B17:U17)</f>
        <v>0.013482851324265386</v>
      </c>
      <c r="D17" s="50">
        <f t="shared" si="8"/>
        <v>0.08687885305915857</v>
      </c>
      <c r="E17" s="50">
        <f t="shared" si="9"/>
        <v>0.0019476109573837246</v>
      </c>
      <c r="F17" s="52">
        <f>'Summary Data'!V34</f>
        <v>-0.0006005628770204165</v>
      </c>
      <c r="G17" s="50">
        <f>STDEV('Summary Data'!B34:U34)</f>
        <v>0.0029575984301830373</v>
      </c>
      <c r="H17" s="50">
        <f t="shared" si="10"/>
        <v>0.0038015890296168404</v>
      </c>
      <c r="I17" s="53">
        <f t="shared" si="11"/>
        <v>0.0021497451029753928</v>
      </c>
      <c r="J17" s="55">
        <f>'Summary Data'!AS17</f>
        <v>0.08233725024023913</v>
      </c>
      <c r="K17" s="50">
        <f>STDEV('Summary Data'!Y17:AR17)</f>
        <v>0.013112432672432263</v>
      </c>
      <c r="L17" s="50">
        <f t="shared" si="12"/>
        <v>0.09050839423512576</v>
      </c>
      <c r="M17" s="54">
        <f t="shared" si="13"/>
        <v>0.0028224593703725363</v>
      </c>
      <c r="N17" s="50">
        <f>'Summary Data'!AS34</f>
        <v>-0.0008610231382093377</v>
      </c>
      <c r="O17" s="50">
        <f>STDEV('Summary Data'!Y34:AR34)</f>
        <v>0.0036400521937097184</v>
      </c>
      <c r="P17" s="50">
        <f t="shared" si="14"/>
        <v>0.0009102961647449583</v>
      </c>
      <c r="Q17" s="53">
        <f t="shared" si="15"/>
        <v>0.003265409862122146</v>
      </c>
      <c r="S17" s="43">
        <v>0</v>
      </c>
    </row>
    <row r="18" spans="1:19" ht="11.25">
      <c r="A18" s="42">
        <v>14</v>
      </c>
      <c r="B18" s="55">
        <f>'Summary Data'!V18</f>
        <v>0.0027061657919613315</v>
      </c>
      <c r="C18" s="50">
        <f>STDEV('Summary Data'!B18:U18)</f>
        <v>0.0024447080344702694</v>
      </c>
      <c r="D18" s="50">
        <f t="shared" si="8"/>
        <v>0.0009681126143721676</v>
      </c>
      <c r="E18" s="50">
        <f t="shared" si="9"/>
        <v>0.0014400216855949932</v>
      </c>
      <c r="F18" s="52">
        <f>'Summary Data'!V35</f>
        <v>0.0007438124262361764</v>
      </c>
      <c r="G18" s="50">
        <f>STDEV('Summary Data'!B35:U35)</f>
        <v>0.0039177629178098776</v>
      </c>
      <c r="H18" s="50">
        <f t="shared" si="10"/>
        <v>-0.002457960779910836</v>
      </c>
      <c r="I18" s="53">
        <f t="shared" si="11"/>
        <v>0.0016834980966685263</v>
      </c>
      <c r="J18" s="55">
        <f>'Summary Data'!AS18</f>
        <v>-0.0006827006381895924</v>
      </c>
      <c r="K18" s="50">
        <f>STDEV('Summary Data'!Y18:AR18)</f>
        <v>0.003740443767685943</v>
      </c>
      <c r="L18" s="50">
        <f t="shared" si="12"/>
        <v>-7.166922460990669E-05</v>
      </c>
      <c r="M18" s="54">
        <f t="shared" si="13"/>
        <v>0.0016980771431987565</v>
      </c>
      <c r="N18" s="50">
        <f>'Summary Data'!AS35</f>
        <v>0.001992737134189103</v>
      </c>
      <c r="O18" s="50">
        <f>STDEV('Summary Data'!Y35:AR35)</f>
        <v>0.005954085488853047</v>
      </c>
      <c r="P18" s="50">
        <f t="shared" si="14"/>
        <v>0.0030611636119654466</v>
      </c>
      <c r="Q18" s="53">
        <f t="shared" si="15"/>
        <v>0.0019407331535547124</v>
      </c>
      <c r="S18" s="43">
        <v>0</v>
      </c>
    </row>
    <row r="19" spans="1:19" ht="11.25">
      <c r="A19" s="42">
        <v>15</v>
      </c>
      <c r="B19" s="55">
        <f>'Summary Data'!V19</f>
        <v>0.03419100577656064</v>
      </c>
      <c r="C19" s="50">
        <f>STDEV('Summary Data'!B19:U19)</f>
        <v>0.010952008794175698</v>
      </c>
      <c r="D19" s="50">
        <f t="shared" si="8"/>
        <v>0.0242734988208816</v>
      </c>
      <c r="E19" s="50">
        <f t="shared" si="9"/>
        <v>0.0029154582633353927</v>
      </c>
      <c r="F19" s="52">
        <f>'Summary Data'!V36</f>
        <v>-0.0009928611271547625</v>
      </c>
      <c r="G19" s="50">
        <f>STDEV('Summary Data'!B36:U36)</f>
        <v>0.0028815786575305297</v>
      </c>
      <c r="H19" s="50">
        <f t="shared" si="10"/>
        <v>-0.012436561281614316</v>
      </c>
      <c r="I19" s="53">
        <f t="shared" si="11"/>
        <v>0.002084918335321469</v>
      </c>
      <c r="J19" s="55">
        <f>'Summary Data'!AS19</f>
        <v>0.03364953586306146</v>
      </c>
      <c r="K19" s="50">
        <f>STDEV('Summary Data'!Y19:AR19)</f>
        <v>0.010464585469773914</v>
      </c>
      <c r="L19" s="50">
        <f t="shared" si="12"/>
        <v>0.030588107984147996</v>
      </c>
      <c r="M19" s="54">
        <f t="shared" si="13"/>
        <v>0.0020432109717432112</v>
      </c>
      <c r="N19" s="50">
        <f>'Summary Data'!AS36</f>
        <v>-0.004913754874002235</v>
      </c>
      <c r="O19" s="50">
        <f>STDEV('Summary Data'!Y36:AR36)</f>
        <v>0.0031940153869558356</v>
      </c>
      <c r="P19" s="50">
        <f t="shared" si="14"/>
        <v>-0.010644817783253315</v>
      </c>
      <c r="Q19" s="53">
        <f t="shared" si="15"/>
        <v>0.0026463182131064946</v>
      </c>
      <c r="S19" s="43">
        <v>0</v>
      </c>
    </row>
    <row r="20" spans="1:19" ht="11.25">
      <c r="A20" s="42">
        <v>16</v>
      </c>
      <c r="B20" s="55">
        <f>'Summary Data'!V20</f>
        <v>-0.0075019488716423595</v>
      </c>
      <c r="C20" s="50">
        <f>STDEV('Summary Data'!B20:U20)</f>
        <v>0.006122080313411954</v>
      </c>
      <c r="D20" s="50">
        <f t="shared" si="8"/>
        <v>-0.002758217895000102</v>
      </c>
      <c r="E20" s="50">
        <f t="shared" si="9"/>
        <v>0.0009658821724356883</v>
      </c>
      <c r="F20" s="52">
        <f>'Summary Data'!V37</f>
        <v>-0.0036279170931314535</v>
      </c>
      <c r="G20" s="50">
        <f>STDEV('Summary Data'!B37:U37)</f>
        <v>0.007866220063766397</v>
      </c>
      <c r="H20" s="50">
        <f t="shared" si="10"/>
        <v>0.0018695433290920166</v>
      </c>
      <c r="I20" s="53">
        <f t="shared" si="11"/>
        <v>0.0010445523798038024</v>
      </c>
      <c r="J20" s="55">
        <f>'Summary Data'!AS20</f>
        <v>-0.0010807305229069092</v>
      </c>
      <c r="K20" s="50">
        <f>STDEV('Summary Data'!Y20:AR20)</f>
        <v>0.007498215030834858</v>
      </c>
      <c r="L20" s="50">
        <f t="shared" si="12"/>
        <v>-0.0016151644923450043</v>
      </c>
      <c r="M20" s="54">
        <f t="shared" si="13"/>
        <v>0.0012568256647041867</v>
      </c>
      <c r="N20" s="50">
        <f>'Summary Data'!AS37</f>
        <v>0.0029398580447654726</v>
      </c>
      <c r="O20" s="50">
        <f>STDEV('Summary Data'!Y37:AR37)</f>
        <v>0.006109299084039532</v>
      </c>
      <c r="P20" s="50">
        <f t="shared" si="14"/>
        <v>0.0024165340116950756</v>
      </c>
      <c r="Q20" s="53">
        <f t="shared" si="15"/>
        <v>0.0017848376999719533</v>
      </c>
      <c r="S20" s="43">
        <v>0</v>
      </c>
    </row>
    <row r="21" spans="1:19" ht="12" thickBot="1">
      <c r="A21" s="42">
        <v>17</v>
      </c>
      <c r="B21" s="56">
        <f>'Summary Data'!V21</f>
        <v>-0.06324439992125694</v>
      </c>
      <c r="C21" s="57">
        <f>STDEV('Summary Data'!B21:U21)</f>
        <v>0.009684883498129467</v>
      </c>
      <c r="D21" s="57">
        <f t="shared" si="8"/>
        <v>-0.06638440537641058</v>
      </c>
      <c r="E21" s="57">
        <f t="shared" si="9"/>
        <v>0.0003260364784017734</v>
      </c>
      <c r="F21" s="58">
        <f>'Summary Data'!V38</f>
        <v>-0.000473349529692436</v>
      </c>
      <c r="G21" s="57">
        <f>STDEV('Summary Data'!B38:U38)</f>
        <v>0.0024881945208861805</v>
      </c>
      <c r="H21" s="57">
        <f t="shared" si="10"/>
        <v>-0.0005704745503525543</v>
      </c>
      <c r="I21" s="59">
        <f t="shared" si="11"/>
        <v>0.0024098604120805747</v>
      </c>
      <c r="J21" s="56">
        <f>'Summary Data'!AS21</f>
        <v>-0.06452387752745015</v>
      </c>
      <c r="K21" s="57">
        <f>STDEV('Summary Data'!Y21:AR21)</f>
        <v>0.009721182575023399</v>
      </c>
      <c r="L21" s="57">
        <f t="shared" si="12"/>
        <v>-0.06767434431964026</v>
      </c>
      <c r="M21" s="60">
        <f t="shared" si="13"/>
        <v>0.00041648277304594543</v>
      </c>
      <c r="N21" s="57">
        <f>'Summary Data'!AS38</f>
        <v>0.0009841744201551114</v>
      </c>
      <c r="O21" s="57">
        <f>STDEV('Summary Data'!Y38:AR38)</f>
        <v>0.002285045868684551</v>
      </c>
      <c r="P21" s="57">
        <f t="shared" si="14"/>
        <v>0.00095915101943956</v>
      </c>
      <c r="Q21" s="59">
        <f t="shared" si="15"/>
        <v>0.002290342847992566</v>
      </c>
      <c r="S21" s="61">
        <v>0</v>
      </c>
    </row>
    <row r="22" ht="12" thickBot="1"/>
    <row r="23" spans="1:11" ht="11.25">
      <c r="A23" s="62"/>
      <c r="B23" s="129" t="s">
        <v>68</v>
      </c>
      <c r="C23" s="130"/>
      <c r="D23" s="130"/>
      <c r="E23" s="130"/>
      <c r="F23" s="130"/>
      <c r="G23" s="130"/>
      <c r="H23" s="130"/>
      <c r="I23" s="130"/>
      <c r="J23" s="130"/>
      <c r="K23" s="131"/>
    </row>
    <row r="24" spans="1:11" ht="11.25">
      <c r="A24" s="62"/>
      <c r="B24" s="124" t="s">
        <v>69</v>
      </c>
      <c r="C24" s="125"/>
      <c r="D24" s="125"/>
      <c r="E24" s="125"/>
      <c r="F24" s="128"/>
      <c r="G24" s="125" t="s">
        <v>70</v>
      </c>
      <c r="H24" s="125"/>
      <c r="I24" s="125"/>
      <c r="J24" s="125"/>
      <c r="K24" s="127"/>
    </row>
    <row r="25" spans="2:11" ht="11.25">
      <c r="B25" s="44" t="s">
        <v>66</v>
      </c>
      <c r="C25" s="45" t="s">
        <v>71</v>
      </c>
      <c r="D25" s="45" t="s">
        <v>67</v>
      </c>
      <c r="E25" s="46" t="s">
        <v>72</v>
      </c>
      <c r="F25" s="48" t="s">
        <v>73</v>
      </c>
      <c r="G25" s="45" t="s">
        <v>74</v>
      </c>
      <c r="H25" s="45" t="s">
        <v>71</v>
      </c>
      <c r="I25" s="45" t="s">
        <v>67</v>
      </c>
      <c r="J25" s="46" t="s">
        <v>72</v>
      </c>
      <c r="K25" s="47" t="s">
        <v>73</v>
      </c>
    </row>
    <row r="26" spans="1:11" ht="11.25">
      <c r="A26" s="40">
        <v>1</v>
      </c>
      <c r="B26" s="86">
        <v>0</v>
      </c>
      <c r="C26" s="87">
        <v>10</v>
      </c>
      <c r="D26" s="87">
        <v>5</v>
      </c>
      <c r="E26" s="88">
        <f>B26-3*D26</f>
        <v>-15</v>
      </c>
      <c r="F26" s="89">
        <f>B26+3*D26</f>
        <v>15</v>
      </c>
      <c r="G26" s="87">
        <v>0.75</v>
      </c>
      <c r="H26" s="87">
        <v>5</v>
      </c>
      <c r="I26" s="87">
        <v>0</v>
      </c>
      <c r="J26" s="88">
        <f>G26-3*I26</f>
        <v>0.75</v>
      </c>
      <c r="K26" s="90">
        <f>G26+3*I26</f>
        <v>0.75</v>
      </c>
    </row>
    <row r="27" spans="1:11" ht="11.25">
      <c r="A27" s="40">
        <v>2</v>
      </c>
      <c r="B27" s="86">
        <v>-1.4</v>
      </c>
      <c r="C27" s="87">
        <v>0.85</v>
      </c>
      <c r="D27" s="87">
        <v>0.68</v>
      </c>
      <c r="E27" s="88">
        <f aca="true" t="shared" si="16" ref="E27:E42">B27-3*D27</f>
        <v>-3.44</v>
      </c>
      <c r="F27" s="89">
        <f aca="true" t="shared" si="17" ref="F27:F42">B27+3*D27</f>
        <v>0.6400000000000001</v>
      </c>
      <c r="G27" s="87">
        <v>0</v>
      </c>
      <c r="H27" s="87">
        <v>0.51</v>
      </c>
      <c r="I27" s="87">
        <v>1.7</v>
      </c>
      <c r="J27" s="88">
        <f aca="true" t="shared" si="18" ref="J27:J42">G27-3*I27</f>
        <v>-5.1</v>
      </c>
      <c r="K27" s="90">
        <f aca="true" t="shared" si="19" ref="K27:K42">G27+3*I27</f>
        <v>5.1</v>
      </c>
    </row>
    <row r="28" spans="1:11" ht="11.25">
      <c r="A28" s="40">
        <v>3</v>
      </c>
      <c r="B28" s="86">
        <v>-4</v>
      </c>
      <c r="C28" s="87">
        <v>0.87</v>
      </c>
      <c r="D28" s="87">
        <v>1.45</v>
      </c>
      <c r="E28" s="88">
        <f t="shared" si="16"/>
        <v>-8.35</v>
      </c>
      <c r="F28" s="89">
        <f t="shared" si="17"/>
        <v>0.34999999999999964</v>
      </c>
      <c r="G28" s="87">
        <v>0.08</v>
      </c>
      <c r="H28" s="87">
        <v>0.87</v>
      </c>
      <c r="I28" s="87">
        <v>0.43</v>
      </c>
      <c r="J28" s="88">
        <f t="shared" si="18"/>
        <v>-1.21</v>
      </c>
      <c r="K28" s="90">
        <f t="shared" si="19"/>
        <v>1.37</v>
      </c>
    </row>
    <row r="29" spans="1:11" ht="11.25">
      <c r="A29" s="40">
        <v>4</v>
      </c>
      <c r="B29" s="86">
        <v>0.22</v>
      </c>
      <c r="C29" s="87">
        <v>0.34</v>
      </c>
      <c r="D29" s="87">
        <v>0.49</v>
      </c>
      <c r="E29" s="88">
        <f t="shared" si="16"/>
        <v>-1.25</v>
      </c>
      <c r="F29" s="89">
        <f t="shared" si="17"/>
        <v>1.69</v>
      </c>
      <c r="G29" s="87">
        <v>0</v>
      </c>
      <c r="H29" s="87">
        <v>0.13</v>
      </c>
      <c r="I29" s="87">
        <v>0.49</v>
      </c>
      <c r="J29" s="88">
        <f t="shared" si="18"/>
        <v>-1.47</v>
      </c>
      <c r="K29" s="90">
        <f t="shared" si="19"/>
        <v>1.47</v>
      </c>
    </row>
    <row r="30" spans="1:11" ht="11.25">
      <c r="A30" s="40">
        <v>5</v>
      </c>
      <c r="B30" s="86">
        <v>0</v>
      </c>
      <c r="C30" s="87">
        <v>0.42</v>
      </c>
      <c r="D30" s="87">
        <v>0.42</v>
      </c>
      <c r="E30" s="88">
        <f t="shared" si="16"/>
        <v>-1.26</v>
      </c>
      <c r="F30" s="89">
        <f t="shared" si="17"/>
        <v>1.26</v>
      </c>
      <c r="G30" s="87">
        <v>0.01</v>
      </c>
      <c r="H30" s="87">
        <v>0.42</v>
      </c>
      <c r="I30" s="87">
        <v>0.33</v>
      </c>
      <c r="J30" s="88">
        <f t="shared" si="18"/>
        <v>-0.98</v>
      </c>
      <c r="K30" s="90">
        <f t="shared" si="19"/>
        <v>1</v>
      </c>
    </row>
    <row r="31" spans="1:11" ht="11.25">
      <c r="A31" s="40">
        <v>6</v>
      </c>
      <c r="B31" s="86">
        <v>-0.01</v>
      </c>
      <c r="C31" s="87">
        <v>0.06</v>
      </c>
      <c r="D31" s="87">
        <v>0.09</v>
      </c>
      <c r="E31" s="88">
        <f t="shared" si="16"/>
        <v>-0.28</v>
      </c>
      <c r="F31" s="89">
        <f t="shared" si="17"/>
        <v>0.26</v>
      </c>
      <c r="G31" s="87">
        <v>0</v>
      </c>
      <c r="H31" s="87">
        <v>0.06</v>
      </c>
      <c r="I31" s="87">
        <v>0.14</v>
      </c>
      <c r="J31" s="88">
        <f t="shared" si="18"/>
        <v>-0.42000000000000004</v>
      </c>
      <c r="K31" s="90">
        <f t="shared" si="19"/>
        <v>0.42000000000000004</v>
      </c>
    </row>
    <row r="32" spans="1:11" ht="11.25">
      <c r="A32" s="40">
        <v>7</v>
      </c>
      <c r="B32" s="86">
        <v>0.32</v>
      </c>
      <c r="C32" s="87">
        <v>0</v>
      </c>
      <c r="D32" s="87">
        <v>0.22</v>
      </c>
      <c r="E32" s="88">
        <f t="shared" si="16"/>
        <v>-0.34</v>
      </c>
      <c r="F32" s="89">
        <f t="shared" si="17"/>
        <v>0.98</v>
      </c>
      <c r="G32" s="87">
        <v>0.02</v>
      </c>
      <c r="H32" s="87">
        <v>0</v>
      </c>
      <c r="I32" s="87">
        <v>0.07</v>
      </c>
      <c r="J32" s="88">
        <f t="shared" si="18"/>
        <v>-0.19000000000000003</v>
      </c>
      <c r="K32" s="90">
        <f t="shared" si="19"/>
        <v>0.23</v>
      </c>
    </row>
    <row r="33" spans="1:11" ht="11.25">
      <c r="A33" s="40">
        <v>8</v>
      </c>
      <c r="B33" s="86">
        <v>0</v>
      </c>
      <c r="C33" s="87">
        <v>0</v>
      </c>
      <c r="D33" s="87">
        <v>0.04</v>
      </c>
      <c r="E33" s="88">
        <f t="shared" si="16"/>
        <v>-0.12</v>
      </c>
      <c r="F33" s="89">
        <f t="shared" si="17"/>
        <v>0.12</v>
      </c>
      <c r="G33" s="87">
        <v>0</v>
      </c>
      <c r="H33" s="87">
        <v>0</v>
      </c>
      <c r="I33" s="87">
        <v>0.08</v>
      </c>
      <c r="J33" s="88">
        <f t="shared" si="18"/>
        <v>-0.24</v>
      </c>
      <c r="K33" s="90">
        <f t="shared" si="19"/>
        <v>0.24</v>
      </c>
    </row>
    <row r="34" spans="1:11" ht="11.25">
      <c r="A34" s="40">
        <v>9</v>
      </c>
      <c r="B34" s="86">
        <v>0.13</v>
      </c>
      <c r="C34" s="87">
        <v>0</v>
      </c>
      <c r="D34" s="87">
        <v>0.07</v>
      </c>
      <c r="E34" s="88">
        <f t="shared" si="16"/>
        <v>-0.08000000000000002</v>
      </c>
      <c r="F34" s="89">
        <f t="shared" si="17"/>
        <v>0.34</v>
      </c>
      <c r="G34" s="87">
        <v>-0.01</v>
      </c>
      <c r="H34" s="87">
        <v>0</v>
      </c>
      <c r="I34" s="87">
        <v>0.07</v>
      </c>
      <c r="J34" s="88">
        <f t="shared" si="18"/>
        <v>-0.22000000000000003</v>
      </c>
      <c r="K34" s="90">
        <f t="shared" si="19"/>
        <v>0.2</v>
      </c>
    </row>
    <row r="35" spans="1:11" ht="11.25">
      <c r="A35" s="40">
        <v>10</v>
      </c>
      <c r="B35" s="86">
        <v>0</v>
      </c>
      <c r="C35" s="87">
        <v>0</v>
      </c>
      <c r="D35" s="87">
        <v>0</v>
      </c>
      <c r="E35" s="88">
        <f t="shared" si="16"/>
        <v>0</v>
      </c>
      <c r="F35" s="89">
        <f t="shared" si="17"/>
        <v>0</v>
      </c>
      <c r="G35" s="87">
        <v>0</v>
      </c>
      <c r="H35" s="87">
        <v>0</v>
      </c>
      <c r="I35" s="87">
        <v>0</v>
      </c>
      <c r="J35" s="88">
        <f t="shared" si="18"/>
        <v>0</v>
      </c>
      <c r="K35" s="90">
        <f t="shared" si="19"/>
        <v>0</v>
      </c>
    </row>
    <row r="36" spans="1:11" ht="11.25">
      <c r="A36" s="40">
        <v>11</v>
      </c>
      <c r="B36" s="86">
        <v>0.53</v>
      </c>
      <c r="C36" s="87">
        <v>0</v>
      </c>
      <c r="D36" s="87">
        <v>0</v>
      </c>
      <c r="E36" s="88">
        <f t="shared" si="16"/>
        <v>0.53</v>
      </c>
      <c r="F36" s="89">
        <f t="shared" si="17"/>
        <v>0.53</v>
      </c>
      <c r="G36" s="87">
        <v>0</v>
      </c>
      <c r="H36" s="87">
        <v>0</v>
      </c>
      <c r="I36" s="87">
        <v>0</v>
      </c>
      <c r="J36" s="88">
        <f t="shared" si="18"/>
        <v>0</v>
      </c>
      <c r="K36" s="90">
        <f t="shared" si="19"/>
        <v>0</v>
      </c>
    </row>
    <row r="37" spans="1:11" ht="11.25">
      <c r="A37" s="40">
        <v>12</v>
      </c>
      <c r="B37" s="86">
        <v>0</v>
      </c>
      <c r="C37" s="87">
        <v>0</v>
      </c>
      <c r="D37" s="87">
        <v>0</v>
      </c>
      <c r="E37" s="88">
        <f t="shared" si="16"/>
        <v>0</v>
      </c>
      <c r="F37" s="89">
        <f t="shared" si="17"/>
        <v>0</v>
      </c>
      <c r="G37" s="87">
        <v>0</v>
      </c>
      <c r="H37" s="87">
        <v>0</v>
      </c>
      <c r="I37" s="87">
        <v>0</v>
      </c>
      <c r="J37" s="88">
        <f t="shared" si="18"/>
        <v>0</v>
      </c>
      <c r="K37" s="90">
        <f t="shared" si="19"/>
        <v>0</v>
      </c>
    </row>
    <row r="38" spans="1:11" ht="11.25">
      <c r="A38" s="40">
        <v>13</v>
      </c>
      <c r="B38" s="86">
        <v>0</v>
      </c>
      <c r="C38" s="87">
        <v>0</v>
      </c>
      <c r="D38" s="87">
        <v>0</v>
      </c>
      <c r="E38" s="88">
        <f t="shared" si="16"/>
        <v>0</v>
      </c>
      <c r="F38" s="89">
        <f t="shared" si="17"/>
        <v>0</v>
      </c>
      <c r="G38" s="87">
        <v>0</v>
      </c>
      <c r="H38" s="87">
        <v>0</v>
      </c>
      <c r="I38" s="87">
        <v>0</v>
      </c>
      <c r="J38" s="88">
        <f t="shared" si="18"/>
        <v>0</v>
      </c>
      <c r="K38" s="90">
        <f t="shared" si="19"/>
        <v>0</v>
      </c>
    </row>
    <row r="39" spans="1:11" ht="11.25">
      <c r="A39" s="40">
        <v>14</v>
      </c>
      <c r="B39" s="86">
        <v>0</v>
      </c>
      <c r="C39" s="87">
        <v>0</v>
      </c>
      <c r="D39" s="87">
        <v>0</v>
      </c>
      <c r="E39" s="88">
        <f t="shared" si="16"/>
        <v>0</v>
      </c>
      <c r="F39" s="89">
        <f t="shared" si="17"/>
        <v>0</v>
      </c>
      <c r="G39" s="87">
        <v>0</v>
      </c>
      <c r="H39" s="87">
        <v>0</v>
      </c>
      <c r="I39" s="87">
        <v>0</v>
      </c>
      <c r="J39" s="88">
        <f t="shared" si="18"/>
        <v>0</v>
      </c>
      <c r="K39" s="90">
        <f t="shared" si="19"/>
        <v>0</v>
      </c>
    </row>
    <row r="40" spans="1:11" ht="11.25">
      <c r="A40" s="40">
        <v>15</v>
      </c>
      <c r="B40" s="86">
        <v>0</v>
      </c>
      <c r="C40" s="87">
        <v>0</v>
      </c>
      <c r="D40" s="87">
        <v>0</v>
      </c>
      <c r="E40" s="88">
        <f t="shared" si="16"/>
        <v>0</v>
      </c>
      <c r="F40" s="89">
        <f t="shared" si="17"/>
        <v>0</v>
      </c>
      <c r="G40" s="87">
        <v>0</v>
      </c>
      <c r="H40" s="87">
        <v>0</v>
      </c>
      <c r="I40" s="87">
        <v>0</v>
      </c>
      <c r="J40" s="88">
        <f t="shared" si="18"/>
        <v>0</v>
      </c>
      <c r="K40" s="90">
        <f t="shared" si="19"/>
        <v>0</v>
      </c>
    </row>
    <row r="41" spans="1:11" ht="11.25">
      <c r="A41" s="40">
        <v>16</v>
      </c>
      <c r="B41" s="86">
        <v>0</v>
      </c>
      <c r="C41" s="87">
        <v>0</v>
      </c>
      <c r="D41" s="87">
        <v>0</v>
      </c>
      <c r="E41" s="88">
        <f t="shared" si="16"/>
        <v>0</v>
      </c>
      <c r="F41" s="89">
        <f t="shared" si="17"/>
        <v>0</v>
      </c>
      <c r="G41" s="87">
        <v>0</v>
      </c>
      <c r="H41" s="87">
        <v>0</v>
      </c>
      <c r="I41" s="87">
        <v>0</v>
      </c>
      <c r="J41" s="88">
        <f t="shared" si="18"/>
        <v>0</v>
      </c>
      <c r="K41" s="90">
        <f t="shared" si="19"/>
        <v>0</v>
      </c>
    </row>
    <row r="42" spans="1:11" ht="12" thickBot="1">
      <c r="A42" s="40">
        <v>17</v>
      </c>
      <c r="B42" s="91">
        <v>0</v>
      </c>
      <c r="C42" s="92">
        <v>0</v>
      </c>
      <c r="D42" s="92">
        <v>0</v>
      </c>
      <c r="E42" s="93">
        <f t="shared" si="16"/>
        <v>0</v>
      </c>
      <c r="F42" s="94">
        <f t="shared" si="17"/>
        <v>0</v>
      </c>
      <c r="G42" s="92">
        <v>0</v>
      </c>
      <c r="H42" s="92">
        <v>0</v>
      </c>
      <c r="I42" s="92">
        <v>0</v>
      </c>
      <c r="J42" s="93">
        <f t="shared" si="18"/>
        <v>0</v>
      </c>
      <c r="K42" s="95">
        <f t="shared" si="19"/>
        <v>0</v>
      </c>
    </row>
    <row r="43" ht="12" thickBot="1"/>
    <row r="44" spans="1:15" ht="11.25">
      <c r="A44" s="62"/>
      <c r="B44" s="118" t="s">
        <v>75</v>
      </c>
      <c r="C44" s="119"/>
      <c r="D44" s="119"/>
      <c r="E44" s="119"/>
      <c r="F44" s="119"/>
      <c r="G44" s="120"/>
      <c r="I44" s="118" t="s">
        <v>122</v>
      </c>
      <c r="J44" s="119"/>
      <c r="K44" s="119"/>
      <c r="L44" s="119"/>
      <c r="M44" s="119"/>
      <c r="N44" s="119"/>
      <c r="O44" s="120"/>
    </row>
    <row r="45" spans="1:15" ht="11.25">
      <c r="A45" s="62"/>
      <c r="B45" s="124" t="s">
        <v>76</v>
      </c>
      <c r="C45" s="125"/>
      <c r="D45" s="125"/>
      <c r="E45" s="42"/>
      <c r="F45" s="125" t="s">
        <v>77</v>
      </c>
      <c r="G45" s="127"/>
      <c r="H45" s="62"/>
      <c r="I45" s="124" t="s">
        <v>78</v>
      </c>
      <c r="J45" s="125"/>
      <c r="K45" s="125"/>
      <c r="L45" s="125" t="s">
        <v>79</v>
      </c>
      <c r="M45" s="125"/>
      <c r="N45" s="125"/>
      <c r="O45" s="63"/>
    </row>
    <row r="46" spans="1:15" ht="11.25">
      <c r="A46" s="62"/>
      <c r="B46" s="64">
        <v>0.1</v>
      </c>
      <c r="C46" s="65">
        <v>0.025</v>
      </c>
      <c r="D46" s="66">
        <v>0.006</v>
      </c>
      <c r="E46" s="45"/>
      <c r="F46" s="45"/>
      <c r="G46" s="47"/>
      <c r="I46" s="44" t="s">
        <v>72</v>
      </c>
      <c r="J46" s="45" t="s">
        <v>121</v>
      </c>
      <c r="K46" s="45" t="s">
        <v>73</v>
      </c>
      <c r="L46" s="45" t="s">
        <v>72</v>
      </c>
      <c r="M46" s="45" t="s">
        <v>121</v>
      </c>
      <c r="N46" s="45" t="s">
        <v>73</v>
      </c>
      <c r="O46" s="47"/>
    </row>
    <row r="47" spans="1:15" ht="11.25">
      <c r="A47" s="40">
        <v>1</v>
      </c>
      <c r="B47" s="67">
        <f>$B$46*$G$48*$G$49^A47*$G$50^(A47*A47)</f>
        <v>4.602327498600001</v>
      </c>
      <c r="C47" s="68">
        <f>$C$46*$G$48*$G$49^A47*$G$50^(A47*A47)</f>
        <v>1.1505818746500003</v>
      </c>
      <c r="D47" s="68">
        <f>$D$46*$G$48*$G$49^A47*$G$50^(A47*A47)</f>
        <v>0.27613964991600004</v>
      </c>
      <c r="E47" s="42"/>
      <c r="F47" s="125" t="s">
        <v>80</v>
      </c>
      <c r="G47" s="127"/>
      <c r="I47" s="55">
        <f>E26</f>
        <v>-15</v>
      </c>
      <c r="J47" s="50">
        <f>B26</f>
        <v>0</v>
      </c>
      <c r="K47" s="50">
        <f>F26</f>
        <v>15</v>
      </c>
      <c r="L47" s="50">
        <f>J26</f>
        <v>0.75</v>
      </c>
      <c r="M47" s="87">
        <f>G26</f>
        <v>0.75</v>
      </c>
      <c r="N47" s="87">
        <f>K26</f>
        <v>0.75</v>
      </c>
      <c r="O47" s="63"/>
    </row>
    <row r="48" spans="1:15" ht="11.25">
      <c r="A48" s="40">
        <v>2</v>
      </c>
      <c r="B48" s="67">
        <f aca="true" t="shared" si="20" ref="B48:B63">$B$46*$G$48*$G$49^A48*$G$50^(A48*A48)</f>
        <v>2.831365799785555</v>
      </c>
      <c r="C48" s="68">
        <f aca="true" t="shared" si="21" ref="C48:C63">$C$46*$G$48*$G$49^A48*$G$50^(A48*A48)</f>
        <v>0.7078414499463888</v>
      </c>
      <c r="D48" s="68">
        <f aca="true" t="shared" si="22" ref="D48:D63">$D$46*$G$48*$G$49^A48*$G$50^(A48*A48)</f>
        <v>0.1698819479871333</v>
      </c>
      <c r="E48" s="42"/>
      <c r="F48" s="42" t="s">
        <v>81</v>
      </c>
      <c r="G48" s="63">
        <v>73.9</v>
      </c>
      <c r="I48" s="55">
        <f>E27</f>
        <v>-3.44</v>
      </c>
      <c r="J48" s="50">
        <f>B27</f>
        <v>-1.4</v>
      </c>
      <c r="K48" s="50">
        <f>F27</f>
        <v>0.6400000000000001</v>
      </c>
      <c r="L48" s="50">
        <f>J27</f>
        <v>-5.1</v>
      </c>
      <c r="M48" s="87">
        <f>G27</f>
        <v>0</v>
      </c>
      <c r="N48" s="87">
        <f>K27</f>
        <v>5.1</v>
      </c>
      <c r="O48" s="63"/>
    </row>
    <row r="49" spans="1:15" ht="11.25">
      <c r="A49" s="40">
        <v>3</v>
      </c>
      <c r="B49" s="67">
        <f t="shared" si="20"/>
        <v>1.7206788694474822</v>
      </c>
      <c r="C49" s="68">
        <f t="shared" si="21"/>
        <v>0.43016971736187054</v>
      </c>
      <c r="D49" s="68">
        <f t="shared" si="22"/>
        <v>0.10324073216684893</v>
      </c>
      <c r="E49" s="42"/>
      <c r="F49" s="42" t="s">
        <v>82</v>
      </c>
      <c r="G49" s="63">
        <v>0.6266</v>
      </c>
      <c r="I49" s="55">
        <f aca="true" t="shared" si="23" ref="I49:I57">E28</f>
        <v>-8.35</v>
      </c>
      <c r="J49" s="50">
        <f aca="true" t="shared" si="24" ref="J49:J57">B28</f>
        <v>-4</v>
      </c>
      <c r="K49" s="50">
        <f aca="true" t="shared" si="25" ref="K49:K57">F28</f>
        <v>0.34999999999999964</v>
      </c>
      <c r="L49" s="50">
        <f aca="true" t="shared" si="26" ref="L49:L57">J28</f>
        <v>-1.21</v>
      </c>
      <c r="M49" s="87">
        <f aca="true" t="shared" si="27" ref="M49:M57">G28</f>
        <v>0.08</v>
      </c>
      <c r="N49" s="87">
        <f aca="true" t="shared" si="28" ref="N49:N57">K28</f>
        <v>1.37</v>
      </c>
      <c r="O49" s="63"/>
    </row>
    <row r="50" spans="1:15" ht="11.25">
      <c r="A50" s="40">
        <v>4</v>
      </c>
      <c r="B50" s="67">
        <f t="shared" si="20"/>
        <v>1.0329731907290605</v>
      </c>
      <c r="C50" s="68">
        <f t="shared" si="21"/>
        <v>0.2582432976822651</v>
      </c>
      <c r="D50" s="68">
        <f t="shared" si="22"/>
        <v>0.06197839144374362</v>
      </c>
      <c r="E50" s="42"/>
      <c r="F50" s="42" t="s">
        <v>92</v>
      </c>
      <c r="G50" s="63">
        <v>0.9939</v>
      </c>
      <c r="I50" s="55">
        <f t="shared" si="23"/>
        <v>-1.25</v>
      </c>
      <c r="J50" s="50">
        <f t="shared" si="24"/>
        <v>0.22</v>
      </c>
      <c r="K50" s="50">
        <f t="shared" si="25"/>
        <v>1.69</v>
      </c>
      <c r="L50" s="50">
        <f t="shared" si="26"/>
        <v>-1.47</v>
      </c>
      <c r="M50" s="87">
        <f t="shared" si="27"/>
        <v>0</v>
      </c>
      <c r="N50" s="87">
        <f t="shared" si="28"/>
        <v>1.47</v>
      </c>
      <c r="O50" s="63"/>
    </row>
    <row r="51" spans="1:15" ht="11.25">
      <c r="A51" s="40">
        <v>5</v>
      </c>
      <c r="B51" s="67">
        <f t="shared" si="20"/>
        <v>0.6125811885796193</v>
      </c>
      <c r="C51" s="68">
        <f t="shared" si="21"/>
        <v>0.15314529714490482</v>
      </c>
      <c r="D51" s="68">
        <f t="shared" si="22"/>
        <v>0.03675487131477716</v>
      </c>
      <c r="E51" s="42"/>
      <c r="F51" s="42"/>
      <c r="G51" s="63"/>
      <c r="I51" s="55">
        <f t="shared" si="23"/>
        <v>-1.26</v>
      </c>
      <c r="J51" s="50">
        <f t="shared" si="24"/>
        <v>0</v>
      </c>
      <c r="K51" s="50">
        <f t="shared" si="25"/>
        <v>1.26</v>
      </c>
      <c r="L51" s="50">
        <f t="shared" si="26"/>
        <v>-0.98</v>
      </c>
      <c r="M51" s="87">
        <f t="shared" si="27"/>
        <v>0.01</v>
      </c>
      <c r="N51" s="87">
        <f t="shared" si="28"/>
        <v>1</v>
      </c>
      <c r="O51" s="63"/>
    </row>
    <row r="52" spans="1:15" ht="11.25">
      <c r="A52" s="40">
        <v>6</v>
      </c>
      <c r="B52" s="67">
        <f t="shared" si="20"/>
        <v>0.3588588353501367</v>
      </c>
      <c r="C52" s="68">
        <f t="shared" si="21"/>
        <v>0.08971470883753417</v>
      </c>
      <c r="D52" s="68">
        <f t="shared" si="22"/>
        <v>0.0215315301210082</v>
      </c>
      <c r="E52" s="42"/>
      <c r="F52" s="42"/>
      <c r="G52" s="63"/>
      <c r="I52" s="55">
        <f t="shared" si="23"/>
        <v>-0.28</v>
      </c>
      <c r="J52" s="50">
        <f t="shared" si="24"/>
        <v>-0.01</v>
      </c>
      <c r="K52" s="50">
        <f t="shared" si="25"/>
        <v>0.26</v>
      </c>
      <c r="L52" s="50">
        <f t="shared" si="26"/>
        <v>-0.42000000000000004</v>
      </c>
      <c r="M52" s="87">
        <f t="shared" si="27"/>
        <v>0</v>
      </c>
      <c r="N52" s="87">
        <f t="shared" si="28"/>
        <v>0.42000000000000004</v>
      </c>
      <c r="O52" s="63"/>
    </row>
    <row r="53" spans="1:15" ht="11.25">
      <c r="A53" s="40">
        <v>7</v>
      </c>
      <c r="B53" s="67">
        <f t="shared" si="20"/>
        <v>0.20766772808982645</v>
      </c>
      <c r="C53" s="68">
        <f t="shared" si="21"/>
        <v>0.05191693202245661</v>
      </c>
      <c r="D53" s="68">
        <f t="shared" si="22"/>
        <v>0.012460063685389586</v>
      </c>
      <c r="E53" s="42"/>
      <c r="F53" s="42"/>
      <c r="G53" s="63"/>
      <c r="I53" s="55">
        <f t="shared" si="23"/>
        <v>-0.34</v>
      </c>
      <c r="J53" s="50">
        <f t="shared" si="24"/>
        <v>0.32</v>
      </c>
      <c r="K53" s="50">
        <f t="shared" si="25"/>
        <v>0.98</v>
      </c>
      <c r="L53" s="50">
        <f t="shared" si="26"/>
        <v>-0.19000000000000003</v>
      </c>
      <c r="M53" s="87">
        <f t="shared" si="27"/>
        <v>0.02</v>
      </c>
      <c r="N53" s="87">
        <f t="shared" si="28"/>
        <v>0.23</v>
      </c>
      <c r="O53" s="63"/>
    </row>
    <row r="54" spans="1:15" ht="11.25">
      <c r="A54" s="40">
        <v>8</v>
      </c>
      <c r="B54" s="67">
        <f t="shared" si="20"/>
        <v>0.11871340484644312</v>
      </c>
      <c r="C54" s="68">
        <f t="shared" si="21"/>
        <v>0.02967835121161078</v>
      </c>
      <c r="D54" s="68">
        <f t="shared" si="22"/>
        <v>0.0071228042907865875</v>
      </c>
      <c r="E54" s="42"/>
      <c r="F54" s="42"/>
      <c r="G54" s="63"/>
      <c r="I54" s="55">
        <f t="shared" si="23"/>
        <v>-0.12</v>
      </c>
      <c r="J54" s="50">
        <f t="shared" si="24"/>
        <v>0</v>
      </c>
      <c r="K54" s="50">
        <f t="shared" si="25"/>
        <v>0.12</v>
      </c>
      <c r="L54" s="50">
        <f t="shared" si="26"/>
        <v>-0.24</v>
      </c>
      <c r="M54" s="87">
        <f t="shared" si="27"/>
        <v>0</v>
      </c>
      <c r="N54" s="87">
        <f t="shared" si="28"/>
        <v>0.24</v>
      </c>
      <c r="O54" s="63"/>
    </row>
    <row r="55" spans="1:15" ht="11.25">
      <c r="A55" s="40">
        <v>9</v>
      </c>
      <c r="B55" s="67">
        <f t="shared" si="20"/>
        <v>0.06703720394927364</v>
      </c>
      <c r="C55" s="68">
        <f t="shared" si="21"/>
        <v>0.01675930098731841</v>
      </c>
      <c r="D55" s="68">
        <f t="shared" si="22"/>
        <v>0.004022232236956418</v>
      </c>
      <c r="E55" s="42"/>
      <c r="F55" s="42"/>
      <c r="G55" s="63"/>
      <c r="I55" s="55">
        <f t="shared" si="23"/>
        <v>-0.08000000000000002</v>
      </c>
      <c r="J55" s="50">
        <f t="shared" si="24"/>
        <v>0.13</v>
      </c>
      <c r="K55" s="50">
        <f t="shared" si="25"/>
        <v>0.34</v>
      </c>
      <c r="L55" s="50">
        <f t="shared" si="26"/>
        <v>-0.22000000000000003</v>
      </c>
      <c r="M55" s="87">
        <f t="shared" si="27"/>
        <v>-0.01</v>
      </c>
      <c r="N55" s="87">
        <f t="shared" si="28"/>
        <v>0.2</v>
      </c>
      <c r="O55" s="63"/>
    </row>
    <row r="56" spans="1:15" ht="11.25">
      <c r="A56" s="40">
        <v>10</v>
      </c>
      <c r="B56" s="67">
        <f t="shared" si="20"/>
        <v>0.03739533292320034</v>
      </c>
      <c r="C56" s="68">
        <f t="shared" si="21"/>
        <v>0.009348833230800085</v>
      </c>
      <c r="D56" s="68">
        <f t="shared" si="22"/>
        <v>0.00224371997539202</v>
      </c>
      <c r="E56" s="42"/>
      <c r="F56" s="42"/>
      <c r="G56" s="63"/>
      <c r="I56" s="55">
        <f t="shared" si="23"/>
        <v>0</v>
      </c>
      <c r="J56" s="50">
        <f t="shared" si="24"/>
        <v>0</v>
      </c>
      <c r="K56" s="50">
        <f t="shared" si="25"/>
        <v>0</v>
      </c>
      <c r="L56" s="50">
        <f t="shared" si="26"/>
        <v>0</v>
      </c>
      <c r="M56" s="87">
        <f t="shared" si="27"/>
        <v>0</v>
      </c>
      <c r="N56" s="87">
        <f t="shared" si="28"/>
        <v>0</v>
      </c>
      <c r="O56" s="63"/>
    </row>
    <row r="57" spans="1:15" ht="11.25">
      <c r="A57" s="40">
        <v>11</v>
      </c>
      <c r="B57" s="67">
        <f t="shared" si="20"/>
        <v>0.020606503025911577</v>
      </c>
      <c r="C57" s="68">
        <f t="shared" si="21"/>
        <v>0.005151625756477894</v>
      </c>
      <c r="D57" s="68">
        <f t="shared" si="22"/>
        <v>0.0012363901815546946</v>
      </c>
      <c r="E57" s="42"/>
      <c r="F57" s="42"/>
      <c r="G57" s="63"/>
      <c r="I57" s="55">
        <f t="shared" si="23"/>
        <v>0.53</v>
      </c>
      <c r="J57" s="50">
        <f t="shared" si="24"/>
        <v>0.53</v>
      </c>
      <c r="K57" s="50">
        <f t="shared" si="25"/>
        <v>0.53</v>
      </c>
      <c r="L57" s="50">
        <f t="shared" si="26"/>
        <v>0</v>
      </c>
      <c r="M57" s="87">
        <f t="shared" si="27"/>
        <v>0</v>
      </c>
      <c r="N57" s="87">
        <f t="shared" si="28"/>
        <v>0</v>
      </c>
      <c r="O57" s="63"/>
    </row>
    <row r="58" spans="1:15" ht="11.25">
      <c r="A58" s="40">
        <v>12</v>
      </c>
      <c r="B58" s="67">
        <f t="shared" si="20"/>
        <v>0.011216996169766442</v>
      </c>
      <c r="C58" s="68">
        <f t="shared" si="21"/>
        <v>0.0028042490424416105</v>
      </c>
      <c r="D58" s="68">
        <f t="shared" si="22"/>
        <v>0.0006730197701859866</v>
      </c>
      <c r="E58" s="42"/>
      <c r="F58" s="42"/>
      <c r="G58" s="63"/>
      <c r="I58" s="55">
        <f aca="true" t="shared" si="29" ref="I58:I63">E37*10</f>
        <v>0</v>
      </c>
      <c r="J58" s="50">
        <f aca="true" t="shared" si="30" ref="J58:J63">B37*10</f>
        <v>0</v>
      </c>
      <c r="K58" s="50">
        <f aca="true" t="shared" si="31" ref="K58:K63">F37*10</f>
        <v>0</v>
      </c>
      <c r="L58" s="50">
        <f aca="true" t="shared" si="32" ref="L58:L63">J37*10</f>
        <v>0</v>
      </c>
      <c r="M58" s="87">
        <f aca="true" t="shared" si="33" ref="M58:M63">G37*10</f>
        <v>0</v>
      </c>
      <c r="N58" s="87">
        <f aca="true" t="shared" si="34" ref="N58:N63">K37*10</f>
        <v>0</v>
      </c>
      <c r="O58" s="63" t="s">
        <v>83</v>
      </c>
    </row>
    <row r="59" spans="1:15" ht="11.25">
      <c r="A59" s="40">
        <v>13</v>
      </c>
      <c r="B59" s="67">
        <f t="shared" si="20"/>
        <v>0.006031623535458944</v>
      </c>
      <c r="C59" s="68">
        <f t="shared" si="21"/>
        <v>0.001507905883864736</v>
      </c>
      <c r="D59" s="68">
        <f t="shared" si="22"/>
        <v>0.0003618974121275366</v>
      </c>
      <c r="E59" s="42"/>
      <c r="F59" s="42"/>
      <c r="G59" s="63"/>
      <c r="I59" s="55">
        <f t="shared" si="29"/>
        <v>0</v>
      </c>
      <c r="J59" s="50">
        <f t="shared" si="30"/>
        <v>0</v>
      </c>
      <c r="K59" s="50">
        <f t="shared" si="31"/>
        <v>0</v>
      </c>
      <c r="L59" s="50">
        <f t="shared" si="32"/>
        <v>0</v>
      </c>
      <c r="M59" s="87">
        <f t="shared" si="33"/>
        <v>0</v>
      </c>
      <c r="N59" s="87">
        <f t="shared" si="34"/>
        <v>0</v>
      </c>
      <c r="O59" s="63" t="s">
        <v>83</v>
      </c>
    </row>
    <row r="60" spans="1:15" ht="11.25">
      <c r="A60" s="40">
        <v>14</v>
      </c>
      <c r="B60" s="67">
        <f t="shared" si="20"/>
        <v>0.0032038875436137954</v>
      </c>
      <c r="C60" s="68">
        <f t="shared" si="21"/>
        <v>0.0008009718859034488</v>
      </c>
      <c r="D60" s="68">
        <f t="shared" si="22"/>
        <v>0.00019223325261682773</v>
      </c>
      <c r="E60" s="42"/>
      <c r="F60" s="42"/>
      <c r="G60" s="63"/>
      <c r="I60" s="55">
        <f t="shared" si="29"/>
        <v>0</v>
      </c>
      <c r="J60" s="50">
        <f t="shared" si="30"/>
        <v>0</v>
      </c>
      <c r="K60" s="50">
        <f t="shared" si="31"/>
        <v>0</v>
      </c>
      <c r="L60" s="50">
        <f t="shared" si="32"/>
        <v>0</v>
      </c>
      <c r="M60" s="87">
        <f t="shared" si="33"/>
        <v>0</v>
      </c>
      <c r="N60" s="87">
        <f t="shared" si="34"/>
        <v>0</v>
      </c>
      <c r="O60" s="63" t="s">
        <v>83</v>
      </c>
    </row>
    <row r="61" spans="1:15" ht="11.25">
      <c r="A61" s="40">
        <v>15</v>
      </c>
      <c r="B61" s="67">
        <f t="shared" si="20"/>
        <v>0.001681146969051629</v>
      </c>
      <c r="C61" s="68">
        <f t="shared" si="21"/>
        <v>0.00042028674226290725</v>
      </c>
      <c r="D61" s="68">
        <f t="shared" si="22"/>
        <v>0.00010086881814309774</v>
      </c>
      <c r="E61" s="42"/>
      <c r="F61" s="42"/>
      <c r="G61" s="63"/>
      <c r="I61" s="55">
        <f t="shared" si="29"/>
        <v>0</v>
      </c>
      <c r="J61" s="50">
        <f t="shared" si="30"/>
        <v>0</v>
      </c>
      <c r="K61" s="50">
        <f t="shared" si="31"/>
        <v>0</v>
      </c>
      <c r="L61" s="50">
        <f t="shared" si="32"/>
        <v>0</v>
      </c>
      <c r="M61" s="87">
        <f t="shared" si="33"/>
        <v>0</v>
      </c>
      <c r="N61" s="87">
        <f t="shared" si="34"/>
        <v>0</v>
      </c>
      <c r="O61" s="63" t="s">
        <v>83</v>
      </c>
    </row>
    <row r="62" spans="1:15" ht="11.25">
      <c r="A62" s="40">
        <v>16</v>
      </c>
      <c r="B62" s="67">
        <f t="shared" si="20"/>
        <v>0.000871403863554749</v>
      </c>
      <c r="C62" s="68">
        <f t="shared" si="21"/>
        <v>0.00021785096588868724</v>
      </c>
      <c r="D62" s="68">
        <f t="shared" si="22"/>
        <v>5.2284231813284933E-05</v>
      </c>
      <c r="E62" s="42"/>
      <c r="F62" s="42"/>
      <c r="G62" s="63"/>
      <c r="I62" s="55">
        <f t="shared" si="29"/>
        <v>0</v>
      </c>
      <c r="J62" s="50">
        <f t="shared" si="30"/>
        <v>0</v>
      </c>
      <c r="K62" s="50">
        <f t="shared" si="31"/>
        <v>0</v>
      </c>
      <c r="L62" s="50">
        <f t="shared" si="32"/>
        <v>0</v>
      </c>
      <c r="M62" s="87">
        <f t="shared" si="33"/>
        <v>0</v>
      </c>
      <c r="N62" s="87">
        <f t="shared" si="34"/>
        <v>0</v>
      </c>
      <c r="O62" s="63" t="s">
        <v>83</v>
      </c>
    </row>
    <row r="63" spans="1:26" ht="12" thickBot="1">
      <c r="A63" s="40">
        <v>17</v>
      </c>
      <c r="B63" s="69">
        <f t="shared" si="20"/>
        <v>0.00044618879680557424</v>
      </c>
      <c r="C63" s="70">
        <f t="shared" si="21"/>
        <v>0.00011154719920139356</v>
      </c>
      <c r="D63" s="70">
        <f t="shared" si="22"/>
        <v>2.677132780833445E-05</v>
      </c>
      <c r="E63" s="71"/>
      <c r="F63" s="71"/>
      <c r="G63" s="72"/>
      <c r="I63" s="56">
        <f t="shared" si="29"/>
        <v>0</v>
      </c>
      <c r="J63" s="57">
        <f t="shared" si="30"/>
        <v>0</v>
      </c>
      <c r="K63" s="57">
        <f t="shared" si="31"/>
        <v>0</v>
      </c>
      <c r="L63" s="57">
        <f t="shared" si="32"/>
        <v>0</v>
      </c>
      <c r="M63" s="92">
        <f t="shared" si="33"/>
        <v>0</v>
      </c>
      <c r="N63" s="92">
        <f t="shared" si="34"/>
        <v>0</v>
      </c>
      <c r="O63" s="72" t="s">
        <v>83</v>
      </c>
      <c r="W63" s="42"/>
      <c r="X63" s="42"/>
      <c r="Y63" s="42"/>
      <c r="Z63" s="42"/>
    </row>
    <row r="64" spans="23:26" ht="12" thickBot="1">
      <c r="W64" s="42"/>
      <c r="X64" s="42"/>
      <c r="Y64" s="42"/>
      <c r="Z64" s="42"/>
    </row>
    <row r="65" spans="1:26" ht="11.25">
      <c r="A65" s="121" t="s">
        <v>125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3"/>
      <c r="W65" s="39"/>
      <c r="X65" s="39"/>
      <c r="Y65" s="39"/>
      <c r="Z65" s="42"/>
    </row>
    <row r="66" spans="1:26" ht="11.25">
      <c r="A66" s="78"/>
      <c r="B66" s="79" t="s">
        <v>84</v>
      </c>
      <c r="C66" s="79" t="s">
        <v>85</v>
      </c>
      <c r="D66" s="79" t="s">
        <v>86</v>
      </c>
      <c r="E66" s="79" t="s">
        <v>87</v>
      </c>
      <c r="F66" s="79" t="s">
        <v>88</v>
      </c>
      <c r="G66" s="79" t="s">
        <v>93</v>
      </c>
      <c r="H66" s="79" t="s">
        <v>94</v>
      </c>
      <c r="I66" s="79" t="s">
        <v>95</v>
      </c>
      <c r="J66" s="79" t="s">
        <v>96</v>
      </c>
      <c r="K66" s="79" t="s">
        <v>97</v>
      </c>
      <c r="L66" s="79" t="s">
        <v>98</v>
      </c>
      <c r="M66" s="79" t="s">
        <v>99</v>
      </c>
      <c r="N66" s="79" t="s">
        <v>100</v>
      </c>
      <c r="O66" s="79" t="s">
        <v>101</v>
      </c>
      <c r="P66" s="79" t="s">
        <v>102</v>
      </c>
      <c r="Q66" s="79" t="s">
        <v>103</v>
      </c>
      <c r="R66" s="79" t="s">
        <v>104</v>
      </c>
      <c r="S66" s="79" t="s">
        <v>105</v>
      </c>
      <c r="T66" s="79" t="s">
        <v>106</v>
      </c>
      <c r="U66" s="79" t="s">
        <v>107</v>
      </c>
      <c r="V66" s="15" t="s">
        <v>108</v>
      </c>
      <c r="W66" s="42"/>
      <c r="X66" s="42"/>
      <c r="Y66" s="42"/>
      <c r="Z66" s="42"/>
    </row>
    <row r="67" spans="1:22" ht="11.25">
      <c r="A67" s="81">
        <v>1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4"/>
    </row>
    <row r="68" spans="1:22" ht="11.25">
      <c r="A68" s="81">
        <v>2</v>
      </c>
      <c r="B68" s="14">
        <f>('Summary Data'!B6-('Summary Data'!B7*'Summary Data'!B$39-'Summary Data'!B24*'Summary Data'!B$40)*$A68/17)</f>
        <v>-1.9658343339904258</v>
      </c>
      <c r="C68" s="14">
        <f>('Summary Data'!C6-('Summary Data'!C7*'Summary Data'!C$39-'Summary Data'!C24*'Summary Data'!C$40)*$A68/17)</f>
        <v>-1.6825283583944557</v>
      </c>
      <c r="D68" s="14">
        <f>('Summary Data'!D6-('Summary Data'!D7*'Summary Data'!D$39-'Summary Data'!D24*'Summary Data'!D$40)*$A68/17)</f>
        <v>-1.1923718641423677</v>
      </c>
      <c r="E68" s="14">
        <f>('Summary Data'!E6-('Summary Data'!E7*'Summary Data'!E$39-'Summary Data'!E24*'Summary Data'!E$40)*$A68/17)</f>
        <v>0.12451023864790722</v>
      </c>
      <c r="F68" s="14">
        <f>('Summary Data'!F6-('Summary Data'!F7*'Summary Data'!F$39-'Summary Data'!F24*'Summary Data'!F$40)*$A68/17)</f>
        <v>-0.6037414033695309</v>
      </c>
      <c r="G68" s="14">
        <f>('Summary Data'!G6-('Summary Data'!G7*'Summary Data'!G$39-'Summary Data'!G24*'Summary Data'!G$40)*$A68/17)</f>
        <v>-1.3966828681081682</v>
      </c>
      <c r="H68" s="14">
        <f>('Summary Data'!H6-('Summary Data'!H7*'Summary Data'!H$39-'Summary Data'!H24*'Summary Data'!H$40)*$A68/17)</f>
        <v>-1.310675808601937</v>
      </c>
      <c r="I68" s="14">
        <f>('Summary Data'!I6-('Summary Data'!I7*'Summary Data'!I$39-'Summary Data'!I24*'Summary Data'!I$40)*$A68/17)</f>
        <v>-1.230676480357681</v>
      </c>
      <c r="J68" s="14">
        <f>('Summary Data'!J6-('Summary Data'!J7*'Summary Data'!J$39-'Summary Data'!J24*'Summary Data'!J$40)*$A68/17)</f>
        <v>-0.21873161983544864</v>
      </c>
      <c r="K68" s="14">
        <f>('Summary Data'!K6-('Summary Data'!K7*'Summary Data'!K$39-'Summary Data'!K24*'Summary Data'!K$40)*$A68/17)</f>
        <v>-0.09361783526364462</v>
      </c>
      <c r="L68" s="14">
        <f>('Summary Data'!L6-('Summary Data'!L7*'Summary Data'!L$39-'Summary Data'!L24*'Summary Data'!L$40)*$A68/17)</f>
        <v>-0.136163490313422</v>
      </c>
      <c r="M68" s="14">
        <f>('Summary Data'!M6-('Summary Data'!M7*'Summary Data'!M$39-'Summary Data'!M24*'Summary Data'!M$40)*$A68/17)</f>
        <v>-1.2992271236475823</v>
      </c>
      <c r="N68" s="14">
        <f>('Summary Data'!N6-('Summary Data'!N7*'Summary Data'!N$39-'Summary Data'!N24*'Summary Data'!N$40)*$A68/17)</f>
        <v>-1.1946271327995093</v>
      </c>
      <c r="O68" s="14">
        <f>('Summary Data'!O6-('Summary Data'!O7*'Summary Data'!O$39-'Summary Data'!O24*'Summary Data'!O$40)*$A68/17)</f>
        <v>-2.020724591819055</v>
      </c>
      <c r="P68" s="14">
        <f>('Summary Data'!P6-('Summary Data'!P7*'Summary Data'!P$39-'Summary Data'!P24*'Summary Data'!P$40)*$A68/17)</f>
        <v>-1.0041491549006776</v>
      </c>
      <c r="Q68" s="14">
        <f>('Summary Data'!Q6-('Summary Data'!Q7*'Summary Data'!Q$39-'Summary Data'!Q24*'Summary Data'!Q$40)*$A68/17)</f>
        <v>-0.37347969787171864</v>
      </c>
      <c r="R68" s="14">
        <f>('Summary Data'!R6-('Summary Data'!R7*'Summary Data'!R$39-'Summary Data'!R24*'Summary Data'!R$40)*$A68/17)</f>
        <v>-1.0252349639987004</v>
      </c>
      <c r="S68" s="14">
        <f>('Summary Data'!S6-('Summary Data'!S7*'Summary Data'!S$39-'Summary Data'!S24*'Summary Data'!S$40)*$A68/17)</f>
        <v>-0.3418295875019337</v>
      </c>
      <c r="T68" s="14">
        <f>('Summary Data'!T6-('Summary Data'!T7*'Summary Data'!T$39-'Summary Data'!T24*'Summary Data'!T$40)*$A68/17)</f>
        <v>-0.07618995046949237</v>
      </c>
      <c r="U68" s="14">
        <f>('Summary Data'!U6-('Summary Data'!U7*'Summary Data'!U$39-'Summary Data'!U24*'Summary Data'!U$40)*$A68/17)</f>
        <v>-0.003684871051762323</v>
      </c>
      <c r="V68" s="80">
        <f>'Summary Data'!V6</f>
        <v>-0.8626907206283891</v>
      </c>
    </row>
    <row r="69" spans="1:22" ht="11.25">
      <c r="A69" s="81">
        <v>3</v>
      </c>
      <c r="B69" s="14">
        <f>('Summary Data'!B7-('Summary Data'!B8*'Summary Data'!B$39-'Summary Data'!B25*'Summary Data'!B$40)*$A69/17)</f>
        <v>15.3156553708749</v>
      </c>
      <c r="C69" s="14">
        <f>('Summary Data'!C7-('Summary Data'!C8*'Summary Data'!C$39-'Summary Data'!C25*'Summary Data'!C$40)*$A69/17)</f>
        <v>3.6244052689377373</v>
      </c>
      <c r="D69" s="14">
        <f>('Summary Data'!D7-('Summary Data'!D8*'Summary Data'!D$39-'Summary Data'!D25*'Summary Data'!D$40)*$A69/17)</f>
        <v>3.7791970458369852</v>
      </c>
      <c r="E69" s="14">
        <f>('Summary Data'!E7-('Summary Data'!E8*'Summary Data'!E$39-'Summary Data'!E25*'Summary Data'!E$40)*$A69/17)</f>
        <v>3.6114241914147343</v>
      </c>
      <c r="F69" s="14">
        <f>('Summary Data'!F7-('Summary Data'!F8*'Summary Data'!F$39-'Summary Data'!F25*'Summary Data'!F$40)*$A69/17)</f>
        <v>3.8080424114699074</v>
      </c>
      <c r="G69" s="14">
        <f>('Summary Data'!G7-('Summary Data'!G8*'Summary Data'!G$39-'Summary Data'!G25*'Summary Data'!G$40)*$A69/17)</f>
        <v>3.8472440196607938</v>
      </c>
      <c r="H69" s="14">
        <f>('Summary Data'!H7-('Summary Data'!H8*'Summary Data'!H$39-'Summary Data'!H25*'Summary Data'!H$40)*$A69/17)</f>
        <v>3.9703003082656743</v>
      </c>
      <c r="I69" s="14">
        <f>('Summary Data'!I7-('Summary Data'!I8*'Summary Data'!I$39-'Summary Data'!I25*'Summary Data'!I$40)*$A69/17)</f>
        <v>4.157871099707293</v>
      </c>
      <c r="J69" s="14">
        <f>('Summary Data'!J7-('Summary Data'!J8*'Summary Data'!J$39-'Summary Data'!J25*'Summary Data'!J$40)*$A69/17)</f>
        <v>4.052166227946333</v>
      </c>
      <c r="K69" s="14">
        <f>('Summary Data'!K7-('Summary Data'!K8*'Summary Data'!K$39-'Summary Data'!K25*'Summary Data'!K$40)*$A69/17)</f>
        <v>4.000996161099962</v>
      </c>
      <c r="L69" s="14">
        <f>('Summary Data'!L7-('Summary Data'!L8*'Summary Data'!L$39-'Summary Data'!L25*'Summary Data'!L$40)*$A69/17)</f>
        <v>4.40886164415404</v>
      </c>
      <c r="M69" s="14">
        <f>('Summary Data'!M7-('Summary Data'!M8*'Summary Data'!M$39-'Summary Data'!M25*'Summary Data'!M$40)*$A69/17)</f>
        <v>3.9287364471406305</v>
      </c>
      <c r="N69" s="14">
        <f>('Summary Data'!N7-('Summary Data'!N8*'Summary Data'!N$39-'Summary Data'!N25*'Summary Data'!N$40)*$A69/17)</f>
        <v>4.013068135558982</v>
      </c>
      <c r="O69" s="14">
        <f>('Summary Data'!O7-('Summary Data'!O8*'Summary Data'!O$39-'Summary Data'!O25*'Summary Data'!O$40)*$A69/17)</f>
        <v>3.8711229902636677</v>
      </c>
      <c r="P69" s="14">
        <f>('Summary Data'!P7-('Summary Data'!P8*'Summary Data'!P$39-'Summary Data'!P25*'Summary Data'!P$40)*$A69/17)</f>
        <v>3.964119340160622</v>
      </c>
      <c r="Q69" s="14">
        <f>('Summary Data'!Q7-('Summary Data'!Q8*'Summary Data'!Q$39-'Summary Data'!Q25*'Summary Data'!Q$40)*$A69/17)</f>
        <v>3.8424048786624674</v>
      </c>
      <c r="R69" s="14">
        <f>('Summary Data'!R7-('Summary Data'!R8*'Summary Data'!R$39-'Summary Data'!R25*'Summary Data'!R$40)*$A69/17)</f>
        <v>3.3709954227936367</v>
      </c>
      <c r="S69" s="14">
        <f>('Summary Data'!S7-('Summary Data'!S8*'Summary Data'!S$39-'Summary Data'!S25*'Summary Data'!S$40)*$A69/17)</f>
        <v>3.011978441473552</v>
      </c>
      <c r="T69" s="14">
        <f>('Summary Data'!T7-('Summary Data'!T8*'Summary Data'!T$39-'Summary Data'!T25*'Summary Data'!T$40)*$A69/17)</f>
        <v>2.6478956223532033</v>
      </c>
      <c r="U69" s="14">
        <f>('Summary Data'!U7-('Summary Data'!U8*'Summary Data'!U$39-'Summary Data'!U25*'Summary Data'!U$40)*$A69/17)</f>
        <v>-8.74986422084949</v>
      </c>
      <c r="V69" s="80">
        <f>'Summary Data'!V7</f>
        <v>3.740935652107992</v>
      </c>
    </row>
    <row r="70" spans="1:22" ht="11.25">
      <c r="A70" s="81">
        <v>4</v>
      </c>
      <c r="B70" s="14">
        <f>('Summary Data'!B8-('Summary Data'!B9*'Summary Data'!B$39-'Summary Data'!B26*'Summary Data'!B$40)*$A70/17)</f>
        <v>-1.647183896164829</v>
      </c>
      <c r="C70" s="14">
        <f>('Summary Data'!C8-('Summary Data'!C9*'Summary Data'!C$39-'Summary Data'!C26*'Summary Data'!C$40)*$A70/17)</f>
        <v>0.13753953203897223</v>
      </c>
      <c r="D70" s="14">
        <f>('Summary Data'!D8-('Summary Data'!D9*'Summary Data'!D$39-'Summary Data'!D26*'Summary Data'!D$40)*$A70/17)</f>
        <v>0.17385575364371839</v>
      </c>
      <c r="E70" s="14">
        <f>('Summary Data'!E8-('Summary Data'!E9*'Summary Data'!E$39-'Summary Data'!E26*'Summary Data'!E$40)*$A70/17)</f>
        <v>0.33249734495975203</v>
      </c>
      <c r="F70" s="14">
        <f>('Summary Data'!F8-('Summary Data'!F9*'Summary Data'!F$39-'Summary Data'!F26*'Summary Data'!F$40)*$A70/17)</f>
        <v>0.05287819253166623</v>
      </c>
      <c r="G70" s="14">
        <f>('Summary Data'!G8-('Summary Data'!G9*'Summary Data'!G$39-'Summary Data'!G26*'Summary Data'!G$40)*$A70/17)</f>
        <v>0.07987694489078762</v>
      </c>
      <c r="H70" s="14">
        <f>('Summary Data'!H8-('Summary Data'!H9*'Summary Data'!H$39-'Summary Data'!H26*'Summary Data'!H$40)*$A70/17)</f>
        <v>0.3422251400437819</v>
      </c>
      <c r="I70" s="14">
        <f>('Summary Data'!I8-('Summary Data'!I9*'Summary Data'!I$39-'Summary Data'!I26*'Summary Data'!I$40)*$A70/17)</f>
        <v>0.24736131138556514</v>
      </c>
      <c r="J70" s="14">
        <f>('Summary Data'!J8-('Summary Data'!J9*'Summary Data'!J$39-'Summary Data'!J26*'Summary Data'!J$40)*$A70/17)</f>
        <v>0.08145247504212488</v>
      </c>
      <c r="K70" s="14">
        <f>('Summary Data'!K8-('Summary Data'!K9*'Summary Data'!K$39-'Summary Data'!K26*'Summary Data'!K$40)*$A70/17)</f>
        <v>0.14951367348298852</v>
      </c>
      <c r="L70" s="14">
        <f>('Summary Data'!L8-('Summary Data'!L9*'Summary Data'!L$39-'Summary Data'!L26*'Summary Data'!L$40)*$A70/17)</f>
        <v>0.25554131521100487</v>
      </c>
      <c r="M70" s="14">
        <f>('Summary Data'!M8-('Summary Data'!M9*'Summary Data'!M$39-'Summary Data'!M26*'Summary Data'!M$40)*$A70/17)</f>
        <v>-0.017020669554644846</v>
      </c>
      <c r="N70" s="14">
        <f>('Summary Data'!N8-('Summary Data'!N9*'Summary Data'!N$39-'Summary Data'!N26*'Summary Data'!N$40)*$A70/17)</f>
        <v>0.24720061636063256</v>
      </c>
      <c r="O70" s="14">
        <f>('Summary Data'!O8-('Summary Data'!O9*'Summary Data'!O$39-'Summary Data'!O26*'Summary Data'!O$40)*$A70/17)</f>
        <v>0.06531364534150541</v>
      </c>
      <c r="P70" s="14">
        <f>('Summary Data'!P8-('Summary Data'!P9*'Summary Data'!P$39-'Summary Data'!P26*'Summary Data'!P$40)*$A70/17)</f>
        <v>-0.000557900255860562</v>
      </c>
      <c r="Q70" s="14">
        <f>('Summary Data'!Q8-('Summary Data'!Q9*'Summary Data'!Q$39-'Summary Data'!Q26*'Summary Data'!Q$40)*$A70/17)</f>
        <v>-0.18900609117233225</v>
      </c>
      <c r="R70" s="14">
        <f>('Summary Data'!R8-('Summary Data'!R9*'Summary Data'!R$39-'Summary Data'!R26*'Summary Data'!R$40)*$A70/17)</f>
        <v>-0.04999436149198806</v>
      </c>
      <c r="S70" s="14">
        <f>('Summary Data'!S8-('Summary Data'!S9*'Summary Data'!S$39-'Summary Data'!S26*'Summary Data'!S$40)*$A70/17)</f>
        <v>-0.07622039256612129</v>
      </c>
      <c r="T70" s="14">
        <f>('Summary Data'!T8-('Summary Data'!T9*'Summary Data'!T$39-'Summary Data'!T26*'Summary Data'!T$40)*$A70/17)</f>
        <v>0.13060734950097752</v>
      </c>
      <c r="U70" s="14">
        <f>('Summary Data'!U8-('Summary Data'!U9*'Summary Data'!U$39-'Summary Data'!U26*'Summary Data'!U$40)*$A70/17)</f>
        <v>-0.01798462747319525</v>
      </c>
      <c r="V70" s="80">
        <f>'Summary Data'!V8</f>
        <v>0.018156385321824762</v>
      </c>
    </row>
    <row r="71" spans="1:22" ht="11.25">
      <c r="A71" s="81">
        <v>5</v>
      </c>
      <c r="B71" s="14">
        <f>('Summary Data'!B9-('Summary Data'!B10*'Summary Data'!B$39-'Summary Data'!B27*'Summary Data'!B$40)*$A71/17)</f>
        <v>-2.8212487432293862</v>
      </c>
      <c r="C71" s="14">
        <f>('Summary Data'!C9-('Summary Data'!C10*'Summary Data'!C$39-'Summary Data'!C27*'Summary Data'!C$40)*$A71/17)</f>
        <v>0.4419024285210193</v>
      </c>
      <c r="D71" s="14">
        <f>('Summary Data'!D9-('Summary Data'!D10*'Summary Data'!D$39-'Summary Data'!D27*'Summary Data'!D$40)*$A71/17)</f>
        <v>1.0082322644812254</v>
      </c>
      <c r="E71" s="14">
        <f>('Summary Data'!E9-('Summary Data'!E10*'Summary Data'!E$39-'Summary Data'!E27*'Summary Data'!E$40)*$A71/17)</f>
        <v>1.043434094030059</v>
      </c>
      <c r="F71" s="14">
        <f>('Summary Data'!F9-('Summary Data'!F10*'Summary Data'!F$39-'Summary Data'!F27*'Summary Data'!F$40)*$A71/17)</f>
        <v>1.1169656150346736</v>
      </c>
      <c r="G71" s="14">
        <f>('Summary Data'!G9-('Summary Data'!G10*'Summary Data'!G$39-'Summary Data'!G27*'Summary Data'!G$40)*$A71/17)</f>
        <v>1.0284430621930765</v>
      </c>
      <c r="H71" s="14">
        <f>('Summary Data'!H9-('Summary Data'!H10*'Summary Data'!H$39-'Summary Data'!H27*'Summary Data'!H$40)*$A71/17)</f>
        <v>0.7619613101175251</v>
      </c>
      <c r="I71" s="14">
        <f>('Summary Data'!I9-('Summary Data'!I10*'Summary Data'!I$39-'Summary Data'!I27*'Summary Data'!I$40)*$A71/17)</f>
        <v>0.85395375622475</v>
      </c>
      <c r="J71" s="14">
        <f>('Summary Data'!J9-('Summary Data'!J10*'Summary Data'!J$39-'Summary Data'!J27*'Summary Data'!J$40)*$A71/17)</f>
        <v>1.0489339353728013</v>
      </c>
      <c r="K71" s="14">
        <f>('Summary Data'!K9-('Summary Data'!K10*'Summary Data'!K$39-'Summary Data'!K27*'Summary Data'!K$40)*$A71/17)</f>
        <v>1.010306441095352</v>
      </c>
      <c r="L71" s="14">
        <f>('Summary Data'!L9-('Summary Data'!L10*'Summary Data'!L$39-'Summary Data'!L27*'Summary Data'!L$40)*$A71/17)</f>
        <v>1.2643813653054097</v>
      </c>
      <c r="M71" s="14">
        <f>('Summary Data'!M9-('Summary Data'!M10*'Summary Data'!M$39-'Summary Data'!M27*'Summary Data'!M$40)*$A71/17)</f>
        <v>1.1495436781188253</v>
      </c>
      <c r="N71" s="14">
        <f>('Summary Data'!N9-('Summary Data'!N10*'Summary Data'!N$39-'Summary Data'!N27*'Summary Data'!N$40)*$A71/17)</f>
        <v>0.879250352677372</v>
      </c>
      <c r="O71" s="14">
        <f>('Summary Data'!O9-('Summary Data'!O10*'Summary Data'!O$39-'Summary Data'!O27*'Summary Data'!O$40)*$A71/17)</f>
        <v>0.8770669302075874</v>
      </c>
      <c r="P71" s="14">
        <f>('Summary Data'!P9-('Summary Data'!P10*'Summary Data'!P$39-'Summary Data'!P27*'Summary Data'!P$40)*$A71/17)</f>
        <v>0.9887617405320427</v>
      </c>
      <c r="Q71" s="14">
        <f>('Summary Data'!Q9-('Summary Data'!Q10*'Summary Data'!Q$39-'Summary Data'!Q27*'Summary Data'!Q$40)*$A71/17)</f>
        <v>0.8947836106064765</v>
      </c>
      <c r="R71" s="14">
        <f>('Summary Data'!R9-('Summary Data'!R10*'Summary Data'!R$39-'Summary Data'!R27*'Summary Data'!R$40)*$A71/17)</f>
        <v>0.7801935369192714</v>
      </c>
      <c r="S71" s="14">
        <f>('Summary Data'!S9-('Summary Data'!S10*'Summary Data'!S$39-'Summary Data'!S27*'Summary Data'!S$40)*$A71/17)</f>
        <v>1.0986864002976757</v>
      </c>
      <c r="T71" s="14">
        <f>('Summary Data'!T9-('Summary Data'!T10*'Summary Data'!T$39-'Summary Data'!T27*'Summary Data'!T$40)*$A71/17)</f>
        <v>0.6707665646496589</v>
      </c>
      <c r="U71" s="14">
        <f>('Summary Data'!U9-('Summary Data'!U10*'Summary Data'!U$39-'Summary Data'!U27*'Summary Data'!U$40)*$A71/17)</f>
        <v>-1.6925477925143386</v>
      </c>
      <c r="V71" s="80">
        <f>'Summary Data'!V9</f>
        <v>0.6109532713950941</v>
      </c>
    </row>
    <row r="72" spans="1:22" ht="11.25">
      <c r="A72" s="81">
        <v>6</v>
      </c>
      <c r="B72" s="14">
        <f>('Summary Data'!B10-('Summary Data'!B11*'Summary Data'!B$39-'Summary Data'!B28*'Summary Data'!B$40)*$A72/17)</f>
        <v>-0.5073197248441801</v>
      </c>
      <c r="C72" s="14">
        <f>('Summary Data'!C10-('Summary Data'!C11*'Summary Data'!C$39-'Summary Data'!C28*'Summary Data'!C$40)*$A72/17)</f>
        <v>0.1560470808403706</v>
      </c>
      <c r="D72" s="14">
        <f>('Summary Data'!D10-('Summary Data'!D11*'Summary Data'!D$39-'Summary Data'!D28*'Summary Data'!D$40)*$A72/17)</f>
        <v>0.1181396644522074</v>
      </c>
      <c r="E72" s="14">
        <f>('Summary Data'!E10-('Summary Data'!E11*'Summary Data'!E$39-'Summary Data'!E28*'Summary Data'!E$40)*$A72/17)</f>
        <v>0.11019761496896835</v>
      </c>
      <c r="F72" s="14">
        <f>('Summary Data'!F10-('Summary Data'!F11*'Summary Data'!F$39-'Summary Data'!F28*'Summary Data'!F$40)*$A72/17)</f>
        <v>0.07583047751269935</v>
      </c>
      <c r="G72" s="14">
        <f>('Summary Data'!G10-('Summary Data'!G11*'Summary Data'!G$39-'Summary Data'!G28*'Summary Data'!G$40)*$A72/17)</f>
        <v>0.03237650101175597</v>
      </c>
      <c r="H72" s="14">
        <f>('Summary Data'!H10-('Summary Data'!H11*'Summary Data'!H$39-'Summary Data'!H28*'Summary Data'!H$40)*$A72/17)</f>
        <v>-0.022694693717175397</v>
      </c>
      <c r="I72" s="14">
        <f>('Summary Data'!I10-('Summary Data'!I11*'Summary Data'!I$39-'Summary Data'!I28*'Summary Data'!I$40)*$A72/17)</f>
        <v>0.039918812289104086</v>
      </c>
      <c r="J72" s="14">
        <f>('Summary Data'!J10-('Summary Data'!J11*'Summary Data'!J$39-'Summary Data'!J28*'Summary Data'!J$40)*$A72/17)</f>
        <v>0.03314660387876974</v>
      </c>
      <c r="K72" s="14">
        <f>('Summary Data'!K10-('Summary Data'!K11*'Summary Data'!K$39-'Summary Data'!K28*'Summary Data'!K$40)*$A72/17)</f>
        <v>0.03160282479713666</v>
      </c>
      <c r="L72" s="14">
        <f>('Summary Data'!L10-('Summary Data'!L11*'Summary Data'!L$39-'Summary Data'!L28*'Summary Data'!L$40)*$A72/17)</f>
        <v>0.0978919868436641</v>
      </c>
      <c r="M72" s="14">
        <f>('Summary Data'!M10-('Summary Data'!M11*'Summary Data'!M$39-'Summary Data'!M28*'Summary Data'!M$40)*$A72/17)</f>
        <v>0.0008674446961938892</v>
      </c>
      <c r="N72" s="14">
        <f>('Summary Data'!N10-('Summary Data'!N11*'Summary Data'!N$39-'Summary Data'!N28*'Summary Data'!N$40)*$A72/17)</f>
        <v>0.08673667672538095</v>
      </c>
      <c r="O72" s="14">
        <f>('Summary Data'!O10-('Summary Data'!O11*'Summary Data'!O$39-'Summary Data'!O28*'Summary Data'!O$40)*$A72/17)</f>
        <v>0.08619296306501506</v>
      </c>
      <c r="P72" s="14">
        <f>('Summary Data'!P10-('Summary Data'!P11*'Summary Data'!P$39-'Summary Data'!P28*'Summary Data'!P$40)*$A72/17)</f>
        <v>0.09802566956231423</v>
      </c>
      <c r="Q72" s="14">
        <f>('Summary Data'!Q10-('Summary Data'!Q11*'Summary Data'!Q$39-'Summary Data'!Q28*'Summary Data'!Q$40)*$A72/17)</f>
        <v>-0.00556014383551709</v>
      </c>
      <c r="R72" s="14">
        <f>('Summary Data'!R10-('Summary Data'!R11*'Summary Data'!R$39-'Summary Data'!R28*'Summary Data'!R$40)*$A72/17)</f>
        <v>-0.01571116675983368</v>
      </c>
      <c r="S72" s="14">
        <f>('Summary Data'!S10-('Summary Data'!S11*'Summary Data'!S$39-'Summary Data'!S28*'Summary Data'!S$40)*$A72/17)</f>
        <v>-0.03109338268351322</v>
      </c>
      <c r="T72" s="14">
        <f>('Summary Data'!T10-('Summary Data'!T11*'Summary Data'!T$39-'Summary Data'!T28*'Summary Data'!T$40)*$A72/17)</f>
        <v>-0.12715916185684048</v>
      </c>
      <c r="U72" s="14">
        <f>('Summary Data'!U10-('Summary Data'!U11*'Summary Data'!U$39-'Summary Data'!U28*'Summary Data'!U$40)*$A72/17)</f>
        <v>0.023173537566082224</v>
      </c>
      <c r="V72" s="80">
        <f>'Summary Data'!V10</f>
        <v>0.029620878224921723</v>
      </c>
    </row>
    <row r="73" spans="1:22" ht="11.25">
      <c r="A73" s="81">
        <v>7</v>
      </c>
      <c r="B73" s="14">
        <f>('Summary Data'!B11-('Summary Data'!B12*'Summary Data'!B$39-'Summary Data'!B29*'Summary Data'!B$40)*$A73/17)</f>
        <v>1.0170795613058095</v>
      </c>
      <c r="C73" s="14">
        <f>('Summary Data'!C11-('Summary Data'!C12*'Summary Data'!C$39-'Summary Data'!C29*'Summary Data'!C$40)*$A73/17)</f>
        <v>0.49137825272305113</v>
      </c>
      <c r="D73" s="14">
        <f>('Summary Data'!D11-('Summary Data'!D12*'Summary Data'!D$39-'Summary Data'!D29*'Summary Data'!D$40)*$A73/17)</f>
        <v>0.7316558048069098</v>
      </c>
      <c r="E73" s="14">
        <f>('Summary Data'!E11-('Summary Data'!E12*'Summary Data'!E$39-'Summary Data'!E29*'Summary Data'!E$40)*$A73/17)</f>
        <v>0.7685507493665108</v>
      </c>
      <c r="F73" s="14">
        <f>('Summary Data'!F11-('Summary Data'!F12*'Summary Data'!F$39-'Summary Data'!F29*'Summary Data'!F$40)*$A73/17)</f>
        <v>0.7807175748207575</v>
      </c>
      <c r="G73" s="14">
        <f>('Summary Data'!G11-('Summary Data'!G12*'Summary Data'!G$39-'Summary Data'!G29*'Summary Data'!G$40)*$A73/17)</f>
        <v>0.7800686102428714</v>
      </c>
      <c r="H73" s="14">
        <f>('Summary Data'!H11-('Summary Data'!H12*'Summary Data'!H$39-'Summary Data'!H29*'Summary Data'!H$40)*$A73/17)</f>
        <v>0.7471386000577532</v>
      </c>
      <c r="I73" s="14">
        <f>('Summary Data'!I11-('Summary Data'!I12*'Summary Data'!I$39-'Summary Data'!I29*'Summary Data'!I$40)*$A73/17)</f>
        <v>0.7627310082482435</v>
      </c>
      <c r="J73" s="14">
        <f>('Summary Data'!J11-('Summary Data'!J12*'Summary Data'!J$39-'Summary Data'!J29*'Summary Data'!J$40)*$A73/17)</f>
        <v>0.7970017111540472</v>
      </c>
      <c r="K73" s="14">
        <f>('Summary Data'!K11-('Summary Data'!K12*'Summary Data'!K$39-'Summary Data'!K29*'Summary Data'!K$40)*$A73/17)</f>
        <v>0.7432680451008152</v>
      </c>
      <c r="L73" s="14">
        <f>('Summary Data'!L11-('Summary Data'!L12*'Summary Data'!L$39-'Summary Data'!L29*'Summary Data'!L$40)*$A73/17)</f>
        <v>0.8026103025346571</v>
      </c>
      <c r="M73" s="14">
        <f>('Summary Data'!M11-('Summary Data'!M12*'Summary Data'!M$39-'Summary Data'!M29*'Summary Data'!M$40)*$A73/17)</f>
        <v>0.7871769985841013</v>
      </c>
      <c r="N73" s="14">
        <f>('Summary Data'!N11-('Summary Data'!N12*'Summary Data'!N$39-'Summary Data'!N29*'Summary Data'!N$40)*$A73/17)</f>
        <v>0.7188882177846468</v>
      </c>
      <c r="O73" s="14">
        <f>('Summary Data'!O11-('Summary Data'!O12*'Summary Data'!O$39-'Summary Data'!O29*'Summary Data'!O$40)*$A73/17)</f>
        <v>0.7526421980568225</v>
      </c>
      <c r="P73" s="14">
        <f>('Summary Data'!P11-('Summary Data'!P12*'Summary Data'!P$39-'Summary Data'!P29*'Summary Data'!P$40)*$A73/17)</f>
        <v>0.7267673312228271</v>
      </c>
      <c r="Q73" s="14">
        <f>('Summary Data'!Q11-('Summary Data'!Q12*'Summary Data'!Q$39-'Summary Data'!Q29*'Summary Data'!Q$40)*$A73/17)</f>
        <v>0.6987420252478732</v>
      </c>
      <c r="R73" s="14">
        <f>('Summary Data'!R11-('Summary Data'!R12*'Summary Data'!R$39-'Summary Data'!R29*'Summary Data'!R$40)*$A73/17)</f>
        <v>0.6724556031658795</v>
      </c>
      <c r="S73" s="14">
        <f>('Summary Data'!S11-('Summary Data'!S12*'Summary Data'!S$39-'Summary Data'!S29*'Summary Data'!S$40)*$A73/17)</f>
        <v>0.7023713144598446</v>
      </c>
      <c r="T73" s="14">
        <f>('Summary Data'!T11-('Summary Data'!T12*'Summary Data'!T$39-'Summary Data'!T29*'Summary Data'!T$40)*$A73/17)</f>
        <v>0.5713756272639715</v>
      </c>
      <c r="U73" s="14">
        <f>('Summary Data'!U11-('Summary Data'!U12*'Summary Data'!U$39-'Summary Data'!U29*'Summary Data'!U$40)*$A73/17)</f>
        <v>0.13583949242451032</v>
      </c>
      <c r="V73" s="80">
        <f>'Summary Data'!V11</f>
        <v>0.6891610689696449</v>
      </c>
    </row>
    <row r="74" spans="1:22" ht="11.25">
      <c r="A74" s="81">
        <v>8</v>
      </c>
      <c r="B74" s="14">
        <f>('Summary Data'!B12-('Summary Data'!B13*'Summary Data'!B$39-'Summary Data'!B30*'Summary Data'!B$40)*$A74/17)</f>
        <v>-0.12423238933152882</v>
      </c>
      <c r="C74" s="14">
        <f>('Summary Data'!C12-('Summary Data'!C13*'Summary Data'!C$39-'Summary Data'!C30*'Summary Data'!C$40)*$A74/17)</f>
        <v>0.0023322073715609376</v>
      </c>
      <c r="D74" s="14">
        <f>('Summary Data'!D12-('Summary Data'!D13*'Summary Data'!D$39-'Summary Data'!D30*'Summary Data'!D$40)*$A74/17)</f>
        <v>0.009196216033259735</v>
      </c>
      <c r="E74" s="14">
        <f>('Summary Data'!E12-('Summary Data'!E13*'Summary Data'!E$39-'Summary Data'!E30*'Summary Data'!E$40)*$A74/17)</f>
        <v>-0.0022055560753084825</v>
      </c>
      <c r="F74" s="14">
        <f>('Summary Data'!F12-('Summary Data'!F13*'Summary Data'!F$39-'Summary Data'!F30*'Summary Data'!F$40)*$A74/17)</f>
        <v>0.0002526395668705078</v>
      </c>
      <c r="G74" s="14">
        <f>('Summary Data'!G12-('Summary Data'!G13*'Summary Data'!G$39-'Summary Data'!G30*'Summary Data'!G$40)*$A74/17)</f>
        <v>0.019961928223802786</v>
      </c>
      <c r="H74" s="14">
        <f>('Summary Data'!H12-('Summary Data'!H13*'Summary Data'!H$39-'Summary Data'!H30*'Summary Data'!H$40)*$A74/17)</f>
        <v>0.00859744038996755</v>
      </c>
      <c r="I74" s="14">
        <f>('Summary Data'!I12-('Summary Data'!I13*'Summary Data'!I$39-'Summary Data'!I30*'Summary Data'!I$40)*$A74/17)</f>
        <v>0.010207390835030241</v>
      </c>
      <c r="J74" s="14">
        <f>('Summary Data'!J12-('Summary Data'!J13*'Summary Data'!J$39-'Summary Data'!J30*'Summary Data'!J$40)*$A74/17)</f>
        <v>0.005500642414072027</v>
      </c>
      <c r="K74" s="14">
        <f>('Summary Data'!K12-('Summary Data'!K13*'Summary Data'!K$39-'Summary Data'!K30*'Summary Data'!K$40)*$A74/17)</f>
        <v>0.009395956841778338</v>
      </c>
      <c r="L74" s="14">
        <f>('Summary Data'!L12-('Summary Data'!L13*'Summary Data'!L$39-'Summary Data'!L30*'Summary Data'!L$40)*$A74/17)</f>
        <v>0.02156966693460435</v>
      </c>
      <c r="M74" s="14">
        <f>('Summary Data'!M12-('Summary Data'!M13*'Summary Data'!M$39-'Summary Data'!M30*'Summary Data'!M$40)*$A74/17)</f>
        <v>-0.017410768274580705</v>
      </c>
      <c r="N74" s="14">
        <f>('Summary Data'!N12-('Summary Data'!N13*'Summary Data'!N$39-'Summary Data'!N30*'Summary Data'!N$40)*$A74/17)</f>
        <v>0.024065820615975033</v>
      </c>
      <c r="O74" s="14">
        <f>('Summary Data'!O12-('Summary Data'!O13*'Summary Data'!O$39-'Summary Data'!O30*'Summary Data'!O$40)*$A74/17)</f>
        <v>0.026027613450508448</v>
      </c>
      <c r="P74" s="14">
        <f>('Summary Data'!P12-('Summary Data'!P13*'Summary Data'!P$39-'Summary Data'!P30*'Summary Data'!P$40)*$A74/17)</f>
        <v>-0.004693315565607342</v>
      </c>
      <c r="Q74" s="14">
        <f>('Summary Data'!Q12-('Summary Data'!Q13*'Summary Data'!Q$39-'Summary Data'!Q30*'Summary Data'!Q$40)*$A74/17)</f>
        <v>-0.009351578220818293</v>
      </c>
      <c r="R74" s="14">
        <f>('Summary Data'!R12-('Summary Data'!R13*'Summary Data'!R$39-'Summary Data'!R30*'Summary Data'!R$40)*$A74/17)</f>
        <v>-0.026398647816810866</v>
      </c>
      <c r="S74" s="14">
        <f>('Summary Data'!S12-('Summary Data'!S13*'Summary Data'!S$39-'Summary Data'!S30*'Summary Data'!S$40)*$A74/17)</f>
        <v>-0.020045215349715526</v>
      </c>
      <c r="T74" s="14">
        <f>('Summary Data'!T12-('Summary Data'!T13*'Summary Data'!T$39-'Summary Data'!T30*'Summary Data'!T$40)*$A74/17)</f>
        <v>-0.003771229129625747</v>
      </c>
      <c r="U74" s="14">
        <f>('Summary Data'!U12-('Summary Data'!U13*'Summary Data'!U$39-'Summary Data'!U30*'Summary Data'!U$40)*$A74/17)</f>
        <v>-0.005548990808550742</v>
      </c>
      <c r="V74" s="80">
        <f>'Summary Data'!V12</f>
        <v>0.00851261910670071</v>
      </c>
    </row>
    <row r="75" spans="1:22" ht="11.25">
      <c r="A75" s="81">
        <v>9</v>
      </c>
      <c r="B75" s="14">
        <f>('Summary Data'!B13-('Summary Data'!B14*'Summary Data'!B$39-'Summary Data'!B31*'Summary Data'!B$40)*$A75/17)</f>
        <v>0.09350123530553615</v>
      </c>
      <c r="C75" s="14">
        <f>('Summary Data'!C13-('Summary Data'!C14*'Summary Data'!C$39-'Summary Data'!C31*'Summary Data'!C$40)*$A75/17)</f>
        <v>0.3592032075676029</v>
      </c>
      <c r="D75" s="14">
        <f>('Summary Data'!D13-('Summary Data'!D14*'Summary Data'!D$39-'Summary Data'!D31*'Summary Data'!D$40)*$A75/17)</f>
        <v>0.3852520584882653</v>
      </c>
      <c r="E75" s="14">
        <f>('Summary Data'!E13-('Summary Data'!E14*'Summary Data'!E$39-'Summary Data'!E31*'Summary Data'!E$40)*$A75/17)</f>
        <v>0.394816399167598</v>
      </c>
      <c r="F75" s="14">
        <f>('Summary Data'!F13-('Summary Data'!F14*'Summary Data'!F$39-'Summary Data'!F31*'Summary Data'!F$40)*$A75/17)</f>
        <v>0.3856402683877677</v>
      </c>
      <c r="G75" s="14">
        <f>('Summary Data'!G13-('Summary Data'!G14*'Summary Data'!G$39-'Summary Data'!G31*'Summary Data'!G$40)*$A75/17)</f>
        <v>0.3847994711748227</v>
      </c>
      <c r="H75" s="14">
        <f>('Summary Data'!H13-('Summary Data'!H14*'Summary Data'!H$39-'Summary Data'!H31*'Summary Data'!H$40)*$A75/17)</f>
        <v>0.36576128773044614</v>
      </c>
      <c r="I75" s="14">
        <f>('Summary Data'!I13-('Summary Data'!I14*'Summary Data'!I$39-'Summary Data'!I31*'Summary Data'!I$40)*$A75/17)</f>
        <v>0.4032258376692114</v>
      </c>
      <c r="J75" s="14">
        <f>('Summary Data'!J13-('Summary Data'!J14*'Summary Data'!J$39-'Summary Data'!J31*'Summary Data'!J$40)*$A75/17)</f>
        <v>0.39114976035493054</v>
      </c>
      <c r="K75" s="14">
        <f>('Summary Data'!K13-('Summary Data'!K14*'Summary Data'!K$39-'Summary Data'!K31*'Summary Data'!K$40)*$A75/17)</f>
        <v>0.3735454597291762</v>
      </c>
      <c r="L75" s="14">
        <f>('Summary Data'!L13-('Summary Data'!L14*'Summary Data'!L$39-'Summary Data'!L31*'Summary Data'!L$40)*$A75/17)</f>
        <v>0.40610767696222194</v>
      </c>
      <c r="M75" s="14">
        <f>('Summary Data'!M13-('Summary Data'!M14*'Summary Data'!M$39-'Summary Data'!M31*'Summary Data'!M$40)*$A75/17)</f>
        <v>0.3941271191288921</v>
      </c>
      <c r="N75" s="14">
        <f>('Summary Data'!N13-('Summary Data'!N14*'Summary Data'!N$39-'Summary Data'!N31*'Summary Data'!N$40)*$A75/17)</f>
        <v>0.37303044627026816</v>
      </c>
      <c r="O75" s="14">
        <f>('Summary Data'!O13-('Summary Data'!O14*'Summary Data'!O$39-'Summary Data'!O31*'Summary Data'!O$40)*$A75/17)</f>
        <v>0.39758995986903517</v>
      </c>
      <c r="P75" s="14">
        <f>('Summary Data'!P13-('Summary Data'!P14*'Summary Data'!P$39-'Summary Data'!P31*'Summary Data'!P$40)*$A75/17)</f>
        <v>0.3969004884731541</v>
      </c>
      <c r="Q75" s="14">
        <f>('Summary Data'!Q13-('Summary Data'!Q14*'Summary Data'!Q$39-'Summary Data'!Q31*'Summary Data'!Q$40)*$A75/17)</f>
        <v>0.38049541883924215</v>
      </c>
      <c r="R75" s="14">
        <f>('Summary Data'!R13-('Summary Data'!R14*'Summary Data'!R$39-'Summary Data'!R31*'Summary Data'!R$40)*$A75/17)</f>
        <v>0.3762751248953746</v>
      </c>
      <c r="S75" s="14">
        <f>('Summary Data'!S13-('Summary Data'!S14*'Summary Data'!S$39-'Summary Data'!S31*'Summary Data'!S$40)*$A75/17)</f>
        <v>0.40141922687524784</v>
      </c>
      <c r="T75" s="14">
        <f>('Summary Data'!T13-('Summary Data'!T14*'Summary Data'!T$39-'Summary Data'!T31*'Summary Data'!T$40)*$A75/17)</f>
        <v>0.3650284523646711</v>
      </c>
      <c r="U75" s="14">
        <f>('Summary Data'!U13-('Summary Data'!U14*'Summary Data'!U$39-'Summary Data'!U31*'Summary Data'!U$40)*$A75/17)</f>
        <v>0.14030255411316267</v>
      </c>
      <c r="V75" s="80">
        <f>'Summary Data'!V13</f>
        <v>0.3003327138884704</v>
      </c>
    </row>
    <row r="76" spans="1:22" ht="11.25">
      <c r="A76" s="81">
        <v>10</v>
      </c>
      <c r="B76" s="14">
        <f>('Summary Data'!B14-('Summary Data'!B15*'Summary Data'!B$39-'Summary Data'!B32*'Summary Data'!B$40)*$A76/17)</f>
        <v>-6.938893903907228E-18</v>
      </c>
      <c r="C76" s="14">
        <f>('Summary Data'!C14-('Summary Data'!C15*'Summary Data'!C$39-'Summary Data'!C32*'Summary Data'!C$40)*$A76/17)</f>
        <v>0</v>
      </c>
      <c r="D76" s="14">
        <f>('Summary Data'!D14-('Summary Data'!D15*'Summary Data'!D$39-'Summary Data'!D32*'Summary Data'!D$40)*$A76/17)</f>
        <v>0</v>
      </c>
      <c r="E76" s="14">
        <f>('Summary Data'!E14-('Summary Data'!E15*'Summary Data'!E$39-'Summary Data'!E32*'Summary Data'!E$40)*$A76/17)</f>
        <v>2.7755575615628914E-17</v>
      </c>
      <c r="F76" s="14">
        <f>('Summary Data'!F14-('Summary Data'!F15*'Summary Data'!F$39-'Summary Data'!F32*'Summary Data'!F$40)*$A76/17)</f>
        <v>-2.7755575615628914E-17</v>
      </c>
      <c r="G76" s="14">
        <f>('Summary Data'!G14-('Summary Data'!G15*'Summary Data'!G$39-'Summary Data'!G32*'Summary Data'!G$40)*$A76/17)</f>
        <v>-1.3877787807814457E-17</v>
      </c>
      <c r="H76" s="14">
        <f>('Summary Data'!H14-('Summary Data'!H15*'Summary Data'!H$39-'Summary Data'!H32*'Summary Data'!H$40)*$A76/17)</f>
        <v>2.7755575615628914E-17</v>
      </c>
      <c r="I76" s="14">
        <f>('Summary Data'!I14-('Summary Data'!I15*'Summary Data'!I$39-'Summary Data'!I32*'Summary Data'!I$40)*$A76/17)</f>
        <v>-1.3877787807814457E-17</v>
      </c>
      <c r="J76" s="14">
        <f>('Summary Data'!J14-('Summary Data'!J15*'Summary Data'!J$39-'Summary Data'!J32*'Summary Data'!J$40)*$A76/17)</f>
        <v>1.3877787807814457E-17</v>
      </c>
      <c r="K76" s="14">
        <f>('Summary Data'!K14-('Summary Data'!K15*'Summary Data'!K$39-'Summary Data'!K32*'Summary Data'!K$40)*$A76/17)</f>
        <v>-1.3877787807814457E-17</v>
      </c>
      <c r="L76" s="14">
        <f>('Summary Data'!L14-('Summary Data'!L15*'Summary Data'!L$39-'Summary Data'!L32*'Summary Data'!L$40)*$A76/17)</f>
        <v>0</v>
      </c>
      <c r="M76" s="14">
        <f>('Summary Data'!M14-('Summary Data'!M15*'Summary Data'!M$39-'Summary Data'!M32*'Summary Data'!M$40)*$A76/17)</f>
        <v>1.3877787807814457E-17</v>
      </c>
      <c r="N76" s="14">
        <f>('Summary Data'!N14-('Summary Data'!N15*'Summary Data'!N$39-'Summary Data'!N32*'Summary Data'!N$40)*$A76/17)</f>
        <v>-1.3877787807814457E-17</v>
      </c>
      <c r="O76" s="14">
        <f>('Summary Data'!O14-('Summary Data'!O15*'Summary Data'!O$39-'Summary Data'!O32*'Summary Data'!O$40)*$A76/17)</f>
        <v>-2.7755575615628914E-17</v>
      </c>
      <c r="P76" s="14">
        <f>('Summary Data'!P14-('Summary Data'!P15*'Summary Data'!P$39-'Summary Data'!P32*'Summary Data'!P$40)*$A76/17)</f>
        <v>0</v>
      </c>
      <c r="Q76" s="14">
        <f>('Summary Data'!Q14-('Summary Data'!Q15*'Summary Data'!Q$39-'Summary Data'!Q32*'Summary Data'!Q$40)*$A76/17)</f>
        <v>2.7755575615628914E-17</v>
      </c>
      <c r="R76" s="14">
        <f>('Summary Data'!R14-('Summary Data'!R15*'Summary Data'!R$39-'Summary Data'!R32*'Summary Data'!R$40)*$A76/17)</f>
        <v>0</v>
      </c>
      <c r="S76" s="14">
        <f>('Summary Data'!S14-('Summary Data'!S15*'Summary Data'!S$39-'Summary Data'!S32*'Summary Data'!S$40)*$A76/17)</f>
        <v>1.3877787807814457E-17</v>
      </c>
      <c r="T76" s="14">
        <f>('Summary Data'!T14-('Summary Data'!T15*'Summary Data'!T$39-'Summary Data'!T32*'Summary Data'!T$40)*$A76/17)</f>
        <v>0</v>
      </c>
      <c r="U76" s="14">
        <f>('Summary Data'!U14-('Summary Data'!U15*'Summary Data'!U$39-'Summary Data'!U32*'Summary Data'!U$40)*$A76/17)</f>
        <v>6.938893903907228E-18</v>
      </c>
      <c r="V76" s="80">
        <f>'Summary Data'!V14</f>
        <v>0.03443985939177299</v>
      </c>
    </row>
    <row r="77" spans="1:22" ht="11.25">
      <c r="A77" s="81">
        <v>11</v>
      </c>
      <c r="B77" s="14">
        <f>('Summary Data'!B15-('Summary Data'!B16*'Summary Data'!B$39-'Summary Data'!B33*'Summary Data'!B$40)*$A77/17)</f>
        <v>0.36844526581089854</v>
      </c>
      <c r="C77" s="14">
        <f>('Summary Data'!C15-('Summary Data'!C16*'Summary Data'!C$39-'Summary Data'!C33*'Summary Data'!C$40)*$A77/17)</f>
        <v>0.7746875669535384</v>
      </c>
      <c r="D77" s="14">
        <f>('Summary Data'!D15-('Summary Data'!D16*'Summary Data'!D$39-'Summary Data'!D33*'Summary Data'!D$40)*$A77/17)</f>
        <v>0.7696100363919695</v>
      </c>
      <c r="E77" s="14">
        <f>('Summary Data'!E15-('Summary Data'!E16*'Summary Data'!E$39-'Summary Data'!E33*'Summary Data'!E$40)*$A77/17)</f>
        <v>0.7672027026778613</v>
      </c>
      <c r="F77" s="14">
        <f>('Summary Data'!F15-('Summary Data'!F16*'Summary Data'!F$39-'Summary Data'!F33*'Summary Data'!F$40)*$A77/17)</f>
        <v>0.7646311629920515</v>
      </c>
      <c r="G77" s="14">
        <f>('Summary Data'!G15-('Summary Data'!G16*'Summary Data'!G$39-'Summary Data'!G33*'Summary Data'!G$40)*$A77/17)</f>
        <v>0.7644642138088542</v>
      </c>
      <c r="H77" s="14">
        <f>('Summary Data'!H15-('Summary Data'!H16*'Summary Data'!H$39-'Summary Data'!H33*'Summary Data'!H$40)*$A77/17)</f>
        <v>0.7611399846109228</v>
      </c>
      <c r="I77" s="14">
        <f>('Summary Data'!I15-('Summary Data'!I16*'Summary Data'!I$39-'Summary Data'!I33*'Summary Data'!I$40)*$A77/17)</f>
        <v>0.7666752322104594</v>
      </c>
      <c r="J77" s="14">
        <f>('Summary Data'!J15-('Summary Data'!J16*'Summary Data'!J$39-'Summary Data'!J33*'Summary Data'!J$40)*$A77/17)</f>
        <v>0.7660255464915827</v>
      </c>
      <c r="K77" s="14">
        <f>('Summary Data'!K15-('Summary Data'!K16*'Summary Data'!K$39-'Summary Data'!K33*'Summary Data'!K$40)*$A77/17)</f>
        <v>0.7650959096402508</v>
      </c>
      <c r="L77" s="14">
        <f>('Summary Data'!L15-('Summary Data'!L16*'Summary Data'!L$39-'Summary Data'!L33*'Summary Data'!L$40)*$A77/17)</f>
        <v>0.771326006929888</v>
      </c>
      <c r="M77" s="14">
        <f>('Summary Data'!M15-('Summary Data'!M16*'Summary Data'!M$39-'Summary Data'!M33*'Summary Data'!M$40)*$A77/17)</f>
        <v>0.765773425727279</v>
      </c>
      <c r="N77" s="14">
        <f>('Summary Data'!N15-('Summary Data'!N16*'Summary Data'!N$39-'Summary Data'!N33*'Summary Data'!N$40)*$A77/17)</f>
        <v>0.7639574450211991</v>
      </c>
      <c r="O77" s="14">
        <f>('Summary Data'!O15-('Summary Data'!O16*'Summary Data'!O$39-'Summary Data'!O33*'Summary Data'!O$40)*$A77/17)</f>
        <v>0.7592227672230009</v>
      </c>
      <c r="P77" s="14">
        <f>('Summary Data'!P15-('Summary Data'!P16*'Summary Data'!P$39-'Summary Data'!P33*'Summary Data'!P$40)*$A77/17)</f>
        <v>0.7666499384777173</v>
      </c>
      <c r="Q77" s="14">
        <f>('Summary Data'!Q15-('Summary Data'!Q16*'Summary Data'!Q$39-'Summary Data'!Q33*'Summary Data'!Q$40)*$A77/17)</f>
        <v>0.7639267770598526</v>
      </c>
      <c r="R77" s="14">
        <f>('Summary Data'!R15-('Summary Data'!R16*'Summary Data'!R$39-'Summary Data'!R33*'Summary Data'!R$40)*$A77/17)</f>
        <v>0.7677198721612946</v>
      </c>
      <c r="S77" s="14">
        <f>('Summary Data'!S15-('Summary Data'!S16*'Summary Data'!S$39-'Summary Data'!S33*'Summary Data'!S$40)*$A77/17)</f>
        <v>0.7638470959937524</v>
      </c>
      <c r="T77" s="14">
        <f>('Summary Data'!T15-('Summary Data'!T16*'Summary Data'!T$39-'Summary Data'!T33*'Summary Data'!T$40)*$A77/17)</f>
        <v>0.7627338751246039</v>
      </c>
      <c r="U77" s="14">
        <f>('Summary Data'!U15-('Summary Data'!U16*'Summary Data'!U$39-'Summary Data'!U33*'Summary Data'!U$40)*$A77/17)</f>
        <v>0.3510413663531635</v>
      </c>
      <c r="V77" s="80">
        <f>'Summary Data'!V15</f>
        <v>0.7129889119719275</v>
      </c>
    </row>
    <row r="78" spans="1:23" ht="11.25">
      <c r="A78" s="81">
        <v>12</v>
      </c>
      <c r="B78" s="14">
        <f>('Summary Data'!B16-('Summary Data'!B17*'Summary Data'!B$39-'Summary Data'!B34*'Summary Data'!B$40)*$A78/17)*10</f>
        <v>-0.031802705756172</v>
      </c>
      <c r="C78" s="14">
        <f>('Summary Data'!C16-('Summary Data'!C17*'Summary Data'!C$39-'Summary Data'!C34*'Summary Data'!C$40)*$A78/17)*10</f>
        <v>-0.09775756890254424</v>
      </c>
      <c r="D78" s="14">
        <f>('Summary Data'!D16-('Summary Data'!D17*'Summary Data'!D$39-'Summary Data'!D34*'Summary Data'!D$40)*$A78/17)*10</f>
        <v>-0.06254356478481912</v>
      </c>
      <c r="E78" s="14">
        <f>('Summary Data'!E16-('Summary Data'!E17*'Summary Data'!E$39-'Summary Data'!E34*'Summary Data'!E$40)*$A78/17)*10</f>
        <v>-0.0361294058142536</v>
      </c>
      <c r="F78" s="14">
        <f>('Summary Data'!F16-('Summary Data'!F17*'Summary Data'!F$39-'Summary Data'!F34*'Summary Data'!F$40)*$A78/17)*10</f>
        <v>-0.03889800549599143</v>
      </c>
      <c r="G78" s="14">
        <f>('Summary Data'!G16-('Summary Data'!G17*'Summary Data'!G$39-'Summary Data'!G34*'Summary Data'!G$40)*$A78/17)*10</f>
        <v>-0.02402155568990044</v>
      </c>
      <c r="H78" s="14">
        <f>('Summary Data'!H16-('Summary Data'!H17*'Summary Data'!H$39-'Summary Data'!H34*'Summary Data'!H$40)*$A78/17)*10</f>
        <v>-0.0345195218956964</v>
      </c>
      <c r="I78" s="14">
        <f>('Summary Data'!I16-('Summary Data'!I17*'Summary Data'!I$39-'Summary Data'!I34*'Summary Data'!I$40)*$A78/17)*10</f>
        <v>-0.04775623263862264</v>
      </c>
      <c r="J78" s="14">
        <f>('Summary Data'!J16-('Summary Data'!J17*'Summary Data'!J$39-'Summary Data'!J34*'Summary Data'!J$40)*$A78/17)*10</f>
        <v>-0.026264936005316927</v>
      </c>
      <c r="K78" s="14">
        <f>('Summary Data'!K16-('Summary Data'!K17*'Summary Data'!K$39-'Summary Data'!K34*'Summary Data'!K$40)*$A78/17)*10</f>
        <v>-0.03167416733725777</v>
      </c>
      <c r="L78" s="14">
        <f>('Summary Data'!L16-('Summary Data'!L17*'Summary Data'!L$39-'Summary Data'!L34*'Summary Data'!L$40)*$A78/17)*10</f>
        <v>-0.03697499915898333</v>
      </c>
      <c r="M78" s="14">
        <f>('Summary Data'!M16-('Summary Data'!M17*'Summary Data'!M$39-'Summary Data'!M34*'Summary Data'!M$40)*$A78/17)*10</f>
        <v>-0.04814934958042574</v>
      </c>
      <c r="N78" s="14">
        <f>('Summary Data'!N16-('Summary Data'!N17*'Summary Data'!N$39-'Summary Data'!N34*'Summary Data'!N$40)*$A78/17)*10</f>
        <v>-0.0646300443725554</v>
      </c>
      <c r="O78" s="14">
        <f>('Summary Data'!O16-('Summary Data'!O17*'Summary Data'!O$39-'Summary Data'!O34*'Summary Data'!O$40)*$A78/17)*10</f>
        <v>-0.05433631623292089</v>
      </c>
      <c r="P78" s="14">
        <f>('Summary Data'!P16-('Summary Data'!P17*'Summary Data'!P$39-'Summary Data'!P34*'Summary Data'!P$40)*$A78/17)*10</f>
        <v>-0.030193304042949714</v>
      </c>
      <c r="Q78" s="14">
        <f>('Summary Data'!Q16-('Summary Data'!Q17*'Summary Data'!Q$39-'Summary Data'!Q34*'Summary Data'!Q$40)*$A78/17)*10</f>
        <v>-0.016166918863037803</v>
      </c>
      <c r="R78" s="14">
        <f>('Summary Data'!R16-('Summary Data'!R17*'Summary Data'!R$39-'Summary Data'!R34*'Summary Data'!R$40)*$A78/17)*10</f>
        <v>-0.029237980453651804</v>
      </c>
      <c r="S78" s="14">
        <f>('Summary Data'!S16-('Summary Data'!S17*'Summary Data'!S$39-'Summary Data'!S34*'Summary Data'!S$40)*$A78/17)*10</f>
        <v>-0.004187257371586206</v>
      </c>
      <c r="T78" s="14">
        <f>('Summary Data'!T16-('Summary Data'!T17*'Summary Data'!T$39-'Summary Data'!T34*'Summary Data'!T$40)*$A78/17)*10</f>
        <v>-0.0451433432494784</v>
      </c>
      <c r="U78" s="14">
        <f>('Summary Data'!U16-('Summary Data'!U17*'Summary Data'!U$39-'Summary Data'!U34*'Summary Data'!U$40)*$A78/17)*10</f>
        <v>-0.013143912968836633</v>
      </c>
      <c r="V78" s="80">
        <f>'Summary Data'!V16*10</f>
        <v>0.0030488922831047142</v>
      </c>
      <c r="W78" s="40" t="s">
        <v>89</v>
      </c>
    </row>
    <row r="79" spans="1:23" ht="11.25">
      <c r="A79" s="81">
        <v>13</v>
      </c>
      <c r="B79" s="14">
        <f>('Summary Data'!B17-('Summary Data'!B18*'Summary Data'!B$39-'Summary Data'!B35*'Summary Data'!B$40)*$A79/17)*10</f>
        <v>0.4931604505885417</v>
      </c>
      <c r="C79" s="14">
        <f>('Summary Data'!C17-('Summary Data'!C18*'Summary Data'!C$39-'Summary Data'!C35*'Summary Data'!C$40)*$A79/17)*10</f>
        <v>0.858873830605601</v>
      </c>
      <c r="D79" s="14">
        <f>('Summary Data'!D17-('Summary Data'!D18*'Summary Data'!D$39-'Summary Data'!D35*'Summary Data'!D$40)*$A79/17)*10</f>
        <v>0.8502034148857698</v>
      </c>
      <c r="E79" s="14">
        <f>('Summary Data'!E17-('Summary Data'!E18*'Summary Data'!E$39-'Summary Data'!E35*'Summary Data'!E$40)*$A79/17)*10</f>
        <v>0.8789091056185481</v>
      </c>
      <c r="F79" s="14">
        <f>('Summary Data'!F17-('Summary Data'!F18*'Summary Data'!F$39-'Summary Data'!F35*'Summary Data'!F$40)*$A79/17)*10</f>
        <v>0.8533585960501279</v>
      </c>
      <c r="G79" s="14">
        <f>('Summary Data'!G17-('Summary Data'!G18*'Summary Data'!G$39-'Summary Data'!G35*'Summary Data'!G$40)*$A79/17)*10</f>
        <v>0.8547179314781825</v>
      </c>
      <c r="H79" s="14">
        <f>('Summary Data'!H17-('Summary Data'!H18*'Summary Data'!H$39-'Summary Data'!H35*'Summary Data'!H$40)*$A79/17)*10</f>
        <v>0.868378930622829</v>
      </c>
      <c r="I79" s="14">
        <f>('Summary Data'!I17-('Summary Data'!I18*'Summary Data'!I$39-'Summary Data'!I35*'Summary Data'!I$40)*$A79/17)*10</f>
        <v>0.8913545081610339</v>
      </c>
      <c r="J79" s="14">
        <f>('Summary Data'!J17-('Summary Data'!J18*'Summary Data'!J$39-'Summary Data'!J35*'Summary Data'!J$40)*$A79/17)*10</f>
        <v>0.8739467258972076</v>
      </c>
      <c r="K79" s="14">
        <f>('Summary Data'!K17-('Summary Data'!K18*'Summary Data'!K$39-'Summary Data'!K35*'Summary Data'!K$40)*$A79/17)*10</f>
        <v>0.8498276112058002</v>
      </c>
      <c r="L79" s="14">
        <f>('Summary Data'!L17-('Summary Data'!L18*'Summary Data'!L$39-'Summary Data'!L35*'Summary Data'!L$40)*$A79/17)*10</f>
        <v>0.8551902709942574</v>
      </c>
      <c r="M79" s="14">
        <f>('Summary Data'!M17-('Summary Data'!M18*'Summary Data'!M$39-'Summary Data'!M35*'Summary Data'!M$40)*$A79/17)*10</f>
        <v>0.8613027960061768</v>
      </c>
      <c r="N79" s="14">
        <f>('Summary Data'!N17-('Summary Data'!N18*'Summary Data'!N$39-'Summary Data'!N35*'Summary Data'!N$40)*$A79/17)*10</f>
        <v>0.8811158091675173</v>
      </c>
      <c r="O79" s="14">
        <f>('Summary Data'!O17-('Summary Data'!O18*'Summary Data'!O$39-'Summary Data'!O35*'Summary Data'!O$40)*$A79/17)*10</f>
        <v>0.8661808775675118</v>
      </c>
      <c r="P79" s="14">
        <f>('Summary Data'!P17-('Summary Data'!P18*'Summary Data'!P$39-'Summary Data'!P35*'Summary Data'!P$40)*$A79/17)*10</f>
        <v>0.8585859687063058</v>
      </c>
      <c r="Q79" s="14">
        <f>('Summary Data'!Q17-('Summary Data'!Q18*'Summary Data'!Q$39-'Summary Data'!Q35*'Summary Data'!Q$40)*$A79/17)*10</f>
        <v>0.8559435576670262</v>
      </c>
      <c r="R79" s="14">
        <f>('Summary Data'!R17-('Summary Data'!R18*'Summary Data'!R$39-'Summary Data'!R35*'Summary Data'!R$40)*$A79/17)*10</f>
        <v>0.8607591048572791</v>
      </c>
      <c r="S79" s="14">
        <f>('Summary Data'!S17-('Summary Data'!S18*'Summary Data'!S$39-'Summary Data'!S35*'Summary Data'!S$40)*$A79/17)*10</f>
        <v>0.8943108832207629</v>
      </c>
      <c r="T79" s="14">
        <f>('Summary Data'!T17-('Summary Data'!T18*'Summary Data'!T$39-'Summary Data'!T35*'Summary Data'!T$40)*$A79/17)*10</f>
        <v>0.9252336279366011</v>
      </c>
      <c r="U79" s="14">
        <f>('Summary Data'!U17-('Summary Data'!U18*'Summary Data'!U$39-'Summary Data'!U35*'Summary Data'!U$40)*$A79/17)*10</f>
        <v>0.3335461342375774</v>
      </c>
      <c r="V79" s="80">
        <f>'Summary Data'!V17*10</f>
        <v>0.7747369138278801</v>
      </c>
      <c r="W79" s="40" t="s">
        <v>89</v>
      </c>
    </row>
    <row r="80" spans="1:23" ht="11.25">
      <c r="A80" s="81">
        <v>14</v>
      </c>
      <c r="B80" s="14">
        <f>('Summary Data'!B18-('Summary Data'!B19*'Summary Data'!B$39-'Summary Data'!B36*'Summary Data'!B$40)*$A80/17)*10</f>
        <v>-0.038244930581104515</v>
      </c>
      <c r="C80" s="14">
        <f>('Summary Data'!C18-('Summary Data'!C19*'Summary Data'!C$39-'Summary Data'!C36*'Summary Data'!C$40)*$A80/17)*10</f>
        <v>-0.0009015585671260339</v>
      </c>
      <c r="D80" s="14">
        <f>('Summary Data'!D18-('Summary Data'!D19*'Summary Data'!D$39-'Summary Data'!D36*'Summary Data'!D$40)*$A80/17)*10</f>
        <v>0.024078261175168314</v>
      </c>
      <c r="E80" s="14">
        <f>('Summary Data'!E18-('Summary Data'!E19*'Summary Data'!E$39-'Summary Data'!E36*'Summary Data'!E$40)*$A80/17)*10</f>
        <v>0.016259955644289583</v>
      </c>
      <c r="F80" s="14">
        <f>('Summary Data'!F18-('Summary Data'!F19*'Summary Data'!F$39-'Summary Data'!F36*'Summary Data'!F$40)*$A80/17)*10</f>
        <v>0.031224096375490774</v>
      </c>
      <c r="G80" s="14">
        <f>('Summary Data'!G18-('Summary Data'!G19*'Summary Data'!G$39-'Summary Data'!G36*'Summary Data'!G$40)*$A80/17)*10</f>
        <v>0.00780163730380503</v>
      </c>
      <c r="H80" s="14">
        <f>('Summary Data'!H18-('Summary Data'!H19*'Summary Data'!H$39-'Summary Data'!H36*'Summary Data'!H$40)*$A80/17)*10</f>
        <v>0.008284686007387571</v>
      </c>
      <c r="I80" s="14">
        <f>('Summary Data'!I18-('Summary Data'!I19*'Summary Data'!I$39-'Summary Data'!I36*'Summary Data'!I$40)*$A80/17)*10</f>
        <v>-0.01684905097122149</v>
      </c>
      <c r="J80" s="14">
        <f>('Summary Data'!J18-('Summary Data'!J19*'Summary Data'!J$39-'Summary Data'!J36*'Summary Data'!J$40)*$A80/17)*10</f>
        <v>0.011460921981884708</v>
      </c>
      <c r="K80" s="14">
        <f>('Summary Data'!K18-('Summary Data'!K19*'Summary Data'!K$39-'Summary Data'!K36*'Summary Data'!K$40)*$A80/17)*10</f>
        <v>-0.001978489476396946</v>
      </c>
      <c r="L80" s="14">
        <f>('Summary Data'!L18-('Summary Data'!L19*'Summary Data'!L$39-'Summary Data'!L36*'Summary Data'!L$40)*$A80/17)*10</f>
        <v>-0.0016031277617517374</v>
      </c>
      <c r="M80" s="14">
        <f>('Summary Data'!M18-('Summary Data'!M19*'Summary Data'!M$39-'Summary Data'!M36*'Summary Data'!M$40)*$A80/17)*10</f>
        <v>0.020001914135813637</v>
      </c>
      <c r="N80" s="14">
        <f>('Summary Data'!N18-('Summary Data'!N19*'Summary Data'!N$39-'Summary Data'!N36*'Summary Data'!N$40)*$A80/17)*10</f>
        <v>0.001956945166156736</v>
      </c>
      <c r="O80" s="14">
        <f>('Summary Data'!O18-('Summary Data'!O19*'Summary Data'!O$39-'Summary Data'!O36*'Summary Data'!O$40)*$A80/17)*10</f>
        <v>0.011907619938592634</v>
      </c>
      <c r="P80" s="14">
        <f>('Summary Data'!P18-('Summary Data'!P19*'Summary Data'!P$39-'Summary Data'!P36*'Summary Data'!P$40)*$A80/17)*10</f>
        <v>0.008340223628491211</v>
      </c>
      <c r="Q80" s="14">
        <f>('Summary Data'!Q18-('Summary Data'!Q19*'Summary Data'!Q$39-'Summary Data'!Q36*'Summary Data'!Q$40)*$A80/17)*10</f>
        <v>0.028479201518059483</v>
      </c>
      <c r="R80" s="14">
        <f>('Summary Data'!R18-('Summary Data'!R19*'Summary Data'!R$39-'Summary Data'!R36*'Summary Data'!R$40)*$A80/17)*10</f>
        <v>0.015021102829054066</v>
      </c>
      <c r="S80" s="14">
        <f>('Summary Data'!S18-('Summary Data'!S19*'Summary Data'!S$39-'Summary Data'!S36*'Summary Data'!S$40)*$A80/17)*10</f>
        <v>0.0291693767345299</v>
      </c>
      <c r="T80" s="14">
        <f>('Summary Data'!T18-('Summary Data'!T19*'Summary Data'!T$39-'Summary Data'!T36*'Summary Data'!T$40)*$A80/17)*10</f>
        <v>-0.018393445075237234</v>
      </c>
      <c r="U80" s="14">
        <f>('Summary Data'!U18-('Summary Data'!U19*'Summary Data'!U$39-'Summary Data'!U36*'Summary Data'!U$40)*$A80/17)*10</f>
        <v>-0.04935445214519132</v>
      </c>
      <c r="V80" s="80">
        <f>'Summary Data'!V18*10</f>
        <v>0.027061657919613315</v>
      </c>
      <c r="W80" s="40" t="s">
        <v>89</v>
      </c>
    </row>
    <row r="81" spans="1:23" ht="11.25">
      <c r="A81" s="81">
        <v>15</v>
      </c>
      <c r="B81" s="14">
        <f>('Summary Data'!B19-('Summary Data'!B20*'Summary Data'!B$39-'Summary Data'!B37*'Summary Data'!B$40)*$A81/17)*10</f>
        <v>-0.008848917035488992</v>
      </c>
      <c r="C81" s="14">
        <f>('Summary Data'!C19-('Summary Data'!C20*'Summary Data'!C$39-'Summary Data'!C37*'Summary Data'!C$40)*$A81/17)*10</f>
        <v>0.31007519001519923</v>
      </c>
      <c r="D81" s="14">
        <f>('Summary Data'!D19-('Summary Data'!D20*'Summary Data'!D$39-'Summary Data'!D37*'Summary Data'!D$40)*$A81/17)*10</f>
        <v>0.2836411143138076</v>
      </c>
      <c r="E81" s="14">
        <f>('Summary Data'!E19-('Summary Data'!E20*'Summary Data'!E$39-'Summary Data'!E37*'Summary Data'!E$40)*$A81/17)*10</f>
        <v>0.2469586368463234</v>
      </c>
      <c r="F81" s="14">
        <f>('Summary Data'!F19-('Summary Data'!F20*'Summary Data'!F$39-'Summary Data'!F37*'Summary Data'!F$40)*$A81/17)*10</f>
        <v>0.2696401408716837</v>
      </c>
      <c r="G81" s="14">
        <f>('Summary Data'!G19-('Summary Data'!G20*'Summary Data'!G$39-'Summary Data'!G37*'Summary Data'!G$40)*$A81/17)*10</f>
        <v>0.2497507374079031</v>
      </c>
      <c r="H81" s="14">
        <f>('Summary Data'!H19-('Summary Data'!H20*'Summary Data'!H$39-'Summary Data'!H37*'Summary Data'!H$40)*$A81/17)*10</f>
        <v>0.264051464588703</v>
      </c>
      <c r="I81" s="14">
        <f>('Summary Data'!I19-('Summary Data'!I20*'Summary Data'!I$39-'Summary Data'!I37*'Summary Data'!I$40)*$A81/17)*10</f>
        <v>0.20758341474141462</v>
      </c>
      <c r="J81" s="14">
        <f>('Summary Data'!J19-('Summary Data'!J20*'Summary Data'!J$39-'Summary Data'!J37*'Summary Data'!J$40)*$A81/17)*10</f>
        <v>0.2264951689741928</v>
      </c>
      <c r="K81" s="14">
        <f>('Summary Data'!K19-('Summary Data'!K20*'Summary Data'!K$39-'Summary Data'!K37*'Summary Data'!K$40)*$A81/17)*10</f>
        <v>0.25215224828951377</v>
      </c>
      <c r="L81" s="14">
        <f>('Summary Data'!L19-('Summary Data'!L20*'Summary Data'!L$39-'Summary Data'!L37*'Summary Data'!L$40)*$A81/17)*10</f>
        <v>0.22458532241632717</v>
      </c>
      <c r="M81" s="14">
        <f>('Summary Data'!M19-('Summary Data'!M20*'Summary Data'!M$39-'Summary Data'!M37*'Summary Data'!M$40)*$A81/17)*10</f>
        <v>0.21476286184850493</v>
      </c>
      <c r="N81" s="14">
        <f>('Summary Data'!N19-('Summary Data'!N20*'Summary Data'!N$39-'Summary Data'!N37*'Summary Data'!N$40)*$A81/17)*10</f>
        <v>0.2413122483359835</v>
      </c>
      <c r="O81" s="14">
        <f>('Summary Data'!O19-('Summary Data'!O20*'Summary Data'!O$39-'Summary Data'!O37*'Summary Data'!O$40)*$A81/17)*10</f>
        <v>0.21336535850925042</v>
      </c>
      <c r="P81" s="14">
        <f>('Summary Data'!P19-('Summary Data'!P20*'Summary Data'!P$39-'Summary Data'!P37*'Summary Data'!P$40)*$A81/17)*10</f>
        <v>0.22258772374092436</v>
      </c>
      <c r="Q81" s="14">
        <f>('Summary Data'!Q19-('Summary Data'!Q20*'Summary Data'!Q$39-'Summary Data'!Q37*'Summary Data'!Q$40)*$A81/17)*10</f>
        <v>0.25740604187171134</v>
      </c>
      <c r="R81" s="14">
        <f>('Summary Data'!R19-('Summary Data'!R20*'Summary Data'!R$39-'Summary Data'!R37*'Summary Data'!R$40)*$A81/17)*10</f>
        <v>0.2658425598291728</v>
      </c>
      <c r="S81" s="14">
        <f>('Summary Data'!S19-('Summary Data'!S20*'Summary Data'!S$39-'Summary Data'!S37*'Summary Data'!S$40)*$A81/17)*10</f>
        <v>0.2036347864931513</v>
      </c>
      <c r="T81" s="14">
        <f>('Summary Data'!T19-('Summary Data'!T20*'Summary Data'!T$39-'Summary Data'!T37*'Summary Data'!T$40)*$A81/17)*10</f>
        <v>0.21538476866492004</v>
      </c>
      <c r="U81" s="14">
        <f>('Summary Data'!U19-('Summary Data'!U20*'Summary Data'!U$39-'Summary Data'!U37*'Summary Data'!U$40)*$A81/17)*10</f>
        <v>-0.013387921390578834</v>
      </c>
      <c r="V81" s="80">
        <f>'Summary Data'!V19*10</f>
        <v>0.3419100577656064</v>
      </c>
      <c r="W81" s="40" t="s">
        <v>89</v>
      </c>
    </row>
    <row r="82" spans="1:23" ht="11.25">
      <c r="A82" s="81">
        <v>16</v>
      </c>
      <c r="B82" s="14">
        <f>('Summary Data'!B20-('Summary Data'!B21*'Summary Data'!B$39-'Summary Data'!B38*'Summary Data'!B$40)*$A82/17)*10</f>
        <v>-0.05524097951932563</v>
      </c>
      <c r="C82" s="14">
        <f>('Summary Data'!C20-('Summary Data'!C21*'Summary Data'!C$39-'Summary Data'!C38*'Summary Data'!C$40)*$A82/17)*10</f>
        <v>-0.007059921398280891</v>
      </c>
      <c r="D82" s="14">
        <f>('Summary Data'!D20-('Summary Data'!D21*'Summary Data'!D$39-'Summary Data'!D38*'Summary Data'!D$40)*$A82/17)*10</f>
        <v>-0.045120104368824784</v>
      </c>
      <c r="E82" s="14">
        <f>('Summary Data'!E20-('Summary Data'!E21*'Summary Data'!E$39-'Summary Data'!E38*'Summary Data'!E$40)*$A82/17)*10</f>
        <v>-0.025540220763989856</v>
      </c>
      <c r="F82" s="14">
        <f>('Summary Data'!F20-('Summary Data'!F21*'Summary Data'!F$39-'Summary Data'!F38*'Summary Data'!F$40)*$A82/17)*10</f>
        <v>-0.03211674781512942</v>
      </c>
      <c r="G82" s="14">
        <f>('Summary Data'!G20-('Summary Data'!G21*'Summary Data'!G$39-'Summary Data'!G38*'Summary Data'!G$40)*$A82/17)*10</f>
        <v>-0.029819835710015816</v>
      </c>
      <c r="H82" s="14">
        <f>('Summary Data'!H20-('Summary Data'!H21*'Summary Data'!H$39-'Summary Data'!H38*'Summary Data'!H$40)*$A82/17)*10</f>
        <v>-0.0298637992253252</v>
      </c>
      <c r="I82" s="14">
        <f>('Summary Data'!I20-('Summary Data'!I21*'Summary Data'!I$39-'Summary Data'!I38*'Summary Data'!I$40)*$A82/17)*10</f>
        <v>-0.02442401790729548</v>
      </c>
      <c r="J82" s="14">
        <f>('Summary Data'!J20-('Summary Data'!J21*'Summary Data'!J$39-'Summary Data'!J38*'Summary Data'!J$40)*$A82/17)*10</f>
        <v>-0.025947408309360803</v>
      </c>
      <c r="K82" s="14">
        <f>('Summary Data'!K20-('Summary Data'!K21*'Summary Data'!K$39-'Summary Data'!K38*'Summary Data'!K$40)*$A82/17)*10</f>
        <v>-0.02257418784386773</v>
      </c>
      <c r="L82" s="14">
        <f>('Summary Data'!L20-('Summary Data'!L21*'Summary Data'!L$39-'Summary Data'!L38*'Summary Data'!L$40)*$A82/17)*10</f>
        <v>-0.03289595331380936</v>
      </c>
      <c r="M82" s="14">
        <f>('Summary Data'!M20-('Summary Data'!M21*'Summary Data'!M$39-'Summary Data'!M38*'Summary Data'!M$40)*$A82/17)*10</f>
        <v>-0.0371693672763808</v>
      </c>
      <c r="N82" s="14">
        <f>('Summary Data'!N20-('Summary Data'!N21*'Summary Data'!N$39-'Summary Data'!N38*'Summary Data'!N$40)*$A82/17)*10</f>
        <v>-0.032598135266772195</v>
      </c>
      <c r="O82" s="14">
        <f>('Summary Data'!O20-('Summary Data'!O21*'Summary Data'!O$39-'Summary Data'!O38*'Summary Data'!O$40)*$A82/17)*10</f>
        <v>-0.036398460022017604</v>
      </c>
      <c r="P82" s="14">
        <f>('Summary Data'!P20-('Summary Data'!P21*'Summary Data'!P$39-'Summary Data'!P38*'Summary Data'!P$40)*$A82/17)*10</f>
        <v>-0.025502243140419854</v>
      </c>
      <c r="Q82" s="14">
        <f>('Summary Data'!Q20-('Summary Data'!Q21*'Summary Data'!Q$39-'Summary Data'!Q38*'Summary Data'!Q$40)*$A82/17)*10</f>
        <v>-0.028951158145871722</v>
      </c>
      <c r="R82" s="14">
        <f>('Summary Data'!R20-('Summary Data'!R21*'Summary Data'!R$39-'Summary Data'!R38*'Summary Data'!R$40)*$A82/17)*10</f>
        <v>-0.01979956200159552</v>
      </c>
      <c r="S82" s="14">
        <f>('Summary Data'!S20-('Summary Data'!S21*'Summary Data'!S$39-'Summary Data'!S38*'Summary Data'!S$40)*$A82/17)*10</f>
        <v>-0.03431548064417568</v>
      </c>
      <c r="T82" s="14">
        <f>('Summary Data'!T20-('Summary Data'!T21*'Summary Data'!T$39-'Summary Data'!T38*'Summary Data'!T$40)*$A82/17)*10</f>
        <v>-0.006382617946885591</v>
      </c>
      <c r="U82" s="14">
        <f>('Summary Data'!U20-('Summary Data'!U21*'Summary Data'!U$39-'Summary Data'!U38*'Summary Data'!U$40)*$A82/17)*10</f>
        <v>-0.0101455090333092</v>
      </c>
      <c r="V82" s="80">
        <f>'Summary Data'!V20*10</f>
        <v>-0.0750194887164236</v>
      </c>
      <c r="W82" s="40" t="s">
        <v>89</v>
      </c>
    </row>
    <row r="83" spans="1:23" ht="12" thickBot="1">
      <c r="A83" s="82">
        <v>17</v>
      </c>
      <c r="B83" s="16">
        <f>'Summary Data'!B21*10</f>
        <v>-0.36657840623797955</v>
      </c>
      <c r="C83" s="16">
        <f>'Summary Data'!C21*10</f>
        <v>-0.664332135413608</v>
      </c>
      <c r="D83" s="16">
        <f>'Summary Data'!D21*10</f>
        <v>-0.6688899663034711</v>
      </c>
      <c r="E83" s="16">
        <f>'Summary Data'!E21*10</f>
        <v>-0.6676259770733056</v>
      </c>
      <c r="F83" s="16">
        <f>'Summary Data'!F21*10</f>
        <v>-0.6660941606885119</v>
      </c>
      <c r="G83" s="16">
        <f>'Summary Data'!G21*10</f>
        <v>-0.6633555239356764</v>
      </c>
      <c r="H83" s="16">
        <f>'Summary Data'!H21*10</f>
        <v>-0.6594123876639019</v>
      </c>
      <c r="I83" s="16">
        <f>'Summary Data'!I21*10</f>
        <v>-0.6602758940947127</v>
      </c>
      <c r="J83" s="16">
        <f>'Summary Data'!J21*10</f>
        <v>-0.6642950359796179</v>
      </c>
      <c r="K83" s="16">
        <f>'Summary Data'!K21*10</f>
        <v>-0.6670540612484682</v>
      </c>
      <c r="L83" s="16">
        <f>'Summary Data'!L21*10</f>
        <v>-0.667161943040339</v>
      </c>
      <c r="M83" s="16">
        <f>'Summary Data'!M21*10</f>
        <v>-0.6660594720896856</v>
      </c>
      <c r="N83" s="16">
        <f>'Summary Data'!N21*10</f>
        <v>-0.6623480964730293</v>
      </c>
      <c r="O83" s="16">
        <f>'Summary Data'!O21*10</f>
        <v>-0.6604535880365002</v>
      </c>
      <c r="P83" s="16">
        <f>'Summary Data'!P21*10</f>
        <v>-0.665622387535121</v>
      </c>
      <c r="Q83" s="16">
        <f>'Summary Data'!Q21*10</f>
        <v>-0.6601489805357634</v>
      </c>
      <c r="R83" s="16">
        <f>'Summary Data'!R21*10</f>
        <v>-0.6582460355573836</v>
      </c>
      <c r="S83" s="16">
        <f>'Summary Data'!S21*10</f>
        <v>-0.6666211159867548</v>
      </c>
      <c r="T83" s="16">
        <f>'Summary Data'!T21*10</f>
        <v>-0.6611962060980524</v>
      </c>
      <c r="U83" s="16">
        <f>'Summary Data'!U21*10</f>
        <v>-0.3331086102595059</v>
      </c>
      <c r="V83" s="80">
        <f>'Summary Data'!V21*10</f>
        <v>-0.6324439992125694</v>
      </c>
      <c r="W83" s="40" t="s">
        <v>89</v>
      </c>
    </row>
    <row r="84" spans="15:16" ht="12" thickBot="1">
      <c r="O84" s="73"/>
      <c r="P84" s="73"/>
    </row>
    <row r="85" spans="1:22" ht="11.25">
      <c r="A85" s="121" t="s">
        <v>126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3"/>
    </row>
    <row r="86" spans="1:22" ht="11.25">
      <c r="A86" s="78"/>
      <c r="B86" s="79" t="s">
        <v>84</v>
      </c>
      <c r="C86" s="79" t="s">
        <v>85</v>
      </c>
      <c r="D86" s="79" t="s">
        <v>86</v>
      </c>
      <c r="E86" s="79" t="s">
        <v>87</v>
      </c>
      <c r="F86" s="79" t="s">
        <v>88</v>
      </c>
      <c r="G86" s="79" t="s">
        <v>93</v>
      </c>
      <c r="H86" s="79" t="s">
        <v>94</v>
      </c>
      <c r="I86" s="79" t="s">
        <v>95</v>
      </c>
      <c r="J86" s="79" t="s">
        <v>96</v>
      </c>
      <c r="K86" s="79" t="s">
        <v>97</v>
      </c>
      <c r="L86" s="79" t="s">
        <v>98</v>
      </c>
      <c r="M86" s="79" t="s">
        <v>99</v>
      </c>
      <c r="N86" s="79" t="s">
        <v>100</v>
      </c>
      <c r="O86" s="79" t="s">
        <v>101</v>
      </c>
      <c r="P86" s="79" t="s">
        <v>102</v>
      </c>
      <c r="Q86" s="79" t="s">
        <v>103</v>
      </c>
      <c r="R86" s="79" t="s">
        <v>104</v>
      </c>
      <c r="S86" s="79" t="s">
        <v>105</v>
      </c>
      <c r="T86" s="79" t="s">
        <v>106</v>
      </c>
      <c r="U86" s="79" t="s">
        <v>107</v>
      </c>
      <c r="V86" s="15" t="s">
        <v>108</v>
      </c>
    </row>
    <row r="87" spans="1:22" ht="11.25">
      <c r="A87" s="81">
        <v>1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80"/>
    </row>
    <row r="88" spans="1:22" ht="11.25">
      <c r="A88" s="81">
        <v>2</v>
      </c>
      <c r="B88" s="14">
        <f>('Summary Data'!B23-('Summary Data'!B7*'Summary Data'!B$40+'Summary Data'!B24*'Summary Data'!B$39)/17*$A88)</f>
        <v>-4.778033890326617</v>
      </c>
      <c r="C88" s="14">
        <f>('Summary Data'!C23-('Summary Data'!C7*'Summary Data'!C$40+'Summary Data'!C24*'Summary Data'!C$39)/17*$A88)</f>
        <v>-0.6352863721173521</v>
      </c>
      <c r="D88" s="14">
        <f>('Summary Data'!D23-('Summary Data'!D7*'Summary Data'!D$40+'Summary Data'!D24*'Summary Data'!D$39)/17*$A88)</f>
        <v>0.8774244347735785</v>
      </c>
      <c r="E88" s="14">
        <f>('Summary Data'!E23-('Summary Data'!E7*'Summary Data'!E$40+'Summary Data'!E24*'Summary Data'!E$39)/17*$A88)</f>
        <v>1.8451122099588613</v>
      </c>
      <c r="F88" s="14">
        <f>('Summary Data'!F23-('Summary Data'!F7*'Summary Data'!F$40+'Summary Data'!F24*'Summary Data'!F$39)/17*$A88)</f>
        <v>1.3875140958321772</v>
      </c>
      <c r="G88" s="14">
        <f>('Summary Data'!G23-('Summary Data'!G7*'Summary Data'!G$40+'Summary Data'!G24*'Summary Data'!G$39)/17*$A88)</f>
        <v>1.2472686134623032</v>
      </c>
      <c r="H88" s="14">
        <f>('Summary Data'!H23-('Summary Data'!H7*'Summary Data'!H$40+'Summary Data'!H24*'Summary Data'!H$39)/17*$A88)</f>
        <v>1.473101514241776</v>
      </c>
      <c r="I88" s="14">
        <f>('Summary Data'!I23-('Summary Data'!I7*'Summary Data'!I$40+'Summary Data'!I24*'Summary Data'!I$39)/17*$A88)</f>
        <v>0.6006791039768353</v>
      </c>
      <c r="J88" s="14">
        <f>('Summary Data'!J23-('Summary Data'!J7*'Summary Data'!J$40+'Summary Data'!J24*'Summary Data'!J$39)/17*$A88)</f>
        <v>1.696685598315037</v>
      </c>
      <c r="K88" s="14">
        <f>('Summary Data'!K23-('Summary Data'!K7*'Summary Data'!K$40+'Summary Data'!K24*'Summary Data'!K$39)/17*$A88)</f>
        <v>2.548107570583553</v>
      </c>
      <c r="L88" s="14">
        <f>('Summary Data'!L23-('Summary Data'!L7*'Summary Data'!L$40+'Summary Data'!L24*'Summary Data'!L$39)/17*$A88)</f>
        <v>1.8862668363269233</v>
      </c>
      <c r="M88" s="14">
        <f>('Summary Data'!M23-('Summary Data'!M7*'Summary Data'!M$40+'Summary Data'!M24*'Summary Data'!M$39)/17*$A88)</f>
        <v>2.177020113369667</v>
      </c>
      <c r="N88" s="14">
        <f>('Summary Data'!N23-('Summary Data'!N7*'Summary Data'!N$40+'Summary Data'!N24*'Summary Data'!N$39)/17*$A88)</f>
        <v>1.8376972843090744</v>
      </c>
      <c r="O88" s="14">
        <f>('Summary Data'!O23-('Summary Data'!O7*'Summary Data'!O$40+'Summary Data'!O24*'Summary Data'!O$39)/17*$A88)</f>
        <v>1.5629120203304572</v>
      </c>
      <c r="P88" s="14">
        <f>('Summary Data'!P23-('Summary Data'!P7*'Summary Data'!P$40+'Summary Data'!P24*'Summary Data'!P$39)/17*$A88)</f>
        <v>1.4936628057546053</v>
      </c>
      <c r="Q88" s="14">
        <f>('Summary Data'!Q23-('Summary Data'!Q7*'Summary Data'!Q$40+'Summary Data'!Q24*'Summary Data'!Q$39)/17*$A88)</f>
        <v>1.1125232920486394</v>
      </c>
      <c r="R88" s="14">
        <f>('Summary Data'!R23-('Summary Data'!R7*'Summary Data'!R$40+'Summary Data'!R24*'Summary Data'!R$39)/17*$A88)</f>
        <v>1.704367317149123</v>
      </c>
      <c r="S88" s="14">
        <f>('Summary Data'!S23-('Summary Data'!S7*'Summary Data'!S$40+'Summary Data'!S24*'Summary Data'!S$39)/17*$A88)</f>
        <v>1.9511534389707423</v>
      </c>
      <c r="T88" s="14">
        <f>('Summary Data'!T23-('Summary Data'!T7*'Summary Data'!T$40+'Summary Data'!T24*'Summary Data'!T$39)/17*$A88)</f>
        <v>2.6351339918843526</v>
      </c>
      <c r="U88" s="14">
        <f>('Summary Data'!U23-('Summary Data'!U7*'Summary Data'!U$40+'Summary Data'!U24*'Summary Data'!U$39)/17*$A88)</f>
        <v>12.173407224470608</v>
      </c>
      <c r="V88" s="80">
        <f>'Summary Data'!V23</f>
        <v>1.7693308207925507</v>
      </c>
    </row>
    <row r="89" spans="1:22" ht="11.25">
      <c r="A89" s="81">
        <v>3</v>
      </c>
      <c r="B89" s="14">
        <f>('Summary Data'!B24-('Summary Data'!B8*'Summary Data'!B$40+'Summary Data'!B25*'Summary Data'!B$39)/17*$A89)</f>
        <v>-1.7542534741564617</v>
      </c>
      <c r="C89" s="14">
        <f>('Summary Data'!C24-('Summary Data'!C8*'Summary Data'!C$40+'Summary Data'!C25*'Summary Data'!C$39)/17*$A89)</f>
        <v>0.569496306986743</v>
      </c>
      <c r="D89" s="14">
        <f>('Summary Data'!D24-('Summary Data'!D8*'Summary Data'!D$40+'Summary Data'!D25*'Summary Data'!D$39)/17*$A89)</f>
        <v>0.7119251271457254</v>
      </c>
      <c r="E89" s="14">
        <f>('Summary Data'!E24-('Summary Data'!E8*'Summary Data'!E$40+'Summary Data'!E25*'Summary Data'!E$39)/17*$A89)</f>
        <v>0.7229602771605566</v>
      </c>
      <c r="F89" s="14">
        <f>('Summary Data'!F24-('Summary Data'!F8*'Summary Data'!F$40+'Summary Data'!F25*'Summary Data'!F$39)/17*$A89)</f>
        <v>1.156248583336846</v>
      </c>
      <c r="G89" s="14">
        <f>('Summary Data'!G24-('Summary Data'!G8*'Summary Data'!G$40+'Summary Data'!G25*'Summary Data'!G$39)/17*$A89)</f>
        <v>0.8885524470922391</v>
      </c>
      <c r="H89" s="14">
        <f>('Summary Data'!H24-('Summary Data'!H8*'Summary Data'!H$40+'Summary Data'!H25*'Summary Data'!H$39)/17*$A89)</f>
        <v>0.25059933607631524</v>
      </c>
      <c r="I89" s="14">
        <f>('Summary Data'!I24-('Summary Data'!I8*'Summary Data'!I$40+'Summary Data'!I25*'Summary Data'!I$39)/17*$A89)</f>
        <v>0.7478705218120834</v>
      </c>
      <c r="J89" s="14">
        <f>('Summary Data'!J24-('Summary Data'!J8*'Summary Data'!J$40+'Summary Data'!J25*'Summary Data'!J$39)/17*$A89)</f>
        <v>0.6852212656899096</v>
      </c>
      <c r="K89" s="14">
        <f>('Summary Data'!K24-('Summary Data'!K8*'Summary Data'!K$40+'Summary Data'!K25*'Summary Data'!K$39)/17*$A89)</f>
        <v>0.9114611161264549</v>
      </c>
      <c r="L89" s="14">
        <f>('Summary Data'!L24-('Summary Data'!L8*'Summary Data'!L$40+'Summary Data'!L25*'Summary Data'!L$39)/17*$A89)</f>
        <v>0.5530583459446565</v>
      </c>
      <c r="M89" s="14">
        <f>('Summary Data'!M24-('Summary Data'!M8*'Summary Data'!M$40+'Summary Data'!M25*'Summary Data'!M$39)/17*$A89)</f>
        <v>0.13318311091708734</v>
      </c>
      <c r="N89" s="14">
        <f>('Summary Data'!N24-('Summary Data'!N8*'Summary Data'!N$40+'Summary Data'!N25*'Summary Data'!N$39)/17*$A89)</f>
        <v>-0.2356118904308453</v>
      </c>
      <c r="O89" s="14">
        <f>('Summary Data'!O24-('Summary Data'!O8*'Summary Data'!O$40+'Summary Data'!O25*'Summary Data'!O$39)/17*$A89)</f>
        <v>0.1964968994659536</v>
      </c>
      <c r="P89" s="14">
        <f>('Summary Data'!P24-('Summary Data'!P8*'Summary Data'!P$40+'Summary Data'!P25*'Summary Data'!P$39)/17*$A89)</f>
        <v>-0.1090397066629648</v>
      </c>
      <c r="Q89" s="14">
        <f>('Summary Data'!Q24-('Summary Data'!Q8*'Summary Data'!Q$40+'Summary Data'!Q25*'Summary Data'!Q$39)/17*$A89)</f>
        <v>-0.25589696017313324</v>
      </c>
      <c r="R89" s="14">
        <f>('Summary Data'!R24-('Summary Data'!R8*'Summary Data'!R$40+'Summary Data'!R25*'Summary Data'!R$39)/17*$A89)</f>
        <v>0.3177232386097306</v>
      </c>
      <c r="S89" s="14">
        <f>('Summary Data'!S24-('Summary Data'!S8*'Summary Data'!S$40+'Summary Data'!S25*'Summary Data'!S$39)/17*$A89)</f>
        <v>0.7045491927220994</v>
      </c>
      <c r="T89" s="14">
        <f>('Summary Data'!T24-('Summary Data'!T8*'Summary Data'!T$40+'Summary Data'!T25*'Summary Data'!T$39)/17*$A89)</f>
        <v>0.8736401822769798</v>
      </c>
      <c r="U89" s="14">
        <f>('Summary Data'!U24-('Summary Data'!U8*'Summary Data'!U$40+'Summary Data'!U25*'Summary Data'!U$39)/17*$A89)</f>
        <v>0.3655534407560955</v>
      </c>
      <c r="V89" s="80">
        <f>'Summary Data'!V24</f>
        <v>0.3765169525030817</v>
      </c>
    </row>
    <row r="90" spans="1:22" ht="11.25">
      <c r="A90" s="81">
        <v>4</v>
      </c>
      <c r="B90" s="14">
        <f>('Summary Data'!B25-('Summary Data'!B9*'Summary Data'!B$40+'Summary Data'!B26*'Summary Data'!B$39)/17*$A90)</f>
        <v>-0.8499962885694595</v>
      </c>
      <c r="C90" s="14">
        <f>('Summary Data'!C25-('Summary Data'!C9*'Summary Data'!C$40+'Summary Data'!C26*'Summary Data'!C$39)/17*$A90)</f>
        <v>-0.25029910113526965</v>
      </c>
      <c r="D90" s="14">
        <f>('Summary Data'!D25-('Summary Data'!D9*'Summary Data'!D$40+'Summary Data'!D26*'Summary Data'!D$39)/17*$A90)</f>
        <v>-0.2660834107550008</v>
      </c>
      <c r="E90" s="14">
        <f>('Summary Data'!E25-('Summary Data'!E9*'Summary Data'!E$40+'Summary Data'!E26*'Summary Data'!E$39)/17*$A90)</f>
        <v>-0.280228172144935</v>
      </c>
      <c r="F90" s="14">
        <f>('Summary Data'!F25-('Summary Data'!F9*'Summary Data'!F$40+'Summary Data'!F26*'Summary Data'!F$39)/17*$A90)</f>
        <v>-0.5458444299274163</v>
      </c>
      <c r="G90" s="14">
        <f>('Summary Data'!G25-('Summary Data'!G9*'Summary Data'!G$40+'Summary Data'!G26*'Summary Data'!G$39)/17*$A90)</f>
        <v>-0.09209268624366822</v>
      </c>
      <c r="H90" s="14">
        <f>('Summary Data'!H25-('Summary Data'!H9*'Summary Data'!H$40+'Summary Data'!H26*'Summary Data'!H$39)/17*$A90)</f>
        <v>0.008969452729874025</v>
      </c>
      <c r="I90" s="14">
        <f>('Summary Data'!I25-('Summary Data'!I9*'Summary Data'!I$40+'Summary Data'!I26*'Summary Data'!I$39)/17*$A90)</f>
        <v>-0.17105764488193892</v>
      </c>
      <c r="J90" s="14">
        <f>('Summary Data'!J25-('Summary Data'!J9*'Summary Data'!J$40+'Summary Data'!J26*'Summary Data'!J$39)/17*$A90)</f>
        <v>0.09123931927515838</v>
      </c>
      <c r="K90" s="14">
        <f>('Summary Data'!K25-('Summary Data'!K9*'Summary Data'!K$40+'Summary Data'!K26*'Summary Data'!K$39)/17*$A90)</f>
        <v>0.02359888674785937</v>
      </c>
      <c r="L90" s="14">
        <f>('Summary Data'!L25-('Summary Data'!L9*'Summary Data'!L$40+'Summary Data'!L26*'Summary Data'!L$39)/17*$A90)</f>
        <v>-0.10045441448192954</v>
      </c>
      <c r="M90" s="14">
        <f>('Summary Data'!M25-('Summary Data'!M9*'Summary Data'!M$40+'Summary Data'!M26*'Summary Data'!M$39)/17*$A90)</f>
        <v>0.09890333295120549</v>
      </c>
      <c r="N90" s="14">
        <f>('Summary Data'!N25-('Summary Data'!N9*'Summary Data'!N$40+'Summary Data'!N26*'Summary Data'!N$39)/17*$A90)</f>
        <v>-0.16593964768579708</v>
      </c>
      <c r="O90" s="14">
        <f>('Summary Data'!O25-('Summary Data'!O9*'Summary Data'!O$40+'Summary Data'!O26*'Summary Data'!O$39)/17*$A90)</f>
        <v>-0.13866443797369463</v>
      </c>
      <c r="P90" s="14">
        <f>('Summary Data'!P25-('Summary Data'!P9*'Summary Data'!P$40+'Summary Data'!P26*'Summary Data'!P$39)/17*$A90)</f>
        <v>-0.2583564275973843</v>
      </c>
      <c r="Q90" s="14">
        <f>('Summary Data'!Q25-('Summary Data'!Q9*'Summary Data'!Q$40+'Summary Data'!Q26*'Summary Data'!Q$39)/17*$A90)</f>
        <v>-0.16013951516532496</v>
      </c>
      <c r="R90" s="14">
        <f>('Summary Data'!R25-('Summary Data'!R9*'Summary Data'!R$40+'Summary Data'!R26*'Summary Data'!R$39)/17*$A90)</f>
        <v>-0.21002931390199017</v>
      </c>
      <c r="S90" s="14">
        <f>('Summary Data'!S25-('Summary Data'!S9*'Summary Data'!S$40+'Summary Data'!S26*'Summary Data'!S$39)/17*$A90)</f>
        <v>-0.531660187812302</v>
      </c>
      <c r="T90" s="14">
        <f>('Summary Data'!T25-('Summary Data'!T9*'Summary Data'!T$40+'Summary Data'!T26*'Summary Data'!T$39)/17*$A90)</f>
        <v>-0.7791475312476932</v>
      </c>
      <c r="U90" s="14">
        <f>('Summary Data'!U25-('Summary Data'!U9*'Summary Data'!U$40+'Summary Data'!U26*'Summary Data'!U$39)/17*$A90)</f>
        <v>-0.18650823694408086</v>
      </c>
      <c r="V90" s="80">
        <f>'Summary Data'!V25</f>
        <v>-0.21763993574365179</v>
      </c>
    </row>
    <row r="91" spans="1:22" ht="11.25">
      <c r="A91" s="81">
        <v>5</v>
      </c>
      <c r="B91" s="14">
        <f>('Summary Data'!B26-('Summary Data'!B10*'Summary Data'!B$40+'Summary Data'!B27*'Summary Data'!B$39)/17*$A91)</f>
        <v>-2.4995704217065553</v>
      </c>
      <c r="C91" s="14">
        <f>('Summary Data'!C26-('Summary Data'!C10*'Summary Data'!C$40+'Summary Data'!C27*'Summary Data'!C$39)/17*$A91)</f>
        <v>0.054323882201182866</v>
      </c>
      <c r="D91" s="14">
        <f>('Summary Data'!D26-('Summary Data'!D10*'Summary Data'!D$40+'Summary Data'!D27*'Summary Data'!D$39)/17*$A91)</f>
        <v>0.28231075319945387</v>
      </c>
      <c r="E91" s="14">
        <f>('Summary Data'!E26-('Summary Data'!E10*'Summary Data'!E$40+'Summary Data'!E27*'Summary Data'!E$39)/17*$A91)</f>
        <v>0.16503814087910737</v>
      </c>
      <c r="F91" s="14">
        <f>('Summary Data'!F26-('Summary Data'!F10*'Summary Data'!F$40+'Summary Data'!F27*'Summary Data'!F$39)/17*$A91)</f>
        <v>0.2536238763963058</v>
      </c>
      <c r="G91" s="14">
        <f>('Summary Data'!G26-('Summary Data'!G10*'Summary Data'!G$40+'Summary Data'!G27*'Summary Data'!G$39)/17*$A91)</f>
        <v>-0.0014238409584896843</v>
      </c>
      <c r="H91" s="14">
        <f>('Summary Data'!H26-('Summary Data'!H10*'Summary Data'!H$40+'Summary Data'!H27*'Summary Data'!H$39)/17*$A91)</f>
        <v>-0.06070152260011931</v>
      </c>
      <c r="I91" s="14">
        <f>('Summary Data'!I26-('Summary Data'!I10*'Summary Data'!I$40+'Summary Data'!I27*'Summary Data'!I$39)/17*$A91)</f>
        <v>-0.028016827770089257</v>
      </c>
      <c r="J91" s="14">
        <f>('Summary Data'!J26-('Summary Data'!J10*'Summary Data'!J$40+'Summary Data'!J27*'Summary Data'!J$39)/17*$A91)</f>
        <v>-0.004952879306940408</v>
      </c>
      <c r="K91" s="14">
        <f>('Summary Data'!K26-('Summary Data'!K10*'Summary Data'!K$40+'Summary Data'!K27*'Summary Data'!K$39)/17*$A91)</f>
        <v>0.10328456928663068</v>
      </c>
      <c r="L91" s="14">
        <f>('Summary Data'!L26-('Summary Data'!L10*'Summary Data'!L$40+'Summary Data'!L27*'Summary Data'!L$39)/17*$A91)</f>
        <v>0.14696563061138818</v>
      </c>
      <c r="M91" s="14">
        <f>('Summary Data'!M26-('Summary Data'!M10*'Summary Data'!M$40+'Summary Data'!M27*'Summary Data'!M$39)/17*$A91)</f>
        <v>-0.016931823869288123</v>
      </c>
      <c r="N91" s="14">
        <f>('Summary Data'!N26-('Summary Data'!N10*'Summary Data'!N$40+'Summary Data'!N27*'Summary Data'!N$39)/17*$A91)</f>
        <v>0.07755362665691183</v>
      </c>
      <c r="O91" s="14">
        <f>('Summary Data'!O26-('Summary Data'!O10*'Summary Data'!O$40+'Summary Data'!O27*'Summary Data'!O$39)/17*$A91)</f>
        <v>0.13631087043833698</v>
      </c>
      <c r="P91" s="14">
        <f>('Summary Data'!P26-('Summary Data'!P10*'Summary Data'!P$40+'Summary Data'!P27*'Summary Data'!P$39)/17*$A91)</f>
        <v>-0.04410666095893817</v>
      </c>
      <c r="Q91" s="14">
        <f>('Summary Data'!Q26-('Summary Data'!Q10*'Summary Data'!Q$40+'Summary Data'!Q27*'Summary Data'!Q$39)/17*$A91)</f>
        <v>-0.01611210458551985</v>
      </c>
      <c r="R91" s="14">
        <f>('Summary Data'!R26-('Summary Data'!R10*'Summary Data'!R$40+'Summary Data'!R27*'Summary Data'!R$39)/17*$A91)</f>
        <v>0.23048538624437634</v>
      </c>
      <c r="S91" s="14">
        <f>('Summary Data'!S26-('Summary Data'!S10*'Summary Data'!S$40+'Summary Data'!S27*'Summary Data'!S$39)/17*$A91)</f>
        <v>0.16798631890142815</v>
      </c>
      <c r="T91" s="14">
        <f>('Summary Data'!T26-('Summary Data'!T10*'Summary Data'!T$40+'Summary Data'!T27*'Summary Data'!T$39)/17*$A91)</f>
        <v>0.4002340660118094</v>
      </c>
      <c r="U91" s="14">
        <f>('Summary Data'!U26-('Summary Data'!U10*'Summary Data'!U$40+'Summary Data'!U27*'Summary Data'!U$39)/17*$A91)</f>
        <v>0.07227684994314723</v>
      </c>
      <c r="V91" s="80">
        <f>'Summary Data'!V26</f>
        <v>-0.039033090172524376</v>
      </c>
    </row>
    <row r="92" spans="1:22" ht="11.25">
      <c r="A92" s="81">
        <v>6</v>
      </c>
      <c r="B92" s="14">
        <f>('Summary Data'!B27-('Summary Data'!B11*'Summary Data'!B$40+'Summary Data'!B28*'Summary Data'!B$39)/17*$A92)</f>
        <v>-0.1742886224038426</v>
      </c>
      <c r="C92" s="14">
        <f>('Summary Data'!C27-('Summary Data'!C11*'Summary Data'!C$40+'Summary Data'!C28*'Summary Data'!C$39)/17*$A92)</f>
        <v>-0.12133102073250607</v>
      </c>
      <c r="D92" s="14">
        <f>('Summary Data'!D27-('Summary Data'!D11*'Summary Data'!D$40+'Summary Data'!D28*'Summary Data'!D$39)/17*$A92)</f>
        <v>-0.04174989080558608</v>
      </c>
      <c r="E92" s="14">
        <f>('Summary Data'!E27-('Summary Data'!E11*'Summary Data'!E$40+'Summary Data'!E28*'Summary Data'!E$39)/17*$A92)</f>
        <v>-0.06699630383538713</v>
      </c>
      <c r="F92" s="14">
        <f>('Summary Data'!F27-('Summary Data'!F11*'Summary Data'!F$40+'Summary Data'!F28*'Summary Data'!F$39)/17*$A92)</f>
        <v>-0.09901625461340466</v>
      </c>
      <c r="G92" s="14">
        <f>('Summary Data'!G27-('Summary Data'!G11*'Summary Data'!G$40+'Summary Data'!G28*'Summary Data'!G$39)/17*$A92)</f>
        <v>-0.003993377534271453</v>
      </c>
      <c r="H92" s="14">
        <f>('Summary Data'!H27-('Summary Data'!H11*'Summary Data'!H$40+'Summary Data'!H28*'Summary Data'!H$39)/17*$A92)</f>
        <v>-0.026848503863146106</v>
      </c>
      <c r="I92" s="14">
        <f>('Summary Data'!I27-('Summary Data'!I11*'Summary Data'!I$40+'Summary Data'!I28*'Summary Data'!I$39)/17*$A92)</f>
        <v>-0.11876025323958196</v>
      </c>
      <c r="J92" s="14">
        <f>('Summary Data'!J27-('Summary Data'!J11*'Summary Data'!J$40+'Summary Data'!J28*'Summary Data'!J$39)/17*$A92)</f>
        <v>-0.05249623362190113</v>
      </c>
      <c r="K92" s="14">
        <f>('Summary Data'!K27-('Summary Data'!K11*'Summary Data'!K$40+'Summary Data'!K28*'Summary Data'!K$39)/17*$A92)</f>
        <v>-0.0288484563633801</v>
      </c>
      <c r="L92" s="14">
        <f>('Summary Data'!L27-('Summary Data'!L11*'Summary Data'!L$40+'Summary Data'!L28*'Summary Data'!L$39)/17*$A92)</f>
        <v>-0.05944825169959701</v>
      </c>
      <c r="M92" s="14">
        <f>('Summary Data'!M27-('Summary Data'!M11*'Summary Data'!M$40+'Summary Data'!M28*'Summary Data'!M$39)/17*$A92)</f>
        <v>-0.07033302952268244</v>
      </c>
      <c r="N92" s="14">
        <f>('Summary Data'!N27-('Summary Data'!N11*'Summary Data'!N$40+'Summary Data'!N28*'Summary Data'!N$39)/17*$A92)</f>
        <v>-0.09820824730881617</v>
      </c>
      <c r="O92" s="14">
        <f>('Summary Data'!O27-('Summary Data'!O11*'Summary Data'!O$40+'Summary Data'!O28*'Summary Data'!O$39)/17*$A92)</f>
        <v>-0.07260812673689439</v>
      </c>
      <c r="P92" s="14">
        <f>('Summary Data'!P27-('Summary Data'!P11*'Summary Data'!P$40+'Summary Data'!P28*'Summary Data'!P$39)/17*$A92)</f>
        <v>-0.04390036430276417</v>
      </c>
      <c r="Q92" s="14">
        <f>('Summary Data'!Q27-('Summary Data'!Q11*'Summary Data'!Q$40+'Summary Data'!Q28*'Summary Data'!Q$39)/17*$A92)</f>
        <v>-0.04776170966208772</v>
      </c>
      <c r="R92" s="14">
        <f>('Summary Data'!R27-('Summary Data'!R11*'Summary Data'!R$40+'Summary Data'!R28*'Summary Data'!R$39)/17*$A92)</f>
        <v>-0.09625085846450988</v>
      </c>
      <c r="S92" s="14">
        <f>('Summary Data'!S27-('Summary Data'!S11*'Summary Data'!S$40+'Summary Data'!S28*'Summary Data'!S$39)/17*$A92)</f>
        <v>-0.04985624610250572</v>
      </c>
      <c r="T92" s="14">
        <f>('Summary Data'!T27-('Summary Data'!T11*'Summary Data'!T$40+'Summary Data'!T28*'Summary Data'!T$39)/17*$A92)</f>
        <v>-0.050608298952799224</v>
      </c>
      <c r="U92" s="14">
        <f>('Summary Data'!U27-('Summary Data'!U11*'Summary Data'!U$40+'Summary Data'!U28*'Summary Data'!U$39)/17*$A92)</f>
        <v>0.03187223166820137</v>
      </c>
      <c r="V92" s="80">
        <f>'Summary Data'!V27</f>
        <v>-0.040419676120743944</v>
      </c>
    </row>
    <row r="93" spans="1:22" ht="11.25">
      <c r="A93" s="81">
        <v>7</v>
      </c>
      <c r="B93" s="14">
        <f>('Summary Data'!B28-('Summary Data'!B12*'Summary Data'!B$40+'Summary Data'!B29*'Summary Data'!B$39)/17*$A93)</f>
        <v>-1.4222090843217257</v>
      </c>
      <c r="C93" s="14">
        <f>('Summary Data'!C28-('Summary Data'!C12*'Summary Data'!C$40+'Summary Data'!C29*'Summary Data'!C$39)/17*$A93)</f>
        <v>0.05861533705654169</v>
      </c>
      <c r="D93" s="14">
        <f>('Summary Data'!D28-('Summary Data'!D12*'Summary Data'!D$40+'Summary Data'!D29*'Summary Data'!D$39)/17*$A93)</f>
        <v>0.011180348126633499</v>
      </c>
      <c r="E93" s="14">
        <f>('Summary Data'!E28-('Summary Data'!E12*'Summary Data'!E$40+'Summary Data'!E29*'Summary Data'!E$39)/17*$A93)</f>
        <v>0.03571404393978307</v>
      </c>
      <c r="F93" s="14">
        <f>('Summary Data'!F28-('Summary Data'!F12*'Summary Data'!F$40+'Summary Data'!F29*'Summary Data'!F$39)/17*$A93)</f>
        <v>0.09062050689511653</v>
      </c>
      <c r="G93" s="14">
        <f>('Summary Data'!G28-('Summary Data'!G12*'Summary Data'!G$40+'Summary Data'!G29*'Summary Data'!G$39)/17*$A93)</f>
        <v>0.05732175530196186</v>
      </c>
      <c r="H93" s="14">
        <f>('Summary Data'!H28-('Summary Data'!H12*'Summary Data'!H$40+'Summary Data'!H29*'Summary Data'!H$39)/17*$A93)</f>
        <v>-0.016030919875852315</v>
      </c>
      <c r="I93" s="14">
        <f>('Summary Data'!I28-('Summary Data'!I12*'Summary Data'!I$40+'Summary Data'!I29*'Summary Data'!I$39)/17*$A93)</f>
        <v>-0.046312117608870225</v>
      </c>
      <c r="J93" s="14">
        <f>('Summary Data'!J28-('Summary Data'!J12*'Summary Data'!J$40+'Summary Data'!J29*'Summary Data'!J$39)/17*$A93)</f>
        <v>-0.014520043992504852</v>
      </c>
      <c r="K93" s="14">
        <f>('Summary Data'!K28-('Summary Data'!K12*'Summary Data'!K$40+'Summary Data'!K29*'Summary Data'!K$39)/17*$A93)</f>
        <v>0.03368159818174101</v>
      </c>
      <c r="L93" s="14">
        <f>('Summary Data'!L28-('Summary Data'!L12*'Summary Data'!L$40+'Summary Data'!L29*'Summary Data'!L$39)/17*$A93)</f>
        <v>0.047754291371732954</v>
      </c>
      <c r="M93" s="14">
        <f>('Summary Data'!M28-('Summary Data'!M12*'Summary Data'!M$40+'Summary Data'!M29*'Summary Data'!M$39)/17*$A93)</f>
        <v>0.04893650344766423</v>
      </c>
      <c r="N93" s="14">
        <f>('Summary Data'!N28-('Summary Data'!N12*'Summary Data'!N$40+'Summary Data'!N29*'Summary Data'!N$39)/17*$A93)</f>
        <v>0.012937907069509681</v>
      </c>
      <c r="O93" s="14">
        <f>('Summary Data'!O28-('Summary Data'!O12*'Summary Data'!O$40+'Summary Data'!O29*'Summary Data'!O$39)/17*$A93)</f>
        <v>0.02692396719892434</v>
      </c>
      <c r="P93" s="14">
        <f>('Summary Data'!P28-('Summary Data'!P12*'Summary Data'!P$40+'Summary Data'!P29*'Summary Data'!P$39)/17*$A93)</f>
        <v>0.0647606731957522</v>
      </c>
      <c r="Q93" s="14">
        <f>('Summary Data'!Q28-('Summary Data'!Q12*'Summary Data'!Q$40+'Summary Data'!Q29*'Summary Data'!Q$39)/17*$A93)</f>
        <v>0.04664063385247065</v>
      </c>
      <c r="R93" s="14">
        <f>('Summary Data'!R28-('Summary Data'!R12*'Summary Data'!R$40+'Summary Data'!R29*'Summary Data'!R$39)/17*$A93)</f>
        <v>0.03700793139874224</v>
      </c>
      <c r="S93" s="14">
        <f>('Summary Data'!S28-('Summary Data'!S12*'Summary Data'!S$40+'Summary Data'!S29*'Summary Data'!S$39)/17*$A93)</f>
        <v>-0.04082900589662969</v>
      </c>
      <c r="T93" s="14">
        <f>('Summary Data'!T28-('Summary Data'!T12*'Summary Data'!T$40+'Summary Data'!T29*'Summary Data'!T$39)/17*$A93)</f>
        <v>-0.05962286585052239</v>
      </c>
      <c r="U93" s="14">
        <f>('Summary Data'!U28-('Summary Data'!U12*'Summary Data'!U$40+'Summary Data'!U29*'Summary Data'!U$39)/17*$A93)</f>
        <v>-0.06241313564821011</v>
      </c>
      <c r="V93" s="80">
        <f>'Summary Data'!V28</f>
        <v>-0.06967940086301116</v>
      </c>
    </row>
    <row r="94" spans="1:22" ht="11.25">
      <c r="A94" s="81">
        <v>8</v>
      </c>
      <c r="B94" s="14">
        <f>('Summary Data'!B29-('Summary Data'!B13*'Summary Data'!B$40+'Summary Data'!B30*'Summary Data'!B$39)/17*$A94)</f>
        <v>0.08652137747330368</v>
      </c>
      <c r="C94" s="14">
        <f>('Summary Data'!C29-('Summary Data'!C13*'Summary Data'!C$40+'Summary Data'!C30*'Summary Data'!C$39)/17*$A94)</f>
        <v>0.02797641610503826</v>
      </c>
      <c r="D94" s="14">
        <f>('Summary Data'!D29-('Summary Data'!D13*'Summary Data'!D$40+'Summary Data'!D30*'Summary Data'!D$39)/17*$A94)</f>
        <v>0.052254256697498114</v>
      </c>
      <c r="E94" s="14">
        <f>('Summary Data'!E29-('Summary Data'!E13*'Summary Data'!E$40+'Summary Data'!E30*'Summary Data'!E$39)/17*$A94)</f>
        <v>0.036290532280526394</v>
      </c>
      <c r="F94" s="14">
        <f>('Summary Data'!F29-('Summary Data'!F13*'Summary Data'!F$40+'Summary Data'!F30*'Summary Data'!F$39)/17*$A94)</f>
        <v>0.00868823463383682</v>
      </c>
      <c r="G94" s="14">
        <f>('Summary Data'!G29-('Summary Data'!G13*'Summary Data'!G$40+'Summary Data'!G30*'Summary Data'!G$39)/17*$A94)</f>
        <v>-0.0027956492494687346</v>
      </c>
      <c r="H94" s="14">
        <f>('Summary Data'!H29-('Summary Data'!H13*'Summary Data'!H$40+'Summary Data'!H30*'Summary Data'!H$39)/17*$A94)</f>
        <v>0.023326156612900537</v>
      </c>
      <c r="I94" s="14">
        <f>('Summary Data'!I29-('Summary Data'!I13*'Summary Data'!I$40+'Summary Data'!I30*'Summary Data'!I$39)/17*$A94)</f>
        <v>0.009067537132514555</v>
      </c>
      <c r="J94" s="14">
        <f>('Summary Data'!J29-('Summary Data'!J13*'Summary Data'!J$40+'Summary Data'!J30*'Summary Data'!J$39)/17*$A94)</f>
        <v>0.02758664818385556</v>
      </c>
      <c r="K94" s="14">
        <f>('Summary Data'!K29-('Summary Data'!K13*'Summary Data'!K$40+'Summary Data'!K30*'Summary Data'!K$39)/17*$A94)</f>
        <v>0.014143091221320778</v>
      </c>
      <c r="L94" s="14">
        <f>('Summary Data'!L29-('Summary Data'!L13*'Summary Data'!L$40+'Summary Data'!L30*'Summary Data'!L$39)/17*$A94)</f>
        <v>0.032461752374876474</v>
      </c>
      <c r="M94" s="14">
        <f>('Summary Data'!M29-('Summary Data'!M13*'Summary Data'!M$40+'Summary Data'!M30*'Summary Data'!M$39)/17*$A94)</f>
        <v>0.009884948093583965</v>
      </c>
      <c r="N94" s="14">
        <f>('Summary Data'!N29-('Summary Data'!N13*'Summary Data'!N$40+'Summary Data'!N30*'Summary Data'!N$39)/17*$A94)</f>
        <v>0.01206553965852468</v>
      </c>
      <c r="O94" s="14">
        <f>('Summary Data'!O29-('Summary Data'!O13*'Summary Data'!O$40+'Summary Data'!O30*'Summary Data'!O$39)/17*$A94)</f>
        <v>-0.007804656880787034</v>
      </c>
      <c r="P94" s="14">
        <f>('Summary Data'!P29-('Summary Data'!P13*'Summary Data'!P$40+'Summary Data'!P30*'Summary Data'!P$39)/17*$A94)</f>
        <v>-0.012357532783338038</v>
      </c>
      <c r="Q94" s="14">
        <f>('Summary Data'!Q29-('Summary Data'!Q13*'Summary Data'!Q$40+'Summary Data'!Q30*'Summary Data'!Q$39)/17*$A94)</f>
        <v>0.0007804729491310974</v>
      </c>
      <c r="R94" s="14">
        <f>('Summary Data'!R29-('Summary Data'!R13*'Summary Data'!R$40+'Summary Data'!R30*'Summary Data'!R$39)/17*$A94)</f>
        <v>0.015163743061342508</v>
      </c>
      <c r="S94" s="14">
        <f>('Summary Data'!S29-('Summary Data'!S13*'Summary Data'!S$40+'Summary Data'!S30*'Summary Data'!S$39)/17*$A94)</f>
        <v>0.029638948579928714</v>
      </c>
      <c r="T94" s="14">
        <f>('Summary Data'!T29-('Summary Data'!T13*'Summary Data'!T$40+'Summary Data'!T30*'Summary Data'!T$39)/17*$A94)</f>
        <v>0.04946667565458203</v>
      </c>
      <c r="U94" s="14">
        <f>('Summary Data'!U29-('Summary Data'!U13*'Summary Data'!U$40+'Summary Data'!U30*'Summary Data'!U$39)/17*$A94)</f>
        <v>0.016552019253510783</v>
      </c>
      <c r="V94" s="80">
        <f>'Summary Data'!V29</f>
        <v>0.03412519407313423</v>
      </c>
    </row>
    <row r="95" spans="1:22" ht="11.25">
      <c r="A95" s="81">
        <v>9</v>
      </c>
      <c r="B95" s="14">
        <f>('Summary Data'!B30-('Summary Data'!B14*'Summary Data'!B$40+'Summary Data'!B31*'Summary Data'!B$39)/17*$A95)</f>
        <v>0.006586051741829434</v>
      </c>
      <c r="C95" s="14">
        <f>('Summary Data'!C30-('Summary Data'!C14*'Summary Data'!C$40+'Summary Data'!C31*'Summary Data'!C$39)/17*$A95)</f>
        <v>-0.009469001956839265</v>
      </c>
      <c r="D95" s="14">
        <f>('Summary Data'!D30-('Summary Data'!D14*'Summary Data'!D$40+'Summary Data'!D31*'Summary Data'!D$39)/17*$A95)</f>
        <v>0.01978089277267711</v>
      </c>
      <c r="E95" s="14">
        <f>('Summary Data'!E30-('Summary Data'!E14*'Summary Data'!E$40+'Summary Data'!E31*'Summary Data'!E$39)/17*$A95)</f>
        <v>0.01327857792621321</v>
      </c>
      <c r="F95" s="14">
        <f>('Summary Data'!F30-('Summary Data'!F14*'Summary Data'!F$40+'Summary Data'!F31*'Summary Data'!F$39)/17*$A95)</f>
        <v>0.02420745035443525</v>
      </c>
      <c r="G95" s="14">
        <f>('Summary Data'!G30-('Summary Data'!G14*'Summary Data'!G$40+'Summary Data'!G31*'Summary Data'!G$39)/17*$A95)</f>
        <v>0.02403414381540621</v>
      </c>
      <c r="H95" s="14">
        <f>('Summary Data'!H30-('Summary Data'!H14*'Summary Data'!H$40+'Summary Data'!H31*'Summary Data'!H$39)/17*$A95)</f>
        <v>0.03018202500664937</v>
      </c>
      <c r="I95" s="14">
        <f>('Summary Data'!I30-('Summary Data'!I14*'Summary Data'!I$40+'Summary Data'!I31*'Summary Data'!I$39)/17*$A95)</f>
        <v>-0.01774939951707426</v>
      </c>
      <c r="J95" s="14">
        <f>('Summary Data'!J30-('Summary Data'!J14*'Summary Data'!J$40+'Summary Data'!J31*'Summary Data'!J$39)/17*$A95)</f>
        <v>-0.001375775160305126</v>
      </c>
      <c r="K95" s="14">
        <f>('Summary Data'!K30-('Summary Data'!K14*'Summary Data'!K$40+'Summary Data'!K31*'Summary Data'!K$39)/17*$A95)</f>
        <v>0.01433253598585045</v>
      </c>
      <c r="L95" s="14">
        <f>('Summary Data'!L30-('Summary Data'!L14*'Summary Data'!L$40+'Summary Data'!L31*'Summary Data'!L$39)/17*$A95)</f>
        <v>0.01570745749959914</v>
      </c>
      <c r="M95" s="14">
        <f>('Summary Data'!M30-('Summary Data'!M14*'Summary Data'!M$40+'Summary Data'!M31*'Summary Data'!M$39)/17*$A95)</f>
        <v>0.02723683067903298</v>
      </c>
      <c r="N95" s="14">
        <f>('Summary Data'!N30-('Summary Data'!N14*'Summary Data'!N$40+'Summary Data'!N31*'Summary Data'!N$39)/17*$A95)</f>
        <v>0.028080199814442167</v>
      </c>
      <c r="O95" s="14">
        <f>('Summary Data'!O30-('Summary Data'!O14*'Summary Data'!O$40+'Summary Data'!O31*'Summary Data'!O$39)/17*$A95)</f>
        <v>0.03611761537689813</v>
      </c>
      <c r="P95" s="14">
        <f>('Summary Data'!P30-('Summary Data'!P14*'Summary Data'!P$40+'Summary Data'!P31*'Summary Data'!P$39)/17*$A95)</f>
        <v>0.04519028930531131</v>
      </c>
      <c r="Q95" s="14">
        <f>('Summary Data'!Q30-('Summary Data'!Q14*'Summary Data'!Q$40+'Summary Data'!Q31*'Summary Data'!Q$39)/17*$A95)</f>
        <v>0.04869872312544956</v>
      </c>
      <c r="R95" s="14">
        <f>('Summary Data'!R30-('Summary Data'!R14*'Summary Data'!R$40+'Summary Data'!R31*'Summary Data'!R$39)/17*$A95)</f>
        <v>0.017950425587912218</v>
      </c>
      <c r="S95" s="14">
        <f>('Summary Data'!S30-('Summary Data'!S14*'Summary Data'!S$40+'Summary Data'!S31*'Summary Data'!S$39)/17*$A95)</f>
        <v>0.010653205181312825</v>
      </c>
      <c r="T95" s="14">
        <f>('Summary Data'!T30-('Summary Data'!T14*'Summary Data'!T$40+'Summary Data'!T31*'Summary Data'!T$39)/17*$A95)</f>
        <v>-0.030092533442365024</v>
      </c>
      <c r="U95" s="14">
        <f>('Summary Data'!U30-('Summary Data'!U14*'Summary Data'!U$40+'Summary Data'!U31*'Summary Data'!U$39)/17*$A95)</f>
        <v>-0.02810462464986753</v>
      </c>
      <c r="V95" s="80">
        <f>'Summary Data'!V30</f>
        <v>-0.03651573332234031</v>
      </c>
    </row>
    <row r="96" spans="1:22" ht="11.25">
      <c r="A96" s="81">
        <v>10</v>
      </c>
      <c r="B96" s="14">
        <f>('Summary Data'!B31-('Summary Data'!B15*'Summary Data'!B$40+'Summary Data'!B32*'Summary Data'!B$39)/17*$A96)</f>
        <v>0</v>
      </c>
      <c r="C96" s="14">
        <f>('Summary Data'!C31-('Summary Data'!C15*'Summary Data'!C$40+'Summary Data'!C32*'Summary Data'!C$39)/17*$A96)</f>
        <v>0</v>
      </c>
      <c r="D96" s="14">
        <f>('Summary Data'!D31-('Summary Data'!D15*'Summary Data'!D$40+'Summary Data'!D32*'Summary Data'!D$39)/17*$A96)</f>
        <v>0</v>
      </c>
      <c r="E96" s="14">
        <f>('Summary Data'!E31-('Summary Data'!E15*'Summary Data'!E$40+'Summary Data'!E32*'Summary Data'!E$39)/17*$A96)</f>
        <v>-2.7755575615628914E-17</v>
      </c>
      <c r="F96" s="14">
        <f>('Summary Data'!F31-('Summary Data'!F15*'Summary Data'!F$40+'Summary Data'!F32*'Summary Data'!F$39)/17*$A96)</f>
        <v>0</v>
      </c>
      <c r="G96" s="14">
        <f>('Summary Data'!G31-('Summary Data'!G15*'Summary Data'!G$40+'Summary Data'!G32*'Summary Data'!G$39)/17*$A96)</f>
        <v>5.551115123125783E-17</v>
      </c>
      <c r="H96" s="14">
        <f>('Summary Data'!H31-('Summary Data'!H15*'Summary Data'!H$40+'Summary Data'!H32*'Summary Data'!H$39)/17*$A96)</f>
        <v>0</v>
      </c>
      <c r="I96" s="14">
        <f>('Summary Data'!I31-('Summary Data'!I15*'Summary Data'!I$40+'Summary Data'!I32*'Summary Data'!I$39)/17*$A96)</f>
        <v>-5.551115123125783E-17</v>
      </c>
      <c r="J96" s="14">
        <f>('Summary Data'!J31-('Summary Data'!J15*'Summary Data'!J$40+'Summary Data'!J32*'Summary Data'!J$39)/17*$A96)</f>
        <v>0</v>
      </c>
      <c r="K96" s="14">
        <f>('Summary Data'!K31-('Summary Data'!K15*'Summary Data'!K$40+'Summary Data'!K32*'Summary Data'!K$39)/17*$A96)</f>
        <v>2.7755575615628914E-17</v>
      </c>
      <c r="L96" s="14">
        <f>('Summary Data'!L31-('Summary Data'!L15*'Summary Data'!L$40+'Summary Data'!L32*'Summary Data'!L$39)/17*$A96)</f>
        <v>0</v>
      </c>
      <c r="M96" s="14">
        <f>('Summary Data'!M31-('Summary Data'!M15*'Summary Data'!M$40+'Summary Data'!M32*'Summary Data'!M$39)/17*$A96)</f>
        <v>-5.551115123125783E-17</v>
      </c>
      <c r="N96" s="14">
        <f>('Summary Data'!N31-('Summary Data'!N15*'Summary Data'!N$40+'Summary Data'!N32*'Summary Data'!N$39)/17*$A96)</f>
        <v>5.551115123125783E-17</v>
      </c>
      <c r="O96" s="14">
        <f>('Summary Data'!O31-('Summary Data'!O15*'Summary Data'!O$40+'Summary Data'!O32*'Summary Data'!O$39)/17*$A96)</f>
        <v>1.1102230246251565E-16</v>
      </c>
      <c r="P96" s="14">
        <f>('Summary Data'!P31-('Summary Data'!P15*'Summary Data'!P$40+'Summary Data'!P32*'Summary Data'!P$39)/17*$A96)</f>
        <v>0</v>
      </c>
      <c r="Q96" s="14">
        <f>('Summary Data'!Q31-('Summary Data'!Q15*'Summary Data'!Q$40+'Summary Data'!Q32*'Summary Data'!Q$39)/17*$A96)</f>
        <v>2.7755575615628914E-17</v>
      </c>
      <c r="R96" s="14">
        <f>('Summary Data'!R31-('Summary Data'!R15*'Summary Data'!R$40+'Summary Data'!R32*'Summary Data'!R$39)/17*$A96)</f>
        <v>0</v>
      </c>
      <c r="S96" s="14">
        <f>('Summary Data'!S31-('Summary Data'!S15*'Summary Data'!S$40+'Summary Data'!S32*'Summary Data'!S$39)/17*$A96)</f>
        <v>0</v>
      </c>
      <c r="T96" s="14">
        <f>('Summary Data'!T31-('Summary Data'!T15*'Summary Data'!T$40+'Summary Data'!T32*'Summary Data'!T$39)/17*$A96)</f>
        <v>-5.551115123125783E-17</v>
      </c>
      <c r="U96" s="14">
        <f>('Summary Data'!U31-('Summary Data'!U15*'Summary Data'!U$40+'Summary Data'!U32*'Summary Data'!U$39)/17*$A96)</f>
        <v>0</v>
      </c>
      <c r="V96" s="80">
        <f>'Summary Data'!V31</f>
        <v>0.039936542939020776</v>
      </c>
    </row>
    <row r="97" spans="1:23" ht="11.25">
      <c r="A97" s="81">
        <v>11</v>
      </c>
      <c r="B97" s="14">
        <f>('Summary Data'!B32-('Summary Data'!B16*'Summary Data'!B$40+'Summary Data'!B33*'Summary Data'!B$39)/17*$A97)</f>
        <v>-0.15718007072738255</v>
      </c>
      <c r="C97" s="14">
        <f>('Summary Data'!C32-('Summary Data'!C16*'Summary Data'!C$40+'Summary Data'!C33*'Summary Data'!C$39)/17*$A97)</f>
        <v>-0.015105550077766615</v>
      </c>
      <c r="D97" s="14">
        <f>('Summary Data'!D32-('Summary Data'!D16*'Summary Data'!D$40+'Summary Data'!D33*'Summary Data'!D$39)/17*$A97)</f>
        <v>-0.011033940399156665</v>
      </c>
      <c r="E97" s="14">
        <f>('Summary Data'!E32-('Summary Data'!E16*'Summary Data'!E$40+'Summary Data'!E33*'Summary Data'!E$39)/17*$A97)</f>
        <v>-0.014461011929227243</v>
      </c>
      <c r="F97" s="14">
        <f>('Summary Data'!F32-('Summary Data'!F16*'Summary Data'!F$40+'Summary Data'!F33*'Summary Data'!F$39)/17*$A97)</f>
        <v>-0.01078315584084297</v>
      </c>
      <c r="G97" s="14">
        <f>('Summary Data'!G32-('Summary Data'!G16*'Summary Data'!G$40+'Summary Data'!G33*'Summary Data'!G$39)/17*$A97)</f>
        <v>-0.016911487798492497</v>
      </c>
      <c r="H97" s="14">
        <f>('Summary Data'!H32-('Summary Data'!H16*'Summary Data'!H$40+'Summary Data'!H33*'Summary Data'!H$39)/17*$A97)</f>
        <v>-0.010524170253729185</v>
      </c>
      <c r="I97" s="14">
        <f>('Summary Data'!I32-('Summary Data'!I16*'Summary Data'!I$40+'Summary Data'!I33*'Summary Data'!I$39)/17*$A97)</f>
        <v>-0.021486414239094708</v>
      </c>
      <c r="J97" s="14">
        <f>('Summary Data'!J32-('Summary Data'!J16*'Summary Data'!J$40+'Summary Data'!J33*'Summary Data'!J$39)/17*$A97)</f>
        <v>-0.018185267526390207</v>
      </c>
      <c r="K97" s="14">
        <f>('Summary Data'!K32-('Summary Data'!K16*'Summary Data'!K$40+'Summary Data'!K33*'Summary Data'!K$39)/17*$A97)</f>
        <v>-0.01515368512010387</v>
      </c>
      <c r="L97" s="14">
        <f>('Summary Data'!L32-('Summary Data'!L16*'Summary Data'!L$40+'Summary Data'!L33*'Summary Data'!L$39)/17*$A97)</f>
        <v>-0.010546647704892404</v>
      </c>
      <c r="M97" s="14">
        <f>('Summary Data'!M32-('Summary Data'!M16*'Summary Data'!M$40+'Summary Data'!M33*'Summary Data'!M$39)/17*$A97)</f>
        <v>-0.008676342178861133</v>
      </c>
      <c r="N97" s="14">
        <f>('Summary Data'!N32-('Summary Data'!N16*'Summary Data'!N$40+'Summary Data'!N33*'Summary Data'!N$39)/17*$A97)</f>
        <v>0.00022475023661407828</v>
      </c>
      <c r="O97" s="14">
        <f>('Summary Data'!O32-('Summary Data'!O16*'Summary Data'!O$40+'Summary Data'!O33*'Summary Data'!O$39)/17*$A97)</f>
        <v>0.007138572721885153</v>
      </c>
      <c r="P97" s="14">
        <f>('Summary Data'!P32-('Summary Data'!P16*'Summary Data'!P$40+'Summary Data'!P33*'Summary Data'!P$39)/17*$A97)</f>
        <v>0.005832003729408525</v>
      </c>
      <c r="Q97" s="14">
        <f>('Summary Data'!Q32-('Summary Data'!Q16*'Summary Data'!Q$40+'Summary Data'!Q33*'Summary Data'!Q$39)/17*$A97)</f>
        <v>-0.006142438583532868</v>
      </c>
      <c r="R97" s="14">
        <f>('Summary Data'!R32-('Summary Data'!R16*'Summary Data'!R$40+'Summary Data'!R33*'Summary Data'!R$39)/17*$A97)</f>
        <v>-0.030039465485122565</v>
      </c>
      <c r="S97" s="14">
        <f>('Summary Data'!S32-('Summary Data'!S16*'Summary Data'!S$40+'Summary Data'!S33*'Summary Data'!S$39)/17*$A97)</f>
        <v>-0.0584056999505832</v>
      </c>
      <c r="T97" s="14">
        <f>('Summary Data'!T32-('Summary Data'!T16*'Summary Data'!T$40+'Summary Data'!T33*'Summary Data'!T$39)/17*$A97)</f>
        <v>-0.06930932476404504</v>
      </c>
      <c r="U97" s="14">
        <f>('Summary Data'!U32-('Summary Data'!U16*'Summary Data'!U$40+'Summary Data'!U33*'Summary Data'!U$39)/17*$A97)</f>
        <v>-0.030153264792274027</v>
      </c>
      <c r="V97" s="80">
        <f>'Summary Data'!V32</f>
        <v>-0.03602121351713223</v>
      </c>
      <c r="W97" s="40" t="s">
        <v>89</v>
      </c>
    </row>
    <row r="98" spans="1:23" ht="11.25">
      <c r="A98" s="81">
        <v>12</v>
      </c>
      <c r="B98" s="14">
        <f>('Summary Data'!B33-('Summary Data'!B17*'Summary Data'!B$40+'Summary Data'!B34*'Summary Data'!B$39)/17*$A98)*10</f>
        <v>0.21390401416454943</v>
      </c>
      <c r="C98" s="14">
        <f>('Summary Data'!C33-('Summary Data'!C17*'Summary Data'!C$40+'Summary Data'!C34*'Summary Data'!C$39)/17*$A98)*10</f>
        <v>0.10062260858340083</v>
      </c>
      <c r="D98" s="14">
        <f>('Summary Data'!D33-('Summary Data'!D17*'Summary Data'!D$40+'Summary Data'!D34*'Summary Data'!D$39)/17*$A98)*10</f>
        <v>0.11320764986837532</v>
      </c>
      <c r="E98" s="14">
        <f>('Summary Data'!E33-('Summary Data'!E17*'Summary Data'!E$40+'Summary Data'!E34*'Summary Data'!E$39)/17*$A98)*10</f>
        <v>0.10598607171466289</v>
      </c>
      <c r="F98" s="14">
        <f>('Summary Data'!F33-('Summary Data'!F17*'Summary Data'!F$40+'Summary Data'!F34*'Summary Data'!F$39)/17*$A98)*10</f>
        <v>0.111104597477895</v>
      </c>
      <c r="G98" s="14">
        <f>('Summary Data'!G33-('Summary Data'!G17*'Summary Data'!G$40+'Summary Data'!G34*'Summary Data'!G$39)/17*$A98)*10</f>
        <v>0.11587795615279006</v>
      </c>
      <c r="H98" s="14">
        <f>('Summary Data'!H33-('Summary Data'!H17*'Summary Data'!H$40+'Summary Data'!H34*'Summary Data'!H$39)/17*$A98)*10</f>
        <v>0.10696196141130501</v>
      </c>
      <c r="I98" s="14">
        <f>('Summary Data'!I33-('Summary Data'!I17*'Summary Data'!I$40+'Summary Data'!I34*'Summary Data'!I$39)/17*$A98)*10</f>
        <v>0.09357328644892846</v>
      </c>
      <c r="J98" s="14">
        <f>('Summary Data'!J33-('Summary Data'!J17*'Summary Data'!J$40+'Summary Data'!J34*'Summary Data'!J$39)/17*$A98)*10</f>
        <v>0.1276956402075632</v>
      </c>
      <c r="K98" s="14">
        <f>('Summary Data'!K33-('Summary Data'!K17*'Summary Data'!K$40+'Summary Data'!K34*'Summary Data'!K$39)/17*$A98)*10</f>
        <v>0.12944509169854915</v>
      </c>
      <c r="L98" s="14">
        <f>('Summary Data'!L33-('Summary Data'!L17*'Summary Data'!L$40+'Summary Data'!L34*'Summary Data'!L$39)/17*$A98)*10</f>
        <v>0.12622935957248232</v>
      </c>
      <c r="M98" s="14">
        <f>('Summary Data'!M33-('Summary Data'!M17*'Summary Data'!M$40+'Summary Data'!M34*'Summary Data'!M$39)/17*$A98)*10</f>
        <v>0.10261759942777664</v>
      </c>
      <c r="N98" s="14">
        <f>('Summary Data'!N33-('Summary Data'!N17*'Summary Data'!N$40+'Summary Data'!N34*'Summary Data'!N$39)/17*$A98)*10</f>
        <v>0.09473550984231166</v>
      </c>
      <c r="O98" s="14">
        <f>('Summary Data'!O33-('Summary Data'!O17*'Summary Data'!O$40+'Summary Data'!O34*'Summary Data'!O$39)/17*$A98)*10</f>
        <v>0.11481096675699402</v>
      </c>
      <c r="P98" s="14">
        <f>('Summary Data'!P33-('Summary Data'!P17*'Summary Data'!P$40+'Summary Data'!P34*'Summary Data'!P$39)/17*$A98)*10</f>
        <v>0.13451327417774855</v>
      </c>
      <c r="Q98" s="14">
        <f>('Summary Data'!Q33-('Summary Data'!Q17*'Summary Data'!Q$40+'Summary Data'!Q34*'Summary Data'!Q$39)/17*$A98)*10</f>
        <v>0.12761528473382674</v>
      </c>
      <c r="R98" s="14">
        <f>('Summary Data'!R33-('Summary Data'!R17*'Summary Data'!R$40+'Summary Data'!R34*'Summary Data'!R$39)/17*$A98)*10</f>
        <v>0.1207475439210991</v>
      </c>
      <c r="S98" s="14">
        <f>('Summary Data'!S33-('Summary Data'!S17*'Summary Data'!S$40+'Summary Data'!S34*'Summary Data'!S$39)/17*$A98)*10</f>
        <v>0.12159667839311675</v>
      </c>
      <c r="T98" s="14">
        <f>('Summary Data'!T33-('Summary Data'!T17*'Summary Data'!T$40+'Summary Data'!T34*'Summary Data'!T$39)/17*$A98)*10</f>
        <v>0.09906330065682672</v>
      </c>
      <c r="U98" s="14">
        <f>('Summary Data'!U33-('Summary Data'!U17*'Summary Data'!U$40+'Summary Data'!U34*'Summary Data'!U$39)/17*$A98)*10</f>
        <v>0.03420183346150332</v>
      </c>
      <c r="V98" s="80">
        <f>'Summary Data'!V33*10</f>
        <v>0.1668832050815414</v>
      </c>
      <c r="W98" s="40" t="s">
        <v>89</v>
      </c>
    </row>
    <row r="99" spans="1:23" ht="11.25">
      <c r="A99" s="81">
        <v>13</v>
      </c>
      <c r="B99" s="14">
        <f>('Summary Data'!B34-('Summary Data'!B18*'Summary Data'!B$40+'Summary Data'!B35*'Summary Data'!B$39)/17*$A99)*10</f>
        <v>0.09684970196122793</v>
      </c>
      <c r="C99" s="14">
        <f>('Summary Data'!C34-('Summary Data'!C18*'Summary Data'!C$40+'Summary Data'!C35*'Summary Data'!C$39)/17*$A99)*10</f>
        <v>-0.0032320941350829496</v>
      </c>
      <c r="D99" s="14">
        <f>('Summary Data'!D34-('Summary Data'!D18*'Summary Data'!D$40+'Summary Data'!D35*'Summary Data'!D$39)/17*$A99)*10</f>
        <v>0.06118145292885801</v>
      </c>
      <c r="E99" s="14">
        <f>('Summary Data'!E34-('Summary Data'!E18*'Summary Data'!E$40+'Summary Data'!E35*'Summary Data'!E$39)/17*$A99)*10</f>
        <v>0.03831246446320908</v>
      </c>
      <c r="F99" s="14">
        <f>('Summary Data'!F34-('Summary Data'!F18*'Summary Data'!F$40+'Summary Data'!F35*'Summary Data'!F$39)/17*$A99)*10</f>
        <v>0.04519425136298176</v>
      </c>
      <c r="G99" s="14">
        <f>('Summary Data'!G34-('Summary Data'!G18*'Summary Data'!G$40+'Summary Data'!G35*'Summary Data'!G$39)/17*$A99)*10</f>
        <v>0.034700052037942235</v>
      </c>
      <c r="H99" s="14">
        <f>('Summary Data'!H34-('Summary Data'!H18*'Summary Data'!H$40+'Summary Data'!H35*'Summary Data'!H$39)/17*$A99)*10</f>
        <v>0.05755843647023497</v>
      </c>
      <c r="I99" s="14">
        <f>('Summary Data'!I34-('Summary Data'!I18*'Summary Data'!I$40+'Summary Data'!I35*'Summary Data'!I$39)/17*$A99)*10</f>
        <v>0.011056723907305683</v>
      </c>
      <c r="J99" s="14">
        <f>('Summary Data'!J34-('Summary Data'!J18*'Summary Data'!J$40+'Summary Data'!J35*'Summary Data'!J$39)/17*$A99)*10</f>
        <v>0.024190579954982735</v>
      </c>
      <c r="K99" s="14">
        <f>('Summary Data'!K34-('Summary Data'!K18*'Summary Data'!K$40+'Summary Data'!K35*'Summary Data'!K$39)/17*$A99)*10</f>
        <v>0.03448137634818195</v>
      </c>
      <c r="L99" s="14">
        <f>('Summary Data'!L34-('Summary Data'!L18*'Summary Data'!L$40+'Summary Data'!L35*'Summary Data'!L$39)/17*$A99)*10</f>
        <v>0.04308234797825516</v>
      </c>
      <c r="M99" s="14">
        <f>('Summary Data'!M34-('Summary Data'!M18*'Summary Data'!M$40+'Summary Data'!M35*'Summary Data'!M$39)/17*$A99)*10</f>
        <v>0.04817837353119826</v>
      </c>
      <c r="N99" s="14">
        <f>('Summary Data'!N34-('Summary Data'!N18*'Summary Data'!N$40+'Summary Data'!N35*'Summary Data'!N$39)/17*$A99)*10</f>
        <v>0.046427163920783734</v>
      </c>
      <c r="O99" s="14">
        <f>('Summary Data'!O34-('Summary Data'!O18*'Summary Data'!O$40+'Summary Data'!O35*'Summary Data'!O$39)/17*$A99)*10</f>
        <v>0.07527622058072582</v>
      </c>
      <c r="P99" s="14">
        <f>('Summary Data'!P34-('Summary Data'!P18*'Summary Data'!P$40+'Summary Data'!P35*'Summary Data'!P$39)/17*$A99)*10</f>
        <v>0.05635575488286687</v>
      </c>
      <c r="Q99" s="14">
        <f>('Summary Data'!Q34-('Summary Data'!Q18*'Summary Data'!Q$40+'Summary Data'!Q35*'Summary Data'!Q$39)/17*$A99)*10</f>
        <v>0.058973608521470273</v>
      </c>
      <c r="R99" s="14">
        <f>('Summary Data'!R34-('Summary Data'!R18*'Summary Data'!R$40+'Summary Data'!R35*'Summary Data'!R$39)/17*$A99)*10</f>
        <v>0.03297277110092885</v>
      </c>
      <c r="S99" s="14">
        <f>('Summary Data'!S34-('Summary Data'!S18*'Summary Data'!S$40+'Summary Data'!S35*'Summary Data'!S$39)/17*$A99)*10</f>
        <v>0.021206731468057557</v>
      </c>
      <c r="T99" s="14">
        <f>('Summary Data'!T34-('Summary Data'!T18*'Summary Data'!T$40+'Summary Data'!T35*'Summary Data'!T$39)/17*$A99)*10</f>
        <v>-0.0016301899918686087</v>
      </c>
      <c r="U99" s="14">
        <f>('Summary Data'!U34-('Summary Data'!U18*'Summary Data'!U$40+'Summary Data'!U35*'Summary Data'!U$39)/17*$A99)*10</f>
        <v>0.005657807865696906</v>
      </c>
      <c r="V99" s="80">
        <f>'Summary Data'!V34*10</f>
        <v>-0.006005628770204165</v>
      </c>
      <c r="W99" s="40" t="s">
        <v>89</v>
      </c>
    </row>
    <row r="100" spans="1:23" ht="11.25">
      <c r="A100" s="81">
        <v>14</v>
      </c>
      <c r="B100" s="14">
        <f>('Summary Data'!B35-('Summary Data'!B19*'Summary Data'!B$40+'Summary Data'!B36*'Summary Data'!B$39)/17*$A100)*10</f>
        <v>0.022529079911407946</v>
      </c>
      <c r="C100" s="14">
        <f>('Summary Data'!C35-('Summary Data'!C19*'Summary Data'!C$40+'Summary Data'!C36*'Summary Data'!C$39)/17*$A100)*10</f>
        <v>-0.004378559403487494</v>
      </c>
      <c r="D100" s="14">
        <f>('Summary Data'!D35-('Summary Data'!D19*'Summary Data'!D$40+'Summary Data'!D36*'Summary Data'!D$39)/17*$A100)*10</f>
        <v>-0.02098921459342892</v>
      </c>
      <c r="E100" s="14">
        <f>('Summary Data'!E35-('Summary Data'!E19*'Summary Data'!E$40+'Summary Data'!E36*'Summary Data'!E$39)/17*$A100)*10</f>
        <v>-0.03173574830901388</v>
      </c>
      <c r="F100" s="14">
        <f>('Summary Data'!F35-('Summary Data'!F19*'Summary Data'!F$40+'Summary Data'!F36*'Summary Data'!F$39)/17*$A100)*10</f>
        <v>-0.013360578815611694</v>
      </c>
      <c r="G100" s="14">
        <f>('Summary Data'!G35-('Summary Data'!G19*'Summary Data'!G$40+'Summary Data'!G36*'Summary Data'!G$39)/17*$A100)*10</f>
        <v>-0.026805168389022523</v>
      </c>
      <c r="H100" s="14">
        <f>('Summary Data'!H35-('Summary Data'!H19*'Summary Data'!H$40+'Summary Data'!H36*'Summary Data'!H$39)/17*$A100)*10</f>
        <v>-0.008029340978200888</v>
      </c>
      <c r="I100" s="14">
        <f>('Summary Data'!I35-('Summary Data'!I19*'Summary Data'!I$40+'Summary Data'!I36*'Summary Data'!I$39)/17*$A100)*10</f>
        <v>-0.04271252744343647</v>
      </c>
      <c r="J100" s="14">
        <f>('Summary Data'!J35-('Summary Data'!J19*'Summary Data'!J$40+'Summary Data'!J36*'Summary Data'!J$39)/17*$A100)*10</f>
        <v>-0.009168045699875227</v>
      </c>
      <c r="K100" s="14">
        <f>('Summary Data'!K35-('Summary Data'!K19*'Summary Data'!K$40+'Summary Data'!K36*'Summary Data'!K$39)/17*$A100)*10</f>
        <v>-0.0013242367333332443</v>
      </c>
      <c r="L100" s="14">
        <f>('Summary Data'!L35-('Summary Data'!L19*'Summary Data'!L$40+'Summary Data'!L36*'Summary Data'!L$39)/17*$A100)*10</f>
        <v>-0.02709168914805337</v>
      </c>
      <c r="M100" s="14">
        <f>('Summary Data'!M35-('Summary Data'!M19*'Summary Data'!M$40+'Summary Data'!M36*'Summary Data'!M$39)/17*$A100)*10</f>
        <v>-0.03514042772179465</v>
      </c>
      <c r="N100" s="14">
        <f>('Summary Data'!N35-('Summary Data'!N19*'Summary Data'!N$40+'Summary Data'!N36*'Summary Data'!N$39)/17*$A100)*10</f>
        <v>-0.03246444000352704</v>
      </c>
      <c r="O100" s="14">
        <f>('Summary Data'!O35-('Summary Data'!O19*'Summary Data'!O$40+'Summary Data'!O36*'Summary Data'!O$39)/17*$A100)*10</f>
        <v>-0.028868357192025282</v>
      </c>
      <c r="P100" s="14">
        <f>('Summary Data'!P35-('Summary Data'!P19*'Summary Data'!P$40+'Summary Data'!P36*'Summary Data'!P$39)/17*$A100)*10</f>
        <v>-0.03425140114479499</v>
      </c>
      <c r="Q100" s="14">
        <f>('Summary Data'!Q35-('Summary Data'!Q19*'Summary Data'!Q$40+'Summary Data'!Q36*'Summary Data'!Q$39)/17*$A100)*10</f>
        <v>-0.015421177170464907</v>
      </c>
      <c r="R100" s="14">
        <f>('Summary Data'!R35-('Summary Data'!R19*'Summary Data'!R$40+'Summary Data'!R36*'Summary Data'!R$39)/17*$A100)*10</f>
        <v>-0.0003631200931272262</v>
      </c>
      <c r="S100" s="14">
        <f>('Summary Data'!S35-('Summary Data'!S19*'Summary Data'!S$40+'Summary Data'!S36*'Summary Data'!S$39)/17*$A100)*10</f>
        <v>-0.05449132879688356</v>
      </c>
      <c r="T100" s="14">
        <f>('Summary Data'!T35-('Summary Data'!T19*'Summary Data'!T$40+'Summary Data'!T36*'Summary Data'!T$39)/17*$A100)*10</f>
        <v>-0.05583757874786908</v>
      </c>
      <c r="U100" s="14">
        <f>('Summary Data'!U35-('Summary Data'!U19*'Summary Data'!U$40+'Summary Data'!U36*'Summary Data'!U$39)/17*$A100)*10</f>
        <v>0.016897076181552416</v>
      </c>
      <c r="V100" s="80">
        <f>'Summary Data'!V35*10</f>
        <v>0.007438124262361764</v>
      </c>
      <c r="W100" s="40" t="s">
        <v>89</v>
      </c>
    </row>
    <row r="101" spans="1:23" ht="11.25">
      <c r="A101" s="81">
        <v>15</v>
      </c>
      <c r="B101" s="14">
        <f>('Summary Data'!B36-('Summary Data'!B20*'Summary Data'!B$40+'Summary Data'!B37*'Summary Data'!B$39)/17*$A101)*10</f>
        <v>-0.13625875307193075</v>
      </c>
      <c r="C101" s="14">
        <f>('Summary Data'!C36-('Summary Data'!C20*'Summary Data'!C$40+'Summary Data'!C37*'Summary Data'!C$39)/17*$A101)*10</f>
        <v>-0.09742402732198399</v>
      </c>
      <c r="D101" s="14">
        <f>('Summary Data'!D36-('Summary Data'!D20*'Summary Data'!D$40+'Summary Data'!D37*'Summary Data'!D$39)/17*$A101)*10</f>
        <v>-0.17014831524047438</v>
      </c>
      <c r="E101" s="14">
        <f>('Summary Data'!E36-('Summary Data'!E20*'Summary Data'!E$40+'Summary Data'!E37*'Summary Data'!E$39)/17*$A101)*10</f>
        <v>-0.12370956977485889</v>
      </c>
      <c r="F101" s="14">
        <f>('Summary Data'!F36-('Summary Data'!F20*'Summary Data'!F$40+'Summary Data'!F37*'Summary Data'!F$39)/17*$A101)*10</f>
        <v>-0.14920366910099492</v>
      </c>
      <c r="G101" s="14">
        <f>('Summary Data'!G36-('Summary Data'!G20*'Summary Data'!G$40+'Summary Data'!G37*'Summary Data'!G$39)/17*$A101)*10</f>
        <v>-0.10527138899957467</v>
      </c>
      <c r="H101" s="14">
        <f>('Summary Data'!H36-('Summary Data'!H20*'Summary Data'!H$40+'Summary Data'!H37*'Summary Data'!H$39)/17*$A101)*10</f>
        <v>-0.12090311796622578</v>
      </c>
      <c r="I101" s="14">
        <f>('Summary Data'!I36-('Summary Data'!I20*'Summary Data'!I$40+'Summary Data'!I37*'Summary Data'!I$39)/17*$A101)*10</f>
        <v>-0.10348019060163358</v>
      </c>
      <c r="J101" s="14">
        <f>('Summary Data'!J36-('Summary Data'!J20*'Summary Data'!J$40+'Summary Data'!J37*'Summary Data'!J$39)/17*$A101)*10</f>
        <v>-0.11176065287800413</v>
      </c>
      <c r="K101" s="14">
        <f>('Summary Data'!K36-('Summary Data'!K20*'Summary Data'!K$40+'Summary Data'!K37*'Summary Data'!K$39)/17*$A101)*10</f>
        <v>-0.09867099536917888</v>
      </c>
      <c r="L101" s="14">
        <f>('Summary Data'!L36-('Summary Data'!L20*'Summary Data'!L$40+'Summary Data'!L37*'Summary Data'!L$39)/17*$A101)*10</f>
        <v>-0.12028383489804338</v>
      </c>
      <c r="M101" s="14">
        <f>('Summary Data'!M36-('Summary Data'!M20*'Summary Data'!M$40+'Summary Data'!M37*'Summary Data'!M$39)/17*$A101)*10</f>
        <v>-0.1282093896264949</v>
      </c>
      <c r="N101" s="14">
        <f>('Summary Data'!N36-('Summary Data'!N20*'Summary Data'!N$40+'Summary Data'!N37*'Summary Data'!N$39)/17*$A101)*10</f>
        <v>-0.12642364998596756</v>
      </c>
      <c r="O101" s="14">
        <f>('Summary Data'!O36-('Summary Data'!O20*'Summary Data'!O$40+'Summary Data'!O37*'Summary Data'!O$39)/17*$A101)*10</f>
        <v>-0.12151052827703393</v>
      </c>
      <c r="P101" s="14">
        <f>('Summary Data'!P36-('Summary Data'!P20*'Summary Data'!P$40+'Summary Data'!P37*'Summary Data'!P$39)/17*$A101)*10</f>
        <v>-0.10816727184016842</v>
      </c>
      <c r="Q101" s="14">
        <f>('Summary Data'!Q36-('Summary Data'!Q20*'Summary Data'!Q$40+'Summary Data'!Q37*'Summary Data'!Q$39)/17*$A101)*10</f>
        <v>-0.1356217810654013</v>
      </c>
      <c r="R101" s="14">
        <f>('Summary Data'!R36-('Summary Data'!R20*'Summary Data'!R$40+'Summary Data'!R37*'Summary Data'!R$39)/17*$A101)*10</f>
        <v>-0.11172787104359679</v>
      </c>
      <c r="S101" s="14">
        <f>('Summary Data'!S36-('Summary Data'!S20*'Summary Data'!S$40+'Summary Data'!S37*'Summary Data'!S$39)/17*$A101)*10</f>
        <v>-0.15944998548874384</v>
      </c>
      <c r="T101" s="14">
        <f>('Summary Data'!T36-('Summary Data'!T20*'Summary Data'!T$40+'Summary Data'!T37*'Summary Data'!T$39)/17*$A101)*10</f>
        <v>-0.14661479121219737</v>
      </c>
      <c r="U101" s="14">
        <f>('Summary Data'!U36-('Summary Data'!U20*'Summary Data'!U$40+'Summary Data'!U37*'Summary Data'!U$39)/17*$A101)*10</f>
        <v>0.04023332133618765</v>
      </c>
      <c r="V101" s="80">
        <f>'Summary Data'!V36*10</f>
        <v>-0.009928611271547625</v>
      </c>
      <c r="W101" s="40" t="s">
        <v>89</v>
      </c>
    </row>
    <row r="102" spans="1:23" ht="11.25">
      <c r="A102" s="81">
        <v>16</v>
      </c>
      <c r="B102" s="14">
        <f>('Summary Data'!B37-('Summary Data'!B21*'Summary Data'!B$40+'Summary Data'!B38*'Summary Data'!B$39)/17*$A102)*10</f>
        <v>0.061049508642490743</v>
      </c>
      <c r="C102" s="14">
        <f>('Summary Data'!C37-('Summary Data'!C21*'Summary Data'!C$40+'Summary Data'!C38*'Summary Data'!C$39)/17*$A102)*10</f>
        <v>0.014247194069314309</v>
      </c>
      <c r="D102" s="14">
        <f>('Summary Data'!D37-('Summary Data'!D21*'Summary Data'!D$40+'Summary Data'!D38*'Summary Data'!D$39)/17*$A102)*10</f>
        <v>0.02785340007240518</v>
      </c>
      <c r="E102" s="14">
        <f>('Summary Data'!E37-('Summary Data'!E21*'Summary Data'!E$40+'Summary Data'!E38*'Summary Data'!E$39)/17*$A102)*10</f>
        <v>0.017702094831392734</v>
      </c>
      <c r="F102" s="14">
        <f>('Summary Data'!F37-('Summary Data'!F21*'Summary Data'!F$40+'Summary Data'!F38*'Summary Data'!F$39)/17*$A102)*10</f>
        <v>0.005257187585367418</v>
      </c>
      <c r="G102" s="14">
        <f>('Summary Data'!G37-('Summary Data'!G21*'Summary Data'!G$40+'Summary Data'!G38*'Summary Data'!G$39)/17*$A102)*10</f>
        <v>0.007336550048719359</v>
      </c>
      <c r="H102" s="14">
        <f>('Summary Data'!H37-('Summary Data'!H21*'Summary Data'!H$40+'Summary Data'!H38*'Summary Data'!H$39)/17*$A102)*10</f>
        <v>0.009686363302761347</v>
      </c>
      <c r="I102" s="14">
        <f>('Summary Data'!I37-('Summary Data'!I21*'Summary Data'!I$40+'Summary Data'!I38*'Summary Data'!I$39)/17*$A102)*10</f>
        <v>0.0037194819208143104</v>
      </c>
      <c r="J102" s="14">
        <f>('Summary Data'!J37-('Summary Data'!J21*'Summary Data'!J$40+'Summary Data'!J38*'Summary Data'!J$39)/17*$A102)*10</f>
        <v>0.026256835685251542</v>
      </c>
      <c r="K102" s="14">
        <f>('Summary Data'!K37-('Summary Data'!K21*'Summary Data'!K$40+'Summary Data'!K38*'Summary Data'!K$39)/17*$A102)*10</f>
        <v>0.029405618651217116</v>
      </c>
      <c r="L102" s="14">
        <f>('Summary Data'!L37-('Summary Data'!L21*'Summary Data'!L$40+'Summary Data'!L38*'Summary Data'!L$39)/17*$A102)*10</f>
        <v>0.03189204914307561</v>
      </c>
      <c r="M102" s="14">
        <f>('Summary Data'!M37-('Summary Data'!M21*'Summary Data'!M$40+'Summary Data'!M38*'Summary Data'!M$39)/17*$A102)*10</f>
        <v>0.017029004814275647</v>
      </c>
      <c r="N102" s="14">
        <f>('Summary Data'!N37-('Summary Data'!N21*'Summary Data'!N$40+'Summary Data'!N38*'Summary Data'!N$39)/17*$A102)*10</f>
        <v>0.017862799878176454</v>
      </c>
      <c r="O102" s="14">
        <f>('Summary Data'!O37-('Summary Data'!O21*'Summary Data'!O$40+'Summary Data'!O38*'Summary Data'!O$39)/17*$A102)*10</f>
        <v>0.018458253762233673</v>
      </c>
      <c r="P102" s="14">
        <f>('Summary Data'!P37-('Summary Data'!P21*'Summary Data'!P$40+'Summary Data'!P38*'Summary Data'!P$39)/17*$A102)*10</f>
        <v>0.01595380706389711</v>
      </c>
      <c r="Q102" s="14">
        <f>('Summary Data'!Q37-('Summary Data'!Q21*'Summary Data'!Q$40+'Summary Data'!Q38*'Summary Data'!Q$39)/17*$A102)*10</f>
        <v>0.006528074316486804</v>
      </c>
      <c r="R102" s="14">
        <f>('Summary Data'!R37-('Summary Data'!R21*'Summary Data'!R$40+'Summary Data'!R38*'Summary Data'!R$39)/17*$A102)*10</f>
        <v>0.015981878183250163</v>
      </c>
      <c r="S102" s="14">
        <f>('Summary Data'!S37-('Summary Data'!S21*'Summary Data'!S$40+'Summary Data'!S38*'Summary Data'!S$39)/17*$A102)*10</f>
        <v>0.030869629281365038</v>
      </c>
      <c r="T102" s="14">
        <f>('Summary Data'!T37-('Summary Data'!T21*'Summary Data'!T$40+'Summary Data'!T38*'Summary Data'!T$39)/17*$A102)*10</f>
        <v>0.04047757662655915</v>
      </c>
      <c r="U102" s="14">
        <f>('Summary Data'!U37-('Summary Data'!U21*'Summary Data'!U$40+'Summary Data'!U38*'Summary Data'!U$39)/17*$A102)*10</f>
        <v>0.035879325035241445</v>
      </c>
      <c r="V102" s="80">
        <f>'Summary Data'!V37*10</f>
        <v>-0.03627917093131454</v>
      </c>
      <c r="W102" s="40" t="s">
        <v>89</v>
      </c>
    </row>
    <row r="103" spans="1:23" ht="12" thickBot="1">
      <c r="A103" s="82">
        <v>17</v>
      </c>
      <c r="B103" s="16">
        <f>'Summary Data'!B38*10</f>
        <v>-0.02532386159061547</v>
      </c>
      <c r="C103" s="16">
        <f>'Summary Data'!C38*10</f>
        <v>-0.0018787128642157964</v>
      </c>
      <c r="D103" s="16">
        <f>'Summary Data'!D38*10</f>
        <v>-0.014277437760938792</v>
      </c>
      <c r="E103" s="16">
        <f>'Summary Data'!E38*10</f>
        <v>-0.010353935965033681</v>
      </c>
      <c r="F103" s="16">
        <f>'Summary Data'!F38*10</f>
        <v>-0.0039258789205142315</v>
      </c>
      <c r="G103" s="16">
        <f>'Summary Data'!G38*10</f>
        <v>-0.007291424734764849</v>
      </c>
      <c r="H103" s="16">
        <f>'Summary Data'!H38*10</f>
        <v>-0.017659866976266408</v>
      </c>
      <c r="I103" s="16">
        <f>'Summary Data'!I38*10</f>
        <v>-0.014986740914769843</v>
      </c>
      <c r="J103" s="16">
        <f>'Summary Data'!J38*10</f>
        <v>-0.011524605955302365</v>
      </c>
      <c r="K103" s="16">
        <f>'Summary Data'!K38*10</f>
        <v>-0.005422141528528194</v>
      </c>
      <c r="L103" s="16">
        <f>'Summary Data'!L38*10</f>
        <v>-0.015544350548998415</v>
      </c>
      <c r="M103" s="16">
        <f>'Summary Data'!M38*10</f>
        <v>-0.01595268360658568</v>
      </c>
      <c r="N103" s="16">
        <f>'Summary Data'!N38*10</f>
        <v>-0.026014113619983778</v>
      </c>
      <c r="O103" s="16">
        <f>'Summary Data'!O38*10</f>
        <v>-0.03352279132019491</v>
      </c>
      <c r="P103" s="16">
        <f>'Summary Data'!P38*10</f>
        <v>-0.027657678302961904</v>
      </c>
      <c r="Q103" s="16">
        <f>'Summary Data'!Q38*10</f>
        <v>-0.014564212804381771</v>
      </c>
      <c r="R103" s="16">
        <f>'Summary Data'!R38*10</f>
        <v>0.010672709845822746</v>
      </c>
      <c r="S103" s="16">
        <f>'Summary Data'!S38*10</f>
        <v>0.042630145324473526</v>
      </c>
      <c r="T103" s="16">
        <f>'Summary Data'!T38*10</f>
        <v>0.06458830158968455</v>
      </c>
      <c r="U103" s="16">
        <f>'Summary Data'!U38*10</f>
        <v>0.03333937471558811</v>
      </c>
      <c r="V103" s="33">
        <f>'Summary Data'!V38*10</f>
        <v>-0.00473349529692436</v>
      </c>
      <c r="W103" s="40" t="s">
        <v>89</v>
      </c>
    </row>
    <row r="104" ht="12" thickBot="1"/>
    <row r="105" spans="1:22" ht="11.25">
      <c r="A105" s="121" t="s">
        <v>127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3"/>
    </row>
    <row r="106" spans="1:22" ht="11.25">
      <c r="A106" s="81"/>
      <c r="B106" s="79" t="s">
        <v>84</v>
      </c>
      <c r="C106" s="79" t="s">
        <v>85</v>
      </c>
      <c r="D106" s="79" t="s">
        <v>86</v>
      </c>
      <c r="E106" s="79" t="s">
        <v>87</v>
      </c>
      <c r="F106" s="79" t="s">
        <v>88</v>
      </c>
      <c r="G106" s="79" t="s">
        <v>93</v>
      </c>
      <c r="H106" s="79" t="s">
        <v>94</v>
      </c>
      <c r="I106" s="79" t="s">
        <v>95</v>
      </c>
      <c r="J106" s="79" t="s">
        <v>96</v>
      </c>
      <c r="K106" s="79" t="s">
        <v>97</v>
      </c>
      <c r="L106" s="79" t="s">
        <v>98</v>
      </c>
      <c r="M106" s="79" t="s">
        <v>99</v>
      </c>
      <c r="N106" s="79" t="s">
        <v>100</v>
      </c>
      <c r="O106" s="79" t="s">
        <v>101</v>
      </c>
      <c r="P106" s="79" t="s">
        <v>102</v>
      </c>
      <c r="Q106" s="79" t="s">
        <v>103</v>
      </c>
      <c r="R106" s="79" t="s">
        <v>104</v>
      </c>
      <c r="S106" s="79" t="s">
        <v>105</v>
      </c>
      <c r="T106" s="79" t="s">
        <v>106</v>
      </c>
      <c r="U106" s="79" t="s">
        <v>107</v>
      </c>
      <c r="V106" s="15" t="s">
        <v>108</v>
      </c>
    </row>
    <row r="107" spans="1:22" ht="11.25">
      <c r="A107" s="81">
        <v>1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4"/>
    </row>
    <row r="108" spans="1:22" ht="11.25">
      <c r="A108" s="81">
        <v>2</v>
      </c>
      <c r="B108" s="14">
        <f>('Summary Data'!Y6-('Summary Data'!Y7*'Summary Data'!Y$39-'Summary Data'!Y24*'Summary Data'!Y$40)/17*$A108)</f>
        <v>-0.5252054378207318</v>
      </c>
      <c r="C108" s="14">
        <f>('Summary Data'!Z6-('Summary Data'!Z7*'Summary Data'!Z$39-'Summary Data'!Z24*'Summary Data'!Z$40)/17*$A108)</f>
        <v>1.2405377903407098</v>
      </c>
      <c r="D108" s="14">
        <f>('Summary Data'!AA6-('Summary Data'!AA7*'Summary Data'!AA$39-'Summary Data'!AA24*'Summary Data'!AA$40)/17*$A108)</f>
        <v>1.571408467204579</v>
      </c>
      <c r="E108" s="14">
        <f>('Summary Data'!AB6-('Summary Data'!AB7*'Summary Data'!AB$39-'Summary Data'!AB24*'Summary Data'!AB$40)/17*$A108)</f>
        <v>2.952439058448227</v>
      </c>
      <c r="F108" s="14">
        <f>('Summary Data'!AC6-('Summary Data'!AC7*'Summary Data'!AC$39-'Summary Data'!AC24*'Summary Data'!AC$40)/17*$A108)</f>
        <v>2.8853627749703157</v>
      </c>
      <c r="G108" s="14">
        <f>('Summary Data'!AD6-('Summary Data'!AD7*'Summary Data'!AD$39-'Summary Data'!AD24*'Summary Data'!AD$40)/17*$A108)</f>
        <v>3.2149910670455197</v>
      </c>
      <c r="H108" s="14">
        <f>('Summary Data'!AE6-('Summary Data'!AE7*'Summary Data'!AE$39-'Summary Data'!AE24*'Summary Data'!AE$40)/17*$A108)</f>
        <v>2.6996780790109782</v>
      </c>
      <c r="I108" s="14">
        <f>('Summary Data'!AF6-('Summary Data'!AF7*'Summary Data'!AF$39-'Summary Data'!AF24*'Summary Data'!AF$40)/17*$A108)</f>
        <v>2.919329119753903</v>
      </c>
      <c r="J108" s="14">
        <f>('Summary Data'!AG6-('Summary Data'!AG7*'Summary Data'!AG$39-'Summary Data'!AG24*'Summary Data'!AG$40)/17*$A108)</f>
        <v>3.2630441438366713</v>
      </c>
      <c r="K108" s="14">
        <f>('Summary Data'!AH6-('Summary Data'!AH7*'Summary Data'!AH$39-'Summary Data'!AH24*'Summary Data'!AH$40)/17*$A108)</f>
        <v>2.5401324711714617</v>
      </c>
      <c r="L108" s="14">
        <f>('Summary Data'!AI6-('Summary Data'!AI7*'Summary Data'!AI$39-'Summary Data'!AI24*'Summary Data'!AI$40)/17*$A108)</f>
        <v>1.7510861057697864</v>
      </c>
      <c r="M108" s="14">
        <f>('Summary Data'!AJ6-('Summary Data'!AJ7*'Summary Data'!AJ$39-'Summary Data'!AJ24*'Summary Data'!AJ$40)/17*$A108)</f>
        <v>1.2472916879672638</v>
      </c>
      <c r="N108" s="14">
        <f>('Summary Data'!AK6-('Summary Data'!AK7*'Summary Data'!AK$39-'Summary Data'!AK24*'Summary Data'!AK$40)/17*$A108)</f>
        <v>0.3300373779021045</v>
      </c>
      <c r="O108" s="14">
        <f>('Summary Data'!AL6-('Summary Data'!AL7*'Summary Data'!AL$39-'Summary Data'!AL24*'Summary Data'!AL$40)/17*$A108)</f>
        <v>1.98668583317297</v>
      </c>
      <c r="P108" s="14">
        <f>('Summary Data'!AM6-('Summary Data'!AM7*'Summary Data'!AM$39-'Summary Data'!AM24*'Summary Data'!AM$40)/17*$A108)</f>
        <v>0.8818389535578638</v>
      </c>
      <c r="Q108" s="14">
        <f>('Summary Data'!AN6-('Summary Data'!AN7*'Summary Data'!AN$39-'Summary Data'!AN24*'Summary Data'!AN$40)/17*$A108)</f>
        <v>1.3582111645596144</v>
      </c>
      <c r="R108" s="14">
        <f>('Summary Data'!AO6-('Summary Data'!AO7*'Summary Data'!AO$39-'Summary Data'!AO24*'Summary Data'!AO$40)/17*$A108)</f>
        <v>1.1644915534863567</v>
      </c>
      <c r="S108" s="14">
        <f>('Summary Data'!AP6-('Summary Data'!AP7*'Summary Data'!AP$39-'Summary Data'!AP24*'Summary Data'!AP$40)/17*$A108)</f>
        <v>1.4356454667174416</v>
      </c>
      <c r="T108" s="14">
        <f>('Summary Data'!AQ6-('Summary Data'!AQ7*'Summary Data'!AQ$39-'Summary Data'!AQ24*'Summary Data'!AQ$40)/17*$A108)</f>
        <v>3.416145495980462</v>
      </c>
      <c r="U108" s="14">
        <f>('Summary Data'!AR6-('Summary Data'!AR7*'Summary Data'!AR$39-'Summary Data'!AR24*'Summary Data'!AR$40)/17*$A108)</f>
        <v>1.2079366586318758</v>
      </c>
      <c r="V108" s="80">
        <f>'Summary Data'!AS6</f>
        <v>1.867212974859714</v>
      </c>
    </row>
    <row r="109" spans="1:22" ht="11.25">
      <c r="A109" s="81">
        <v>3</v>
      </c>
      <c r="B109" s="14">
        <f>('Summary Data'!Y7-('Summary Data'!Y8*'Summary Data'!Y$39-'Summary Data'!Y25*'Summary Data'!Y$40)/17*$A109)</f>
        <v>19.072301334869714</v>
      </c>
      <c r="C109" s="14">
        <f>('Summary Data'!Z7-('Summary Data'!Z8*'Summary Data'!Z$39-'Summary Data'!Z25*'Summary Data'!Z$40)/17*$A109)</f>
        <v>2.815451088079329</v>
      </c>
      <c r="D109" s="14">
        <f>('Summary Data'!AA7-('Summary Data'!AA8*'Summary Data'!AA$39-'Summary Data'!AA25*'Summary Data'!AA$40)/17*$A109)</f>
        <v>2.8393047682923824</v>
      </c>
      <c r="E109" s="14">
        <f>('Summary Data'!AB7-('Summary Data'!AB8*'Summary Data'!AB$39-'Summary Data'!AB25*'Summary Data'!AB$40)/17*$A109)</f>
        <v>3.1696024745298548</v>
      </c>
      <c r="F109" s="14">
        <f>('Summary Data'!AC7-('Summary Data'!AC8*'Summary Data'!AC$39-'Summary Data'!AC25*'Summary Data'!AC$40)/17*$A109)</f>
        <v>2.650849603365334</v>
      </c>
      <c r="G109" s="14">
        <f>('Summary Data'!AD7-('Summary Data'!AD8*'Summary Data'!AD$39-'Summary Data'!AD25*'Summary Data'!AD$40)/17*$A109)</f>
        <v>2.6398890088070583</v>
      </c>
      <c r="H109" s="14">
        <f>('Summary Data'!AE7-('Summary Data'!AE8*'Summary Data'!AE$39-'Summary Data'!AE25*'Summary Data'!AE$40)/17*$A109)</f>
        <v>2.68245549198106</v>
      </c>
      <c r="I109" s="14">
        <f>('Summary Data'!AF7-('Summary Data'!AF8*'Summary Data'!AF$39-'Summary Data'!AF25*'Summary Data'!AF$40)/17*$A109)</f>
        <v>2.7281036801858924</v>
      </c>
      <c r="J109" s="14">
        <f>('Summary Data'!AG7-('Summary Data'!AG8*'Summary Data'!AG$39-'Summary Data'!AG25*'Summary Data'!AG$40)/17*$A109)</f>
        <v>2.5294575488753304</v>
      </c>
      <c r="K109" s="14">
        <f>('Summary Data'!AH7-('Summary Data'!AH8*'Summary Data'!AH$39-'Summary Data'!AH25*'Summary Data'!AH$40)/17*$A109)</f>
        <v>2.2565184566236134</v>
      </c>
      <c r="L109" s="14">
        <f>('Summary Data'!AI7-('Summary Data'!AI8*'Summary Data'!AI$39-'Summary Data'!AI25*'Summary Data'!AI$40)/17*$A109)</f>
        <v>3.472145928243192</v>
      </c>
      <c r="M109" s="14">
        <f>('Summary Data'!AJ7-('Summary Data'!AJ8*'Summary Data'!AJ$39-'Summary Data'!AJ25*'Summary Data'!AJ$40)/17*$A109)</f>
        <v>2.77021096271515</v>
      </c>
      <c r="N109" s="14">
        <f>('Summary Data'!AK7-('Summary Data'!AK8*'Summary Data'!AK$39-'Summary Data'!AK25*'Summary Data'!AK$40)/17*$A109)</f>
        <v>3.271032525160279</v>
      </c>
      <c r="O109" s="14">
        <f>('Summary Data'!AL7-('Summary Data'!AL8*'Summary Data'!AL$39-'Summary Data'!AL25*'Summary Data'!AL$40)/17*$A109)</f>
        <v>2.9188831801826125</v>
      </c>
      <c r="P109" s="14">
        <f>('Summary Data'!AM7-('Summary Data'!AM8*'Summary Data'!AM$39-'Summary Data'!AM25*'Summary Data'!AM$40)/17*$A109)</f>
        <v>3.4971776612097143</v>
      </c>
      <c r="Q109" s="14">
        <f>('Summary Data'!AN7-('Summary Data'!AN8*'Summary Data'!AN$39-'Summary Data'!AN25*'Summary Data'!AN$40)/17*$A109)</f>
        <v>3.3888275690854703</v>
      </c>
      <c r="R109" s="14">
        <f>('Summary Data'!AO7-('Summary Data'!AO8*'Summary Data'!AO$39-'Summary Data'!AO25*'Summary Data'!AO$40)/17*$A109)</f>
        <v>2.30775537229734</v>
      </c>
      <c r="S109" s="14">
        <f>('Summary Data'!AP7-('Summary Data'!AP8*'Summary Data'!AP$39-'Summary Data'!AP25*'Summary Data'!AP$40)/17*$A109)</f>
        <v>2.759526844898118</v>
      </c>
      <c r="T109" s="14">
        <f>('Summary Data'!AQ7-('Summary Data'!AQ8*'Summary Data'!AQ$39-'Summary Data'!AQ25*'Summary Data'!AQ$40)/17*$A109)</f>
        <v>2.290950539922142</v>
      </c>
      <c r="U109" s="14">
        <f>('Summary Data'!AR7-('Summary Data'!AR8*'Summary Data'!AR$39-'Summary Data'!AR25*'Summary Data'!AR$40)/17*$A109)</f>
        <v>-6.1933444760212915</v>
      </c>
      <c r="V109" s="80">
        <f>'Summary Data'!AS7</f>
        <v>3.115467978943099</v>
      </c>
    </row>
    <row r="110" spans="1:22" ht="11.25">
      <c r="A110" s="81">
        <v>4</v>
      </c>
      <c r="B110" s="14">
        <f>('Summary Data'!Y8-('Summary Data'!Y9*'Summary Data'!Y$39-'Summary Data'!Y26*'Summary Data'!Y$40)/17*$A110)</f>
        <v>1.3826556909541532</v>
      </c>
      <c r="C110" s="14">
        <f>('Summary Data'!Z8-('Summary Data'!Z9*'Summary Data'!Z$39-'Summary Data'!Z26*'Summary Data'!Z$40)/17*$A110)</f>
        <v>0.41705377726405357</v>
      </c>
      <c r="D110" s="14">
        <f>('Summary Data'!AA8-('Summary Data'!AA9*'Summary Data'!AA$39-'Summary Data'!AA26*'Summary Data'!AA$40)/17*$A110)</f>
        <v>0.5699750207529725</v>
      </c>
      <c r="E110" s="14">
        <f>('Summary Data'!AB8-('Summary Data'!AB9*'Summary Data'!AB$39-'Summary Data'!AB26*'Summary Data'!AB$40)/17*$A110)</f>
        <v>0.5678389076804562</v>
      </c>
      <c r="F110" s="14">
        <f>('Summary Data'!AC8-('Summary Data'!AC9*'Summary Data'!AC$39-'Summary Data'!AC26*'Summary Data'!AC$40)/17*$A110)</f>
        <v>0.5156918298491344</v>
      </c>
      <c r="G110" s="14">
        <f>('Summary Data'!AD8-('Summary Data'!AD9*'Summary Data'!AD$39-'Summary Data'!AD26*'Summary Data'!AD$40)/17*$A110)</f>
        <v>0.386129221197516</v>
      </c>
      <c r="H110" s="14">
        <f>('Summary Data'!AE8-('Summary Data'!AE9*'Summary Data'!AE$39-'Summary Data'!AE26*'Summary Data'!AE$40)/17*$A110)</f>
        <v>0.4460765374123561</v>
      </c>
      <c r="I110" s="14">
        <f>('Summary Data'!AF8-('Summary Data'!AF9*'Summary Data'!AF$39-'Summary Data'!AF26*'Summary Data'!AF$40)/17*$A110)</f>
        <v>0.37125484537534015</v>
      </c>
      <c r="J110" s="14">
        <f>('Summary Data'!AG8-('Summary Data'!AG9*'Summary Data'!AG$39-'Summary Data'!AG26*'Summary Data'!AG$40)/17*$A110)</f>
        <v>0.2641344572886625</v>
      </c>
      <c r="K110" s="14">
        <f>('Summary Data'!AH8-('Summary Data'!AH9*'Summary Data'!AH$39-'Summary Data'!AH26*'Summary Data'!AH$40)/17*$A110)</f>
        <v>0.6829430116460741</v>
      </c>
      <c r="L110" s="14">
        <f>('Summary Data'!AI8-('Summary Data'!AI9*'Summary Data'!AI$39-'Summary Data'!AI26*'Summary Data'!AI$40)/17*$A110)</f>
        <v>0.4674891262725197</v>
      </c>
      <c r="M110" s="14">
        <f>('Summary Data'!AJ8-('Summary Data'!AJ9*'Summary Data'!AJ$39-'Summary Data'!AJ26*'Summary Data'!AJ$40)/17*$A110)</f>
        <v>0.2970755479151044</v>
      </c>
      <c r="N110" s="14">
        <f>('Summary Data'!AK8-('Summary Data'!AK9*'Summary Data'!AK$39-'Summary Data'!AK26*'Summary Data'!AK$40)/17*$A110)</f>
        <v>0.33584745448323344</v>
      </c>
      <c r="O110" s="14">
        <f>('Summary Data'!AL8-('Summary Data'!AL9*'Summary Data'!AL$39-'Summary Data'!AL26*'Summary Data'!AL$40)/17*$A110)</f>
        <v>0.13076616813649355</v>
      </c>
      <c r="P110" s="14">
        <f>('Summary Data'!AM8-('Summary Data'!AM9*'Summary Data'!AM$39-'Summary Data'!AM26*'Summary Data'!AM$40)/17*$A110)</f>
        <v>0.33799371591818206</v>
      </c>
      <c r="Q110" s="14">
        <f>('Summary Data'!AN8-('Summary Data'!AN9*'Summary Data'!AN$39-'Summary Data'!AN26*'Summary Data'!AN$40)/17*$A110)</f>
        <v>0.11739612257140322</v>
      </c>
      <c r="R110" s="14">
        <f>('Summary Data'!AO8-('Summary Data'!AO9*'Summary Data'!AO$39-'Summary Data'!AO26*'Summary Data'!AO$40)/17*$A110)</f>
        <v>-0.10909244532589635</v>
      </c>
      <c r="S110" s="14">
        <f>('Summary Data'!AP8-('Summary Data'!AP9*'Summary Data'!AP$39-'Summary Data'!AP26*'Summary Data'!AP$40)/17*$A110)</f>
        <v>0.37882162582838463</v>
      </c>
      <c r="T110" s="14">
        <f>('Summary Data'!AQ8-('Summary Data'!AQ9*'Summary Data'!AQ$39-'Summary Data'!AQ26*'Summary Data'!AQ$40)/17*$A110)</f>
        <v>0.5835156366518995</v>
      </c>
      <c r="U110" s="14">
        <f>('Summary Data'!AR8-('Summary Data'!AR9*'Summary Data'!AR$39-'Summary Data'!AR26*'Summary Data'!AR$40)/17*$A110)</f>
        <v>-0.0418647353731428</v>
      </c>
      <c r="V110" s="80">
        <f>'Summary Data'!AS8</f>
        <v>0.40305355137761817</v>
      </c>
    </row>
    <row r="111" spans="1:22" ht="11.25">
      <c r="A111" s="81">
        <v>5</v>
      </c>
      <c r="B111" s="14">
        <f>('Summary Data'!Y9-('Summary Data'!Y10*'Summary Data'!Y$39-'Summary Data'!Y27*'Summary Data'!Y$40)/17*$A111)</f>
        <v>-1.6340297039493787</v>
      </c>
      <c r="C111" s="14">
        <f>('Summary Data'!Z9-('Summary Data'!Z10*'Summary Data'!Z$39-'Summary Data'!Z27*'Summary Data'!Z$40)/17*$A111)</f>
        <v>1.1261255817322704</v>
      </c>
      <c r="D111" s="14">
        <f>('Summary Data'!AA9-('Summary Data'!AA10*'Summary Data'!AA$39-'Summary Data'!AA27*'Summary Data'!AA$40)/17*$A111)</f>
        <v>0.9580495700783833</v>
      </c>
      <c r="E111" s="14">
        <f>('Summary Data'!AB9-('Summary Data'!AB10*'Summary Data'!AB$39-'Summary Data'!AB27*'Summary Data'!AB$40)/17*$A111)</f>
        <v>0.8502083608977062</v>
      </c>
      <c r="F111" s="14">
        <f>('Summary Data'!AC9-('Summary Data'!AC10*'Summary Data'!AC$39-'Summary Data'!AC27*'Summary Data'!AC$40)/17*$A111)</f>
        <v>0.8753621901594137</v>
      </c>
      <c r="G111" s="14">
        <f>('Summary Data'!AD9-('Summary Data'!AD10*'Summary Data'!AD$39-'Summary Data'!AD27*'Summary Data'!AD$40)/17*$A111)</f>
        <v>1.1729071616117046</v>
      </c>
      <c r="H111" s="14">
        <f>('Summary Data'!AE9-('Summary Data'!AE10*'Summary Data'!AE$39-'Summary Data'!AE27*'Summary Data'!AE$40)/17*$A111)</f>
        <v>0.6291180135327515</v>
      </c>
      <c r="I111" s="14">
        <f>('Summary Data'!AF9-('Summary Data'!AF10*'Summary Data'!AF$39-'Summary Data'!AF27*'Summary Data'!AF$40)/17*$A111)</f>
        <v>0.5974942271389381</v>
      </c>
      <c r="J111" s="14">
        <f>('Summary Data'!AG9-('Summary Data'!AG10*'Summary Data'!AG$39-'Summary Data'!AG27*'Summary Data'!AG$40)/17*$A111)</f>
        <v>0.7151037776703619</v>
      </c>
      <c r="K111" s="14">
        <f>('Summary Data'!AH9-('Summary Data'!AH10*'Summary Data'!AH$39-'Summary Data'!AH27*'Summary Data'!AH$40)/17*$A111)</f>
        <v>0.954844157548895</v>
      </c>
      <c r="L111" s="14">
        <f>('Summary Data'!AI9-('Summary Data'!AI10*'Summary Data'!AI$39-'Summary Data'!AI27*'Summary Data'!AI$40)/17*$A111)</f>
        <v>0.9694209371519797</v>
      </c>
      <c r="M111" s="14">
        <f>('Summary Data'!AJ9-('Summary Data'!AJ10*'Summary Data'!AJ$39-'Summary Data'!AJ27*'Summary Data'!AJ$40)/17*$A111)</f>
        <v>0.8151285035641515</v>
      </c>
      <c r="N111" s="14">
        <f>('Summary Data'!AK9-('Summary Data'!AK10*'Summary Data'!AK$39-'Summary Data'!AK27*'Summary Data'!AK$40)/17*$A111)</f>
        <v>0.8990212257533968</v>
      </c>
      <c r="O111" s="14">
        <f>('Summary Data'!AL9-('Summary Data'!AL10*'Summary Data'!AL$39-'Summary Data'!AL27*'Summary Data'!AL$40)/17*$A111)</f>
        <v>0.7399190250116715</v>
      </c>
      <c r="P111" s="14">
        <f>('Summary Data'!AM9-('Summary Data'!AM10*'Summary Data'!AM$39-'Summary Data'!AM27*'Summary Data'!AM$40)/17*$A111)</f>
        <v>0.9713507243700226</v>
      </c>
      <c r="Q111" s="14">
        <f>('Summary Data'!AN9-('Summary Data'!AN10*'Summary Data'!AN$39-'Summary Data'!AN27*'Summary Data'!AN$40)/17*$A111)</f>
        <v>0.7976260194366058</v>
      </c>
      <c r="R111" s="14">
        <f>('Summary Data'!AO9-('Summary Data'!AO10*'Summary Data'!AO$39-'Summary Data'!AO27*'Summary Data'!AO$40)/17*$A111)</f>
        <v>0.8043624931303278</v>
      </c>
      <c r="S111" s="14">
        <f>('Summary Data'!AP9-('Summary Data'!AP10*'Summary Data'!AP$39-'Summary Data'!AP27*'Summary Data'!AP$40)/17*$A111)</f>
        <v>1.04079625168379</v>
      </c>
      <c r="T111" s="14">
        <f>('Summary Data'!AQ9-('Summary Data'!AQ10*'Summary Data'!AQ$39-'Summary Data'!AQ27*'Summary Data'!AQ$40)/17*$A111)</f>
        <v>1.0114448592267227</v>
      </c>
      <c r="U111" s="14">
        <f>('Summary Data'!AR9-('Summary Data'!AR10*'Summary Data'!AR$39-'Summary Data'!AR27*'Summary Data'!AR$40)/17*$A111)</f>
        <v>-1.2626589972485744</v>
      </c>
      <c r="V111" s="80">
        <f>'Summary Data'!AS9</f>
        <v>0.6315852552698734</v>
      </c>
    </row>
    <row r="112" spans="1:22" ht="11.25">
      <c r="A112" s="81">
        <v>6</v>
      </c>
      <c r="B112" s="14">
        <f>('Summary Data'!Y10-('Summary Data'!Y11*'Summary Data'!Y$39-'Summary Data'!Y28*'Summary Data'!Y$40)/17*$A112)</f>
        <v>0.35688372709844995</v>
      </c>
      <c r="C112" s="14">
        <f>('Summary Data'!Z10-('Summary Data'!Z11*'Summary Data'!Z$39-'Summary Data'!Z28*'Summary Data'!Z$40)/17*$A112)</f>
        <v>0.04971802950850539</v>
      </c>
      <c r="D112" s="14">
        <f>('Summary Data'!AA10-('Summary Data'!AA11*'Summary Data'!AA$39-'Summary Data'!AA28*'Summary Data'!AA$40)/17*$A112)</f>
        <v>-0.05785413631588138</v>
      </c>
      <c r="E112" s="14">
        <f>('Summary Data'!AB10-('Summary Data'!AB11*'Summary Data'!AB$39-'Summary Data'!AB28*'Summary Data'!AB$40)/17*$A112)</f>
        <v>0.041439059288796445</v>
      </c>
      <c r="F112" s="14">
        <f>('Summary Data'!AC10-('Summary Data'!AC11*'Summary Data'!AC$39-'Summary Data'!AC28*'Summary Data'!AC$40)/17*$A112)</f>
        <v>-0.04015683319495962</v>
      </c>
      <c r="G112" s="14">
        <f>('Summary Data'!AD10-('Summary Data'!AD11*'Summary Data'!AD$39-'Summary Data'!AD28*'Summary Data'!AD$40)/17*$A112)</f>
        <v>-0.20623765884170023</v>
      </c>
      <c r="H112" s="14">
        <f>('Summary Data'!AE10-('Summary Data'!AE11*'Summary Data'!AE$39-'Summary Data'!AE28*'Summary Data'!AE$40)/17*$A112)</f>
        <v>0.012140000188623047</v>
      </c>
      <c r="I112" s="14">
        <f>('Summary Data'!AF10-('Summary Data'!AF11*'Summary Data'!AF$39-'Summary Data'!AF28*'Summary Data'!AF$40)/17*$A112)</f>
        <v>-0.015031208883657228</v>
      </c>
      <c r="J112" s="14">
        <f>('Summary Data'!AG10-('Summary Data'!AG11*'Summary Data'!AG$39-'Summary Data'!AG28*'Summary Data'!AG$40)/17*$A112)</f>
        <v>-0.07055672993388516</v>
      </c>
      <c r="K112" s="14">
        <f>('Summary Data'!AH10-('Summary Data'!AH11*'Summary Data'!AH$39-'Summary Data'!AH28*'Summary Data'!AH$40)/17*$A112)</f>
        <v>-0.0023022575373097057</v>
      </c>
      <c r="L112" s="14">
        <f>('Summary Data'!AI10-('Summary Data'!AI11*'Summary Data'!AI$39-'Summary Data'!AI28*'Summary Data'!AI$40)/17*$A112)</f>
        <v>-0.03239247955996015</v>
      </c>
      <c r="M112" s="14">
        <f>('Summary Data'!AJ10-('Summary Data'!AJ11*'Summary Data'!AJ$39-'Summary Data'!AJ28*'Summary Data'!AJ$40)/17*$A112)</f>
        <v>-0.08410549260847518</v>
      </c>
      <c r="N112" s="14">
        <f>('Summary Data'!AK10-('Summary Data'!AK11*'Summary Data'!AK$39-'Summary Data'!AK28*'Summary Data'!AK$40)/17*$A112)</f>
        <v>-0.13881067833438787</v>
      </c>
      <c r="O112" s="14">
        <f>('Summary Data'!AL10-('Summary Data'!AL11*'Summary Data'!AL$39-'Summary Data'!AL28*'Summary Data'!AL$40)/17*$A112)</f>
        <v>-0.11546510782096933</v>
      </c>
      <c r="P112" s="14">
        <f>('Summary Data'!AM10-('Summary Data'!AM11*'Summary Data'!AM$39-'Summary Data'!AM28*'Summary Data'!AM$40)/17*$A112)</f>
        <v>-0.12277965160418289</v>
      </c>
      <c r="Q112" s="14">
        <f>('Summary Data'!AN10-('Summary Data'!AN11*'Summary Data'!AN$39-'Summary Data'!AN28*'Summary Data'!AN$40)/17*$A112)</f>
        <v>-0.1611735692422284</v>
      </c>
      <c r="R112" s="14">
        <f>('Summary Data'!AO10-('Summary Data'!AO11*'Summary Data'!AO$39-'Summary Data'!AO28*'Summary Data'!AO$40)/17*$A112)</f>
        <v>-0.044089060695296924</v>
      </c>
      <c r="S112" s="14">
        <f>('Summary Data'!AP10-('Summary Data'!AP11*'Summary Data'!AP$39-'Summary Data'!AP28*'Summary Data'!AP$40)/17*$A112)</f>
        <v>-0.12033714183625069</v>
      </c>
      <c r="T112" s="14">
        <f>('Summary Data'!AQ10-('Summary Data'!AQ11*'Summary Data'!AQ$39-'Summary Data'!AQ28*'Summary Data'!AQ$40)/17*$A112)</f>
        <v>-0.18771479703489374</v>
      </c>
      <c r="U112" s="14">
        <f>('Summary Data'!AR10-('Summary Data'!AR11*'Summary Data'!AR$39-'Summary Data'!AR28*'Summary Data'!AR$40)/17*$A112)</f>
        <v>-0.26802012997484603</v>
      </c>
      <c r="V112" s="80">
        <f>'Summary Data'!AS10</f>
        <v>-0.06227729312743453</v>
      </c>
    </row>
    <row r="113" spans="1:22" ht="11.25">
      <c r="A113" s="81">
        <v>7</v>
      </c>
      <c r="B113" s="14">
        <f>('Summary Data'!Y11-('Summary Data'!Y12*'Summary Data'!Y$39-'Summary Data'!Y29*'Summary Data'!Y$40)/17*$A113)</f>
        <v>1.3357692187694878</v>
      </c>
      <c r="C113" s="14">
        <f>('Summary Data'!Z11-('Summary Data'!Z12*'Summary Data'!Z$39-'Summary Data'!Z29*'Summary Data'!Z$40)/17*$A113)</f>
        <v>0.48618965495012445</v>
      </c>
      <c r="D113" s="14">
        <f>('Summary Data'!AA11-('Summary Data'!AA12*'Summary Data'!AA$39-'Summary Data'!AA29*'Summary Data'!AA$40)/17*$A113)</f>
        <v>0.48590139640755775</v>
      </c>
      <c r="E113" s="14">
        <f>('Summary Data'!AB11-('Summary Data'!AB12*'Summary Data'!AB$39-'Summary Data'!AB29*'Summary Data'!AB$40)/17*$A113)</f>
        <v>0.5105955649647733</v>
      </c>
      <c r="F113" s="14">
        <f>('Summary Data'!AC11-('Summary Data'!AC12*'Summary Data'!AC$39-'Summary Data'!AC29*'Summary Data'!AC$40)/17*$A113)</f>
        <v>0.5288797318311853</v>
      </c>
      <c r="G113" s="14">
        <f>('Summary Data'!AD11-('Summary Data'!AD12*'Summary Data'!AD$39-'Summary Data'!AD29*'Summary Data'!AD$40)/17*$A113)</f>
        <v>0.6478731349259501</v>
      </c>
      <c r="H113" s="14">
        <f>('Summary Data'!AE11-('Summary Data'!AE12*'Summary Data'!AE$39-'Summary Data'!AE29*'Summary Data'!AE$40)/17*$A113)</f>
        <v>0.5126116026832</v>
      </c>
      <c r="I113" s="14">
        <f>('Summary Data'!AF11-('Summary Data'!AF12*'Summary Data'!AF$39-'Summary Data'!AF29*'Summary Data'!AF$40)/17*$A113)</f>
        <v>0.531601632129502</v>
      </c>
      <c r="J113" s="14">
        <f>('Summary Data'!AG11-('Summary Data'!AG12*'Summary Data'!AG$39-'Summary Data'!AG29*'Summary Data'!AG$40)/17*$A113)</f>
        <v>0.5404282884770564</v>
      </c>
      <c r="K113" s="14">
        <f>('Summary Data'!AH11-('Summary Data'!AH12*'Summary Data'!AH$39-'Summary Data'!AH29*'Summary Data'!AH$40)/17*$A113)</f>
        <v>0.658421337978367</v>
      </c>
      <c r="L113" s="14">
        <f>('Summary Data'!AI11-('Summary Data'!AI12*'Summary Data'!AI$39-'Summary Data'!AI29*'Summary Data'!AI$40)/17*$A113)</f>
        <v>0.5881467174374301</v>
      </c>
      <c r="M113" s="14">
        <f>('Summary Data'!AJ11-('Summary Data'!AJ12*'Summary Data'!AJ$39-'Summary Data'!AJ29*'Summary Data'!AJ$40)/17*$A113)</f>
        <v>0.52267957196583</v>
      </c>
      <c r="N113" s="14">
        <f>('Summary Data'!AK11-('Summary Data'!AK12*'Summary Data'!AK$39-'Summary Data'!AK29*'Summary Data'!AK$40)/17*$A113)</f>
        <v>0.6014430758619566</v>
      </c>
      <c r="O113" s="14">
        <f>('Summary Data'!AL11-('Summary Data'!AL12*'Summary Data'!AL$39-'Summary Data'!AL29*'Summary Data'!AL$40)/17*$A113)</f>
        <v>0.5804446568170574</v>
      </c>
      <c r="P113" s="14">
        <f>('Summary Data'!AM11-('Summary Data'!AM12*'Summary Data'!AM$39-'Summary Data'!AM29*'Summary Data'!AM$40)/17*$A113)</f>
        <v>0.6663908447344895</v>
      </c>
      <c r="Q113" s="14">
        <f>('Summary Data'!AN11-('Summary Data'!AN12*'Summary Data'!AN$39-'Summary Data'!AN29*'Summary Data'!AN$40)/17*$A113)</f>
        <v>0.5839445582562864</v>
      </c>
      <c r="R113" s="14">
        <f>('Summary Data'!AO11-('Summary Data'!AO12*'Summary Data'!AO$39-'Summary Data'!AO29*'Summary Data'!AO$40)/17*$A113)</f>
        <v>0.582320450997058</v>
      </c>
      <c r="S113" s="14">
        <f>('Summary Data'!AP11-('Summary Data'!AP12*'Summary Data'!AP$39-'Summary Data'!AP29*'Summary Data'!AP$40)/17*$A113)</f>
        <v>0.5009918578804446</v>
      </c>
      <c r="T113" s="14">
        <f>('Summary Data'!AQ11-('Summary Data'!AQ12*'Summary Data'!AQ$39-'Summary Data'!AQ29*'Summary Data'!AQ$40)/17*$A113)</f>
        <v>0.553267490759029</v>
      </c>
      <c r="U113" s="14">
        <f>('Summary Data'!AR11-('Summary Data'!AR12*'Summary Data'!AR$39-'Summary Data'!AR29*'Summary Data'!AR$40)/17*$A113)</f>
        <v>0.22818602416008077</v>
      </c>
      <c r="V113" s="80">
        <f>'Summary Data'!AS11</f>
        <v>0.5704333706382646</v>
      </c>
    </row>
    <row r="114" spans="1:22" ht="11.25">
      <c r="A114" s="81">
        <v>8</v>
      </c>
      <c r="B114" s="14">
        <f>('Summary Data'!Y12-('Summary Data'!Y13*'Summary Data'!Y$39-'Summary Data'!Y30*'Summary Data'!Y$40)/17*$A114)</f>
        <v>-0.003368873486014227</v>
      </c>
      <c r="C114" s="14">
        <f>('Summary Data'!Z12-('Summary Data'!Z13*'Summary Data'!Z$39-'Summary Data'!Z30*'Summary Data'!Z$40)/17*$A114)</f>
        <v>0.06135336579348904</v>
      </c>
      <c r="D114" s="14">
        <f>('Summary Data'!AA12-('Summary Data'!AA13*'Summary Data'!AA$39-'Summary Data'!AA30*'Summary Data'!AA$40)/17*$A114)</f>
        <v>0.037898091033311106</v>
      </c>
      <c r="E114" s="14">
        <f>('Summary Data'!AB12-('Summary Data'!AB13*'Summary Data'!AB$39-'Summary Data'!AB30*'Summary Data'!AB$40)/17*$A114)</f>
        <v>0.03759094030404878</v>
      </c>
      <c r="F114" s="14">
        <f>('Summary Data'!AC12-('Summary Data'!AC13*'Summary Data'!AC$39-'Summary Data'!AC30*'Summary Data'!AC$40)/17*$A114)</f>
        <v>0.01044710721884929</v>
      </c>
      <c r="G114" s="14">
        <f>('Summary Data'!AD12-('Summary Data'!AD13*'Summary Data'!AD$39-'Summary Data'!AD30*'Summary Data'!AD$40)/17*$A114)</f>
        <v>0.015056525444737496</v>
      </c>
      <c r="H114" s="14">
        <f>('Summary Data'!AE12-('Summary Data'!AE13*'Summary Data'!AE$39-'Summary Data'!AE30*'Summary Data'!AE$40)/17*$A114)</f>
        <v>-0.0016058589763175797</v>
      </c>
      <c r="I114" s="14">
        <f>('Summary Data'!AF12-('Summary Data'!AF13*'Summary Data'!AF$39-'Summary Data'!AF30*'Summary Data'!AF$40)/17*$A114)</f>
        <v>-0.024486214685789695</v>
      </c>
      <c r="J114" s="14">
        <f>('Summary Data'!AG12-('Summary Data'!AG13*'Summary Data'!AG$39-'Summary Data'!AG30*'Summary Data'!AG$40)/17*$A114)</f>
        <v>-0.03987602902625313</v>
      </c>
      <c r="K114" s="14">
        <f>('Summary Data'!AH12-('Summary Data'!AH13*'Summary Data'!AH$39-'Summary Data'!AH30*'Summary Data'!AH$40)/17*$A114)</f>
        <v>0.007643329593625365</v>
      </c>
      <c r="L114" s="14">
        <f>('Summary Data'!AI12-('Summary Data'!AI13*'Summary Data'!AI$39-'Summary Data'!AI30*'Summary Data'!AI$40)/17*$A114)</f>
        <v>-0.008158379427509792</v>
      </c>
      <c r="M114" s="14">
        <f>('Summary Data'!AJ12-('Summary Data'!AJ13*'Summary Data'!AJ$39-'Summary Data'!AJ30*'Summary Data'!AJ$40)/17*$A114)</f>
        <v>-0.01252283506440079</v>
      </c>
      <c r="N114" s="14">
        <f>('Summary Data'!AK12-('Summary Data'!AK13*'Summary Data'!AK$39-'Summary Data'!AK30*'Summary Data'!AK$40)/17*$A114)</f>
        <v>0.0010662321958851573</v>
      </c>
      <c r="O114" s="14">
        <f>('Summary Data'!AL12-('Summary Data'!AL13*'Summary Data'!AL$39-'Summary Data'!AL30*'Summary Data'!AL$40)/17*$A114)</f>
        <v>-0.025446895546371976</v>
      </c>
      <c r="P114" s="14">
        <f>('Summary Data'!AM12-('Summary Data'!AM13*'Summary Data'!AM$39-'Summary Data'!AM30*'Summary Data'!AM$40)/17*$A114)</f>
        <v>0.011235643672954796</v>
      </c>
      <c r="Q114" s="14">
        <f>('Summary Data'!AN12-('Summary Data'!AN13*'Summary Data'!AN$39-'Summary Data'!AN30*'Summary Data'!AN$40)/17*$A114)</f>
        <v>0.008379231633126098</v>
      </c>
      <c r="R114" s="14">
        <f>('Summary Data'!AO12-('Summary Data'!AO13*'Summary Data'!AO$39-'Summary Data'!AO30*'Summary Data'!AO$40)/17*$A114)</f>
        <v>0.04372972760067517</v>
      </c>
      <c r="S114" s="14">
        <f>('Summary Data'!AP12-('Summary Data'!AP13*'Summary Data'!AP$39-'Summary Data'!AP30*'Summary Data'!AP$40)/17*$A114)</f>
        <v>0.016794832544485716</v>
      </c>
      <c r="T114" s="14">
        <f>('Summary Data'!AQ12-('Summary Data'!AQ13*'Summary Data'!AQ$39-'Summary Data'!AQ30*'Summary Data'!AQ$40)/17*$A114)</f>
        <v>0.008651028582968397</v>
      </c>
      <c r="U114" s="14">
        <f>('Summary Data'!AR12-('Summary Data'!AR13*'Summary Data'!AR$39-'Summary Data'!AR30*'Summary Data'!AR$40)/17*$A114)</f>
        <v>-0.02111791517363001</v>
      </c>
      <c r="V114" s="80">
        <f>'Summary Data'!AS12</f>
        <v>0.0043799108567468764</v>
      </c>
    </row>
    <row r="115" spans="1:22" ht="11.25">
      <c r="A115" s="81">
        <v>9</v>
      </c>
      <c r="B115" s="14">
        <f>('Summary Data'!Y13-('Summary Data'!Y14*'Summary Data'!Y$39-'Summary Data'!Y31*'Summary Data'!Y$40)/17*$A115)</f>
        <v>0.16441330071420418</v>
      </c>
      <c r="C115" s="14">
        <f>('Summary Data'!Z13-('Summary Data'!Z14*'Summary Data'!Z$39-'Summary Data'!Z31*'Summary Data'!Z$40)/17*$A115)</f>
        <v>0.389918756628991</v>
      </c>
      <c r="D115" s="14">
        <f>('Summary Data'!AA13-('Summary Data'!AA14*'Summary Data'!AA$39-'Summary Data'!AA31*'Summary Data'!AA$40)/17*$A115)</f>
        <v>0.36834237038045514</v>
      </c>
      <c r="E115" s="14">
        <f>('Summary Data'!AB13-('Summary Data'!AB14*'Summary Data'!AB$39-'Summary Data'!AB31*'Summary Data'!AB$40)/17*$A115)</f>
        <v>0.34232926869484676</v>
      </c>
      <c r="F115" s="14">
        <f>('Summary Data'!AC13-('Summary Data'!AC14*'Summary Data'!AC$39-'Summary Data'!AC31*'Summary Data'!AC$40)/17*$A115)</f>
        <v>0.3416599468585526</v>
      </c>
      <c r="G115" s="14">
        <f>('Summary Data'!AD13-('Summary Data'!AD14*'Summary Data'!AD$39-'Summary Data'!AD31*'Summary Data'!AD$40)/17*$A115)</f>
        <v>0.3624738259011075</v>
      </c>
      <c r="H115" s="14">
        <f>('Summary Data'!AE13-('Summary Data'!AE14*'Summary Data'!AE$39-'Summary Data'!AE31*'Summary Data'!AE$40)/17*$A115)</f>
        <v>0.3531280577677079</v>
      </c>
      <c r="I115" s="14">
        <f>('Summary Data'!AF13-('Summary Data'!AF14*'Summary Data'!AF$39-'Summary Data'!AF31*'Summary Data'!AF$40)/17*$A115)</f>
        <v>0.37791415036214204</v>
      </c>
      <c r="J115" s="14">
        <f>('Summary Data'!AG13-('Summary Data'!AG14*'Summary Data'!AG$39-'Summary Data'!AG31*'Summary Data'!AG$40)/17*$A115)</f>
        <v>0.3790631651306635</v>
      </c>
      <c r="K115" s="14">
        <f>('Summary Data'!AH13-('Summary Data'!AH14*'Summary Data'!AH$39-'Summary Data'!AH31*'Summary Data'!AH$40)/17*$A115)</f>
        <v>0.38382629620631076</v>
      </c>
      <c r="L115" s="14">
        <f>('Summary Data'!AI13-('Summary Data'!AI14*'Summary Data'!AI$39-'Summary Data'!AI31*'Summary Data'!AI$40)/17*$A115)</f>
        <v>0.3942422519404565</v>
      </c>
      <c r="M115" s="14">
        <f>('Summary Data'!AJ13-('Summary Data'!AJ14*'Summary Data'!AJ$39-'Summary Data'!AJ31*'Summary Data'!AJ$40)/17*$A115)</f>
        <v>0.3637789694554487</v>
      </c>
      <c r="N115" s="14">
        <f>('Summary Data'!AK13-('Summary Data'!AK14*'Summary Data'!AK$39-'Summary Data'!AK31*'Summary Data'!AK$40)/17*$A115)</f>
        <v>0.3724155486369999</v>
      </c>
      <c r="O115" s="14">
        <f>('Summary Data'!AL13-('Summary Data'!AL14*'Summary Data'!AL$39-'Summary Data'!AL31*'Summary Data'!AL$40)/17*$A115)</f>
        <v>0.3702747140661862</v>
      </c>
      <c r="P115" s="14">
        <f>('Summary Data'!AM13-('Summary Data'!AM14*'Summary Data'!AM$39-'Summary Data'!AM31*'Summary Data'!AM$40)/17*$A115)</f>
        <v>0.36748909604000235</v>
      </c>
      <c r="Q115" s="14">
        <f>('Summary Data'!AN13-('Summary Data'!AN14*'Summary Data'!AN$39-'Summary Data'!AN31*'Summary Data'!AN$40)/17*$A115)</f>
        <v>0.3675610648701402</v>
      </c>
      <c r="R115" s="14">
        <f>('Summary Data'!AO13-('Summary Data'!AO14*'Summary Data'!AO$39-'Summary Data'!AO31*'Summary Data'!AO$40)/17*$A115)</f>
        <v>0.3664268335390803</v>
      </c>
      <c r="S115" s="14">
        <f>('Summary Data'!AP13-('Summary Data'!AP14*'Summary Data'!AP$39-'Summary Data'!AP31*'Summary Data'!AP$40)/17*$A115)</f>
        <v>0.3666422013153289</v>
      </c>
      <c r="T115" s="14">
        <f>('Summary Data'!AQ13-('Summary Data'!AQ14*'Summary Data'!AQ$39-'Summary Data'!AQ31*'Summary Data'!AQ$40)/17*$A115)</f>
        <v>0.3291678183030051</v>
      </c>
      <c r="U115" s="14">
        <f>('Summary Data'!AR13-('Summary Data'!AR14*'Summary Data'!AR$39-'Summary Data'!AR31*'Summary Data'!AR$40)/17*$A115)</f>
        <v>0.16887991169626332</v>
      </c>
      <c r="V115" s="80">
        <f>'Summary Data'!AS13</f>
        <v>0.3159611337184728</v>
      </c>
    </row>
    <row r="116" spans="1:22" ht="11.25">
      <c r="A116" s="81">
        <v>10</v>
      </c>
      <c r="B116" s="14">
        <f>('Summary Data'!Y14-('Summary Data'!Y15*'Summary Data'!Y$39-'Summary Data'!Y32*'Summary Data'!Y$40)/17*$A116)</f>
        <v>-6.938893903907228E-18</v>
      </c>
      <c r="C116" s="14">
        <f>('Summary Data'!Z14-('Summary Data'!Z15*'Summary Data'!Z$39-'Summary Data'!Z32*'Summary Data'!Z$40)/17*$A116)</f>
        <v>0</v>
      </c>
      <c r="D116" s="14">
        <f>('Summary Data'!AA14-('Summary Data'!AA15*'Summary Data'!AA$39-'Summary Data'!AA32*'Summary Data'!AA$40)/17*$A116)</f>
        <v>0</v>
      </c>
      <c r="E116" s="14">
        <f>('Summary Data'!AB14-('Summary Data'!AB15*'Summary Data'!AB$39-'Summary Data'!AB32*'Summary Data'!AB$40)/17*$A116)</f>
        <v>1.3877787807814457E-17</v>
      </c>
      <c r="F116" s="14">
        <f>('Summary Data'!AC14-('Summary Data'!AC15*'Summary Data'!AC$39-'Summary Data'!AC32*'Summary Data'!AC$40)/17*$A116)</f>
        <v>-1.3877787807814457E-17</v>
      </c>
      <c r="G116" s="14">
        <f>('Summary Data'!AD14-('Summary Data'!AD15*'Summary Data'!AD$39-'Summary Data'!AD32*'Summary Data'!AD$40)/17*$A116)</f>
        <v>1.3877787807814457E-17</v>
      </c>
      <c r="H116" s="14">
        <f>('Summary Data'!AE14-('Summary Data'!AE15*'Summary Data'!AE$39-'Summary Data'!AE32*'Summary Data'!AE$40)/17*$A116)</f>
        <v>-4.336808689942018E-19</v>
      </c>
      <c r="I116" s="14">
        <f>('Summary Data'!AF14-('Summary Data'!AF15*'Summary Data'!AF$39-'Summary Data'!AF32*'Summary Data'!AF$40)/17*$A116)</f>
        <v>0</v>
      </c>
      <c r="J116" s="14">
        <f>('Summary Data'!AG14-('Summary Data'!AG15*'Summary Data'!AG$39-'Summary Data'!AG32*'Summary Data'!AG$40)/17*$A116)</f>
        <v>0</v>
      </c>
      <c r="K116" s="14">
        <f>('Summary Data'!AH14-('Summary Data'!AH15*'Summary Data'!AH$39-'Summary Data'!AH32*'Summary Data'!AH$40)/17*$A116)</f>
        <v>0</v>
      </c>
      <c r="L116" s="14">
        <f>('Summary Data'!AI14-('Summary Data'!AI15*'Summary Data'!AI$39-'Summary Data'!AI32*'Summary Data'!AI$40)/17*$A116)</f>
        <v>1.3877787807814457E-17</v>
      </c>
      <c r="M116" s="14">
        <f>('Summary Data'!AJ14-('Summary Data'!AJ15*'Summary Data'!AJ$39-'Summary Data'!AJ32*'Summary Data'!AJ$40)/17*$A116)</f>
        <v>0</v>
      </c>
      <c r="N116" s="14">
        <f>('Summary Data'!AK14-('Summary Data'!AK15*'Summary Data'!AK$39-'Summary Data'!AK32*'Summary Data'!AK$40)/17*$A116)</f>
        <v>6.938893903907228E-18</v>
      </c>
      <c r="O116" s="14">
        <f>('Summary Data'!AL14-('Summary Data'!AL15*'Summary Data'!AL$39-'Summary Data'!AL32*'Summary Data'!AL$40)/17*$A116)</f>
        <v>-6.938893903907228E-18</v>
      </c>
      <c r="P116" s="14">
        <f>('Summary Data'!AM14-('Summary Data'!AM15*'Summary Data'!AM$39-'Summary Data'!AM32*'Summary Data'!AM$40)/17*$A116)</f>
        <v>0</v>
      </c>
      <c r="Q116" s="14">
        <f>('Summary Data'!AN14-('Summary Data'!AN15*'Summary Data'!AN$39-'Summary Data'!AN32*'Summary Data'!AN$40)/17*$A116)</f>
        <v>-2.7755575615628914E-17</v>
      </c>
      <c r="R116" s="14">
        <f>('Summary Data'!AO14-('Summary Data'!AO15*'Summary Data'!AO$39-'Summary Data'!AO32*'Summary Data'!AO$40)/17*$A116)</f>
        <v>1.3877787807814457E-17</v>
      </c>
      <c r="S116" s="14">
        <f>('Summary Data'!AP14-('Summary Data'!AP15*'Summary Data'!AP$39-'Summary Data'!AP32*'Summary Data'!AP$40)/17*$A116)</f>
        <v>0</v>
      </c>
      <c r="T116" s="14">
        <f>('Summary Data'!AQ14-('Summary Data'!AQ15*'Summary Data'!AQ$39-'Summary Data'!AQ32*'Summary Data'!AQ$40)/17*$A116)</f>
        <v>0</v>
      </c>
      <c r="U116" s="14">
        <f>('Summary Data'!AR14-('Summary Data'!AR15*'Summary Data'!AR$39-'Summary Data'!AR32*'Summary Data'!AR$40)/17*$A116)</f>
        <v>0</v>
      </c>
      <c r="V116" s="80">
        <f>'Summary Data'!AS14</f>
        <v>-0.00407254046975819</v>
      </c>
    </row>
    <row r="117" spans="1:22" ht="11.25">
      <c r="A117" s="81">
        <v>11</v>
      </c>
      <c r="B117" s="14">
        <f>('Summary Data'!Y15-('Summary Data'!Y16*'Summary Data'!Y$39-'Summary Data'!Y33*'Summary Data'!Y$40)/17*$A117)</f>
        <v>0.3622731326544882</v>
      </c>
      <c r="C117" s="14">
        <f>('Summary Data'!Z15-('Summary Data'!Z16*'Summary Data'!Z$39-'Summary Data'!Z33*'Summary Data'!Z$40)/17*$A117)</f>
        <v>0.7952498933196525</v>
      </c>
      <c r="D117" s="14">
        <f>('Summary Data'!AA15-('Summary Data'!AA16*'Summary Data'!AA$39-'Summary Data'!AA33*'Summary Data'!AA$40)/17*$A117)</f>
        <v>0.7961817224096325</v>
      </c>
      <c r="E117" s="14">
        <f>('Summary Data'!AB15-('Summary Data'!AB16*'Summary Data'!AB$39-'Summary Data'!AB33*'Summary Data'!AB$40)/17*$A117)</f>
        <v>0.7937051624799076</v>
      </c>
      <c r="F117" s="14">
        <f>('Summary Data'!AC15-('Summary Data'!AC16*'Summary Data'!AC$39-'Summary Data'!AC33*'Summary Data'!AC$40)/17*$A117)</f>
        <v>0.7907445034681225</v>
      </c>
      <c r="G117" s="14">
        <f>('Summary Data'!AD15-('Summary Data'!AD16*'Summary Data'!AD$39-'Summary Data'!AD33*'Summary Data'!AD$40)/17*$A117)</f>
        <v>0.7854535046021248</v>
      </c>
      <c r="H117" s="14">
        <f>('Summary Data'!AE15-('Summary Data'!AE16*'Summary Data'!AE$39-'Summary Data'!AE33*'Summary Data'!AE$40)/17*$A117)</f>
        <v>0.7941057825320855</v>
      </c>
      <c r="I117" s="14">
        <f>('Summary Data'!AF15-('Summary Data'!AF16*'Summary Data'!AF$39-'Summary Data'!AF33*'Summary Data'!AF$40)/17*$A117)</f>
        <v>0.8013553758852257</v>
      </c>
      <c r="J117" s="14">
        <f>('Summary Data'!AG15-('Summary Data'!AG16*'Summary Data'!AG$39-'Summary Data'!AG33*'Summary Data'!AG$40)/17*$A117)</f>
        <v>0.7979842868995641</v>
      </c>
      <c r="K117" s="14">
        <f>('Summary Data'!AH15-('Summary Data'!AH16*'Summary Data'!AH$39-'Summary Data'!AH33*'Summary Data'!AH$40)/17*$A117)</f>
        <v>0.7913740316914558</v>
      </c>
      <c r="L117" s="14">
        <f>('Summary Data'!AI15-('Summary Data'!AI16*'Summary Data'!AI$39-'Summary Data'!AI33*'Summary Data'!AI$40)/17*$A117)</f>
        <v>0.7969232337267874</v>
      </c>
      <c r="M117" s="14">
        <f>('Summary Data'!AJ15-('Summary Data'!AJ16*'Summary Data'!AJ$39-'Summary Data'!AJ33*'Summary Data'!AJ$40)/17*$A117)</f>
        <v>0.7979324322145314</v>
      </c>
      <c r="N117" s="14">
        <f>('Summary Data'!AK15-('Summary Data'!AK16*'Summary Data'!AK$39-'Summary Data'!AK33*'Summary Data'!AK$40)/17*$A117)</f>
        <v>0.7963882818167687</v>
      </c>
      <c r="O117" s="14">
        <f>('Summary Data'!AL15-('Summary Data'!AL16*'Summary Data'!AL$39-'Summary Data'!AL33*'Summary Data'!AL$40)/17*$A117)</f>
        <v>0.7932506896407149</v>
      </c>
      <c r="P117" s="14">
        <f>('Summary Data'!AM15-('Summary Data'!AM16*'Summary Data'!AM$39-'Summary Data'!AM33*'Summary Data'!AM$40)/17*$A117)</f>
        <v>0.7917707185708278</v>
      </c>
      <c r="Q117" s="14">
        <f>('Summary Data'!AN15-('Summary Data'!AN16*'Summary Data'!AN$39-'Summary Data'!AN33*'Summary Data'!AN$40)/17*$A117)</f>
        <v>0.7945813947152522</v>
      </c>
      <c r="R117" s="14">
        <f>('Summary Data'!AO15-('Summary Data'!AO16*'Summary Data'!AO$39-'Summary Data'!AO33*'Summary Data'!AO$40)/17*$A117)</f>
        <v>0.7942469028537665</v>
      </c>
      <c r="S117" s="14">
        <f>('Summary Data'!AP15-('Summary Data'!AP16*'Summary Data'!AP$39-'Summary Data'!AP33*'Summary Data'!AP$40)/17*$A117)</f>
        <v>0.7891471352059547</v>
      </c>
      <c r="T117" s="14">
        <f>('Summary Data'!AQ15-('Summary Data'!AQ16*'Summary Data'!AQ$39-'Summary Data'!AQ33*'Summary Data'!AQ$40)/17*$A117)</f>
        <v>0.7831221678351925</v>
      </c>
      <c r="U117" s="14">
        <f>('Summary Data'!AR15-('Summary Data'!AR16*'Summary Data'!AR$39-'Summary Data'!AR33*'Summary Data'!AR$40)/17*$A117)</f>
        <v>0.41024885118135473</v>
      </c>
      <c r="V117" s="80">
        <f>'Summary Data'!AS15</f>
        <v>0.7454506723343264</v>
      </c>
    </row>
    <row r="118" spans="1:23" ht="11.25">
      <c r="A118" s="81">
        <v>12</v>
      </c>
      <c r="B118" s="14">
        <f>('Summary Data'!Y16-('Summary Data'!Y17*'Summary Data'!Y$39-'Summary Data'!Y34*'Summary Data'!Y$40)/17*$A118)*10</f>
        <v>-0.016873465963537036</v>
      </c>
      <c r="C118" s="14">
        <f>('Summary Data'!Z16-('Summary Data'!Z17*'Summary Data'!Z$39-'Summary Data'!Z34*'Summary Data'!Z$40)/17*$A118)*10</f>
        <v>0.027787166747653844</v>
      </c>
      <c r="D118" s="14">
        <f>('Summary Data'!AA16-('Summary Data'!AA17*'Summary Data'!AA$39-'Summary Data'!AA34*'Summary Data'!AA$40)/17*$A118)*10</f>
        <v>-0.0024180969359066315</v>
      </c>
      <c r="E118" s="14">
        <f>('Summary Data'!AB16-('Summary Data'!AB17*'Summary Data'!AB$39-'Summary Data'!AB34*'Summary Data'!AB$40)/17*$A118)*10</f>
        <v>0.03542990350548551</v>
      </c>
      <c r="F118" s="14">
        <f>('Summary Data'!AC16-('Summary Data'!AC17*'Summary Data'!AC$39-'Summary Data'!AC34*'Summary Data'!AC$40)/17*$A118)*10</f>
        <v>0.03678657842392557</v>
      </c>
      <c r="G118" s="14">
        <f>('Summary Data'!AD16-('Summary Data'!AD17*'Summary Data'!AD$39-'Summary Data'!AD34*'Summary Data'!AD$40)/17*$A118)*10</f>
        <v>0.07266108770533034</v>
      </c>
      <c r="H118" s="14">
        <f>('Summary Data'!AE16-('Summary Data'!AE17*'Summary Data'!AE$39-'Summary Data'!AE34*'Summary Data'!AE$40)/17*$A118)*10</f>
        <v>0.028527594642967086</v>
      </c>
      <c r="I118" s="14">
        <f>('Summary Data'!AF16-('Summary Data'!AF17*'Summary Data'!AF$39-'Summary Data'!AF34*'Summary Data'!AF$40)/17*$A118)*10</f>
        <v>0.03897329855314936</v>
      </c>
      <c r="J118" s="14">
        <f>('Summary Data'!AG16-('Summary Data'!AG17*'Summary Data'!AG$39-'Summary Data'!AG34*'Summary Data'!AG$40)/17*$A118)*10</f>
        <v>0.06004582199493815</v>
      </c>
      <c r="K118" s="14">
        <f>('Summary Data'!AH16-('Summary Data'!AH17*'Summary Data'!AH$39-'Summary Data'!AH34*'Summary Data'!AH$40)/17*$A118)*10</f>
        <v>-0.0033987760042503666</v>
      </c>
      <c r="L118" s="14">
        <f>('Summary Data'!AI16-('Summary Data'!AI17*'Summary Data'!AI$39-'Summary Data'!AI34*'Summary Data'!AI$40)/17*$A118)*10</f>
        <v>0.0012863393512295776</v>
      </c>
      <c r="M118" s="14">
        <f>('Summary Data'!AJ16-('Summary Data'!AJ17*'Summary Data'!AJ$39-'Summary Data'!AJ34*'Summary Data'!AJ$40)/17*$A118)*10</f>
        <v>0.021465401848362285</v>
      </c>
      <c r="N118" s="14">
        <f>('Summary Data'!AK16-('Summary Data'!AK17*'Summary Data'!AK$39-'Summary Data'!AK34*'Summary Data'!AK$40)/17*$A118)*10</f>
        <v>0.0019531178964799119</v>
      </c>
      <c r="O118" s="14">
        <f>('Summary Data'!AL16-('Summary Data'!AL17*'Summary Data'!AL$39-'Summary Data'!AL34*'Summary Data'!AL$40)/17*$A118)*10</f>
        <v>0.017358811938464145</v>
      </c>
      <c r="P118" s="14">
        <f>('Summary Data'!AM16-('Summary Data'!AM17*'Summary Data'!AM$39-'Summary Data'!AM34*'Summary Data'!AM$40)/17*$A118)*10</f>
        <v>-0.005879554193085994</v>
      </c>
      <c r="Q118" s="14">
        <f>('Summary Data'!AN16-('Summary Data'!AN17*'Summary Data'!AN$39-'Summary Data'!AN34*'Summary Data'!AN$40)/17*$A118)*10</f>
        <v>0.01795799128280198</v>
      </c>
      <c r="R118" s="14">
        <f>('Summary Data'!AO16-('Summary Data'!AO17*'Summary Data'!AO$39-'Summary Data'!AO34*'Summary Data'!AO$40)/17*$A118)*10</f>
        <v>0.0565249194782955</v>
      </c>
      <c r="S118" s="14">
        <f>('Summary Data'!AP16-('Summary Data'!AP17*'Summary Data'!AP$39-'Summary Data'!AP34*'Summary Data'!AP$40)/17*$A118)*10</f>
        <v>0.040118080306399545</v>
      </c>
      <c r="T118" s="14">
        <f>('Summary Data'!AQ16-('Summary Data'!AQ17*'Summary Data'!AQ$39-'Summary Data'!AQ34*'Summary Data'!AQ$40)/17*$A118)*10</f>
        <v>0.04023594907920133</v>
      </c>
      <c r="U118" s="14">
        <f>('Summary Data'!AR16-('Summary Data'!AR17*'Summary Data'!AR$39-'Summary Data'!AR34*'Summary Data'!AR$40)/17*$A118)*10</f>
        <v>0.02886420652747696</v>
      </c>
      <c r="V118" s="80">
        <f>'Summary Data'!AS16*10</f>
        <v>0.01861783653099154</v>
      </c>
      <c r="W118" s="40" t="s">
        <v>89</v>
      </c>
    </row>
    <row r="119" spans="1:23" ht="11.25">
      <c r="A119" s="81">
        <v>13</v>
      </c>
      <c r="B119" s="14">
        <f>('Summary Data'!Y17-('Summary Data'!Y18*'Summary Data'!Y$39-'Summary Data'!Y35*'Summary Data'!Y$40)/17*$A119)*10</f>
        <v>0.49363916537972147</v>
      </c>
      <c r="C119" s="14">
        <f>('Summary Data'!Z17-('Summary Data'!Z18*'Summary Data'!Z$39-'Summary Data'!Z35*'Summary Data'!Z$40)/17*$A119)*10</f>
        <v>0.8818647097848699</v>
      </c>
      <c r="D119" s="14">
        <f>('Summary Data'!AA17-('Summary Data'!AA18*'Summary Data'!AA$39-'Summary Data'!AA35*'Summary Data'!AA$40)/17*$A119)*10</f>
        <v>0.8924084066558442</v>
      </c>
      <c r="E119" s="14">
        <f>('Summary Data'!AB17-('Summary Data'!AB18*'Summary Data'!AB$39-'Summary Data'!AB35*'Summary Data'!AB$40)/17*$A119)*10</f>
        <v>0.9171898567689296</v>
      </c>
      <c r="F119" s="14">
        <f>('Summary Data'!AC17-('Summary Data'!AC18*'Summary Data'!AC$39-'Summary Data'!AC35*'Summary Data'!AC$40)/17*$A119)*10</f>
        <v>0.8924328618594197</v>
      </c>
      <c r="G119" s="14">
        <f>('Summary Data'!AD17-('Summary Data'!AD18*'Summary Data'!AD$39-'Summary Data'!AD35*'Summary Data'!AD$40)/17*$A119)*10</f>
        <v>0.8780750991586322</v>
      </c>
      <c r="H119" s="14">
        <f>('Summary Data'!AE17-('Summary Data'!AE18*'Summary Data'!AE$39-'Summary Data'!AE35*'Summary Data'!AE$40)/17*$A119)*10</f>
        <v>0.9315805332289949</v>
      </c>
      <c r="I119" s="14">
        <f>('Summary Data'!AF17-('Summary Data'!AF18*'Summary Data'!AF$39-'Summary Data'!AF35*'Summary Data'!AF$40)/17*$A119)*10</f>
        <v>0.9503788297312856</v>
      </c>
      <c r="J119" s="14">
        <f>('Summary Data'!AG17-('Summary Data'!AG18*'Summary Data'!AG$39-'Summary Data'!AG35*'Summary Data'!AG$40)/17*$A119)*10</f>
        <v>0.9421356056627286</v>
      </c>
      <c r="K119" s="14">
        <f>('Summary Data'!AH17-('Summary Data'!AH18*'Summary Data'!AH$39-'Summary Data'!AH35*'Summary Data'!AH$40)/17*$A119)*10</f>
        <v>0.9226777958980943</v>
      </c>
      <c r="L119" s="14">
        <f>('Summary Data'!AI17-('Summary Data'!AI18*'Summary Data'!AI$39-'Summary Data'!AI35*'Summary Data'!AI$40)/17*$A119)*10</f>
        <v>0.9176726951699141</v>
      </c>
      <c r="M119" s="14">
        <f>('Summary Data'!AJ17-('Summary Data'!AJ18*'Summary Data'!AJ$39-'Summary Data'!AJ35*'Summary Data'!AJ$40)/17*$A119)*10</f>
        <v>0.9119508431828152</v>
      </c>
      <c r="N119" s="14">
        <f>('Summary Data'!AK17-('Summary Data'!AK18*'Summary Data'!AK$39-'Summary Data'!AK35*'Summary Data'!AK$40)/17*$A119)*10</f>
        <v>0.902905661263489</v>
      </c>
      <c r="O119" s="14">
        <f>('Summary Data'!AL17-('Summary Data'!AL18*'Summary Data'!AL$39-'Summary Data'!AL35*'Summary Data'!AL$40)/17*$A119)*10</f>
        <v>0.8869765296105327</v>
      </c>
      <c r="P119" s="14">
        <f>('Summary Data'!AM17-('Summary Data'!AM18*'Summary Data'!AM$39-'Summary Data'!AM35*'Summary Data'!AM$40)/17*$A119)*10</f>
        <v>0.8899377035805245</v>
      </c>
      <c r="Q119" s="14">
        <f>('Summary Data'!AN17-('Summary Data'!AN18*'Summary Data'!AN$39-'Summary Data'!AN35*'Summary Data'!AN$40)/17*$A119)*10</f>
        <v>0.9077085305077914</v>
      </c>
      <c r="R119" s="14">
        <f>('Summary Data'!AO17-('Summary Data'!AO18*'Summary Data'!AO$39-'Summary Data'!AO35*'Summary Data'!AO$40)/17*$A119)*10</f>
        <v>0.9341313828968372</v>
      </c>
      <c r="S119" s="14">
        <f>('Summary Data'!AP17-('Summary Data'!AP18*'Summary Data'!AP$39-'Summary Data'!AP35*'Summary Data'!AP$40)/17*$A119)*10</f>
        <v>0.9021894144088362</v>
      </c>
      <c r="T119" s="14">
        <f>('Summary Data'!AQ17-('Summary Data'!AQ18*'Summary Data'!AQ$39-'Summary Data'!AQ35*'Summary Data'!AQ$40)/17*$A119)*10</f>
        <v>0.8292945029530995</v>
      </c>
      <c r="U119" s="14">
        <f>('Summary Data'!AR17-('Summary Data'!AR18*'Summary Data'!AR$39-'Summary Data'!AR35*'Summary Data'!AR$40)/17*$A119)*10</f>
        <v>0.39109247966111904</v>
      </c>
      <c r="V119" s="80">
        <f>'Summary Data'!AS17*10</f>
        <v>0.8233725024023913</v>
      </c>
      <c r="W119" s="40" t="s">
        <v>89</v>
      </c>
    </row>
    <row r="120" spans="1:23" ht="11.25">
      <c r="A120" s="81">
        <v>14</v>
      </c>
      <c r="B120" s="14">
        <f>('Summary Data'!Y18-('Summary Data'!Y19*'Summary Data'!Y$39-'Summary Data'!Y36*'Summary Data'!Y$40)/17*$A120)*10</f>
        <v>-0.020549090181609497</v>
      </c>
      <c r="C120" s="14">
        <f>('Summary Data'!Z18-('Summary Data'!Z19*'Summary Data'!Z$39-'Summary Data'!Z36*'Summary Data'!Z$40)/17*$A120)*10</f>
        <v>-0.04586881361958721</v>
      </c>
      <c r="D120" s="14">
        <f>('Summary Data'!AA18-('Summary Data'!AA19*'Summary Data'!AA$39-'Summary Data'!AA36*'Summary Data'!AA$40)/17*$A120)*10</f>
        <v>0.0022844111355569893</v>
      </c>
      <c r="E120" s="14">
        <f>('Summary Data'!AB18-('Summary Data'!AB19*'Summary Data'!AB$39-'Summary Data'!AB36*'Summary Data'!AB$40)/17*$A120)*10</f>
        <v>0.007099400845955728</v>
      </c>
      <c r="F120" s="14">
        <f>('Summary Data'!AC18-('Summary Data'!AC19*'Summary Data'!AC$39-'Summary Data'!AC36*'Summary Data'!AC$40)/17*$A120)*10</f>
        <v>0.00815713170796397</v>
      </c>
      <c r="G120" s="14">
        <f>('Summary Data'!AD18-('Summary Data'!AD19*'Summary Data'!AD$39-'Summary Data'!AD36*'Summary Data'!AD$40)/17*$A120)*10</f>
        <v>0.003123401009726646</v>
      </c>
      <c r="H120" s="14">
        <f>('Summary Data'!AE18-('Summary Data'!AE19*'Summary Data'!AE$39-'Summary Data'!AE36*'Summary Data'!AE$40)/17*$A120)*10</f>
        <v>-0.008420925530402865</v>
      </c>
      <c r="I120" s="14">
        <f>('Summary Data'!AF18-('Summary Data'!AF19*'Summary Data'!AF$39-'Summary Data'!AF36*'Summary Data'!AF$40)/17*$A120)*10</f>
        <v>0.01946135606294198</v>
      </c>
      <c r="J120" s="14">
        <f>('Summary Data'!AG18-('Summary Data'!AG19*'Summary Data'!AG$39-'Summary Data'!AG36*'Summary Data'!AG$40)/17*$A120)*10</f>
        <v>0.005720379757785051</v>
      </c>
      <c r="K120" s="14">
        <f>('Summary Data'!AH18-('Summary Data'!AH19*'Summary Data'!AH$39-'Summary Data'!AH36*'Summary Data'!AH$40)/17*$A120)*10</f>
        <v>-0.004076344320588766</v>
      </c>
      <c r="L120" s="14">
        <f>('Summary Data'!AI18-('Summary Data'!AI19*'Summary Data'!AI$39-'Summary Data'!AI36*'Summary Data'!AI$40)/17*$A120)*10</f>
        <v>-0.002752384378117978</v>
      </c>
      <c r="M120" s="14">
        <f>('Summary Data'!AJ18-('Summary Data'!AJ19*'Summary Data'!AJ$39-'Summary Data'!AJ36*'Summary Data'!AJ$40)/17*$A120)*10</f>
        <v>-0.00046709756794931006</v>
      </c>
      <c r="N120" s="14">
        <f>('Summary Data'!AK18-('Summary Data'!AK19*'Summary Data'!AK$39-'Summary Data'!AK36*'Summary Data'!AK$40)/17*$A120)*10</f>
        <v>-0.01499835126583179</v>
      </c>
      <c r="O120" s="14">
        <f>('Summary Data'!AL18-('Summary Data'!AL19*'Summary Data'!AL$39-'Summary Data'!AL36*'Summary Data'!AL$40)/17*$A120)*10</f>
        <v>0.00653157357217087</v>
      </c>
      <c r="P120" s="14">
        <f>('Summary Data'!AM18-('Summary Data'!AM19*'Summary Data'!AM$39-'Summary Data'!AM36*'Summary Data'!AM$40)/17*$A120)*10</f>
        <v>-0.026163769866006686</v>
      </c>
      <c r="Q120" s="14">
        <f>('Summary Data'!AN18-('Summary Data'!AN19*'Summary Data'!AN$39-'Summary Data'!AN36*'Summary Data'!AN$40)/17*$A120)*10</f>
        <v>-0.0016567702657830155</v>
      </c>
      <c r="R120" s="14">
        <f>('Summary Data'!AO18-('Summary Data'!AO19*'Summary Data'!AO$39-'Summary Data'!AO36*'Summary Data'!AO$40)/17*$A120)*10</f>
        <v>0.03384655188489433</v>
      </c>
      <c r="S120" s="14">
        <f>('Summary Data'!AP18-('Summary Data'!AP19*'Summary Data'!AP$39-'Summary Data'!AP36*'Summary Data'!AP$40)/17*$A120)*10</f>
        <v>0.007838881395663445</v>
      </c>
      <c r="T120" s="14">
        <f>('Summary Data'!AQ18-('Summary Data'!AQ19*'Summary Data'!AQ$39-'Summary Data'!AQ36*'Summary Data'!AQ$40)/17*$A120)*10</f>
        <v>-0.0025590909881745977</v>
      </c>
      <c r="U120" s="14">
        <f>('Summary Data'!AR18-('Summary Data'!AR19*'Summary Data'!AR$39-'Summary Data'!AR36*'Summary Data'!AR$40)/17*$A120)*10</f>
        <v>-0.017816190466960893</v>
      </c>
      <c r="V120" s="80">
        <f>'Summary Data'!AS18*10</f>
        <v>-0.006827006381895924</v>
      </c>
      <c r="W120" s="40" t="s">
        <v>89</v>
      </c>
    </row>
    <row r="121" spans="1:23" ht="11.25">
      <c r="A121" s="81">
        <v>15</v>
      </c>
      <c r="B121" s="14">
        <f>('Summary Data'!Y19-('Summary Data'!Y20*'Summary Data'!Y$39-'Summary Data'!Y37*'Summary Data'!Y$40)/17*$A121)*10</f>
        <v>-0.05460148463508319</v>
      </c>
      <c r="C121" s="14">
        <f>('Summary Data'!Z19-('Summary Data'!Z20*'Summary Data'!Z$39-'Summary Data'!Z37*'Summary Data'!Z$40)/17*$A121)*10</f>
        <v>0.2772758164297173</v>
      </c>
      <c r="D121" s="14">
        <f>('Summary Data'!AA19-('Summary Data'!AA20*'Summary Data'!AA$39-'Summary Data'!AA37*'Summary Data'!AA$40)/17*$A121)*10</f>
        <v>0.31556987486867805</v>
      </c>
      <c r="E121" s="14">
        <f>('Summary Data'!AB19-('Summary Data'!AB20*'Summary Data'!AB$39-'Summary Data'!AB37*'Summary Data'!AB$40)/17*$A121)*10</f>
        <v>0.3130498921981937</v>
      </c>
      <c r="F121" s="14">
        <f>('Summary Data'!AC19-('Summary Data'!AC20*'Summary Data'!AC$39-'Summary Data'!AC37*'Summary Data'!AC$40)/17*$A121)*10</f>
        <v>0.33993267878657946</v>
      </c>
      <c r="G121" s="14">
        <f>('Summary Data'!AD19-('Summary Data'!AD20*'Summary Data'!AD$39-'Summary Data'!AD37*'Summary Data'!AD$40)/17*$A121)*10</f>
        <v>0.31411476893964446</v>
      </c>
      <c r="H121" s="14">
        <f>('Summary Data'!AE19-('Summary Data'!AE20*'Summary Data'!AE$39-'Summary Data'!AE37*'Summary Data'!AE$40)/17*$A121)*10</f>
        <v>0.30240805495478906</v>
      </c>
      <c r="I121" s="14">
        <f>('Summary Data'!AF19-('Summary Data'!AF20*'Summary Data'!AF$39-'Summary Data'!AF37*'Summary Data'!AF$40)/17*$A121)*10</f>
        <v>0.2598748585469563</v>
      </c>
      <c r="J121" s="14">
        <f>('Summary Data'!AG19-('Summary Data'!AG20*'Summary Data'!AG$39-'Summary Data'!AG37*'Summary Data'!AG$40)/17*$A121)*10</f>
        <v>0.29284957658763794</v>
      </c>
      <c r="K121" s="14">
        <f>('Summary Data'!AH19-('Summary Data'!AH20*'Summary Data'!AH$39-'Summary Data'!AH37*'Summary Data'!AH$40)/17*$A121)*10</f>
        <v>0.2755740733503025</v>
      </c>
      <c r="L121" s="14">
        <f>('Summary Data'!AI19-('Summary Data'!AI20*'Summary Data'!AI$39-'Summary Data'!AI37*'Summary Data'!AI$40)/17*$A121)*10</f>
        <v>0.3012236732892415</v>
      </c>
      <c r="M121" s="14">
        <f>('Summary Data'!AJ19-('Summary Data'!AJ20*'Summary Data'!AJ$39-'Summary Data'!AJ37*'Summary Data'!AJ$40)/17*$A121)*10</f>
        <v>0.31404209425046875</v>
      </c>
      <c r="N121" s="14">
        <f>('Summary Data'!AK19-('Summary Data'!AK20*'Summary Data'!AK$39-'Summary Data'!AK37*'Summary Data'!AK$40)/17*$A121)*10</f>
        <v>0.32260549657260523</v>
      </c>
      <c r="O121" s="14">
        <f>('Summary Data'!AL19-('Summary Data'!AL20*'Summary Data'!AL$39-'Summary Data'!AL37*'Summary Data'!AL$40)/17*$A121)*10</f>
        <v>0.3112277439468871</v>
      </c>
      <c r="P121" s="14">
        <f>('Summary Data'!AM19-('Summary Data'!AM20*'Summary Data'!AM$39-'Summary Data'!AM37*'Summary Data'!AM$40)/17*$A121)*10</f>
        <v>0.3114295382210205</v>
      </c>
      <c r="Q121" s="14">
        <f>('Summary Data'!AN19-('Summary Data'!AN20*'Summary Data'!AN$39-'Summary Data'!AN37*'Summary Data'!AN$40)/17*$A121)*10</f>
        <v>0.30984154573891587</v>
      </c>
      <c r="R121" s="14">
        <f>('Summary Data'!AO19-('Summary Data'!AO20*'Summary Data'!AO$39-'Summary Data'!AO37*'Summary Data'!AO$40)/17*$A121)*10</f>
        <v>0.2973472371414116</v>
      </c>
      <c r="S121" s="14">
        <f>('Summary Data'!AP19-('Summary Data'!AP20*'Summary Data'!AP$39-'Summary Data'!AP37*'Summary Data'!AP$40)/17*$A121)*10</f>
        <v>0.30739088589905417</v>
      </c>
      <c r="T121" s="14">
        <f>('Summary Data'!AQ19-('Summary Data'!AQ20*'Summary Data'!AQ$39-'Summary Data'!AQ37*'Summary Data'!AQ$40)/17*$A121)*10</f>
        <v>0.34010162742453587</v>
      </c>
      <c r="U121" s="14">
        <f>('Summary Data'!AR19-('Summary Data'!AR20*'Summary Data'!AR$39-'Summary Data'!AR37*'Summary Data'!AR$40)/17*$A121)*10</f>
        <v>0.03654312089648243</v>
      </c>
      <c r="V121" s="80">
        <f>'Summary Data'!AS19*10</f>
        <v>0.3364953586306146</v>
      </c>
      <c r="W121" s="40" t="s">
        <v>89</v>
      </c>
    </row>
    <row r="122" spans="1:23" ht="11.25">
      <c r="A122" s="81">
        <v>16</v>
      </c>
      <c r="B122" s="14">
        <f>('Summary Data'!Y20-('Summary Data'!Y21*'Summary Data'!Y$39-'Summary Data'!Y38*'Summary Data'!Y$40)/17*$A122)*10</f>
        <v>-0.0030797287212893255</v>
      </c>
      <c r="C122" s="14">
        <f>('Summary Data'!Z20-('Summary Data'!Z21*'Summary Data'!Z$39-'Summary Data'!Z38*'Summary Data'!Z$40)/17*$A122)*10</f>
        <v>-0.02755983029182344</v>
      </c>
      <c r="D122" s="14">
        <f>('Summary Data'!AA20-('Summary Data'!AA21*'Summary Data'!AA$39-'Summary Data'!AA38*'Summary Data'!AA$40)/17*$A122)*10</f>
        <v>-0.03280533098986467</v>
      </c>
      <c r="E122" s="14">
        <f>('Summary Data'!AB20-('Summary Data'!AB21*'Summary Data'!AB$39-'Summary Data'!AB38*'Summary Data'!AB$40)/17*$A122)*10</f>
        <v>-0.0240805163498458</v>
      </c>
      <c r="F122" s="14">
        <f>('Summary Data'!AC20-('Summary Data'!AC21*'Summary Data'!AC$39-'Summary Data'!AC38*'Summary Data'!AC$40)/17*$A122)*10</f>
        <v>-0.006057784054492518</v>
      </c>
      <c r="G122" s="14">
        <f>('Summary Data'!AD20-('Summary Data'!AD21*'Summary Data'!AD$39-'Summary Data'!AD38*'Summary Data'!AD$40)/17*$A122)*10</f>
        <v>-0.01603242266024131</v>
      </c>
      <c r="H122" s="14">
        <f>('Summary Data'!AE20-('Summary Data'!AE21*'Summary Data'!AE$39-'Summary Data'!AE38*'Summary Data'!AE$40)/17*$A122)*10</f>
        <v>-0.004350283259819962</v>
      </c>
      <c r="I122" s="14">
        <f>('Summary Data'!AF20-('Summary Data'!AF21*'Summary Data'!AF$39-'Summary Data'!AF38*'Summary Data'!AF$40)/17*$A122)*10</f>
        <v>-0.013376427907822383</v>
      </c>
      <c r="J122" s="14">
        <f>('Summary Data'!AG20-('Summary Data'!AG21*'Summary Data'!AG$39-'Summary Data'!AG38*'Summary Data'!AG$40)/17*$A122)*10</f>
        <v>-0.0031367394902694166</v>
      </c>
      <c r="K122" s="14">
        <f>('Summary Data'!AH20-('Summary Data'!AH21*'Summary Data'!AH$39-'Summary Data'!AH38*'Summary Data'!AH$40)/17*$A122)*10</f>
        <v>-0.0014467200003196942</v>
      </c>
      <c r="L122" s="14">
        <f>('Summary Data'!AI20-('Summary Data'!AI21*'Summary Data'!AI$39-'Summary Data'!AI38*'Summary Data'!AI$40)/17*$A122)*10</f>
        <v>-0.017430535605416925</v>
      </c>
      <c r="M122" s="14">
        <f>('Summary Data'!AJ20-('Summary Data'!AJ21*'Summary Data'!AJ$39-'Summary Data'!AJ38*'Summary Data'!AJ$40)/17*$A122)*10</f>
        <v>-0.01456374827071897</v>
      </c>
      <c r="N122" s="14">
        <f>('Summary Data'!AK20-('Summary Data'!AK21*'Summary Data'!AK$39-'Summary Data'!AK38*'Summary Data'!AK$40)/17*$A122)*10</f>
        <v>-0.02668573433765597</v>
      </c>
      <c r="O122" s="14">
        <f>('Summary Data'!AL20-('Summary Data'!AL21*'Summary Data'!AL$39-'Summary Data'!AL38*'Summary Data'!AL$40)/17*$A122)*10</f>
        <v>-0.005401255547819138</v>
      </c>
      <c r="P122" s="14">
        <f>('Summary Data'!AM20-('Summary Data'!AM21*'Summary Data'!AM$39-'Summary Data'!AM38*'Summary Data'!AM$40)/17*$A122)*10</f>
        <v>-0.005501007221051339</v>
      </c>
      <c r="Q122" s="14">
        <f>('Summary Data'!AN20-('Summary Data'!AN21*'Summary Data'!AN$39-'Summary Data'!AN38*'Summary Data'!AN$40)/17*$A122)*10</f>
        <v>-0.01781494571689069</v>
      </c>
      <c r="R122" s="14">
        <f>('Summary Data'!AO20-('Summary Data'!AO21*'Summary Data'!AO$39-'Summary Data'!AO38*'Summary Data'!AO$40)/17*$A122)*10</f>
        <v>-0.04872674407554258</v>
      </c>
      <c r="S122" s="14">
        <f>('Summary Data'!AP20-('Summary Data'!AP21*'Summary Data'!AP$39-'Summary Data'!AP38*'Summary Data'!AP$40)/17*$A122)*10</f>
        <v>-0.02156995416574041</v>
      </c>
      <c r="T122" s="14">
        <f>('Summary Data'!AQ20-('Summary Data'!AQ21*'Summary Data'!AQ$39-'Summary Data'!AQ38*'Summary Data'!AQ$40)/17*$A122)*10</f>
        <v>-0.0041896286767654535</v>
      </c>
      <c r="U122" s="14">
        <f>('Summary Data'!AR20-('Summary Data'!AR21*'Summary Data'!AR$39-'Summary Data'!AR38*'Summary Data'!AR$40)/17*$A122)*10</f>
        <v>-0.036280424531066696</v>
      </c>
      <c r="V122" s="80">
        <f>'Summary Data'!AS20*10</f>
        <v>-0.010807305229069092</v>
      </c>
      <c r="W122" s="40" t="s">
        <v>89</v>
      </c>
    </row>
    <row r="123" spans="1:23" ht="12" thickBot="1">
      <c r="A123" s="82">
        <v>17</v>
      </c>
      <c r="B123" s="16">
        <f>'Summary Data'!Y21*10</f>
        <v>-0.34437877244693593</v>
      </c>
      <c r="C123" s="16">
        <f>'Summary Data'!Z21*10</f>
        <v>-0.6841122000328015</v>
      </c>
      <c r="D123" s="16">
        <f>'Summary Data'!AA21*10</f>
        <v>-0.6840752748986683</v>
      </c>
      <c r="E123" s="16">
        <f>'Summary Data'!AB21*10</f>
        <v>-0.6766988456355155</v>
      </c>
      <c r="F123" s="16">
        <f>'Summary Data'!AC21*10</f>
        <v>-0.6783554023732313</v>
      </c>
      <c r="G123" s="16">
        <f>'Summary Data'!AD21*10</f>
        <v>-0.6770396098474772</v>
      </c>
      <c r="H123" s="16">
        <f>'Summary Data'!AE21*10</f>
        <v>-0.6721350095037192</v>
      </c>
      <c r="I123" s="16">
        <f>'Summary Data'!AF21*10</f>
        <v>-0.6804353228397176</v>
      </c>
      <c r="J123" s="16">
        <f>'Summary Data'!AG21*10</f>
        <v>-0.6763645685828568</v>
      </c>
      <c r="K123" s="16">
        <f>'Summary Data'!AH21*10</f>
        <v>-0.6729474781081092</v>
      </c>
      <c r="L123" s="16">
        <f>'Summary Data'!AI21*10</f>
        <v>-0.6794413300008051</v>
      </c>
      <c r="M123" s="16">
        <f>'Summary Data'!AJ21*10</f>
        <v>-0.6745412754783765</v>
      </c>
      <c r="N123" s="16">
        <f>'Summary Data'!AK21*10</f>
        <v>-0.6781255374750511</v>
      </c>
      <c r="O123" s="16">
        <f>'Summary Data'!AL21*10</f>
        <v>-0.6736571340049222</v>
      </c>
      <c r="P123" s="16">
        <f>'Summary Data'!AM21*10</f>
        <v>-0.6702164752635392</v>
      </c>
      <c r="Q123" s="16">
        <f>'Summary Data'!AN21*10</f>
        <v>-0.681659961816613</v>
      </c>
      <c r="R123" s="16">
        <f>'Summary Data'!AO21*10</f>
        <v>-0.6772730247218894</v>
      </c>
      <c r="S123" s="16">
        <f>'Summary Data'!AP21*10</f>
        <v>-0.6731343252101951</v>
      </c>
      <c r="T123" s="16">
        <f>'Summary Data'!AQ21*10</f>
        <v>-0.6711692017417548</v>
      </c>
      <c r="U123" s="16">
        <f>'Summary Data'!AR21*10</f>
        <v>-0.3790147555078398</v>
      </c>
      <c r="V123" s="33">
        <f>'Summary Data'!AS21*10</f>
        <v>-0.6452387752745015</v>
      </c>
      <c r="W123" s="40" t="s">
        <v>89</v>
      </c>
    </row>
    <row r="124" ht="12" thickBot="1"/>
    <row r="125" spans="1:22" ht="11.25">
      <c r="A125" s="121" t="s">
        <v>128</v>
      </c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3"/>
    </row>
    <row r="126" spans="1:22" ht="11.25">
      <c r="A126" s="81"/>
      <c r="B126" s="79" t="s">
        <v>84</v>
      </c>
      <c r="C126" s="79" t="s">
        <v>85</v>
      </c>
      <c r="D126" s="79" t="s">
        <v>86</v>
      </c>
      <c r="E126" s="79" t="s">
        <v>87</v>
      </c>
      <c r="F126" s="79" t="s">
        <v>88</v>
      </c>
      <c r="G126" s="79" t="s">
        <v>93</v>
      </c>
      <c r="H126" s="79" t="s">
        <v>94</v>
      </c>
      <c r="I126" s="79" t="s">
        <v>95</v>
      </c>
      <c r="J126" s="79" t="s">
        <v>96</v>
      </c>
      <c r="K126" s="79" t="s">
        <v>97</v>
      </c>
      <c r="L126" s="79" t="s">
        <v>98</v>
      </c>
      <c r="M126" s="79" t="s">
        <v>99</v>
      </c>
      <c r="N126" s="79" t="s">
        <v>100</v>
      </c>
      <c r="O126" s="79" t="s">
        <v>101</v>
      </c>
      <c r="P126" s="79" t="s">
        <v>102</v>
      </c>
      <c r="Q126" s="79" t="s">
        <v>103</v>
      </c>
      <c r="R126" s="79" t="s">
        <v>104</v>
      </c>
      <c r="S126" s="79" t="s">
        <v>105</v>
      </c>
      <c r="T126" s="79" t="s">
        <v>106</v>
      </c>
      <c r="U126" s="79" t="s">
        <v>107</v>
      </c>
      <c r="V126" s="15" t="s">
        <v>108</v>
      </c>
    </row>
    <row r="127" spans="1:22" ht="11.25">
      <c r="A127" s="81">
        <v>1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80"/>
    </row>
    <row r="128" spans="1:22" ht="11.25">
      <c r="A128" s="81">
        <v>2</v>
      </c>
      <c r="B128" s="14">
        <f>('Summary Data'!Y23-('Summary Data'!Y$40*'Summary Data'!Y7+'Summary Data'!Y$39*'Summary Data'!Y24)/17*$A128)</f>
        <v>0.051956086972660964</v>
      </c>
      <c r="C128" s="14">
        <f>('Summary Data'!Z23-('Summary Data'!Z$40*'Summary Data'!Z7+'Summary Data'!Z$39*'Summary Data'!Z24)/17*$A128)</f>
        <v>-8.028604221772653</v>
      </c>
      <c r="D128" s="14">
        <f>('Summary Data'!AA23-('Summary Data'!AA$40*'Summary Data'!AA7+'Summary Data'!AA$39*'Summary Data'!AA24)/17*$A128)</f>
        <v>-6.503242995836358</v>
      </c>
      <c r="E128" s="14">
        <f>('Summary Data'!AB23-('Summary Data'!AB$40*'Summary Data'!AB7+'Summary Data'!AB$39*'Summary Data'!AB24)/17*$A128)</f>
        <v>-7.198547236356722</v>
      </c>
      <c r="F128" s="14">
        <f>('Summary Data'!AC23-('Summary Data'!AC$40*'Summary Data'!AC7+'Summary Data'!AC$39*'Summary Data'!AC24)/17*$A128)</f>
        <v>-8.146682251675728</v>
      </c>
      <c r="G128" s="14">
        <f>('Summary Data'!AD23-('Summary Data'!AD$40*'Summary Data'!AD7+'Summary Data'!AD$39*'Summary Data'!AD24)/17*$A128)</f>
        <v>-5.417893674051117</v>
      </c>
      <c r="H128" s="14">
        <f>('Summary Data'!AE23-('Summary Data'!AE$40*'Summary Data'!AE7+'Summary Data'!AE$39*'Summary Data'!AE24)/17*$A128)</f>
        <v>-6.140253527435943</v>
      </c>
      <c r="I128" s="14">
        <f>('Summary Data'!AF23-('Summary Data'!AF$40*'Summary Data'!AF7+'Summary Data'!AF$39*'Summary Data'!AF24)/17*$A128)</f>
        <v>-5.7458124541980045</v>
      </c>
      <c r="J128" s="14">
        <f>('Summary Data'!AG23-('Summary Data'!AG$40*'Summary Data'!AG7+'Summary Data'!AG$39*'Summary Data'!AG24)/17*$A128)</f>
        <v>-5.609445590459945</v>
      </c>
      <c r="K128" s="14">
        <f>('Summary Data'!AH23-('Summary Data'!AH$40*'Summary Data'!AH7+'Summary Data'!AH$39*'Summary Data'!AH24)/17*$A128)</f>
        <v>-6.498938953274872</v>
      </c>
      <c r="L128" s="14">
        <f>('Summary Data'!AI23-('Summary Data'!AI$40*'Summary Data'!AI7+'Summary Data'!AI$39*'Summary Data'!AI24)/17*$A128)</f>
        <v>-6.679201254017343</v>
      </c>
      <c r="M128" s="14">
        <f>('Summary Data'!AJ23-('Summary Data'!AJ$40*'Summary Data'!AJ7+'Summary Data'!AJ$39*'Summary Data'!AJ24)/17*$A128)</f>
        <v>-5.773312950320842</v>
      </c>
      <c r="N128" s="14">
        <f>('Summary Data'!AK23-('Summary Data'!AK$40*'Summary Data'!AK7+'Summary Data'!AK$39*'Summary Data'!AK24)/17*$A128)</f>
        <v>-6.603444773804643</v>
      </c>
      <c r="O128" s="14">
        <f>('Summary Data'!AL23-('Summary Data'!AL$40*'Summary Data'!AL7+'Summary Data'!AL$39*'Summary Data'!AL24)/17*$A128)</f>
        <v>-7.983453073374633</v>
      </c>
      <c r="P128" s="14">
        <f>('Summary Data'!AM23-('Summary Data'!AM$40*'Summary Data'!AM7+'Summary Data'!AM$39*'Summary Data'!AM24)/17*$A128)</f>
        <v>-6.4324659476885255</v>
      </c>
      <c r="Q128" s="14">
        <f>('Summary Data'!AN23-('Summary Data'!AN$40*'Summary Data'!AN7+'Summary Data'!AN$39*'Summary Data'!AN24)/17*$A128)</f>
        <v>-6.809633305719668</v>
      </c>
      <c r="R128" s="14">
        <f>('Summary Data'!AO23-('Summary Data'!AO$40*'Summary Data'!AO7+'Summary Data'!AO$39*'Summary Data'!AO24)/17*$A128)</f>
        <v>-6.501116699043581</v>
      </c>
      <c r="S128" s="14">
        <f>('Summary Data'!AP23-('Summary Data'!AP$40*'Summary Data'!AP7+'Summary Data'!AP$39*'Summary Data'!AP24)/17*$A128)</f>
        <v>-5.302171058044623</v>
      </c>
      <c r="T128" s="14">
        <f>('Summary Data'!AQ23-('Summary Data'!AQ$40*'Summary Data'!AQ7+'Summary Data'!AQ$39*'Summary Data'!AQ24)/17*$A128)</f>
        <v>-5.456420179923886</v>
      </c>
      <c r="U128" s="14">
        <f>('Summary Data'!AR23-('Summary Data'!AR$40*'Summary Data'!AR7+'Summary Data'!AR$39*'Summary Data'!AR24)/17*$A128)</f>
        <v>0.5767441594781773</v>
      </c>
      <c r="V128" s="80">
        <f>'Summary Data'!AS23</f>
        <v>-5.810927921205762</v>
      </c>
    </row>
    <row r="129" spans="1:22" ht="11.25">
      <c r="A129" s="81">
        <v>3</v>
      </c>
      <c r="B129" s="14">
        <f>('Summary Data'!Y24-('Summary Data'!Y$40*'Summary Data'!Y8+'Summary Data'!Y$39*'Summary Data'!Y25)/17*$A129)</f>
        <v>-1.6663123611942758</v>
      </c>
      <c r="C129" s="14">
        <f>('Summary Data'!Z24-('Summary Data'!Z$40*'Summary Data'!Z8+'Summary Data'!Z$39*'Summary Data'!Z25)/17*$A129)</f>
        <v>0.5958004433266926</v>
      </c>
      <c r="D129" s="14">
        <f>('Summary Data'!AA24-('Summary Data'!AA$40*'Summary Data'!AA8+'Summary Data'!AA$39*'Summary Data'!AA25)/17*$A129)</f>
        <v>1.3684300394111504</v>
      </c>
      <c r="E129" s="14">
        <f>('Summary Data'!AB24-('Summary Data'!AB$40*'Summary Data'!AB8+'Summary Data'!AB$39*'Summary Data'!AB25)/17*$A129)</f>
        <v>0.6186482388585284</v>
      </c>
      <c r="F129" s="14">
        <f>('Summary Data'!AC24-('Summary Data'!AC$40*'Summary Data'!AC8+'Summary Data'!AC$39*'Summary Data'!AC25)/17*$A129)</f>
        <v>0.8171647687399042</v>
      </c>
      <c r="G129" s="14">
        <f>('Summary Data'!AD24-('Summary Data'!AD$40*'Summary Data'!AD8+'Summary Data'!AD$39*'Summary Data'!AD25)/17*$A129)</f>
        <v>-0.07014316585241998</v>
      </c>
      <c r="H129" s="14">
        <f>('Summary Data'!AE24-('Summary Data'!AE$40*'Summary Data'!AE8+'Summary Data'!AE$39*'Summary Data'!AE25)/17*$A129)</f>
        <v>0.2161614177878322</v>
      </c>
      <c r="I129" s="14">
        <f>('Summary Data'!AF24-('Summary Data'!AF$40*'Summary Data'!AF8+'Summary Data'!AF$39*'Summary Data'!AF25)/17*$A129)</f>
        <v>0.5121347425122627</v>
      </c>
      <c r="J129" s="14">
        <f>('Summary Data'!AG24-('Summary Data'!AG$40*'Summary Data'!AG8+'Summary Data'!AG$39*'Summary Data'!AG25)/17*$A129)</f>
        <v>0.41471388638262113</v>
      </c>
      <c r="K129" s="14">
        <f>('Summary Data'!AH24-('Summary Data'!AH$40*'Summary Data'!AH8+'Summary Data'!AH$39*'Summary Data'!AH25)/17*$A129)</f>
        <v>1.2429961684735544</v>
      </c>
      <c r="L129" s="14">
        <f>('Summary Data'!AI24-('Summary Data'!AI$40*'Summary Data'!AI8+'Summary Data'!AI$39*'Summary Data'!AI25)/17*$A129)</f>
        <v>0.7232307148978836</v>
      </c>
      <c r="M129" s="14">
        <f>('Summary Data'!AJ24-('Summary Data'!AJ$40*'Summary Data'!AJ8+'Summary Data'!AJ$39*'Summary Data'!AJ25)/17*$A129)</f>
        <v>1.0994506914839728</v>
      </c>
      <c r="N129" s="14">
        <f>('Summary Data'!AK24-('Summary Data'!AK$40*'Summary Data'!AK8+'Summary Data'!AK$39*'Summary Data'!AK25)/17*$A129)</f>
        <v>1.118517451828205</v>
      </c>
      <c r="O129" s="14">
        <f>('Summary Data'!AL24-('Summary Data'!AL$40*'Summary Data'!AL8+'Summary Data'!AL$39*'Summary Data'!AL25)/17*$A129)</f>
        <v>0.6403375791411646</v>
      </c>
      <c r="P129" s="14">
        <f>('Summary Data'!AM24-('Summary Data'!AM$40*'Summary Data'!AM8+'Summary Data'!AM$39*'Summary Data'!AM25)/17*$A129)</f>
        <v>1.1375998881426248</v>
      </c>
      <c r="Q129" s="14">
        <f>('Summary Data'!AN24-('Summary Data'!AN$40*'Summary Data'!AN8+'Summary Data'!AN$39*'Summary Data'!AN25)/17*$A129)</f>
        <v>0.9750222992013989</v>
      </c>
      <c r="R129" s="14">
        <f>('Summary Data'!AO24-('Summary Data'!AO$40*'Summary Data'!AO8+'Summary Data'!AO$39*'Summary Data'!AO25)/17*$A129)</f>
        <v>1.3370541051434313</v>
      </c>
      <c r="S129" s="14">
        <f>('Summary Data'!AP24-('Summary Data'!AP$40*'Summary Data'!AP8+'Summary Data'!AP$39*'Summary Data'!AP25)/17*$A129)</f>
        <v>1.793947239983279</v>
      </c>
      <c r="T129" s="14">
        <f>('Summary Data'!AQ24-('Summary Data'!AQ$40*'Summary Data'!AQ8+'Summary Data'!AQ$39*'Summary Data'!AQ25)/17*$A129)</f>
        <v>1.261689561597263</v>
      </c>
      <c r="U129" s="14">
        <f>('Summary Data'!AR24-('Summary Data'!AR$40*'Summary Data'!AR8+'Summary Data'!AR$39*'Summary Data'!AR25)/17*$A129)</f>
        <v>0.5192121582095337</v>
      </c>
      <c r="V129" s="80">
        <f>'Summary Data'!AS24</f>
        <v>0.737435679674953</v>
      </c>
    </row>
    <row r="130" spans="1:22" ht="11.25">
      <c r="A130" s="81">
        <v>4</v>
      </c>
      <c r="B130" s="14">
        <f>('Summary Data'!Y25-('Summary Data'!Y$40*'Summary Data'!Y9+'Summary Data'!Y$39*'Summary Data'!Y26)/17*$A130)</f>
        <v>0.05185735118295423</v>
      </c>
      <c r="C130" s="14">
        <f>('Summary Data'!Z25-('Summary Data'!Z$40*'Summary Data'!Z9+'Summary Data'!Z$39*'Summary Data'!Z26)/17*$A130)</f>
        <v>0.43886971278346276</v>
      </c>
      <c r="D130" s="14">
        <f>('Summary Data'!AA25-('Summary Data'!AA$40*'Summary Data'!AA9+'Summary Data'!AA$39*'Summary Data'!AA26)/17*$A130)</f>
        <v>0.39607090682288165</v>
      </c>
      <c r="E130" s="14">
        <f>('Summary Data'!AB25-('Summary Data'!AB$40*'Summary Data'!AB9+'Summary Data'!AB$39*'Summary Data'!AB26)/17*$A130)</f>
        <v>0.8558992491231081</v>
      </c>
      <c r="F130" s="14">
        <f>('Summary Data'!AC25-('Summary Data'!AC$40*'Summary Data'!AC9+'Summary Data'!AC$39*'Summary Data'!AC26)/17*$A130)</f>
        <v>0.619553625886517</v>
      </c>
      <c r="G130" s="14">
        <f>('Summary Data'!AD25-('Summary Data'!AD$40*'Summary Data'!AD9+'Summary Data'!AD$39*'Summary Data'!AD26)/17*$A130)</f>
        <v>1.4699375986053338</v>
      </c>
      <c r="H130" s="14">
        <f>('Summary Data'!AE25-('Summary Data'!AE$40*'Summary Data'!AE9+'Summary Data'!AE$39*'Summary Data'!AE26)/17*$A130)</f>
        <v>1.276344719438158</v>
      </c>
      <c r="I130" s="14">
        <f>('Summary Data'!AF25-('Summary Data'!AF$40*'Summary Data'!AF9+'Summary Data'!AF$39*'Summary Data'!AF26)/17*$A130)</f>
        <v>1.4923429424072114</v>
      </c>
      <c r="J130" s="14">
        <f>('Summary Data'!AG25-('Summary Data'!AG$40*'Summary Data'!AG9+'Summary Data'!AG$39*'Summary Data'!AG26)/17*$A130)</f>
        <v>1.352915726637732</v>
      </c>
      <c r="K130" s="14">
        <f>('Summary Data'!AH25-('Summary Data'!AH$40*'Summary Data'!AH9+'Summary Data'!AH$39*'Summary Data'!AH26)/17*$A130)</f>
        <v>1.2157291067397429</v>
      </c>
      <c r="L130" s="14">
        <f>('Summary Data'!AI25-('Summary Data'!AI$40*'Summary Data'!AI9+'Summary Data'!AI$39*'Summary Data'!AI26)/17*$A130)</f>
        <v>1.2164261537513088</v>
      </c>
      <c r="M130" s="14">
        <f>('Summary Data'!AJ25-('Summary Data'!AJ$40*'Summary Data'!AJ9+'Summary Data'!AJ$39*'Summary Data'!AJ26)/17*$A130)</f>
        <v>0.9343423435737552</v>
      </c>
      <c r="N130" s="14">
        <f>('Summary Data'!AK25-('Summary Data'!AK$40*'Summary Data'!AK9+'Summary Data'!AK$39*'Summary Data'!AK26)/17*$A130)</f>
        <v>1.3315698361181931</v>
      </c>
      <c r="O130" s="14">
        <f>('Summary Data'!AL25-('Summary Data'!AL$40*'Summary Data'!AL9+'Summary Data'!AL$39*'Summary Data'!AL26)/17*$A130)</f>
        <v>0.8637170273607024</v>
      </c>
      <c r="P130" s="14">
        <f>('Summary Data'!AM25-('Summary Data'!AM$40*'Summary Data'!AM9+'Summary Data'!AM$39*'Summary Data'!AM26)/17*$A130)</f>
        <v>1.0833980910619647</v>
      </c>
      <c r="Q130" s="14">
        <f>('Summary Data'!AN25-('Summary Data'!AN$40*'Summary Data'!AN9+'Summary Data'!AN$39*'Summary Data'!AN26)/17*$A130)</f>
        <v>0.9663945299728388</v>
      </c>
      <c r="R130" s="14">
        <f>('Summary Data'!AO25-('Summary Data'!AO$40*'Summary Data'!AO9+'Summary Data'!AO$39*'Summary Data'!AO26)/17*$A130)</f>
        <v>0.9807340625288382</v>
      </c>
      <c r="S130" s="14">
        <f>('Summary Data'!AP25-('Summary Data'!AP$40*'Summary Data'!AP9+'Summary Data'!AP$39*'Summary Data'!AP26)/17*$A130)</f>
        <v>0.6680811612929075</v>
      </c>
      <c r="T130" s="14">
        <f>('Summary Data'!AQ25-('Summary Data'!AQ$40*'Summary Data'!AQ9+'Summary Data'!AQ$39*'Summary Data'!AQ26)/17*$A130)</f>
        <v>0.7060538458282453</v>
      </c>
      <c r="U130" s="14">
        <f>('Summary Data'!AR25-('Summary Data'!AR$40*'Summary Data'!AR9+'Summary Data'!AR$39*'Summary Data'!AR26)/17*$A130)</f>
        <v>0.8622594260538106</v>
      </c>
      <c r="V130" s="80">
        <f>'Summary Data'!AS25</f>
        <v>0.9344764861830404</v>
      </c>
    </row>
    <row r="131" spans="1:22" ht="11.25">
      <c r="A131" s="81">
        <v>5</v>
      </c>
      <c r="B131" s="14">
        <f>('Summary Data'!Y26-('Summary Data'!Y$40*'Summary Data'!Y10+'Summary Data'!Y$39*'Summary Data'!Y27)/17*$A131)</f>
        <v>-1.9305671856865747</v>
      </c>
      <c r="C131" s="14">
        <f>('Summary Data'!Z26-('Summary Data'!Z$40*'Summary Data'!Z10+'Summary Data'!Z$39*'Summary Data'!Z27)/17*$A131)</f>
        <v>0.16895091724251401</v>
      </c>
      <c r="D131" s="14">
        <f>('Summary Data'!AA26-('Summary Data'!AA$40*'Summary Data'!AA10+'Summary Data'!AA$39*'Summary Data'!AA27)/17*$A131)</f>
        <v>0.36602856555445873</v>
      </c>
      <c r="E131" s="14">
        <f>('Summary Data'!AB26-('Summary Data'!AB$40*'Summary Data'!AB10+'Summary Data'!AB$39*'Summary Data'!AB27)/17*$A131)</f>
        <v>0.11999081113968973</v>
      </c>
      <c r="F131" s="14">
        <f>('Summary Data'!AC26-('Summary Data'!AC$40*'Summary Data'!AC10+'Summary Data'!AC$39*'Summary Data'!AC27)/17*$A131)</f>
        <v>0.10221805051569308</v>
      </c>
      <c r="G131" s="14">
        <f>('Summary Data'!AD26-('Summary Data'!AD$40*'Summary Data'!AD10+'Summary Data'!AD$39*'Summary Data'!AD27)/17*$A131)</f>
        <v>-0.19777103189636247</v>
      </c>
      <c r="H131" s="14">
        <f>('Summary Data'!AE26-('Summary Data'!AE$40*'Summary Data'!AE10+'Summary Data'!AE$39*'Summary Data'!AE27)/17*$A131)</f>
        <v>-0.13468932355728508</v>
      </c>
      <c r="I131" s="14">
        <f>('Summary Data'!AF26-('Summary Data'!AF$40*'Summary Data'!AF10+'Summary Data'!AF$39*'Summary Data'!AF27)/17*$A131)</f>
        <v>-0.11759884868479895</v>
      </c>
      <c r="J131" s="14">
        <f>('Summary Data'!AG26-('Summary Data'!AG$40*'Summary Data'!AG10+'Summary Data'!AG$39*'Summary Data'!AG27)/17*$A131)</f>
        <v>-0.10350862064733954</v>
      </c>
      <c r="K131" s="14">
        <f>('Summary Data'!AH26-('Summary Data'!AH$40*'Summary Data'!AH10+'Summary Data'!AH$39*'Summary Data'!AH27)/17*$A131)</f>
        <v>0.1505938707640238</v>
      </c>
      <c r="L131" s="14">
        <f>('Summary Data'!AI26-('Summary Data'!AI$40*'Summary Data'!AI10+'Summary Data'!AI$39*'Summary Data'!AI27)/17*$A131)</f>
        <v>0.20844894083223217</v>
      </c>
      <c r="M131" s="14">
        <f>('Summary Data'!AJ26-('Summary Data'!AJ$40*'Summary Data'!AJ10+'Summary Data'!AJ$39*'Summary Data'!AJ27)/17*$A131)</f>
        <v>0.14035591351737733</v>
      </c>
      <c r="N131" s="14">
        <f>('Summary Data'!AK26-('Summary Data'!AK$40*'Summary Data'!AK10+'Summary Data'!AK$39*'Summary Data'!AK27)/17*$A131)</f>
        <v>0.1026601104777868</v>
      </c>
      <c r="O131" s="14">
        <f>('Summary Data'!AL26-('Summary Data'!AL$40*'Summary Data'!AL10+'Summary Data'!AL$39*'Summary Data'!AL27)/17*$A131)</f>
        <v>0.05718725528868973</v>
      </c>
      <c r="P131" s="14">
        <f>('Summary Data'!AM26-('Summary Data'!AM$40*'Summary Data'!AM10+'Summary Data'!AM$39*'Summary Data'!AM27)/17*$A131)</f>
        <v>0.11353245777101839</v>
      </c>
      <c r="Q131" s="14">
        <f>('Summary Data'!AN26-('Summary Data'!AN$40*'Summary Data'!AN10+'Summary Data'!AN$39*'Summary Data'!AN27)/17*$A131)</f>
        <v>0.012777453085861479</v>
      </c>
      <c r="R131" s="14">
        <f>('Summary Data'!AO26-('Summary Data'!AO$40*'Summary Data'!AO10+'Summary Data'!AO$39*'Summary Data'!AO27)/17*$A131)</f>
        <v>-0.14616460484695604</v>
      </c>
      <c r="S131" s="14">
        <f>('Summary Data'!AP26-('Summary Data'!AP$40*'Summary Data'!AP10+'Summary Data'!AP$39*'Summary Data'!AP27)/17*$A131)</f>
        <v>0.2648666925367106</v>
      </c>
      <c r="T131" s="14">
        <f>('Summary Data'!AQ26-('Summary Data'!AQ$40*'Summary Data'!AQ10+'Summary Data'!AQ$39*'Summary Data'!AQ27)/17*$A131)</f>
        <v>0.3920752842072291</v>
      </c>
      <c r="U131" s="14">
        <f>('Summary Data'!AR26-('Summary Data'!AR$40*'Summary Data'!AR10+'Summary Data'!AR$39*'Summary Data'!AR27)/17*$A131)</f>
        <v>-0.10992704142993025</v>
      </c>
      <c r="V131" s="80">
        <f>'Summary Data'!AS26</f>
        <v>-0.042470146934298576</v>
      </c>
    </row>
    <row r="132" spans="1:22" ht="11.25">
      <c r="A132" s="81">
        <v>6</v>
      </c>
      <c r="B132" s="14">
        <f>('Summary Data'!Y27-('Summary Data'!Y$40*'Summary Data'!Y11+'Summary Data'!Y$39*'Summary Data'!Y28)/17*$A132)</f>
        <v>-0.17935715466734076</v>
      </c>
      <c r="C132" s="14">
        <f>('Summary Data'!Z27-('Summary Data'!Z$40*'Summary Data'!Z11+'Summary Data'!Z$39*'Summary Data'!Z28)/17*$A132)</f>
        <v>-0.013824874828132633</v>
      </c>
      <c r="D132" s="14">
        <f>('Summary Data'!AA27-('Summary Data'!AA$40*'Summary Data'!AA11+'Summary Data'!AA$39*'Summary Data'!AA28)/17*$A132)</f>
        <v>0.0735426820749541</v>
      </c>
      <c r="E132" s="14">
        <f>('Summary Data'!AB27-('Summary Data'!AB$40*'Summary Data'!AB11+'Summary Data'!AB$39*'Summary Data'!AB28)/17*$A132)</f>
        <v>0.07385918303313935</v>
      </c>
      <c r="F132" s="14">
        <f>('Summary Data'!AC27-('Summary Data'!AC$40*'Summary Data'!AC11+'Summary Data'!AC$39*'Summary Data'!AC28)/17*$A132)</f>
        <v>-0.023451926835540374</v>
      </c>
      <c r="G132" s="14">
        <f>('Summary Data'!AD27-('Summary Data'!AD$40*'Summary Data'!AD11+'Summary Data'!AD$39*'Summary Data'!AD28)/17*$A132)</f>
        <v>0.2344990994274373</v>
      </c>
      <c r="H132" s="14">
        <f>('Summary Data'!AE27-('Summary Data'!AE$40*'Summary Data'!AE11+'Summary Data'!AE$39*'Summary Data'!AE28)/17*$A132)</f>
        <v>0.266099238915081</v>
      </c>
      <c r="I132" s="14">
        <f>('Summary Data'!AF27-('Summary Data'!AF$40*'Summary Data'!AF11+'Summary Data'!AF$39*'Summary Data'!AF28)/17*$A132)</f>
        <v>0.27215109679834976</v>
      </c>
      <c r="J132" s="14">
        <f>('Summary Data'!AG27-('Summary Data'!AG$40*'Summary Data'!AG11+'Summary Data'!AG$39*'Summary Data'!AG28)/17*$A132)</f>
        <v>0.26211530350189016</v>
      </c>
      <c r="K132" s="14">
        <f>('Summary Data'!AH27-('Summary Data'!AH$40*'Summary Data'!AH11+'Summary Data'!AH$39*'Summary Data'!AH28)/17*$A132)</f>
        <v>0.21847043355406495</v>
      </c>
      <c r="L132" s="14">
        <f>('Summary Data'!AI27-('Summary Data'!AI$40*'Summary Data'!AI11+'Summary Data'!AI$39*'Summary Data'!AI28)/17*$A132)</f>
        <v>0.22073986679325425</v>
      </c>
      <c r="M132" s="14">
        <f>('Summary Data'!AJ27-('Summary Data'!AJ$40*'Summary Data'!AJ11+'Summary Data'!AJ$39*'Summary Data'!AJ28)/17*$A132)</f>
        <v>0.14274908396207955</v>
      </c>
      <c r="N132" s="14">
        <f>('Summary Data'!AK27-('Summary Data'!AK$40*'Summary Data'!AK11+'Summary Data'!AK$39*'Summary Data'!AK28)/17*$A132)</f>
        <v>0.20778486428568319</v>
      </c>
      <c r="O132" s="14">
        <f>('Summary Data'!AL27-('Summary Data'!AL$40*'Summary Data'!AL11+'Summary Data'!AL$39*'Summary Data'!AL28)/17*$A132)</f>
        <v>0.03348820749893881</v>
      </c>
      <c r="P132" s="14">
        <f>('Summary Data'!AM27-('Summary Data'!AM$40*'Summary Data'!AM11+'Summary Data'!AM$39*'Summary Data'!AM28)/17*$A132)</f>
        <v>0.08839796483645782</v>
      </c>
      <c r="Q132" s="14">
        <f>('Summary Data'!AN27-('Summary Data'!AN$40*'Summary Data'!AN11+'Summary Data'!AN$39*'Summary Data'!AN28)/17*$A132)</f>
        <v>0.0932222646141654</v>
      </c>
      <c r="R132" s="14">
        <f>('Summary Data'!AO27-('Summary Data'!AO$40*'Summary Data'!AO11+'Summary Data'!AO$39*'Summary Data'!AO28)/17*$A132)</f>
        <v>0.11574851787491451</v>
      </c>
      <c r="S132" s="14">
        <f>('Summary Data'!AP27-('Summary Data'!AP$40*'Summary Data'!AP11+'Summary Data'!AP$39*'Summary Data'!AP28)/17*$A132)</f>
        <v>0.17258596316830285</v>
      </c>
      <c r="T132" s="14">
        <f>('Summary Data'!AQ27-('Summary Data'!AQ$40*'Summary Data'!AQ11+'Summary Data'!AQ$39*'Summary Data'!AQ28)/17*$A132)</f>
        <v>0.12197151735233525</v>
      </c>
      <c r="U132" s="14">
        <f>('Summary Data'!AR27-('Summary Data'!AR$40*'Summary Data'!AR11+'Summary Data'!AR$39*'Summary Data'!AR28)/17*$A132)</f>
        <v>0.010168641929939465</v>
      </c>
      <c r="V132" s="80">
        <f>'Summary Data'!AS27</f>
        <v>0.11790877821791505</v>
      </c>
    </row>
    <row r="133" spans="1:22" ht="11.25">
      <c r="A133" s="81">
        <v>7</v>
      </c>
      <c r="B133" s="14">
        <f>('Summary Data'!Y28-('Summary Data'!Y$40*'Summary Data'!Y12+'Summary Data'!Y$39*'Summary Data'!Y29)/17*$A133)</f>
        <v>-1.2597469313998404</v>
      </c>
      <c r="C133" s="14">
        <f>('Summary Data'!Z28-('Summary Data'!Z$40*'Summary Data'!Z12+'Summary Data'!Z$39*'Summary Data'!Z29)/17*$A133)</f>
        <v>0.007374452083674262</v>
      </c>
      <c r="D133" s="14">
        <f>('Summary Data'!AA28-('Summary Data'!AA$40*'Summary Data'!AA12+'Summary Data'!AA$39*'Summary Data'!AA29)/17*$A133)</f>
        <v>0.08596840311722205</v>
      </c>
      <c r="E133" s="14">
        <f>('Summary Data'!AB28-('Summary Data'!AB$40*'Summary Data'!AB12+'Summary Data'!AB$39*'Summary Data'!AB29)/17*$A133)</f>
        <v>-0.01930108214820089</v>
      </c>
      <c r="F133" s="14">
        <f>('Summary Data'!AC28-('Summary Data'!AC$40*'Summary Data'!AC12+'Summary Data'!AC$39*'Summary Data'!AC29)/17*$A133)</f>
        <v>0.02697409341333988</v>
      </c>
      <c r="G133" s="14">
        <f>('Summary Data'!AD28-('Summary Data'!AD$40*'Summary Data'!AD12+'Summary Data'!AD$39*'Summary Data'!AD29)/17*$A133)</f>
        <v>-0.10562409257715945</v>
      </c>
      <c r="H133" s="14">
        <f>('Summary Data'!AE28-('Summary Data'!AE$40*'Summary Data'!AE12+'Summary Data'!AE$39*'Summary Data'!AE29)/17*$A133)</f>
        <v>-0.05794361517124359</v>
      </c>
      <c r="I133" s="14">
        <f>('Summary Data'!AF28-('Summary Data'!AF$40*'Summary Data'!AF12+'Summary Data'!AF$39*'Summary Data'!AF29)/17*$A133)</f>
        <v>0.01173512547770706</v>
      </c>
      <c r="J133" s="14">
        <f>('Summary Data'!AG28-('Summary Data'!AG$40*'Summary Data'!AG12+'Summary Data'!AG$39*'Summary Data'!AG29)/17*$A133)</f>
        <v>-0.013528464092455481</v>
      </c>
      <c r="K133" s="14">
        <f>('Summary Data'!AH28-('Summary Data'!AH$40*'Summary Data'!AH12+'Summary Data'!AH$39*'Summary Data'!AH29)/17*$A133)</f>
        <v>0.00761220151014174</v>
      </c>
      <c r="L133" s="14">
        <f>('Summary Data'!AI28-('Summary Data'!AI$40*'Summary Data'!AI12+'Summary Data'!AI$39*'Summary Data'!AI29)/17*$A133)</f>
        <v>-0.03732754419490818</v>
      </c>
      <c r="M133" s="14">
        <f>('Summary Data'!AJ28-('Summary Data'!AJ$40*'Summary Data'!AJ12+'Summary Data'!AJ$39*'Summary Data'!AJ29)/17*$A133)</f>
        <v>-0.03863909391111829</v>
      </c>
      <c r="N133" s="14">
        <f>('Summary Data'!AK28-('Summary Data'!AK$40*'Summary Data'!AK12+'Summary Data'!AK$39*'Summary Data'!AK29)/17*$A133)</f>
        <v>0.006088045791242111</v>
      </c>
      <c r="O133" s="14">
        <f>('Summary Data'!AL28-('Summary Data'!AL$40*'Summary Data'!AL12+'Summary Data'!AL$39*'Summary Data'!AL29)/17*$A133)</f>
        <v>-0.01989259092743459</v>
      </c>
      <c r="P133" s="14">
        <f>('Summary Data'!AM28-('Summary Data'!AM$40*'Summary Data'!AM12+'Summary Data'!AM$39*'Summary Data'!AM29)/17*$A133)</f>
        <v>-0.01096829333572511</v>
      </c>
      <c r="Q133" s="14">
        <f>('Summary Data'!AN28-('Summary Data'!AN$40*'Summary Data'!AN12+'Summary Data'!AN$39*'Summary Data'!AN29)/17*$A133)</f>
        <v>-0.008600504231339493</v>
      </c>
      <c r="R133" s="14">
        <f>('Summary Data'!AO28-('Summary Data'!AO$40*'Summary Data'!AO12+'Summary Data'!AO$39*'Summary Data'!AO29)/17*$A133)</f>
        <v>0.06266299225708905</v>
      </c>
      <c r="S133" s="14">
        <f>('Summary Data'!AP28-('Summary Data'!AP$40*'Summary Data'!AP12+'Summary Data'!AP$39*'Summary Data'!AP29)/17*$A133)</f>
        <v>0.02583878509411487</v>
      </c>
      <c r="T133" s="14">
        <f>('Summary Data'!AQ28-('Summary Data'!AQ$40*'Summary Data'!AQ12+'Summary Data'!AQ$39*'Summary Data'!AQ29)/17*$A133)</f>
        <v>-0.06353221726306596</v>
      </c>
      <c r="U133" s="14">
        <f>('Summary Data'!AR28-('Summary Data'!AR$40*'Summary Data'!AR12+'Summary Data'!AR$39*'Summary Data'!AR29)/17*$A133)</f>
        <v>-0.03901939501331445</v>
      </c>
      <c r="V133" s="80">
        <f>'Summary Data'!AS28</f>
        <v>-0.07779075554382538</v>
      </c>
    </row>
    <row r="134" spans="1:22" ht="11.25">
      <c r="A134" s="81">
        <v>8</v>
      </c>
      <c r="B134" s="14">
        <f>('Summary Data'!Y29-('Summary Data'!Y$40*'Summary Data'!Y13+'Summary Data'!Y$39*'Summary Data'!Y30)/17*$A134)</f>
        <v>-0.10423607735383576</v>
      </c>
      <c r="C134" s="14">
        <f>('Summary Data'!Z29-('Summary Data'!Z$40*'Summary Data'!Z13+'Summary Data'!Z$39*'Summary Data'!Z30)/17*$A134)</f>
        <v>-0.025258431668762793</v>
      </c>
      <c r="D134" s="14">
        <f>('Summary Data'!AA29-('Summary Data'!AA$40*'Summary Data'!AA13+'Summary Data'!AA$39*'Summary Data'!AA30)/17*$A134)</f>
        <v>-0.03086922110414131</v>
      </c>
      <c r="E134" s="14">
        <f>('Summary Data'!AB29-('Summary Data'!AB$40*'Summary Data'!AB13+'Summary Data'!AB$39*'Summary Data'!AB30)/17*$A134)</f>
        <v>-0.0076659978866391795</v>
      </c>
      <c r="F134" s="14">
        <f>('Summary Data'!AC29-('Summary Data'!AC$40*'Summary Data'!AC13+'Summary Data'!AC$39*'Summary Data'!AC30)/17*$A134)</f>
        <v>-0.020379801978554567</v>
      </c>
      <c r="G134" s="14">
        <f>('Summary Data'!AD29-('Summary Data'!AD$40*'Summary Data'!AD13+'Summary Data'!AD$39*'Summary Data'!AD30)/17*$A134)</f>
        <v>0.014110431311087863</v>
      </c>
      <c r="H134" s="14">
        <f>('Summary Data'!AE29-('Summary Data'!AE$40*'Summary Data'!AE13+'Summary Data'!AE$39*'Summary Data'!AE30)/17*$A134)</f>
        <v>0.055744757617852955</v>
      </c>
      <c r="I134" s="14">
        <f>('Summary Data'!AF29-('Summary Data'!AF$40*'Summary Data'!AF13+'Summary Data'!AF$39*'Summary Data'!AF30)/17*$A134)</f>
        <v>0.0659055263035176</v>
      </c>
      <c r="J134" s="14">
        <f>('Summary Data'!AG29-('Summary Data'!AG$40*'Summary Data'!AG13+'Summary Data'!AG$39*'Summary Data'!AG30)/17*$A134)</f>
        <v>0.04953966061380184</v>
      </c>
      <c r="K134" s="14">
        <f>('Summary Data'!AH29-('Summary Data'!AH$40*'Summary Data'!AH13+'Summary Data'!AH$39*'Summary Data'!AH30)/17*$A134)</f>
        <v>0.05856209151718075</v>
      </c>
      <c r="L134" s="14">
        <f>('Summary Data'!AI29-('Summary Data'!AI$40*'Summary Data'!AI13+'Summary Data'!AI$39*'Summary Data'!AI30)/17*$A134)</f>
        <v>0.06654118612512704</v>
      </c>
      <c r="M134" s="14">
        <f>('Summary Data'!AJ29-('Summary Data'!AJ$40*'Summary Data'!AJ13+'Summary Data'!AJ$39*'Summary Data'!AJ30)/17*$A134)</f>
        <v>0.0441083235173655</v>
      </c>
      <c r="N134" s="14">
        <f>('Summary Data'!AK29-('Summary Data'!AK$40*'Summary Data'!AK13+'Summary Data'!AK$39*'Summary Data'!AK30)/17*$A134)</f>
        <v>0.03739198058845009</v>
      </c>
      <c r="O134" s="14">
        <f>('Summary Data'!AL29-('Summary Data'!AL$40*'Summary Data'!AL13+'Summary Data'!AL$39*'Summary Data'!AL30)/17*$A134)</f>
        <v>0.03357660419317309</v>
      </c>
      <c r="P134" s="14">
        <f>('Summary Data'!AM29-('Summary Data'!AM$40*'Summary Data'!AM13+'Summary Data'!AM$39*'Summary Data'!AM30)/17*$A134)</f>
        <v>0.024862387154523602</v>
      </c>
      <c r="Q134" s="14">
        <f>('Summary Data'!AN29-('Summary Data'!AN$40*'Summary Data'!AN13+'Summary Data'!AN$39*'Summary Data'!AN30)/17*$A134)</f>
        <v>0.03178095888052716</v>
      </c>
      <c r="R134" s="14">
        <f>('Summary Data'!AO29-('Summary Data'!AO$40*'Summary Data'!AO13+'Summary Data'!AO$39*'Summary Data'!AO30)/17*$A134)</f>
        <v>0.0321515725769448</v>
      </c>
      <c r="S134" s="14">
        <f>('Summary Data'!AP29-('Summary Data'!AP$40*'Summary Data'!AP13+'Summary Data'!AP$39*'Summary Data'!AP30)/17*$A134)</f>
        <v>0.015267111168294406</v>
      </c>
      <c r="T134" s="14">
        <f>('Summary Data'!AQ29-('Summary Data'!AQ$40*'Summary Data'!AQ13+'Summary Data'!AQ$39*'Summary Data'!AQ30)/17*$A134)</f>
        <v>0.06507761558817493</v>
      </c>
      <c r="U134" s="14">
        <f>('Summary Data'!AR29-('Summary Data'!AR$40*'Summary Data'!AR13+'Summary Data'!AR$39*'Summary Data'!AR30)/17*$A134)</f>
        <v>0.019673946063078332</v>
      </c>
      <c r="V134" s="80">
        <f>'Summary Data'!AS29</f>
        <v>0.01920689401080382</v>
      </c>
    </row>
    <row r="135" spans="1:22" ht="11.25">
      <c r="A135" s="81">
        <v>9</v>
      </c>
      <c r="B135" s="14">
        <f>('Summary Data'!Y30-('Summary Data'!Y$40*'Summary Data'!Y14+'Summary Data'!Y$39*'Summary Data'!Y31)/17*$A135)</f>
        <v>0.08903969804699724</v>
      </c>
      <c r="C135" s="14">
        <f>('Summary Data'!Z30-('Summary Data'!Z$40*'Summary Data'!Z14+'Summary Data'!Z$39*'Summary Data'!Z31)/17*$A135)</f>
        <v>-0.016184609398324827</v>
      </c>
      <c r="D135" s="14">
        <f>('Summary Data'!AA30-('Summary Data'!AA$40*'Summary Data'!AA14+'Summary Data'!AA$39*'Summary Data'!AA31)/17*$A135)</f>
        <v>0.04181683809132409</v>
      </c>
      <c r="E135" s="14">
        <f>('Summary Data'!AB30-('Summary Data'!AB$40*'Summary Data'!AB14+'Summary Data'!AB$39*'Summary Data'!AB31)/17*$A135)</f>
        <v>0.013211764853697648</v>
      </c>
      <c r="F135" s="14">
        <f>('Summary Data'!AC30-('Summary Data'!AC$40*'Summary Data'!AC14+'Summary Data'!AC$39*'Summary Data'!AC31)/17*$A135)</f>
        <v>0.005861250103008649</v>
      </c>
      <c r="G135" s="14">
        <f>('Summary Data'!AD30-('Summary Data'!AD$40*'Summary Data'!AD14+'Summary Data'!AD$39*'Summary Data'!AD31)/17*$A135)</f>
        <v>-0.025231759923057026</v>
      </c>
      <c r="H135" s="14">
        <f>('Summary Data'!AE30-('Summary Data'!AE$40*'Summary Data'!AE14+'Summary Data'!AE$39*'Summary Data'!AE31)/17*$A135)</f>
        <v>-0.046817479372088355</v>
      </c>
      <c r="I135" s="14">
        <f>('Summary Data'!AF30-('Summary Data'!AF$40*'Summary Data'!AF14+'Summary Data'!AF$39*'Summary Data'!AF31)/17*$A135)</f>
        <v>0.004157013916950669</v>
      </c>
      <c r="J135" s="14">
        <f>('Summary Data'!AG30-('Summary Data'!AG$40*'Summary Data'!AG14+'Summary Data'!AG$39*'Summary Data'!AG31)/17*$A135)</f>
        <v>-0.023026383475599543</v>
      </c>
      <c r="K135" s="14">
        <f>('Summary Data'!AH30-('Summary Data'!AH$40*'Summary Data'!AH14+'Summary Data'!AH$39*'Summary Data'!AH31)/17*$A135)</f>
        <v>-0.005002717303276845</v>
      </c>
      <c r="L135" s="14">
        <f>('Summary Data'!AI30-('Summary Data'!AI$40*'Summary Data'!AI14+'Summary Data'!AI$39*'Summary Data'!AI31)/17*$A135)</f>
        <v>-0.02051137676001291</v>
      </c>
      <c r="M135" s="14">
        <f>('Summary Data'!AJ30-('Summary Data'!AJ$40*'Summary Data'!AJ14+'Summary Data'!AJ$39*'Summary Data'!AJ31)/17*$A135)</f>
        <v>-0.004094412040767216</v>
      </c>
      <c r="N135" s="14">
        <f>('Summary Data'!AK30-('Summary Data'!AK$40*'Summary Data'!AK14+'Summary Data'!AK$39*'Summary Data'!AK31)/17*$A135)</f>
        <v>-0.02913081544862765</v>
      </c>
      <c r="O135" s="14">
        <f>('Summary Data'!AL30-('Summary Data'!AL$40*'Summary Data'!AL14+'Summary Data'!AL$39*'Summary Data'!AL31)/17*$A135)</f>
        <v>-0.0250564297302557</v>
      </c>
      <c r="P135" s="14">
        <f>('Summary Data'!AM30-('Summary Data'!AM$40*'Summary Data'!AM14+'Summary Data'!AM$39*'Summary Data'!AM31)/17*$A135)</f>
        <v>-0.034218267989043386</v>
      </c>
      <c r="Q135" s="14">
        <f>('Summary Data'!AN30-('Summary Data'!AN$40*'Summary Data'!AN14+'Summary Data'!AN$39*'Summary Data'!AN31)/17*$A135)</f>
        <v>0.0023362573408942516</v>
      </c>
      <c r="R135" s="14">
        <f>('Summary Data'!AO30-('Summary Data'!AO$40*'Summary Data'!AO14+'Summary Data'!AO$39*'Summary Data'!AO31)/17*$A135)</f>
        <v>0.044027025545406835</v>
      </c>
      <c r="S135" s="14">
        <f>('Summary Data'!AP30-('Summary Data'!AP$40*'Summary Data'!AP14+'Summary Data'!AP$39*'Summary Data'!AP31)/17*$A135)</f>
        <v>-0.0058837391258938845</v>
      </c>
      <c r="T135" s="14">
        <f>('Summary Data'!AQ30-('Summary Data'!AQ$40*'Summary Data'!AQ14+'Summary Data'!AQ$39*'Summary Data'!AQ31)/17*$A135)</f>
        <v>-0.04393722232062053</v>
      </c>
      <c r="U135" s="14">
        <f>('Summary Data'!AR30-('Summary Data'!AR$40*'Summary Data'!AR14+'Summary Data'!AR$39*'Summary Data'!AR31)/17*$A135)</f>
        <v>-0.002021494743755372</v>
      </c>
      <c r="V135" s="80">
        <f>'Summary Data'!AS30</f>
        <v>-0.02716354340037465</v>
      </c>
    </row>
    <row r="136" spans="1:22" ht="11.25">
      <c r="A136" s="81">
        <v>10</v>
      </c>
      <c r="B136" s="14">
        <f>('Summary Data'!Y31-('Summary Data'!Y$40*'Summary Data'!Y15+'Summary Data'!Y$39*'Summary Data'!Y32)/17*$A136)</f>
        <v>0</v>
      </c>
      <c r="C136" s="14">
        <f>('Summary Data'!Z31-('Summary Data'!Z$40*'Summary Data'!Z15+'Summary Data'!Z$39*'Summary Data'!Z32)/17*$A136)</f>
        <v>0</v>
      </c>
      <c r="D136" s="14">
        <f>('Summary Data'!AA31-('Summary Data'!AA$40*'Summary Data'!AA15+'Summary Data'!AA$39*'Summary Data'!AA32)/17*$A136)</f>
        <v>0</v>
      </c>
      <c r="E136" s="14">
        <f>('Summary Data'!AB31-('Summary Data'!AB$40*'Summary Data'!AB15+'Summary Data'!AB$39*'Summary Data'!AB32)/17*$A136)</f>
        <v>0</v>
      </c>
      <c r="F136" s="14">
        <f>('Summary Data'!AC31-('Summary Data'!AC$40*'Summary Data'!AC15+'Summary Data'!AC$39*'Summary Data'!AC32)/17*$A136)</f>
        <v>0</v>
      </c>
      <c r="G136" s="14">
        <f>('Summary Data'!AD31-('Summary Data'!AD$40*'Summary Data'!AD15+'Summary Data'!AD$39*'Summary Data'!AD32)/17*$A136)</f>
        <v>0</v>
      </c>
      <c r="H136" s="14">
        <f>('Summary Data'!AE31-('Summary Data'!AE$40*'Summary Data'!AE15+'Summary Data'!AE$39*'Summary Data'!AE32)/17*$A136)</f>
        <v>5.551115123125783E-17</v>
      </c>
      <c r="I136" s="14">
        <f>('Summary Data'!AF31-('Summary Data'!AF$40*'Summary Data'!AF15+'Summary Data'!AF$39*'Summary Data'!AF32)/17*$A136)</f>
        <v>-5.551115123125783E-17</v>
      </c>
      <c r="J136" s="14">
        <f>('Summary Data'!AG31-('Summary Data'!AG$40*'Summary Data'!AG15+'Summary Data'!AG$39*'Summary Data'!AG32)/17*$A136)</f>
        <v>0</v>
      </c>
      <c r="K136" s="14">
        <f>('Summary Data'!AH31-('Summary Data'!AH$40*'Summary Data'!AH15+'Summary Data'!AH$39*'Summary Data'!AH32)/17*$A136)</f>
        <v>0</v>
      </c>
      <c r="L136" s="14">
        <f>('Summary Data'!AI31-('Summary Data'!AI$40*'Summary Data'!AI15+'Summary Data'!AI$39*'Summary Data'!AI32)/17*$A136)</f>
        <v>2.7755575615628914E-17</v>
      </c>
      <c r="M136" s="14">
        <f>('Summary Data'!AJ31-('Summary Data'!AJ$40*'Summary Data'!AJ15+'Summary Data'!AJ$39*'Summary Data'!AJ32)/17*$A136)</f>
        <v>2.7755575615628914E-17</v>
      </c>
      <c r="N136" s="14">
        <f>('Summary Data'!AK31-('Summary Data'!AK$40*'Summary Data'!AK15+'Summary Data'!AK$39*'Summary Data'!AK32)/17*$A136)</f>
        <v>2.7755575615628914E-17</v>
      </c>
      <c r="O136" s="14">
        <f>('Summary Data'!AL31-('Summary Data'!AL$40*'Summary Data'!AL15+'Summary Data'!AL$39*'Summary Data'!AL32)/17*$A136)</f>
        <v>-5.551115123125783E-17</v>
      </c>
      <c r="P136" s="14">
        <f>('Summary Data'!AM31-('Summary Data'!AM$40*'Summary Data'!AM15+'Summary Data'!AM$39*'Summary Data'!AM32)/17*$A136)</f>
        <v>0</v>
      </c>
      <c r="Q136" s="14">
        <f>('Summary Data'!AN31-('Summary Data'!AN$40*'Summary Data'!AN15+'Summary Data'!AN$39*'Summary Data'!AN32)/17*$A136)</f>
        <v>0</v>
      </c>
      <c r="R136" s="14">
        <f>('Summary Data'!AO31-('Summary Data'!AO$40*'Summary Data'!AO15+'Summary Data'!AO$39*'Summary Data'!AO32)/17*$A136)</f>
        <v>5.551115123125783E-17</v>
      </c>
      <c r="S136" s="14">
        <f>('Summary Data'!AP31-('Summary Data'!AP$40*'Summary Data'!AP15+'Summary Data'!AP$39*'Summary Data'!AP32)/17*$A136)</f>
        <v>0</v>
      </c>
      <c r="T136" s="14">
        <f>('Summary Data'!AQ31-('Summary Data'!AQ$40*'Summary Data'!AQ15+'Summary Data'!AQ$39*'Summary Data'!AQ32)/17*$A136)</f>
        <v>2.7755575615628914E-17</v>
      </c>
      <c r="U136" s="14">
        <f>('Summary Data'!AR31-('Summary Data'!AR$40*'Summary Data'!AR15+'Summary Data'!AR$39*'Summary Data'!AR32)/17*$A136)</f>
        <v>0</v>
      </c>
      <c r="V136" s="80">
        <f>'Summary Data'!AS31</f>
        <v>-0.005541754009960254</v>
      </c>
    </row>
    <row r="137" spans="1:22" ht="11.25">
      <c r="A137" s="81">
        <v>11</v>
      </c>
      <c r="B137" s="14">
        <f>('Summary Data'!Y32-('Summary Data'!Y$40*'Summary Data'!Y16+'Summary Data'!Y$39*'Summary Data'!Y33)/17*$A137)</f>
        <v>-0.16180360706314753</v>
      </c>
      <c r="C137" s="14">
        <f>('Summary Data'!Z32-('Summary Data'!Z$40*'Summary Data'!Z16+'Summary Data'!Z$39*'Summary Data'!Z33)/17*$A137)</f>
        <v>-0.02955479379211663</v>
      </c>
      <c r="D137" s="14">
        <f>('Summary Data'!AA32-('Summary Data'!AA$40*'Summary Data'!AA16+'Summary Data'!AA$39*'Summary Data'!AA33)/17*$A137)</f>
        <v>-0.011934944028396618</v>
      </c>
      <c r="E137" s="14">
        <f>('Summary Data'!AB32-('Summary Data'!AB$40*'Summary Data'!AB16+'Summary Data'!AB$39*'Summary Data'!AB33)/17*$A137)</f>
        <v>-0.030677893720389936</v>
      </c>
      <c r="F137" s="14">
        <f>('Summary Data'!AC32-('Summary Data'!AC$40*'Summary Data'!AC16+'Summary Data'!AC$39*'Summary Data'!AC33)/17*$A137)</f>
        <v>-0.0303205019161751</v>
      </c>
      <c r="G137" s="14">
        <f>('Summary Data'!AD32-('Summary Data'!AD$40*'Summary Data'!AD16+'Summary Data'!AD$39*'Summary Data'!AD33)/17*$A137)</f>
        <v>-0.04595136014999113</v>
      </c>
      <c r="H137" s="14">
        <f>('Summary Data'!AE32-('Summary Data'!AE$40*'Summary Data'!AE16+'Summary Data'!AE$39*'Summary Data'!AE33)/17*$A137)</f>
        <v>-0.0441897651101888</v>
      </c>
      <c r="I137" s="14">
        <f>('Summary Data'!AF32-('Summary Data'!AF$40*'Summary Data'!AF16+'Summary Data'!AF$39*'Summary Data'!AF33)/17*$A137)</f>
        <v>-0.0315637223986018</v>
      </c>
      <c r="J137" s="14">
        <f>('Summary Data'!AG32-('Summary Data'!AG$40*'Summary Data'!AG16+'Summary Data'!AG$39*'Summary Data'!AG33)/17*$A137)</f>
        <v>-0.0391207851680298</v>
      </c>
      <c r="K137" s="14">
        <f>('Summary Data'!AH32-('Summary Data'!AH$40*'Summary Data'!AH16+'Summary Data'!AH$39*'Summary Data'!AH33)/17*$A137)</f>
        <v>-0.02857738372151499</v>
      </c>
      <c r="L137" s="14">
        <f>('Summary Data'!AI32-('Summary Data'!AI$40*'Summary Data'!AI16+'Summary Data'!AI$39*'Summary Data'!AI33)/17*$A137)</f>
        <v>-0.030907968044995293</v>
      </c>
      <c r="M137" s="14">
        <f>('Summary Data'!AJ32-('Summary Data'!AJ$40*'Summary Data'!AJ16+'Summary Data'!AJ$39*'Summary Data'!AJ33)/17*$A137)</f>
        <v>-0.03153603711633411</v>
      </c>
      <c r="N137" s="14">
        <f>('Summary Data'!AK32-('Summary Data'!AK$40*'Summary Data'!AK16+'Summary Data'!AK$39*'Summary Data'!AK33)/17*$A137)</f>
        <v>-0.02639181658468217</v>
      </c>
      <c r="O137" s="14">
        <f>('Summary Data'!AL32-('Summary Data'!AL$40*'Summary Data'!AL16+'Summary Data'!AL$39*'Summary Data'!AL33)/17*$A137)</f>
        <v>-0.019895650997334327</v>
      </c>
      <c r="P137" s="14">
        <f>('Summary Data'!AM32-('Summary Data'!AM$40*'Summary Data'!AM16+'Summary Data'!AM$39*'Summary Data'!AM33)/17*$A137)</f>
        <v>-0.03173020113064519</v>
      </c>
      <c r="Q137" s="14">
        <f>('Summary Data'!AN32-('Summary Data'!AN$40*'Summary Data'!AN16+'Summary Data'!AN$39*'Summary Data'!AN33)/17*$A137)</f>
        <v>-0.036493210782511255</v>
      </c>
      <c r="R137" s="14">
        <f>('Summary Data'!AO32-('Summary Data'!AO$40*'Summary Data'!AO16+'Summary Data'!AO$39*'Summary Data'!AO33)/17*$A137)</f>
        <v>-0.05403692082774926</v>
      </c>
      <c r="S137" s="14">
        <f>('Summary Data'!AP32-('Summary Data'!AP$40*'Summary Data'!AP16+'Summary Data'!AP$39*'Summary Data'!AP33)/17*$A137)</f>
        <v>-0.0767862660604439</v>
      </c>
      <c r="T137" s="14">
        <f>('Summary Data'!AQ32-('Summary Data'!AQ$40*'Summary Data'!AQ16+'Summary Data'!AQ$39*'Summary Data'!AQ33)/17*$A137)</f>
        <v>-0.08417044827309597</v>
      </c>
      <c r="U137" s="14">
        <f>('Summary Data'!AR32-('Summary Data'!AR$40*'Summary Data'!AR16+'Summary Data'!AR$39*'Summary Data'!AR33)/17*$A137)</f>
        <v>-0.0483926461430405</v>
      </c>
      <c r="V137" s="80">
        <f>'Summary Data'!AS32</f>
        <v>-0.04669031138942398</v>
      </c>
    </row>
    <row r="138" spans="1:23" ht="11.25">
      <c r="A138" s="81">
        <v>12</v>
      </c>
      <c r="B138" s="14">
        <f>('Summary Data'!Y33-('Summary Data'!Y$40*'Summary Data'!Y17+'Summary Data'!Y$39*'Summary Data'!Y34)/17*$A138)*10</f>
        <v>0.03368901718036889</v>
      </c>
      <c r="C138" s="14">
        <f>('Summary Data'!Z33-('Summary Data'!Z$40*'Summary Data'!Z17+'Summary Data'!Z$39*'Summary Data'!Z34)/17*$A138)*10</f>
        <v>0.055401179671356326</v>
      </c>
      <c r="D138" s="14">
        <f>('Summary Data'!AA33-('Summary Data'!AA$40*'Summary Data'!AA17+'Summary Data'!AA$39*'Summary Data'!AA34)/17*$A138)*10</f>
        <v>0.11865665811455157</v>
      </c>
      <c r="E138" s="14">
        <f>('Summary Data'!AB33-('Summary Data'!AB$40*'Summary Data'!AB17+'Summary Data'!AB$39*'Summary Data'!AB34)/17*$A138)*10</f>
        <v>0.10639592011021104</v>
      </c>
      <c r="F138" s="14">
        <f>('Summary Data'!AC33-('Summary Data'!AC$40*'Summary Data'!AC17+'Summary Data'!AC$39*'Summary Data'!AC34)/17*$A138)*10</f>
        <v>0.07611188341390063</v>
      </c>
      <c r="G138" s="14">
        <f>('Summary Data'!AD33-('Summary Data'!AD$40*'Summary Data'!AD17+'Summary Data'!AD$39*'Summary Data'!AD34)/17*$A138)*10</f>
        <v>0.126144693317446</v>
      </c>
      <c r="H138" s="14">
        <f>('Summary Data'!AE33-('Summary Data'!AE$40*'Summary Data'!AE17+'Summary Data'!AE$39*'Summary Data'!AE34)/17*$A138)*10</f>
        <v>0.15241614972626932</v>
      </c>
      <c r="I138" s="14">
        <f>('Summary Data'!AF33-('Summary Data'!AF$40*'Summary Data'!AF17+'Summary Data'!AF$39*'Summary Data'!AF34)/17*$A138)*10</f>
        <v>0.15611950525480034</v>
      </c>
      <c r="J138" s="14">
        <f>('Summary Data'!AG33-('Summary Data'!AG$40*'Summary Data'!AG17+'Summary Data'!AG$39*'Summary Data'!AG34)/17*$A138)*10</f>
        <v>0.135567357713023</v>
      </c>
      <c r="K138" s="14">
        <f>('Summary Data'!AH33-('Summary Data'!AH$40*'Summary Data'!AH17+'Summary Data'!AH$39*'Summary Data'!AH34)/17*$A138)*10</f>
        <v>0.13268165285285288</v>
      </c>
      <c r="L138" s="14">
        <f>('Summary Data'!AI33-('Summary Data'!AI$40*'Summary Data'!AI17+'Summary Data'!AI$39*'Summary Data'!AI34)/17*$A138)*10</f>
        <v>0.11912032235850581</v>
      </c>
      <c r="M138" s="14">
        <f>('Summary Data'!AJ33-('Summary Data'!AJ$40*'Summary Data'!AJ17+'Summary Data'!AJ$39*'Summary Data'!AJ34)/17*$A138)*10</f>
        <v>0.11232840566116557</v>
      </c>
      <c r="N138" s="14">
        <f>('Summary Data'!AK33-('Summary Data'!AK$40*'Summary Data'!AK17+'Summary Data'!AK$39*'Summary Data'!AK34)/17*$A138)*10</f>
        <v>0.11767893806113171</v>
      </c>
      <c r="O138" s="14">
        <f>('Summary Data'!AL33-('Summary Data'!AL$40*'Summary Data'!AL17+'Summary Data'!AL$39*'Summary Data'!AL34)/17*$A138)*10</f>
        <v>0.07362367675503817</v>
      </c>
      <c r="P138" s="14">
        <f>('Summary Data'!AM33-('Summary Data'!AM$40*'Summary Data'!AM17+'Summary Data'!AM$39*'Summary Data'!AM34)/17*$A138)*10</f>
        <v>0.08022495781244185</v>
      </c>
      <c r="Q138" s="14">
        <f>('Summary Data'!AN33-('Summary Data'!AN$40*'Summary Data'!AN17+'Summary Data'!AN$39*'Summary Data'!AN34)/17*$A138)*10</f>
        <v>0.11788204375970601</v>
      </c>
      <c r="R138" s="14">
        <f>('Summary Data'!AO33-('Summary Data'!AO$40*'Summary Data'!AO17+'Summary Data'!AO$39*'Summary Data'!AO34)/17*$A138)*10</f>
        <v>0.06256149978855816</v>
      </c>
      <c r="S138" s="14">
        <f>('Summary Data'!AP33-('Summary Data'!AP$40*'Summary Data'!AP17+'Summary Data'!AP$39*'Summary Data'!AP34)/17*$A138)*10</f>
        <v>0.08998267963397974</v>
      </c>
      <c r="T138" s="14">
        <f>('Summary Data'!AQ33-('Summary Data'!AQ$40*'Summary Data'!AQ17+'Summary Data'!AQ$39*'Summary Data'!AQ34)/17*$A138)*10</f>
        <v>0.05495925730683887</v>
      </c>
      <c r="U138" s="14">
        <f>('Summary Data'!AR33-('Summary Data'!AR$40*'Summary Data'!AR17+'Summary Data'!AR$39*'Summary Data'!AR34)/17*$A138)*10</f>
        <v>-0.0433963199129695</v>
      </c>
      <c r="V138" s="80">
        <f>'Summary Data'!AS33*10</f>
        <v>0.08667451651342224</v>
      </c>
      <c r="W138" s="40" t="s">
        <v>89</v>
      </c>
    </row>
    <row r="139" spans="1:23" ht="11.25">
      <c r="A139" s="81">
        <v>13</v>
      </c>
      <c r="B139" s="14">
        <f>('Summary Data'!Y34-('Summary Data'!Y$40*'Summary Data'!Y18+'Summary Data'!Y$39*'Summary Data'!Y35)/17*$A139)*10</f>
        <v>0.10700234261816441</v>
      </c>
      <c r="C139" s="14">
        <f>('Summary Data'!Z34-('Summary Data'!Z$40*'Summary Data'!Z18+'Summary Data'!Z$39*'Summary Data'!Z35)/17*$A139)*10</f>
        <v>0.004820784099379047</v>
      </c>
      <c r="D139" s="14">
        <f>('Summary Data'!AA34-('Summary Data'!AA$40*'Summary Data'!AA18+'Summary Data'!AA$39*'Summary Data'!AA35)/17*$A139)*10</f>
        <v>0.11514267572802467</v>
      </c>
      <c r="E139" s="14">
        <f>('Summary Data'!AB34-('Summary Data'!AB$40*'Summary Data'!AB18+'Summary Data'!AB$39*'Summary Data'!AB35)/17*$A139)*10</f>
        <v>0.028993654142312725</v>
      </c>
      <c r="F139" s="14">
        <f>('Summary Data'!AC34-('Summary Data'!AC$40*'Summary Data'!AC18+'Summary Data'!AC$39*'Summary Data'!AC35)/17*$A139)*10</f>
        <v>0.028184784958667112</v>
      </c>
      <c r="G139" s="14">
        <f>('Summary Data'!AD34-('Summary Data'!AD$40*'Summary Data'!AD18+'Summary Data'!AD$39*'Summary Data'!AD35)/17*$A139)*10</f>
        <v>-0.023348396097151267</v>
      </c>
      <c r="H139" s="14">
        <f>('Summary Data'!AE34-('Summary Data'!AE$40*'Summary Data'!AE18+'Summary Data'!AE$39*'Summary Data'!AE35)/17*$A139)*10</f>
        <v>-0.018622679051541496</v>
      </c>
      <c r="I139" s="14">
        <f>('Summary Data'!AF34-('Summary Data'!AF$40*'Summary Data'!AF18+'Summary Data'!AF$39*'Summary Data'!AF35)/17*$A139)*10</f>
        <v>-0.003181273941220402</v>
      </c>
      <c r="J139" s="14">
        <f>('Summary Data'!AG34-('Summary Data'!AG$40*'Summary Data'!AG18+'Summary Data'!AG$39*'Summary Data'!AG35)/17*$A139)*10</f>
        <v>-0.025544868040147554</v>
      </c>
      <c r="K139" s="14">
        <f>('Summary Data'!AH34-('Summary Data'!AH$40*'Summary Data'!AH18+'Summary Data'!AH$39*'Summary Data'!AH35)/17*$A139)*10</f>
        <v>0.032167219742062825</v>
      </c>
      <c r="L139" s="14">
        <f>('Summary Data'!AI34-('Summary Data'!AI$40*'Summary Data'!AI18+'Summary Data'!AI$39*'Summary Data'!AI35)/17*$A139)*10</f>
        <v>0.006582738602435531</v>
      </c>
      <c r="M139" s="14">
        <f>('Summary Data'!AJ34-('Summary Data'!AJ$40*'Summary Data'!AJ18+'Summary Data'!AJ$39*'Summary Data'!AJ35)/17*$A139)*10</f>
        <v>0.029121399776306227</v>
      </c>
      <c r="N139" s="14">
        <f>('Summary Data'!AK34-('Summary Data'!AK$40*'Summary Data'!AK18+'Summary Data'!AK$39*'Summary Data'!AK35)/17*$A139)*10</f>
        <v>0.01172121307117718</v>
      </c>
      <c r="O139" s="14">
        <f>('Summary Data'!AL34-('Summary Data'!AL$40*'Summary Data'!AL18+'Summary Data'!AL$39*'Summary Data'!AL35)/17*$A139)*10</f>
        <v>-0.004437241925191412</v>
      </c>
      <c r="P139" s="14">
        <f>('Summary Data'!AM34-('Summary Data'!AM$40*'Summary Data'!AM18+'Summary Data'!AM$39*'Summary Data'!AM35)/17*$A139)*10</f>
        <v>-0.0068662262059379295</v>
      </c>
      <c r="Q139" s="14">
        <f>('Summary Data'!AN34-('Summary Data'!AN$40*'Summary Data'!AN18+'Summary Data'!AN$39*'Summary Data'!AN35)/17*$A139)*10</f>
        <v>0.018096653277315102</v>
      </c>
      <c r="R139" s="14">
        <f>('Summary Data'!AO34-('Summary Data'!AO$40*'Summary Data'!AO18+'Summary Data'!AO$39*'Summary Data'!AO35)/17*$A139)*10</f>
        <v>0.006296118170207926</v>
      </c>
      <c r="S139" s="14">
        <f>('Summary Data'!AP34-('Summary Data'!AP$40*'Summary Data'!AP18+'Summary Data'!AP$39*'Summary Data'!AP35)/17*$A139)*10</f>
        <v>-0.013880938415336348</v>
      </c>
      <c r="T139" s="14">
        <f>('Summary Data'!AQ34-('Summary Data'!AQ$40*'Summary Data'!AQ18+'Summary Data'!AQ$39*'Summary Data'!AQ35)/17*$A139)*10</f>
        <v>-0.021392308237269415</v>
      </c>
      <c r="U139" s="14">
        <f>('Summary Data'!AR34-('Summary Data'!AR$40*'Summary Data'!AR18+'Summary Data'!AR$39*'Summary Data'!AR35)/17*$A139)*10</f>
        <v>0.015429245244753333</v>
      </c>
      <c r="V139" s="80">
        <f>'Summary Data'!AS34*10</f>
        <v>-0.008610231382093377</v>
      </c>
      <c r="W139" s="40" t="s">
        <v>89</v>
      </c>
    </row>
    <row r="140" spans="1:23" ht="11.25">
      <c r="A140" s="81">
        <v>14</v>
      </c>
      <c r="B140" s="14">
        <f>('Summary Data'!Y35-('Summary Data'!Y$40*'Summary Data'!Y19+'Summary Data'!Y$39*'Summary Data'!Y36)/17*$A140)*10</f>
        <v>-0.07616534812064685</v>
      </c>
      <c r="C140" s="14">
        <f>('Summary Data'!Z35-('Summary Data'!Z$40*'Summary Data'!Z19+'Summary Data'!Z$39*'Summary Data'!Z36)/17*$A140)*10</f>
        <v>-0.0018266423324361444</v>
      </c>
      <c r="D140" s="14">
        <f>('Summary Data'!AA35-('Summary Data'!AA$40*'Summary Data'!AA19+'Summary Data'!AA$39*'Summary Data'!AA36)/17*$A140)*10</f>
        <v>-0.005570789429353625</v>
      </c>
      <c r="E140" s="14">
        <f>('Summary Data'!AB35-('Summary Data'!AB$40*'Summary Data'!AB19+'Summary Data'!AB$39*'Summary Data'!AB36)/17*$A140)*10</f>
        <v>0.02246345894554207</v>
      </c>
      <c r="F140" s="14">
        <f>('Summary Data'!AC35-('Summary Data'!AC$40*'Summary Data'!AC19+'Summary Data'!AC$39*'Summary Data'!AC36)/17*$A140)*10</f>
        <v>0.02765724326274352</v>
      </c>
      <c r="G140" s="14">
        <f>('Summary Data'!AD35-('Summary Data'!AD$40*'Summary Data'!AD19+'Summary Data'!AD$39*'Summary Data'!AD36)/17*$A140)*10</f>
        <v>0.04420847359771608</v>
      </c>
      <c r="H140" s="14">
        <f>('Summary Data'!AE35-('Summary Data'!AE$40*'Summary Data'!AE19+'Summary Data'!AE$39*'Summary Data'!AE36)/17*$A140)*10</f>
        <v>0.04165514771182538</v>
      </c>
      <c r="I140" s="14">
        <f>('Summary Data'!AF35-('Summary Data'!AF$40*'Summary Data'!AF19+'Summary Data'!AF$39*'Summary Data'!AF36)/17*$A140)*10</f>
        <v>0.01569341418399286</v>
      </c>
      <c r="J140" s="14">
        <f>('Summary Data'!AG35-('Summary Data'!AG$40*'Summary Data'!AG19+'Summary Data'!AG$39*'Summary Data'!AG36)/17*$A140)*10</f>
        <v>0.039835302485782764</v>
      </c>
      <c r="K140" s="14">
        <f>('Summary Data'!AH35-('Summary Data'!AH$40*'Summary Data'!AH19+'Summary Data'!AH$39*'Summary Data'!AH36)/17*$A140)*10</f>
        <v>0.04063379132402781</v>
      </c>
      <c r="L140" s="14">
        <f>('Summary Data'!AI35-('Summary Data'!AI$40*'Summary Data'!AI19+'Summary Data'!AI$39*'Summary Data'!AI36)/17*$A140)*10</f>
        <v>0.05408496819212355</v>
      </c>
      <c r="M140" s="14">
        <f>('Summary Data'!AJ35-('Summary Data'!AJ$40*'Summary Data'!AJ19+'Summary Data'!AJ$39*'Summary Data'!AJ36)/17*$A140)*10</f>
        <v>0.05260750888940964</v>
      </c>
      <c r="N140" s="14">
        <f>('Summary Data'!AK35-('Summary Data'!AK$40*'Summary Data'!AK19+'Summary Data'!AK$39*'Summary Data'!AK36)/17*$A140)*10</f>
        <v>0.048122590568174056</v>
      </c>
      <c r="O140" s="14">
        <f>('Summary Data'!AL35-('Summary Data'!AL$40*'Summary Data'!AL19+'Summary Data'!AL$39*'Summary Data'!AL36)/17*$A140)*10</f>
        <v>0.03432257167339501</v>
      </c>
      <c r="P140" s="14">
        <f>('Summary Data'!AM35-('Summary Data'!AM$40*'Summary Data'!AM19+'Summary Data'!AM$39*'Summary Data'!AM36)/17*$A140)*10</f>
        <v>0.05026324279600855</v>
      </c>
      <c r="Q140" s="14">
        <f>('Summary Data'!AN35-('Summary Data'!AN$40*'Summary Data'!AN19+'Summary Data'!AN$39*'Summary Data'!AN36)/17*$A140)*10</f>
        <v>0.028829696344410058</v>
      </c>
      <c r="R140" s="14">
        <f>('Summary Data'!AO35-('Summary Data'!AO$40*'Summary Data'!AO19+'Summary Data'!AO$39*'Summary Data'!AO36)/17*$A140)*10</f>
        <v>0.006854200553229155</v>
      </c>
      <c r="S140" s="14">
        <f>('Summary Data'!AP35-('Summary Data'!AP$40*'Summary Data'!AP19+'Summary Data'!AP$39*'Summary Data'!AP36)/17*$A140)*10</f>
        <v>0.004468432659083983</v>
      </c>
      <c r="T140" s="14">
        <f>('Summary Data'!AQ35-('Summary Data'!AQ$40*'Summary Data'!AQ19+'Summary Data'!AQ$39*'Summary Data'!AQ36)/17*$A140)*10</f>
        <v>0.04670683872810565</v>
      </c>
      <c r="U140" s="14">
        <f>('Summary Data'!AR35-('Summary Data'!AR$40*'Summary Data'!AR19+'Summary Data'!AR$39*'Summary Data'!AR36)/17*$A140)*10</f>
        <v>0.018748284829191122</v>
      </c>
      <c r="V140" s="80">
        <f>'Summary Data'!AS35*10</f>
        <v>0.01992737134189103</v>
      </c>
      <c r="W140" s="40" t="s">
        <v>89</v>
      </c>
    </row>
    <row r="141" spans="1:23" ht="11.25">
      <c r="A141" s="81">
        <v>15</v>
      </c>
      <c r="B141" s="14">
        <f>('Summary Data'!Y36-('Summary Data'!Y$40*'Summary Data'!Y20+'Summary Data'!Y$39*'Summary Data'!Y37)/17*$A141)*10</f>
        <v>-0.06947949241227279</v>
      </c>
      <c r="C141" s="14">
        <f>('Summary Data'!Z36-('Summary Data'!Z$40*'Summary Data'!Z20+'Summary Data'!Z$39*'Summary Data'!Z37)/17*$A141)*10</f>
        <v>-0.054335338533235376</v>
      </c>
      <c r="D141" s="14">
        <f>('Summary Data'!AA36-('Summary Data'!AA$40*'Summary Data'!AA20+'Summary Data'!AA$39*'Summary Data'!AA37)/17*$A141)*10</f>
        <v>-0.1390898345612901</v>
      </c>
      <c r="E141" s="14">
        <f>('Summary Data'!AB36-('Summary Data'!AB$40*'Summary Data'!AB20+'Summary Data'!AB$39*'Summary Data'!AB37)/17*$A141)*10</f>
        <v>-0.14645059844147892</v>
      </c>
      <c r="F141" s="14">
        <f>('Summary Data'!AC36-('Summary Data'!AC$40*'Summary Data'!AC20+'Summary Data'!AC$39*'Summary Data'!AC37)/17*$A141)*10</f>
        <v>-0.10860048266173003</v>
      </c>
      <c r="G141" s="14">
        <f>('Summary Data'!AD36-('Summary Data'!AD$40*'Summary Data'!AD20+'Summary Data'!AD$39*'Summary Data'!AD37)/17*$A141)*10</f>
        <v>-0.11926822281081353</v>
      </c>
      <c r="H141" s="14">
        <f>('Summary Data'!AE36-('Summary Data'!AE$40*'Summary Data'!AE20+'Summary Data'!AE$39*'Summary Data'!AE37)/17*$A141)*10</f>
        <v>-0.08817801734716053</v>
      </c>
      <c r="I141" s="14">
        <f>('Summary Data'!AF36-('Summary Data'!AF$40*'Summary Data'!AF20+'Summary Data'!AF$39*'Summary Data'!AF37)/17*$A141)*10</f>
        <v>-0.12352162405371882</v>
      </c>
      <c r="J141" s="14">
        <f>('Summary Data'!AG36-('Summary Data'!AG$40*'Summary Data'!AG20+'Summary Data'!AG$39*'Summary Data'!AG37)/17*$A141)*10</f>
        <v>-0.08567396614929083</v>
      </c>
      <c r="K141" s="14">
        <f>('Summary Data'!AH36-('Summary Data'!AH$40*'Summary Data'!AH20+'Summary Data'!AH$39*'Summary Data'!AH37)/17*$A141)*10</f>
        <v>-0.12026882392121965</v>
      </c>
      <c r="L141" s="14">
        <f>('Summary Data'!AI36-('Summary Data'!AI$40*'Summary Data'!AI20+'Summary Data'!AI$39*'Summary Data'!AI37)/17*$A141)*10</f>
        <v>-0.11709273372724774</v>
      </c>
      <c r="M141" s="14">
        <f>('Summary Data'!AJ36-('Summary Data'!AJ$40*'Summary Data'!AJ20+'Summary Data'!AJ$39*'Summary Data'!AJ37)/17*$A141)*10</f>
        <v>-0.08970466221140859</v>
      </c>
      <c r="N141" s="14">
        <f>('Summary Data'!AK36-('Summary Data'!AK$40*'Summary Data'!AK20+'Summary Data'!AK$39*'Summary Data'!AK37)/17*$A141)*10</f>
        <v>-0.08928486819578868</v>
      </c>
      <c r="O141" s="14">
        <f>('Summary Data'!AL36-('Summary Data'!AL$40*'Summary Data'!AL20+'Summary Data'!AL$39*'Summary Data'!AL37)/17*$A141)*10</f>
        <v>-0.09385461697110825</v>
      </c>
      <c r="P141" s="14">
        <f>('Summary Data'!AM36-('Summary Data'!AM$40*'Summary Data'!AM20+'Summary Data'!AM$39*'Summary Data'!AM37)/17*$A141)*10</f>
        <v>-0.05334610611905205</v>
      </c>
      <c r="Q141" s="14">
        <f>('Summary Data'!AN36-('Summary Data'!AN$40*'Summary Data'!AN20+'Summary Data'!AN$39*'Summary Data'!AN37)/17*$A141)*10</f>
        <v>-0.10350171573536171</v>
      </c>
      <c r="R141" s="14">
        <f>('Summary Data'!AO36-('Summary Data'!AO$40*'Summary Data'!AO20+'Summary Data'!AO$39*'Summary Data'!AO37)/17*$A141)*10</f>
        <v>-0.12847144251583428</v>
      </c>
      <c r="S141" s="14">
        <f>('Summary Data'!AP36-('Summary Data'!AP$40*'Summary Data'!AP20+'Summary Data'!AP$39*'Summary Data'!AP37)/17*$A141)*10</f>
        <v>-0.1231216452479545</v>
      </c>
      <c r="T141" s="14">
        <f>('Summary Data'!AQ36-('Summary Data'!AQ$40*'Summary Data'!AQ20+'Summary Data'!AQ$39*'Summary Data'!AQ37)/17*$A141)*10</f>
        <v>-0.1323025017819032</v>
      </c>
      <c r="U141" s="14">
        <f>('Summary Data'!AR36-('Summary Data'!AR$40*'Summary Data'!AR20+'Summary Data'!AR$39*'Summary Data'!AR37)/17*$A141)*10</f>
        <v>-0.007508534649051991</v>
      </c>
      <c r="V141" s="80">
        <f>'Summary Data'!AS36*10</f>
        <v>-0.04913754874002235</v>
      </c>
      <c r="W141" s="40" t="s">
        <v>89</v>
      </c>
    </row>
    <row r="142" spans="1:23" ht="11.25">
      <c r="A142" s="81">
        <v>16</v>
      </c>
      <c r="B142" s="14">
        <f>('Summary Data'!Y37-('Summary Data'!Y$40*'Summary Data'!Y21+'Summary Data'!Y$39*'Summary Data'!Y38)/17*$A142)*10</f>
        <v>-0.024842908616244525</v>
      </c>
      <c r="C142" s="14">
        <f>('Summary Data'!Z37-('Summary Data'!Z$40*'Summary Data'!Z21+'Summary Data'!Z$39*'Summary Data'!Z38)/17*$A142)*10</f>
        <v>0.011501523643149512</v>
      </c>
      <c r="D142" s="14">
        <f>('Summary Data'!AA37-('Summary Data'!AA$40*'Summary Data'!AA21+'Summary Data'!AA$39*'Summary Data'!AA38)/17*$A142)*10</f>
        <v>0.004941220621273931</v>
      </c>
      <c r="E142" s="14">
        <f>('Summary Data'!AB37-('Summary Data'!AB$40*'Summary Data'!AB21+'Summary Data'!AB$39*'Summary Data'!AB38)/17*$A142)*10</f>
        <v>-0.00171645860199892</v>
      </c>
      <c r="F142" s="14">
        <f>('Summary Data'!AC37-('Summary Data'!AC$40*'Summary Data'!AC21+'Summary Data'!AC$39*'Summary Data'!AC38)/17*$A142)*10</f>
        <v>-0.01183752410667812</v>
      </c>
      <c r="G142" s="14">
        <f>('Summary Data'!AD37-('Summary Data'!AD$40*'Summary Data'!AD21+'Summary Data'!AD$39*'Summary Data'!AD38)/17*$A142)*10</f>
        <v>0.021454098440292294</v>
      </c>
      <c r="H142" s="14">
        <f>('Summary Data'!AE37-('Summary Data'!AE$40*'Summary Data'!AE21+'Summary Data'!AE$39*'Summary Data'!AE38)/17*$A142)*10</f>
        <v>0.042565703072526447</v>
      </c>
      <c r="I142" s="14">
        <f>('Summary Data'!AF37-('Summary Data'!AF$40*'Summary Data'!AF21+'Summary Data'!AF$39*'Summary Data'!AF38)/17*$A142)*10</f>
        <v>0.04733080211943654</v>
      </c>
      <c r="J142" s="14">
        <f>('Summary Data'!AG37-('Summary Data'!AG$40*'Summary Data'!AG21+'Summary Data'!AG$39*'Summary Data'!AG38)/17*$A142)*10</f>
        <v>0.042290065718192764</v>
      </c>
      <c r="K142" s="14">
        <f>('Summary Data'!AH37-('Summary Data'!AH$40*'Summary Data'!AH21+'Summary Data'!AH$39*'Summary Data'!AH38)/17*$A142)*10</f>
        <v>0.05205332536379011</v>
      </c>
      <c r="L142" s="14">
        <f>('Summary Data'!AI37-('Summary Data'!AI$40*'Summary Data'!AI21+'Summary Data'!AI$39*'Summary Data'!AI38)/17*$A142)*10</f>
        <v>0.03775207754836217</v>
      </c>
      <c r="M142" s="14">
        <f>('Summary Data'!AJ37-('Summary Data'!AJ$40*'Summary Data'!AJ21+'Summary Data'!AJ$39*'Summary Data'!AJ38)/17*$A142)*10</f>
        <v>0.037742188574214214</v>
      </c>
      <c r="N142" s="14">
        <f>('Summary Data'!AK37-('Summary Data'!AK$40*'Summary Data'!AK21+'Summary Data'!AK$39*'Summary Data'!AK38)/17*$A142)*10</f>
        <v>0.03698916748546152</v>
      </c>
      <c r="O142" s="14">
        <f>('Summary Data'!AL37-('Summary Data'!AL$40*'Summary Data'!AL21+'Summary Data'!AL$39*'Summary Data'!AL38)/17*$A142)*10</f>
        <v>0.016537250670709547</v>
      </c>
      <c r="P142" s="14">
        <f>('Summary Data'!AM37-('Summary Data'!AM$40*'Summary Data'!AM21+'Summary Data'!AM$39*'Summary Data'!AM38)/17*$A142)*10</f>
        <v>0.029090728605582587</v>
      </c>
      <c r="Q142" s="14">
        <f>('Summary Data'!AN37-('Summary Data'!AN$40*'Summary Data'!AN21+'Summary Data'!AN$39*'Summary Data'!AN38)/17*$A142)*10</f>
        <v>0.022985642631130968</v>
      </c>
      <c r="R142" s="14">
        <f>('Summary Data'!AO37-('Summary Data'!AO$40*'Summary Data'!AO21+'Summary Data'!AO$39*'Summary Data'!AO38)/17*$A142)*10</f>
        <v>0.010805004153295779</v>
      </c>
      <c r="S142" s="14">
        <f>('Summary Data'!AP37-('Summary Data'!AP$40*'Summary Data'!AP21+'Summary Data'!AP$39*'Summary Data'!AP38)/17*$A142)*10</f>
        <v>0.021678156660986936</v>
      </c>
      <c r="T142" s="14">
        <f>('Summary Data'!AQ37-('Summary Data'!AQ$40*'Summary Data'!AQ21+'Summary Data'!AQ$39*'Summary Data'!AQ38)/17*$A142)*10</f>
        <v>0.012813149505385302</v>
      </c>
      <c r="U142" s="14">
        <f>('Summary Data'!AR37-('Summary Data'!AR$40*'Summary Data'!AR21+'Summary Data'!AR$39*'Summary Data'!AR38)/17*$A142)*10</f>
        <v>0.019316416360649173</v>
      </c>
      <c r="V142" s="80">
        <f>'Summary Data'!AS37*10</f>
        <v>0.029398580447654726</v>
      </c>
      <c r="W142" s="40" t="s">
        <v>89</v>
      </c>
    </row>
    <row r="143" spans="1:23" ht="12" thickBot="1">
      <c r="A143" s="82">
        <v>17</v>
      </c>
      <c r="B143" s="16">
        <f>'Summary Data'!Y38*10</f>
        <v>-0.010175131491064714</v>
      </c>
      <c r="C143" s="16">
        <f>'Summary Data'!Z38*10</f>
        <v>0.012846807599716754</v>
      </c>
      <c r="D143" s="16">
        <f>'Summary Data'!AA38*10</f>
        <v>0.006238425417495245</v>
      </c>
      <c r="E143" s="16">
        <f>'Summary Data'!AB38*10</f>
        <v>-0.00920988328373485</v>
      </c>
      <c r="F143" s="16">
        <f>'Summary Data'!AC38*10</f>
        <v>0.0010870046029977636</v>
      </c>
      <c r="G143" s="16">
        <f>'Summary Data'!AD38*10</f>
        <v>0.0002038896219322536</v>
      </c>
      <c r="H143" s="16">
        <f>'Summary Data'!AE38*10</f>
        <v>0.0008168733827862971</v>
      </c>
      <c r="I143" s="16">
        <f>'Summary Data'!AF38*10</f>
        <v>-0.001130387738518953</v>
      </c>
      <c r="J143" s="16">
        <f>'Summary Data'!AG38*10</f>
        <v>0.004593226289117984</v>
      </c>
      <c r="K143" s="16">
        <f>'Summary Data'!AH38*10</f>
        <v>0.002308035683475278</v>
      </c>
      <c r="L143" s="16">
        <f>'Summary Data'!AI38*10</f>
        <v>0.001967751161936551</v>
      </c>
      <c r="M143" s="16">
        <f>'Summary Data'!AJ38*10</f>
        <v>0.0008957180124697772</v>
      </c>
      <c r="N143" s="16">
        <f>'Summary Data'!AK38*10</f>
        <v>0.0010846361808710217</v>
      </c>
      <c r="O143" s="16">
        <f>'Summary Data'!AL38*10</f>
        <v>-0.015267360664802708</v>
      </c>
      <c r="P143" s="16">
        <f>'Summary Data'!AM38*10</f>
        <v>-0.0012757466227764818</v>
      </c>
      <c r="Q143" s="16">
        <f>'Summary Data'!AN38*10</f>
        <v>0.007946428448581667</v>
      </c>
      <c r="R143" s="16">
        <f>'Summary Data'!AO38*10</f>
        <v>0.023899456727531666</v>
      </c>
      <c r="S143" s="16">
        <f>'Summary Data'!AP38*10</f>
        <v>0.05831076077764023</v>
      </c>
      <c r="T143" s="16">
        <f>'Summary Data'!AQ38*10</f>
        <v>0.0773315479024013</v>
      </c>
      <c r="U143" s="16">
        <f>'Summary Data'!AR38*10</f>
        <v>0.03436283202296609</v>
      </c>
      <c r="V143" s="33">
        <f>'Summary Data'!AS38*10</f>
        <v>0.009841744201551114</v>
      </c>
      <c r="W143" s="40" t="s">
        <v>89</v>
      </c>
    </row>
    <row r="144" ht="12" thickBot="1"/>
    <row r="145" spans="1:22" ht="11.25">
      <c r="A145" s="118" t="s">
        <v>129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20"/>
    </row>
    <row r="146" spans="1:22" ht="11.25">
      <c r="A146" s="98"/>
      <c r="B146" s="79" t="s">
        <v>84</v>
      </c>
      <c r="C146" s="79" t="s">
        <v>85</v>
      </c>
      <c r="D146" s="79" t="s">
        <v>86</v>
      </c>
      <c r="E146" s="79" t="s">
        <v>87</v>
      </c>
      <c r="F146" s="79" t="s">
        <v>88</v>
      </c>
      <c r="G146" s="79" t="s">
        <v>93</v>
      </c>
      <c r="H146" s="79" t="s">
        <v>94</v>
      </c>
      <c r="I146" s="79" t="s">
        <v>95</v>
      </c>
      <c r="J146" s="79" t="s">
        <v>96</v>
      </c>
      <c r="K146" s="79" t="s">
        <v>97</v>
      </c>
      <c r="L146" s="79" t="s">
        <v>98</v>
      </c>
      <c r="M146" s="79" t="s">
        <v>99</v>
      </c>
      <c r="N146" s="79" t="s">
        <v>100</v>
      </c>
      <c r="O146" s="79" t="s">
        <v>101</v>
      </c>
      <c r="P146" s="79" t="s">
        <v>102</v>
      </c>
      <c r="Q146" s="79" t="s">
        <v>103</v>
      </c>
      <c r="R146" s="79" t="s">
        <v>104</v>
      </c>
      <c r="S146" s="79" t="s">
        <v>105</v>
      </c>
      <c r="T146" s="79" t="s">
        <v>106</v>
      </c>
      <c r="U146" s="79" t="s">
        <v>107</v>
      </c>
      <c r="V146" s="15" t="s">
        <v>108</v>
      </c>
    </row>
    <row r="147" spans="1:22" ht="11.25">
      <c r="A147" s="98"/>
      <c r="B147" s="42" t="s">
        <v>124</v>
      </c>
      <c r="C147" s="102">
        <f>'Summary Data'!C2/'Work sheet'!$V147-1</f>
        <v>0.0009688126859987989</v>
      </c>
      <c r="D147" s="102">
        <f>'Summary Data'!D2/'Work sheet'!$V147-1</f>
        <v>0.00022966418165171198</v>
      </c>
      <c r="E147" s="102">
        <f>'Summary Data'!E2/'Work sheet'!$V147-1</f>
        <v>9.903827455914893E-07</v>
      </c>
      <c r="F147" s="102">
        <f>'Summary Data'!F2/'Work sheet'!$V147-1</f>
        <v>1.811032788956446E-05</v>
      </c>
      <c r="G147" s="102">
        <f>'Summary Data'!G2/'Work sheet'!$V147-1</f>
        <v>-7.875465483297983E-05</v>
      </c>
      <c r="H147" s="102">
        <f>'Summary Data'!H2/'Work sheet'!$V147-1</f>
        <v>-0.00021384261992363207</v>
      </c>
      <c r="I147" s="102">
        <f>'Summary Data'!I2/'Work sheet'!$V147-1</f>
        <v>-0.00021852108279307725</v>
      </c>
      <c r="J147" s="102">
        <f>'Summary Data'!J2/'Work sheet'!$V147-1</f>
        <v>-0.00012409674245938973</v>
      </c>
      <c r="K147" s="102">
        <f>'Summary Data'!K2/'Work sheet'!$V147-1</f>
        <v>-0.00010819258630667683</v>
      </c>
      <c r="L147" s="102">
        <f>'Summary Data'!L2/'Work sheet'!$V147-1</f>
        <v>-4.6703653273860724E-05</v>
      </c>
      <c r="M147" s="102">
        <f>'Summary Data'!M2/'Work sheet'!$V147-1</f>
        <v>-0.00028561066391541434</v>
      </c>
      <c r="N147" s="102">
        <f>'Summary Data'!N2/'Work sheet'!$V147-1</f>
        <v>-0.00019957041639528939</v>
      </c>
      <c r="O147" s="102">
        <f>'Summary Data'!O2/'Work sheet'!$V147-1</f>
        <v>-0.000342941913475836</v>
      </c>
      <c r="P147" s="102">
        <f>'Summary Data'!P2/'Work sheet'!$V147-1</f>
        <v>-0.00011525774668708078</v>
      </c>
      <c r="Q147" s="102">
        <f>'Summary Data'!Q2/'Work sheet'!$V147-1</f>
        <v>-0.00012149433060770765</v>
      </c>
      <c r="R147" s="102">
        <f>'Summary Data'!R2/'Work sheet'!$V147-1</f>
        <v>-9.968492511991389E-05</v>
      </c>
      <c r="S147" s="102">
        <f>'Summary Data'!S2/'Work sheet'!$V147-1</f>
        <v>-6.477641733859674E-05</v>
      </c>
      <c r="T147" s="102">
        <f>'Summary Data'!T2/'Work sheet'!$V147-1</f>
        <v>0.0008018701748457868</v>
      </c>
      <c r="U147" s="42"/>
      <c r="V147" s="53">
        <f>AVERAGE('Summary Data'!C2:T2)</f>
        <v>90.92462252430693</v>
      </c>
    </row>
    <row r="148" spans="1:22" ht="12" thickBot="1">
      <c r="A148" s="103"/>
      <c r="B148" s="71"/>
      <c r="C148" s="104">
        <f>'Summary Data'!Z2/'Work sheet'!$V148-1</f>
        <v>0.0008948943812894239</v>
      </c>
      <c r="D148" s="104">
        <f>'Summary Data'!AA2/'Work sheet'!$V148-1</f>
        <v>0.00010683934846755783</v>
      </c>
      <c r="E148" s="104">
        <f>'Summary Data'!AB2/'Work sheet'!$V148-1</f>
        <v>6.926895698677882E-05</v>
      </c>
      <c r="F148" s="104">
        <f>'Summary Data'!AC2/'Work sheet'!$V148-1</f>
        <v>-8.44356759843734E-06</v>
      </c>
      <c r="G148" s="104">
        <f>'Summary Data'!AD2/'Work sheet'!$V148-1</f>
        <v>-0.0002331637498937944</v>
      </c>
      <c r="H148" s="104">
        <f>'Summary Data'!AE2/'Work sheet'!$V148-1</f>
        <v>-0.00019943713830139487</v>
      </c>
      <c r="I148" s="104">
        <f>'Summary Data'!AF2/'Work sheet'!$V148-1</f>
        <v>-0.0002716316013622322</v>
      </c>
      <c r="J148" s="104">
        <f>'Summary Data'!AG2/'Work sheet'!$V148-1</f>
        <v>-0.0004124616284941762</v>
      </c>
      <c r="K148" s="104">
        <f>'Summary Data'!AH2/'Work sheet'!$V148-1</f>
        <v>-0.0003657805980999962</v>
      </c>
      <c r="L148" s="104">
        <f>'Summary Data'!AI2/'Work sheet'!$V148-1</f>
        <v>-9.888222530074486E-05</v>
      </c>
      <c r="M148" s="104">
        <f>'Summary Data'!AJ2/'Work sheet'!$V148-1</f>
        <v>-0.00020151612472596447</v>
      </c>
      <c r="N148" s="104">
        <f>'Summary Data'!AK2/'Work sheet'!$V148-1</f>
        <v>-3.083058385766613E-05</v>
      </c>
      <c r="O148" s="104">
        <f>'Summary Data'!AL2/'Work sheet'!$V148-1</f>
        <v>-0.00014216236705011376</v>
      </c>
      <c r="P148" s="104">
        <f>'Summary Data'!AM2/'Work sheet'!$V148-1</f>
        <v>-7.978374064843141E-05</v>
      </c>
      <c r="Q148" s="104">
        <f>'Summary Data'!AN2/'Work sheet'!$V148-1</f>
        <v>5.8679427095142955E-05</v>
      </c>
      <c r="R148" s="104">
        <f>'Summary Data'!AO2/'Work sheet'!$V148-1</f>
        <v>-5.3289660288280416E-05</v>
      </c>
      <c r="S148" s="104">
        <f>'Summary Data'!AP2/'Work sheet'!$V148-1</f>
        <v>3.815721385058701E-05</v>
      </c>
      <c r="T148" s="104">
        <f>'Summary Data'!AQ2/'Work sheet'!$V148-1</f>
        <v>0.0009295436579315197</v>
      </c>
      <c r="U148" s="71"/>
      <c r="V148" s="59">
        <f>AVERAGE('Summary Data'!Z2:AQ2)</f>
        <v>90.95889504101984</v>
      </c>
    </row>
  </sheetData>
  <mergeCells count="29">
    <mergeCell ref="A145:V145"/>
    <mergeCell ref="A65:V65"/>
    <mergeCell ref="A85:V85"/>
    <mergeCell ref="A105:V105"/>
    <mergeCell ref="A125:V125"/>
    <mergeCell ref="I45:K45"/>
    <mergeCell ref="L45:N45"/>
    <mergeCell ref="F47:G47"/>
    <mergeCell ref="B45:D45"/>
    <mergeCell ref="F45:G45"/>
    <mergeCell ref="B23:K23"/>
    <mergeCell ref="B24:F24"/>
    <mergeCell ref="G24:K24"/>
    <mergeCell ref="B44:G44"/>
    <mergeCell ref="I44:O44"/>
    <mergeCell ref="J3:K3"/>
    <mergeCell ref="L3:M3"/>
    <mergeCell ref="N3:O3"/>
    <mergeCell ref="P3:Q3"/>
    <mergeCell ref="B3:C3"/>
    <mergeCell ref="D3:E3"/>
    <mergeCell ref="F3:G3"/>
    <mergeCell ref="H3:I3"/>
    <mergeCell ref="B1:I1"/>
    <mergeCell ref="J1:Q1"/>
    <mergeCell ref="B2:E2"/>
    <mergeCell ref="F2:I2"/>
    <mergeCell ref="J2:M2"/>
    <mergeCell ref="N2:Q2"/>
  </mergeCells>
  <printOptions/>
  <pageMargins left="0.75" right="0.75" top="1" bottom="1" header="0.5" footer="0.5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Ezio Todesco</cp:lastModifiedBy>
  <cp:lastPrinted>2001-03-07T16:35:00Z</cp:lastPrinted>
  <dcterms:created xsi:type="dcterms:W3CDTF">2000-11-02T16:53:37Z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