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12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20" windowWidth="7890" windowHeight="7710" tabRatio="856" activeTab="0"/>
  </bookViews>
  <sheets>
    <sheet name="Original data" sheetId="1" r:id="rId1"/>
    <sheet name="Summary Data" sheetId="2" r:id="rId2"/>
    <sheet name="C1 module" sheetId="3" r:id="rId3"/>
    <sheet name="C1 direction" sheetId="4" r:id="rId4"/>
    <sheet name="Harmonics" sheetId="5" r:id="rId5"/>
    <sheet name="Harmonics averages" sheetId="6" r:id="rId6"/>
    <sheet name="Harmonics sigma" sheetId="7" r:id="rId7"/>
    <sheet name="Dx Dy" sheetId="8" r:id="rId8"/>
    <sheet name="Work sheet" sheetId="9" r:id="rId9"/>
  </sheets>
  <definedNames/>
  <calcPr fullCalcOnLoad="1"/>
</workbook>
</file>

<file path=xl/sharedStrings.xml><?xml version="1.0" encoding="utf-8"?>
<sst xmlns="http://schemas.openxmlformats.org/spreadsheetml/2006/main" count="395" uniqueCount="138">
  <si>
    <t>File</t>
  </si>
  <si>
    <t>C1</t>
  </si>
  <si>
    <t>Multipoles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</si>
  <si>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</si>
  <si>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</si>
  <si>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</si>
  <si>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</si>
  <si>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</si>
  <si>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</si>
  <si>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</si>
  <si>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</si>
  <si>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</si>
  <si>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</si>
  <si>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</si>
  <si>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</si>
  <si>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</si>
  <si>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</si>
  <si>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</si>
  <si>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</si>
  <si>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</si>
  <si>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</si>
  <si>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</si>
  <si>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</si>
  <si>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</si>
  <si>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</si>
  <si>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</si>
  <si>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</si>
  <si>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</si>
  <si>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</si>
  <si>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</si>
  <si>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</si>
  <si>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</si>
  <si>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</si>
  <si>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</si>
  <si>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</si>
  <si>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</si>
  <si>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</si>
  <si>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</si>
  <si>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</si>
  <si>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</si>
  <si>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</si>
  <si>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</si>
  <si>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</si>
  <si>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</si>
  <si>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</si>
  <si>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</si>
  <si>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</si>
  <si>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</si>
  <si>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</si>
  <si>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</si>
  <si>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</si>
  <si>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</si>
  <si>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</si>
  <si>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</si>
  <si>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</si>
  <si>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</si>
  <si>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</si>
  <si>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Integrals</t>
  </si>
  <si>
    <t>Dx (mm)</t>
  </si>
  <si>
    <t>Dy (mm)</t>
  </si>
  <si>
    <t>Angle (mrad)</t>
  </si>
  <si>
    <t>C1 (mT)</t>
  </si>
  <si>
    <t>Measured harmonics- Aperture 1</t>
  </si>
  <si>
    <t>Measured harmonics- Aperture 2</t>
  </si>
  <si>
    <t>Zero vector</t>
  </si>
  <si>
    <t>normal multipoles</t>
  </si>
  <si>
    <t>skew multipoles</t>
  </si>
  <si>
    <t>average</t>
  </si>
  <si>
    <t>sigma</t>
  </si>
  <si>
    <t>Specified harmonics</t>
  </si>
  <si>
    <t>normal harmonics</t>
  </si>
  <si>
    <t>skew harmonics</t>
  </si>
  <si>
    <t>uncertain</t>
  </si>
  <si>
    <t>min</t>
  </si>
  <si>
    <t>max</t>
  </si>
  <si>
    <t xml:space="preserve">average </t>
  </si>
  <si>
    <t>Random harmonics</t>
  </si>
  <si>
    <t>d (mm)</t>
  </si>
  <si>
    <t>sig(n)=d alpha beta^n</t>
  </si>
  <si>
    <t>normal</t>
  </si>
  <si>
    <t>skew</t>
  </si>
  <si>
    <t>Scaling law constants</t>
  </si>
  <si>
    <t>alpha</t>
  </si>
  <si>
    <t>beta</t>
  </si>
  <si>
    <t>ten times !</t>
  </si>
  <si>
    <t>position 1</t>
  </si>
  <si>
    <t>position 2</t>
  </si>
  <si>
    <t>position 3</t>
  </si>
  <si>
    <t>position 4</t>
  </si>
  <si>
    <t>position 5</t>
  </si>
  <si>
    <t>ten times!</t>
  </si>
  <si>
    <t>central positions (2:19)</t>
  </si>
  <si>
    <t>all positions (1:20)</t>
  </si>
  <si>
    <t>gamma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</si>
  <si>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</si>
  <si>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</si>
  <si>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</si>
  <si>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</si>
  <si>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</si>
  <si>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</si>
  <si>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</si>
  <si>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</si>
  <si>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</si>
  <si>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</si>
  <si>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</si>
  <si>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</si>
  <si>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</si>
  <si>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</si>
  <si>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</si>
  <si>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integral</t>
  </si>
  <si>
    <t>File name</t>
  </si>
  <si>
    <t>Component ID</t>
  </si>
  <si>
    <t>Serial Number</t>
  </si>
  <si>
    <t>Firm Name</t>
  </si>
  <si>
    <t>Test Operator</t>
  </si>
  <si>
    <t>Test Controller</t>
  </si>
  <si>
    <t>Date of test</t>
  </si>
  <si>
    <t>Time of test</t>
  </si>
  <si>
    <t>Test Type</t>
  </si>
  <si>
    <t>ITP number</t>
  </si>
  <si>
    <t>Magnetic Measures</t>
  </si>
  <si>
    <t>O. Pagano</t>
  </si>
  <si>
    <t>ave</t>
  </si>
  <si>
    <t>Expected harmonics (no uncertainty)</t>
  </si>
  <si>
    <t>Magnetic length (m)</t>
  </si>
  <si>
    <t xml:space="preserve"> </t>
  </si>
  <si>
    <t>Measured harmonics along the axis with local feed down - Aperture 1 - Normal</t>
  </si>
  <si>
    <t>Measured harmonics along the axis with local feed down- Aperture 1 - Skew</t>
  </si>
  <si>
    <t>Measured harmonics along the axis with local feed down - Aperture 2 - Normal</t>
  </si>
  <si>
    <t>Measured harmonics along the axis with local feed down - Aperture 2 - Skew</t>
  </si>
  <si>
    <t>Relative main field module along the axis</t>
  </si>
  <si>
    <t>Aperture 1 - Collared coils</t>
  </si>
  <si>
    <t xml:space="preserve"> Aperture 2 - Collared coils</t>
  </si>
  <si>
    <t>Ref. Test Proced.</t>
  </si>
  <si>
    <t>CERN IT 2708/LHC/LHC Rev 1.1 Annex b.18</t>
  </si>
  <si>
    <t>MBP2A2</t>
  </si>
  <si>
    <t>Ansaldo</t>
  </si>
  <si>
    <t>Aperture 2 - Collared coils</t>
  </si>
</sst>
</file>

<file path=xl/styles.xml><?xml version="1.0" encoding="utf-8"?>
<styleSheet xmlns="http://schemas.openxmlformats.org/spreadsheetml/2006/main">
  <numFmts count="2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0.000"/>
    <numFmt numFmtId="165" formatCode="0.0"/>
    <numFmt numFmtId="166" formatCode="0.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##"/>
    <numFmt numFmtId="176" formatCode="0.00E+0"/>
    <numFmt numFmtId="177" formatCode="0.0###"/>
    <numFmt numFmtId="178" formatCode="0.0#"/>
    <numFmt numFmtId="179" formatCode="0.000E+00"/>
    <numFmt numFmtId="180" formatCode="0.00000"/>
    <numFmt numFmtId="181" formatCode="00000"/>
    <numFmt numFmtId="182" formatCode="0.0000E+00"/>
    <numFmt numFmtId="183" formatCode="dd/mm/yyyy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2.25"/>
      <name val="Arial"/>
      <family val="2"/>
    </font>
    <font>
      <sz val="8"/>
      <color indexed="8"/>
      <name val="Times New Roman"/>
      <family val="1"/>
    </font>
    <font>
      <b/>
      <sz val="20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1"/>
      <name val="Arial"/>
      <family val="2"/>
    </font>
    <font>
      <sz val="13.5"/>
      <name val="Arial"/>
      <family val="2"/>
    </font>
    <font>
      <sz val="10.25"/>
      <name val="Arial"/>
      <family val="0"/>
    </font>
    <font>
      <b/>
      <sz val="14.25"/>
      <name val="Arial"/>
      <family val="2"/>
    </font>
    <font>
      <b/>
      <sz val="17.5"/>
      <name val="Arial"/>
      <family val="2"/>
    </font>
    <font>
      <b/>
      <sz val="13"/>
      <name val="Arial"/>
      <family val="2"/>
    </font>
    <font>
      <sz val="9.5"/>
      <name val="Arial"/>
      <family val="0"/>
    </font>
    <font>
      <b/>
      <sz val="17.25"/>
      <name val="Arial"/>
      <family val="2"/>
    </font>
    <font>
      <b/>
      <sz val="13.25"/>
      <name val="Arial"/>
      <family val="2"/>
    </font>
    <font>
      <sz val="9.2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5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/>
    </xf>
    <xf numFmtId="166" fontId="2" fillId="0" borderId="14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8" fillId="0" borderId="0" xfId="0" applyNumberFormat="1" applyFont="1" applyFill="1" applyBorder="1" applyAlignment="1">
      <alignment horizontal="left"/>
    </xf>
    <xf numFmtId="1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0" fontId="0" fillId="0" borderId="4" xfId="0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180" fontId="2" fillId="0" borderId="7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MBP2A2 - Collared coils - Main field relative module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sheet'!$A$128:$A$142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xVal>
          <c:yVal>
            <c:numRef>
              <c:f>'Work sheet'!$C$147:$T$147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sheet'!$A$128:$A$142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xVal>
          <c:yVal>
            <c:numRef>
              <c:f>'Work sheet'!$C$148:$T$148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32066053"/>
        <c:axId val="20159022"/>
      </c:scatterChart>
      <c:valAx>
        <c:axId val="3206605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0159022"/>
        <c:crossesAt val="0"/>
        <c:crossBetween val="midCat"/>
        <c:dispUnits/>
      </c:valAx>
      <c:valAx>
        <c:axId val="20159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DB/B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2066053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37125"/>
          <c:y val="0.280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4"/>
          <c:w val="0.39325"/>
          <c:h val="0.825"/>
        </c:manualLayout>
      </c:layout>
      <c:lineChart>
        <c:grouping val="standard"/>
        <c:varyColors val="0"/>
        <c:axId val="66880751"/>
        <c:axId val="65055848"/>
      </c:line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055848"/>
        <c:crosses val="autoZero"/>
        <c:auto val="1"/>
        <c:lblOffset val="100"/>
        <c:noMultiLvlLbl val="0"/>
      </c:catAx>
      <c:valAx>
        <c:axId val="65055848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66880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MBP2A2 - Collared coils - Main field direction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Data'!$B$3:$U$3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Data'!$Y$3:$AR$3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47213471"/>
        <c:axId val="22268056"/>
      </c:scatterChart>
      <c:valAx>
        <c:axId val="47213471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22268056"/>
        <c:crosses val="autoZero"/>
        <c:crossBetween val="midCat"/>
        <c:dispUnits/>
      </c:valAx>
      <c:valAx>
        <c:axId val="22268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Angle (mrad)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4721347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87"/>
          <c:y val="0.206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MBP2A2 - Collared coils - Harmonics along the axis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sheet'!$C$68:$C$83</c:f>
              <c:numCache>
                <c:ptCount val="16"/>
                <c:pt idx="0">
                  <c:v>0.691380917736583</c:v>
                </c:pt>
                <c:pt idx="1">
                  <c:v>-0.7907813512541721</c:v>
                </c:pt>
                <c:pt idx="2">
                  <c:v>-0.03609491917956534</c:v>
                </c:pt>
                <c:pt idx="3">
                  <c:v>1.3825129850675562</c:v>
                </c:pt>
                <c:pt idx="4">
                  <c:v>-0.04529402193011302</c:v>
                </c:pt>
                <c:pt idx="5">
                  <c:v>0.4517551608811233</c:v>
                </c:pt>
                <c:pt idx="6">
                  <c:v>-0.02809611302845145</c:v>
                </c:pt>
                <c:pt idx="7">
                  <c:v>0.45577109658894815</c:v>
                </c:pt>
                <c:pt idx="8">
                  <c:v>0</c:v>
                </c:pt>
                <c:pt idx="9">
                  <c:v>0.7700970663790856</c:v>
                </c:pt>
                <c:pt idx="10">
                  <c:v>-0.05274045352148607</c:v>
                </c:pt>
                <c:pt idx="11">
                  <c:v>0.8642841660426828</c:v>
                </c:pt>
                <c:pt idx="12">
                  <c:v>0.030341759503392143</c:v>
                </c:pt>
                <c:pt idx="13">
                  <c:v>0.269315871411127</c:v>
                </c:pt>
                <c:pt idx="14">
                  <c:v>4.663075358735114E-05</c:v>
                </c:pt>
                <c:pt idx="15">
                  <c:v>-0.67438</c:v>
                </c:pt>
              </c:numCache>
            </c:numRef>
          </c:val>
        </c:ser>
        <c:ser>
          <c:idx val="2"/>
          <c:order val="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sheet'!$D$68:$D$83</c:f>
              <c:numCache>
                <c:ptCount val="16"/>
                <c:pt idx="0">
                  <c:v>0.09042658357656139</c:v>
                </c:pt>
                <c:pt idx="1">
                  <c:v>-1.4448974174864835</c:v>
                </c:pt>
                <c:pt idx="2">
                  <c:v>0.0122025012163052</c:v>
                </c:pt>
                <c:pt idx="3">
                  <c:v>1.4870769226055702</c:v>
                </c:pt>
                <c:pt idx="4">
                  <c:v>0.04554572121809638</c:v>
                </c:pt>
                <c:pt idx="5">
                  <c:v>0.5673884194674816</c:v>
                </c:pt>
                <c:pt idx="6">
                  <c:v>0.0014144316361006729</c:v>
                </c:pt>
                <c:pt idx="7">
                  <c:v>0.4315360622916091</c:v>
                </c:pt>
                <c:pt idx="8">
                  <c:v>0</c:v>
                </c:pt>
                <c:pt idx="9">
                  <c:v>0.7586149918905946</c:v>
                </c:pt>
                <c:pt idx="10">
                  <c:v>-0.05737658216895897</c:v>
                </c:pt>
                <c:pt idx="11">
                  <c:v>0.8366290972352992</c:v>
                </c:pt>
                <c:pt idx="12">
                  <c:v>0.026587572595338754</c:v>
                </c:pt>
                <c:pt idx="13">
                  <c:v>0.2582054085907675</c:v>
                </c:pt>
                <c:pt idx="14">
                  <c:v>-0.013513392331173067</c:v>
                </c:pt>
                <c:pt idx="15">
                  <c:v>-0.67019</c:v>
                </c:pt>
              </c:numCache>
            </c:numRef>
          </c:val>
        </c:ser>
        <c:ser>
          <c:idx val="3"/>
          <c:order val="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sheet'!$E$68:$E$83</c:f>
              <c:numCache>
                <c:ptCount val="16"/>
                <c:pt idx="0">
                  <c:v>0.15353881390280552</c:v>
                </c:pt>
                <c:pt idx="1">
                  <c:v>-1.989139583635459</c:v>
                </c:pt>
                <c:pt idx="2">
                  <c:v>-0.0313181517537172</c:v>
                </c:pt>
                <c:pt idx="3">
                  <c:v>1.5018184869765883</c:v>
                </c:pt>
                <c:pt idx="4">
                  <c:v>0.008461609685600856</c:v>
                </c:pt>
                <c:pt idx="5">
                  <c:v>0.5685472324957865</c:v>
                </c:pt>
                <c:pt idx="6">
                  <c:v>0.005376060728104093</c:v>
                </c:pt>
                <c:pt idx="7">
                  <c:v>0.43476119684186265</c:v>
                </c:pt>
                <c:pt idx="8">
                  <c:v>1.3877787807814457E-17</c:v>
                </c:pt>
                <c:pt idx="9">
                  <c:v>0.7567316024650835</c:v>
                </c:pt>
                <c:pt idx="10">
                  <c:v>-0.04740063649081708</c:v>
                </c:pt>
                <c:pt idx="11">
                  <c:v>0.8470434197602638</c:v>
                </c:pt>
                <c:pt idx="12">
                  <c:v>0.009644501957439102</c:v>
                </c:pt>
                <c:pt idx="13">
                  <c:v>0.2514914828695208</c:v>
                </c:pt>
                <c:pt idx="14">
                  <c:v>-0.020438075969001473</c:v>
                </c:pt>
                <c:pt idx="15">
                  <c:v>-0.67249</c:v>
                </c:pt>
              </c:numCache>
            </c:numRef>
          </c:val>
        </c:ser>
        <c:ser>
          <c:idx val="4"/>
          <c:order val="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sheet'!$F$68:$F$83</c:f>
              <c:numCache>
                <c:ptCount val="16"/>
                <c:pt idx="0">
                  <c:v>0.15808434452139555</c:v>
                </c:pt>
                <c:pt idx="1">
                  <c:v>-2.5681800848768894</c:v>
                </c:pt>
                <c:pt idx="2">
                  <c:v>-0.09195322104574245</c:v>
                </c:pt>
                <c:pt idx="3">
                  <c:v>1.550062449775755</c:v>
                </c:pt>
                <c:pt idx="4">
                  <c:v>0.010558243105540356</c:v>
                </c:pt>
                <c:pt idx="5">
                  <c:v>0.5298864685256898</c:v>
                </c:pt>
                <c:pt idx="6">
                  <c:v>0.02272541934014757</c:v>
                </c:pt>
                <c:pt idx="7">
                  <c:v>0.4494653341965027</c:v>
                </c:pt>
                <c:pt idx="8">
                  <c:v>1.3877787807814457E-17</c:v>
                </c:pt>
                <c:pt idx="9">
                  <c:v>0.7604794480419793</c:v>
                </c:pt>
                <c:pt idx="10">
                  <c:v>-0.026693931437927563</c:v>
                </c:pt>
                <c:pt idx="11">
                  <c:v>0.8327655834836721</c:v>
                </c:pt>
                <c:pt idx="12">
                  <c:v>0.010909662263855124</c:v>
                </c:pt>
                <c:pt idx="13">
                  <c:v>0.253265679961649</c:v>
                </c:pt>
                <c:pt idx="14">
                  <c:v>-0.028716548828858404</c:v>
                </c:pt>
                <c:pt idx="15">
                  <c:v>-0.6749499999999999</c:v>
                </c:pt>
              </c:numCache>
            </c:numRef>
          </c:val>
        </c:ser>
        <c:ser>
          <c:idx val="5"/>
          <c:order val="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sheet'!$G$68:$G$83</c:f>
              <c:numCache>
                <c:ptCount val="16"/>
                <c:pt idx="0">
                  <c:v>0.1442551311533143</c:v>
                </c:pt>
                <c:pt idx="1">
                  <c:v>-2.6539603435701764</c:v>
                </c:pt>
                <c:pt idx="2">
                  <c:v>0.0982974182533136</c:v>
                </c:pt>
                <c:pt idx="3">
                  <c:v>1.563608588420627</c:v>
                </c:pt>
                <c:pt idx="4">
                  <c:v>-0.006598315188600448</c:v>
                </c:pt>
                <c:pt idx="5">
                  <c:v>0.6595974635600196</c:v>
                </c:pt>
                <c:pt idx="6">
                  <c:v>0.0008429046717058509</c:v>
                </c:pt>
                <c:pt idx="7">
                  <c:v>0.453249783570053</c:v>
                </c:pt>
                <c:pt idx="8">
                  <c:v>-1.3877787807814457E-17</c:v>
                </c:pt>
                <c:pt idx="9">
                  <c:v>0.7525326100774732</c:v>
                </c:pt>
                <c:pt idx="10">
                  <c:v>-0.05109860032412217</c:v>
                </c:pt>
                <c:pt idx="11">
                  <c:v>0.8291738702648465</c:v>
                </c:pt>
                <c:pt idx="12">
                  <c:v>0.005216351114065586</c:v>
                </c:pt>
                <c:pt idx="13">
                  <c:v>0.22067752977093166</c:v>
                </c:pt>
                <c:pt idx="14">
                  <c:v>-0.004292765660814024</c:v>
                </c:pt>
                <c:pt idx="15">
                  <c:v>-0.6747799999999999</c:v>
                </c:pt>
              </c:numCache>
            </c:numRef>
          </c:val>
        </c:ser>
        <c:ser>
          <c:idx val="6"/>
          <c:order val="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sheet'!$H$68:$H$83</c:f>
              <c:numCache>
                <c:ptCount val="16"/>
                <c:pt idx="0">
                  <c:v>-0.055730893861666304</c:v>
                </c:pt>
                <c:pt idx="1">
                  <c:v>-2.2097840531686903</c:v>
                </c:pt>
                <c:pt idx="2">
                  <c:v>0.03892579751217921</c:v>
                </c:pt>
                <c:pt idx="3">
                  <c:v>1.599644850830124</c:v>
                </c:pt>
                <c:pt idx="4">
                  <c:v>0.0334819867868831</c:v>
                </c:pt>
                <c:pt idx="5">
                  <c:v>0.6076057718366302</c:v>
                </c:pt>
                <c:pt idx="6">
                  <c:v>0.02344654704440713</c:v>
                </c:pt>
                <c:pt idx="7">
                  <c:v>0.46464619812834745</c:v>
                </c:pt>
                <c:pt idx="8">
                  <c:v>-2.7755575615628914E-17</c:v>
                </c:pt>
                <c:pt idx="9">
                  <c:v>0.76135986936291</c:v>
                </c:pt>
                <c:pt idx="10">
                  <c:v>-0.030836524411809087</c:v>
                </c:pt>
                <c:pt idx="11">
                  <c:v>0.8072771883346233</c:v>
                </c:pt>
                <c:pt idx="12">
                  <c:v>0.013142118562897761</c:v>
                </c:pt>
                <c:pt idx="13">
                  <c:v>0.20964174337663183</c:v>
                </c:pt>
                <c:pt idx="14">
                  <c:v>-0.03481171897913518</c:v>
                </c:pt>
                <c:pt idx="15">
                  <c:v>-0.67607</c:v>
                </c:pt>
              </c:numCache>
            </c:numRef>
          </c:val>
        </c:ser>
        <c:ser>
          <c:idx val="7"/>
          <c:order val="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sheet'!$I$68:$I$83</c:f>
              <c:numCache>
                <c:ptCount val="16"/>
                <c:pt idx="0">
                  <c:v>0.2100040122070448</c:v>
                </c:pt>
                <c:pt idx="1">
                  <c:v>-2.3583093664889585</c:v>
                </c:pt>
                <c:pt idx="2">
                  <c:v>0.10368484894009111</c:v>
                </c:pt>
                <c:pt idx="3">
                  <c:v>1.5758679840724836</c:v>
                </c:pt>
                <c:pt idx="4">
                  <c:v>-0.007914768339404285</c:v>
                </c:pt>
                <c:pt idx="5">
                  <c:v>0.6658594205353593</c:v>
                </c:pt>
                <c:pt idx="6">
                  <c:v>-0.00503801632476248</c:v>
                </c:pt>
                <c:pt idx="7">
                  <c:v>0.4584193188909328</c:v>
                </c:pt>
                <c:pt idx="8">
                  <c:v>1.3877787807814457E-17</c:v>
                </c:pt>
                <c:pt idx="9">
                  <c:v>0.7570494123491945</c:v>
                </c:pt>
                <c:pt idx="10">
                  <c:v>-0.03256712404637001</c:v>
                </c:pt>
                <c:pt idx="11">
                  <c:v>0.838016968269364</c:v>
                </c:pt>
                <c:pt idx="12">
                  <c:v>0.02263404705952428</c:v>
                </c:pt>
                <c:pt idx="13">
                  <c:v>0.20387819732480258</c:v>
                </c:pt>
                <c:pt idx="14">
                  <c:v>-0.01977454113431922</c:v>
                </c:pt>
                <c:pt idx="15">
                  <c:v>-0.6768200000000001</c:v>
                </c:pt>
              </c:numCache>
            </c:numRef>
          </c:val>
        </c:ser>
        <c:ser>
          <c:idx val="8"/>
          <c:order val="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sheet'!$J$68:$J$83</c:f>
              <c:numCache>
                <c:ptCount val="16"/>
                <c:pt idx="0">
                  <c:v>-0.09672007718198816</c:v>
                </c:pt>
                <c:pt idx="1">
                  <c:v>-2.156888687764775</c:v>
                </c:pt>
                <c:pt idx="2">
                  <c:v>0.17076620080464014</c:v>
                </c:pt>
                <c:pt idx="3">
                  <c:v>1.5128562285680622</c:v>
                </c:pt>
                <c:pt idx="4">
                  <c:v>0.03332224411948455</c:v>
                </c:pt>
                <c:pt idx="5">
                  <c:v>0.6831647333847449</c:v>
                </c:pt>
                <c:pt idx="6">
                  <c:v>0.000498502447100032</c:v>
                </c:pt>
                <c:pt idx="7">
                  <c:v>0.45127654747509616</c:v>
                </c:pt>
                <c:pt idx="8">
                  <c:v>1.3877787807814457E-17</c:v>
                </c:pt>
                <c:pt idx="9">
                  <c:v>0.7598244650198628</c:v>
                </c:pt>
                <c:pt idx="10">
                  <c:v>-0.020574296942880762</c:v>
                </c:pt>
                <c:pt idx="11">
                  <c:v>0.863390894661934</c:v>
                </c:pt>
                <c:pt idx="12">
                  <c:v>0.01952635058820735</c:v>
                </c:pt>
                <c:pt idx="13">
                  <c:v>0.2182252843948223</c:v>
                </c:pt>
                <c:pt idx="14">
                  <c:v>-0.022837827186505608</c:v>
                </c:pt>
                <c:pt idx="15">
                  <c:v>-0.68103</c:v>
                </c:pt>
              </c:numCache>
            </c:numRef>
          </c:val>
        </c:ser>
        <c:ser>
          <c:idx val="9"/>
          <c:order val="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sheet'!$K$68:$K$83</c:f>
              <c:numCache>
                <c:ptCount val="16"/>
                <c:pt idx="0">
                  <c:v>-0.29260990486965976</c:v>
                </c:pt>
                <c:pt idx="1">
                  <c:v>-2.5762415577794417</c:v>
                </c:pt>
                <c:pt idx="2">
                  <c:v>0.046753020113743424</c:v>
                </c:pt>
                <c:pt idx="3">
                  <c:v>1.6422511100624333</c:v>
                </c:pt>
                <c:pt idx="4">
                  <c:v>0.012659979033609908</c:v>
                </c:pt>
                <c:pt idx="5">
                  <c:v>0.6285493188399607</c:v>
                </c:pt>
                <c:pt idx="6">
                  <c:v>-0.02489043555073625</c:v>
                </c:pt>
                <c:pt idx="7">
                  <c:v>0.4546972910170868</c:v>
                </c:pt>
                <c:pt idx="8">
                  <c:v>1.3877787807814457E-17</c:v>
                </c:pt>
                <c:pt idx="9">
                  <c:v>0.7599932679738887</c:v>
                </c:pt>
                <c:pt idx="10">
                  <c:v>-0.02899633380867312</c:v>
                </c:pt>
                <c:pt idx="11">
                  <c:v>0.812818294543241</c:v>
                </c:pt>
                <c:pt idx="12">
                  <c:v>0.023912697268577983</c:v>
                </c:pt>
                <c:pt idx="13">
                  <c:v>0.2272213609029478</c:v>
                </c:pt>
                <c:pt idx="14">
                  <c:v>-0.016510693714964324</c:v>
                </c:pt>
                <c:pt idx="15">
                  <c:v>-0.67723</c:v>
                </c:pt>
              </c:numCache>
            </c:numRef>
          </c:val>
        </c:ser>
        <c:ser>
          <c:idx val="10"/>
          <c:order val="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sheet'!$L$68:$L$83</c:f>
              <c:numCache>
                <c:ptCount val="16"/>
                <c:pt idx="0">
                  <c:v>-0.2273412516752339</c:v>
                </c:pt>
                <c:pt idx="1">
                  <c:v>-2.1886727057765434</c:v>
                </c:pt>
                <c:pt idx="2">
                  <c:v>-0.22172941947852481</c:v>
                </c:pt>
                <c:pt idx="3">
                  <c:v>1.6542431089503096</c:v>
                </c:pt>
                <c:pt idx="4">
                  <c:v>0.05072257264033486</c:v>
                </c:pt>
                <c:pt idx="5">
                  <c:v>0.6565831364620452</c:v>
                </c:pt>
                <c:pt idx="6">
                  <c:v>-0.003395437677208374</c:v>
                </c:pt>
                <c:pt idx="7">
                  <c:v>0.45575565779580096</c:v>
                </c:pt>
                <c:pt idx="8">
                  <c:v>2.7755575615628914E-17</c:v>
                </c:pt>
                <c:pt idx="9">
                  <c:v>0.7661233039199316</c:v>
                </c:pt>
                <c:pt idx="10">
                  <c:v>-0.01784560016787371</c:v>
                </c:pt>
                <c:pt idx="11">
                  <c:v>0.8258573178415791</c:v>
                </c:pt>
                <c:pt idx="12">
                  <c:v>0.022744634214586536</c:v>
                </c:pt>
                <c:pt idx="13">
                  <c:v>0.23388532025477493</c:v>
                </c:pt>
                <c:pt idx="14">
                  <c:v>-0.018201503398035286</c:v>
                </c:pt>
                <c:pt idx="15">
                  <c:v>-0.67838</c:v>
                </c:pt>
              </c:numCache>
            </c:numRef>
          </c:val>
        </c:ser>
        <c:ser>
          <c:idx val="11"/>
          <c:order val="1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sheet'!$M$68:$M$83</c:f>
              <c:numCache>
                <c:ptCount val="16"/>
                <c:pt idx="0">
                  <c:v>0.2509049379717388</c:v>
                </c:pt>
                <c:pt idx="1">
                  <c:v>-1.8442846431188669</c:v>
                </c:pt>
                <c:pt idx="2">
                  <c:v>-0.06442119792951749</c:v>
                </c:pt>
                <c:pt idx="3">
                  <c:v>1.5564028483445802</c:v>
                </c:pt>
                <c:pt idx="4">
                  <c:v>0.030470640320344106</c:v>
                </c:pt>
                <c:pt idx="5">
                  <c:v>0.6679589840188898</c:v>
                </c:pt>
                <c:pt idx="6">
                  <c:v>-0.012702826355176514</c:v>
                </c:pt>
                <c:pt idx="7">
                  <c:v>0.447837393955278</c:v>
                </c:pt>
                <c:pt idx="8">
                  <c:v>0</c:v>
                </c:pt>
                <c:pt idx="9">
                  <c:v>0.7592530771026746</c:v>
                </c:pt>
                <c:pt idx="10">
                  <c:v>-0.0005096553442475969</c:v>
                </c:pt>
                <c:pt idx="11">
                  <c:v>0.8457514983529464</c:v>
                </c:pt>
                <c:pt idx="12">
                  <c:v>0.027963645713029492</c:v>
                </c:pt>
                <c:pt idx="13">
                  <c:v>0.21397954169844968</c:v>
                </c:pt>
                <c:pt idx="14">
                  <c:v>-0.03313091226338745</c:v>
                </c:pt>
                <c:pt idx="15">
                  <c:v>-0.6808400000000001</c:v>
                </c:pt>
              </c:numCache>
            </c:numRef>
          </c:val>
        </c:ser>
        <c:ser>
          <c:idx val="12"/>
          <c:order val="1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sheet'!$N$68:$N$83</c:f>
              <c:numCache>
                <c:ptCount val="16"/>
                <c:pt idx="0">
                  <c:v>1.1034313080339921</c:v>
                </c:pt>
                <c:pt idx="1">
                  <c:v>-1.8104895156295213</c:v>
                </c:pt>
                <c:pt idx="2">
                  <c:v>-0.2082028707355486</c:v>
                </c:pt>
                <c:pt idx="3">
                  <c:v>1.4045792669104717</c:v>
                </c:pt>
                <c:pt idx="4">
                  <c:v>-0.034815444076087054</c:v>
                </c:pt>
                <c:pt idx="5">
                  <c:v>0.5986230623092182</c:v>
                </c:pt>
                <c:pt idx="6">
                  <c:v>-0.021945821497861864</c:v>
                </c:pt>
                <c:pt idx="7">
                  <c:v>0.4402851326036391</c:v>
                </c:pt>
                <c:pt idx="8">
                  <c:v>0</c:v>
                </c:pt>
                <c:pt idx="9">
                  <c:v>0.7637479084122906</c:v>
                </c:pt>
                <c:pt idx="10">
                  <c:v>0.0023118823376592525</c:v>
                </c:pt>
                <c:pt idx="11">
                  <c:v>0.8767230621057388</c:v>
                </c:pt>
                <c:pt idx="12">
                  <c:v>0.02308830877488445</c:v>
                </c:pt>
                <c:pt idx="13">
                  <c:v>0.2321373499487444</c:v>
                </c:pt>
                <c:pt idx="14">
                  <c:v>-0.014246235206883586</c:v>
                </c:pt>
                <c:pt idx="15">
                  <c:v>-0.6782199999999999</c:v>
                </c:pt>
              </c:numCache>
            </c:numRef>
          </c:val>
        </c:ser>
        <c:ser>
          <c:idx val="13"/>
          <c:order val="1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sheet'!$O$68:$O$83</c:f>
              <c:numCache>
                <c:ptCount val="16"/>
                <c:pt idx="0">
                  <c:v>-0.20424729938907424</c:v>
                </c:pt>
                <c:pt idx="1">
                  <c:v>-1.8434094501365448</c:v>
                </c:pt>
                <c:pt idx="2">
                  <c:v>0.04813574368898033</c:v>
                </c:pt>
                <c:pt idx="3">
                  <c:v>1.4018857424330475</c:v>
                </c:pt>
                <c:pt idx="4">
                  <c:v>-0.005004954416437168</c:v>
                </c:pt>
                <c:pt idx="5">
                  <c:v>0.6086316709421148</c:v>
                </c:pt>
                <c:pt idx="6">
                  <c:v>-0.0019161652950223686</c:v>
                </c:pt>
                <c:pt idx="7">
                  <c:v>0.44735501771875696</c:v>
                </c:pt>
                <c:pt idx="8">
                  <c:v>-1.3877787807814457E-17</c:v>
                </c:pt>
                <c:pt idx="9">
                  <c:v>0.7569111315281164</c:v>
                </c:pt>
                <c:pt idx="10">
                  <c:v>-0.015306520819947534</c:v>
                </c:pt>
                <c:pt idx="11">
                  <c:v>0.8475159240731152</c:v>
                </c:pt>
                <c:pt idx="12">
                  <c:v>0.007641585776707537</c:v>
                </c:pt>
                <c:pt idx="13">
                  <c:v>0.22662959401157318</c:v>
                </c:pt>
                <c:pt idx="14">
                  <c:v>-0.026078634010171832</c:v>
                </c:pt>
                <c:pt idx="15">
                  <c:v>-0.6726500000000001</c:v>
                </c:pt>
              </c:numCache>
            </c:numRef>
          </c:val>
        </c:ser>
        <c:ser>
          <c:idx val="14"/>
          <c:order val="1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sheet'!$P$68:$P$83</c:f>
              <c:numCache>
                <c:ptCount val="16"/>
                <c:pt idx="0">
                  <c:v>0.32758015612369845</c:v>
                </c:pt>
                <c:pt idx="1">
                  <c:v>-1.7495257931933637</c:v>
                </c:pt>
                <c:pt idx="2">
                  <c:v>0.04290602102515011</c:v>
                </c:pt>
                <c:pt idx="3">
                  <c:v>1.5047620559451973</c:v>
                </c:pt>
                <c:pt idx="4">
                  <c:v>0.06769948296382126</c:v>
                </c:pt>
                <c:pt idx="5">
                  <c:v>0.7070125980591803</c:v>
                </c:pt>
                <c:pt idx="6">
                  <c:v>-0.0014892356464454234</c:v>
                </c:pt>
                <c:pt idx="7">
                  <c:v>0.4540226071073563</c:v>
                </c:pt>
                <c:pt idx="8">
                  <c:v>2.7755575615628914E-17</c:v>
                </c:pt>
                <c:pt idx="9">
                  <c:v>0.7549992525550032</c:v>
                </c:pt>
                <c:pt idx="10">
                  <c:v>-0.026714719721295556</c:v>
                </c:pt>
                <c:pt idx="11">
                  <c:v>0.8576907825157276</c:v>
                </c:pt>
                <c:pt idx="12">
                  <c:v>0.0152877574053161</c:v>
                </c:pt>
                <c:pt idx="13">
                  <c:v>0.2000886591823076</c:v>
                </c:pt>
                <c:pt idx="14">
                  <c:v>-0.02594093848917664</c:v>
                </c:pt>
                <c:pt idx="15">
                  <c:v>-0.6740599999999999</c:v>
                </c:pt>
              </c:numCache>
            </c:numRef>
          </c:val>
        </c:ser>
        <c:ser>
          <c:idx val="15"/>
          <c:order val="1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sheet'!$Q$68:$Q$83</c:f>
              <c:numCache>
                <c:ptCount val="16"/>
                <c:pt idx="0">
                  <c:v>1.0053950606525002</c:v>
                </c:pt>
                <c:pt idx="1">
                  <c:v>-1.6483034015517357</c:v>
                </c:pt>
                <c:pt idx="2">
                  <c:v>-0.1451464614672784</c:v>
                </c:pt>
                <c:pt idx="3">
                  <c:v>1.358552498960144</c:v>
                </c:pt>
                <c:pt idx="4">
                  <c:v>0.009624866307233873</c:v>
                </c:pt>
                <c:pt idx="5">
                  <c:v>0.6195426741312023</c:v>
                </c:pt>
                <c:pt idx="6">
                  <c:v>-0.014550595982972724</c:v>
                </c:pt>
                <c:pt idx="7">
                  <c:v>0.46564133273395053</c:v>
                </c:pt>
                <c:pt idx="8">
                  <c:v>0</c:v>
                </c:pt>
                <c:pt idx="9">
                  <c:v>0.7669169529260036</c:v>
                </c:pt>
                <c:pt idx="10">
                  <c:v>-0.025044083340122602</c:v>
                </c:pt>
                <c:pt idx="11">
                  <c:v>0.8759091098375403</c:v>
                </c:pt>
                <c:pt idx="12">
                  <c:v>0.022780655794692954</c:v>
                </c:pt>
                <c:pt idx="13">
                  <c:v>0.21285493029803376</c:v>
                </c:pt>
                <c:pt idx="14">
                  <c:v>-0.013892248292555198</c:v>
                </c:pt>
                <c:pt idx="15">
                  <c:v>-0.67986</c:v>
                </c:pt>
              </c:numCache>
            </c:numRef>
          </c:val>
        </c:ser>
        <c:ser>
          <c:idx val="16"/>
          <c:order val="1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sheet'!$R$68:$R$83</c:f>
              <c:numCache>
                <c:ptCount val="16"/>
                <c:pt idx="0">
                  <c:v>1.0841783494839072</c:v>
                </c:pt>
                <c:pt idx="1">
                  <c:v>-1.8586653106287703</c:v>
                </c:pt>
                <c:pt idx="2">
                  <c:v>-0.17731982953381958</c:v>
                </c:pt>
                <c:pt idx="3">
                  <c:v>1.5015404924218867</c:v>
                </c:pt>
                <c:pt idx="4">
                  <c:v>0.02736546720219762</c:v>
                </c:pt>
                <c:pt idx="5">
                  <c:v>0.6603623440437679</c:v>
                </c:pt>
                <c:pt idx="6">
                  <c:v>-0.016406499039771674</c:v>
                </c:pt>
                <c:pt idx="7">
                  <c:v>0.4658064852644247</c:v>
                </c:pt>
                <c:pt idx="8">
                  <c:v>1.3877787807814457E-17</c:v>
                </c:pt>
                <c:pt idx="9">
                  <c:v>0.7648848565742902</c:v>
                </c:pt>
                <c:pt idx="10">
                  <c:v>-0.029341311452752532</c:v>
                </c:pt>
                <c:pt idx="11">
                  <c:v>0.8869659526464508</c:v>
                </c:pt>
                <c:pt idx="12">
                  <c:v>0.022414344323987142</c:v>
                </c:pt>
                <c:pt idx="13">
                  <c:v>0.2050606329210393</c:v>
                </c:pt>
                <c:pt idx="14">
                  <c:v>-0.013183298088236938</c:v>
                </c:pt>
                <c:pt idx="15">
                  <c:v>-0.6776300000000001</c:v>
                </c:pt>
              </c:numCache>
            </c:numRef>
          </c:val>
        </c:ser>
        <c:ser>
          <c:idx val="17"/>
          <c:order val="1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sheet'!$S$68:$S$83</c:f>
              <c:numCache>
                <c:ptCount val="16"/>
                <c:pt idx="0">
                  <c:v>0.8048896607590356</c:v>
                </c:pt>
                <c:pt idx="1">
                  <c:v>-1.8209486721453656</c:v>
                </c:pt>
                <c:pt idx="2">
                  <c:v>-0.16779545928539816</c:v>
                </c:pt>
                <c:pt idx="3">
                  <c:v>1.5149541130892792</c:v>
                </c:pt>
                <c:pt idx="4">
                  <c:v>-0.0111962201741473</c:v>
                </c:pt>
                <c:pt idx="5">
                  <c:v>0.615751898829821</c:v>
                </c:pt>
                <c:pt idx="6">
                  <c:v>-0.0061018137615783015</c:v>
                </c:pt>
                <c:pt idx="7">
                  <c:v>0.4640237853451243</c:v>
                </c:pt>
                <c:pt idx="8">
                  <c:v>0</c:v>
                </c:pt>
                <c:pt idx="9">
                  <c:v>0.7622495335018977</c:v>
                </c:pt>
                <c:pt idx="10">
                  <c:v>-0.025312908908587325</c:v>
                </c:pt>
                <c:pt idx="11">
                  <c:v>0.8705009142358323</c:v>
                </c:pt>
                <c:pt idx="12">
                  <c:v>0.02129712457104029</c:v>
                </c:pt>
                <c:pt idx="13">
                  <c:v>0.23171868427240944</c:v>
                </c:pt>
                <c:pt idx="14">
                  <c:v>-0.018279472213882098</c:v>
                </c:pt>
                <c:pt idx="15">
                  <c:v>-0.67154</c:v>
                </c:pt>
              </c:numCache>
            </c:numRef>
          </c:val>
        </c:ser>
        <c:ser>
          <c:idx val="18"/>
          <c:order val="1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sheet'!$T$68:$T$83</c:f>
              <c:numCache>
                <c:ptCount val="16"/>
                <c:pt idx="0">
                  <c:v>0.435086341998957</c:v>
                </c:pt>
                <c:pt idx="1">
                  <c:v>-1.4855130193247688</c:v>
                </c:pt>
                <c:pt idx="2">
                  <c:v>-0.06437085223823918</c:v>
                </c:pt>
                <c:pt idx="3">
                  <c:v>1.5674899898248722</c:v>
                </c:pt>
                <c:pt idx="4">
                  <c:v>-0.07570406471714872</c:v>
                </c:pt>
                <c:pt idx="5">
                  <c:v>0.49269000602908575</c:v>
                </c:pt>
                <c:pt idx="6">
                  <c:v>-0.017490244601556133</c:v>
                </c:pt>
                <c:pt idx="7">
                  <c:v>0.45545351109526777</c:v>
                </c:pt>
                <c:pt idx="8">
                  <c:v>0</c:v>
                </c:pt>
                <c:pt idx="9">
                  <c:v>0.755378096758743</c:v>
                </c:pt>
                <c:pt idx="10">
                  <c:v>-0.012305367607590226</c:v>
                </c:pt>
                <c:pt idx="11">
                  <c:v>0.7909411508569748</c:v>
                </c:pt>
                <c:pt idx="12">
                  <c:v>0.02544444651795541</c:v>
                </c:pt>
                <c:pt idx="13">
                  <c:v>0.24532101085430816</c:v>
                </c:pt>
                <c:pt idx="14">
                  <c:v>-0.02856214489726682</c:v>
                </c:pt>
                <c:pt idx="15">
                  <c:v>-0.66782</c:v>
                </c:pt>
              </c:numCache>
            </c:numRef>
          </c:val>
        </c:ser>
        <c:ser>
          <c:idx val="20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2"/>
          <c:order val="1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sheet'!$C$88:$C$103</c:f>
              <c:numCache>
                <c:ptCount val="16"/>
                <c:pt idx="0">
                  <c:v>-2.2193904729860416</c:v>
                </c:pt>
                <c:pt idx="1">
                  <c:v>-0.2063411150934553</c:v>
                </c:pt>
                <c:pt idx="2">
                  <c:v>0.01869992952188046</c:v>
                </c:pt>
                <c:pt idx="3">
                  <c:v>0.033684795188641835</c:v>
                </c:pt>
                <c:pt idx="4">
                  <c:v>0.17129318392003368</c:v>
                </c:pt>
                <c:pt idx="5">
                  <c:v>0.05525830025703846</c:v>
                </c:pt>
                <c:pt idx="6">
                  <c:v>-0.033491687583761226</c:v>
                </c:pt>
                <c:pt idx="7">
                  <c:v>0.011673175941114451</c:v>
                </c:pt>
                <c:pt idx="8">
                  <c:v>2.7755575615628914E-17</c:v>
                </c:pt>
                <c:pt idx="9">
                  <c:v>-0.01376998958439652</c:v>
                </c:pt>
                <c:pt idx="10">
                  <c:v>0.0949978526291333</c:v>
                </c:pt>
                <c:pt idx="11">
                  <c:v>-0.017054857789167762</c:v>
                </c:pt>
                <c:pt idx="12">
                  <c:v>0.008635503186906132</c:v>
                </c:pt>
                <c:pt idx="13">
                  <c:v>-0.11517318163910611</c:v>
                </c:pt>
                <c:pt idx="14">
                  <c:v>0.03182622101950073</c:v>
                </c:pt>
                <c:pt idx="15">
                  <c:v>-0.003986099999999999</c:v>
                </c:pt>
              </c:numCache>
            </c:numRef>
          </c:val>
        </c:ser>
        <c:ser>
          <c:idx val="23"/>
          <c:order val="2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sheet'!$D$88:$D$103</c:f>
              <c:numCache>
                <c:ptCount val="16"/>
                <c:pt idx="0">
                  <c:v>-2.1730202033274586</c:v>
                </c:pt>
                <c:pt idx="1">
                  <c:v>0.27546379931987525</c:v>
                </c:pt>
                <c:pt idx="2">
                  <c:v>0.030483029128008737</c:v>
                </c:pt>
                <c:pt idx="3">
                  <c:v>0.032786747678367735</c:v>
                </c:pt>
                <c:pt idx="4">
                  <c:v>0.1182956864767516</c:v>
                </c:pt>
                <c:pt idx="5">
                  <c:v>0.07853765776060381</c:v>
                </c:pt>
                <c:pt idx="6">
                  <c:v>-0.03107299089863963</c:v>
                </c:pt>
                <c:pt idx="7">
                  <c:v>0.0308065094348553</c:v>
                </c:pt>
                <c:pt idx="8">
                  <c:v>2.7755575615628914E-17</c:v>
                </c:pt>
                <c:pt idx="9">
                  <c:v>-0.006985926690439199</c:v>
                </c:pt>
                <c:pt idx="10">
                  <c:v>0.09462383526495904</c:v>
                </c:pt>
                <c:pt idx="11">
                  <c:v>0.023773387807499713</c:v>
                </c:pt>
                <c:pt idx="12">
                  <c:v>0.03255602852158057</c:v>
                </c:pt>
                <c:pt idx="13">
                  <c:v>-0.13749708345743838</c:v>
                </c:pt>
                <c:pt idx="14">
                  <c:v>0.02097588831885884</c:v>
                </c:pt>
                <c:pt idx="15">
                  <c:v>-0.016595</c:v>
                </c:pt>
              </c:numCache>
            </c:numRef>
          </c:val>
        </c:ser>
        <c:ser>
          <c:idx val="24"/>
          <c:order val="2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sheet'!$E$88:$E$103</c:f>
              <c:numCache>
                <c:ptCount val="16"/>
                <c:pt idx="0">
                  <c:v>-2.2669956994387013</c:v>
                </c:pt>
                <c:pt idx="1">
                  <c:v>-0.0036133997396528214</c:v>
                </c:pt>
                <c:pt idx="2">
                  <c:v>0.08317815253655642</c:v>
                </c:pt>
                <c:pt idx="3">
                  <c:v>-0.06728267085716039</c:v>
                </c:pt>
                <c:pt idx="4">
                  <c:v>0.12006911189299802</c:v>
                </c:pt>
                <c:pt idx="5">
                  <c:v>0.016191297560883083</c:v>
                </c:pt>
                <c:pt idx="6">
                  <c:v>-0.045531484692669454</c:v>
                </c:pt>
                <c:pt idx="7">
                  <c:v>-0.005874813573629914</c:v>
                </c:pt>
                <c:pt idx="8">
                  <c:v>-5.551115123125783E-17</c:v>
                </c:pt>
                <c:pt idx="9">
                  <c:v>-0.017920861431302285</c:v>
                </c:pt>
                <c:pt idx="10">
                  <c:v>0.10471279303608423</c:v>
                </c:pt>
                <c:pt idx="11">
                  <c:v>-0.004675467952923737</c:v>
                </c:pt>
                <c:pt idx="12">
                  <c:v>0.027628175963119797</c:v>
                </c:pt>
                <c:pt idx="13">
                  <c:v>-0.1089576869014745</c:v>
                </c:pt>
                <c:pt idx="14">
                  <c:v>0.0228927594571917</c:v>
                </c:pt>
                <c:pt idx="15">
                  <c:v>-0.015196999999999999</c:v>
                </c:pt>
              </c:numCache>
            </c:numRef>
          </c:val>
        </c:ser>
        <c:ser>
          <c:idx val="25"/>
          <c:order val="2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sheet'!$F$88:$F$103</c:f>
              <c:numCache>
                <c:ptCount val="16"/>
                <c:pt idx="0">
                  <c:v>-2.321128178282547</c:v>
                </c:pt>
                <c:pt idx="1">
                  <c:v>0.3149268783303282</c:v>
                </c:pt>
                <c:pt idx="2">
                  <c:v>0.3504394979716879</c:v>
                </c:pt>
                <c:pt idx="3">
                  <c:v>-0.02061486141124538</c:v>
                </c:pt>
                <c:pt idx="4">
                  <c:v>0.10983093847314494</c:v>
                </c:pt>
                <c:pt idx="5">
                  <c:v>0.029933350074619926</c:v>
                </c:pt>
                <c:pt idx="6">
                  <c:v>-0.043166622718267975</c:v>
                </c:pt>
                <c:pt idx="7">
                  <c:v>-0.04351143760407769</c:v>
                </c:pt>
                <c:pt idx="8">
                  <c:v>0</c:v>
                </c:pt>
                <c:pt idx="9">
                  <c:v>-0.011807455786453728</c:v>
                </c:pt>
                <c:pt idx="10">
                  <c:v>0.09842960303277297</c:v>
                </c:pt>
                <c:pt idx="11">
                  <c:v>-0.024531834374223294</c:v>
                </c:pt>
                <c:pt idx="12">
                  <c:v>0.03841660185126331</c:v>
                </c:pt>
                <c:pt idx="13">
                  <c:v>-0.11547797290283779</c:v>
                </c:pt>
                <c:pt idx="14">
                  <c:v>0.019846863849040212</c:v>
                </c:pt>
                <c:pt idx="15">
                  <c:v>-0.0069439</c:v>
                </c:pt>
              </c:numCache>
            </c:numRef>
          </c:val>
        </c:ser>
        <c:ser>
          <c:idx val="26"/>
          <c:order val="2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sheet'!$G$88:$G$103</c:f>
              <c:numCache>
                <c:ptCount val="16"/>
                <c:pt idx="0">
                  <c:v>-1.9332059824661716</c:v>
                </c:pt>
                <c:pt idx="1">
                  <c:v>0.2386264318066408</c:v>
                </c:pt>
                <c:pt idx="2">
                  <c:v>0.18454832737160082</c:v>
                </c:pt>
                <c:pt idx="3">
                  <c:v>-0.10944730126899038</c:v>
                </c:pt>
                <c:pt idx="4">
                  <c:v>0.16836172149597484</c:v>
                </c:pt>
                <c:pt idx="5">
                  <c:v>-0.01986634960447268</c:v>
                </c:pt>
                <c:pt idx="6">
                  <c:v>-0.05867991547538426</c:v>
                </c:pt>
                <c:pt idx="7">
                  <c:v>-0.024651230797366547</c:v>
                </c:pt>
                <c:pt idx="8">
                  <c:v>2.7755575615628914E-17</c:v>
                </c:pt>
                <c:pt idx="9">
                  <c:v>-0.022203213289322423</c:v>
                </c:pt>
                <c:pt idx="10">
                  <c:v>0.11054950699973948</c:v>
                </c:pt>
                <c:pt idx="11">
                  <c:v>-0.027243644160851038</c:v>
                </c:pt>
                <c:pt idx="12">
                  <c:v>0.02714811393543638</c:v>
                </c:pt>
                <c:pt idx="13">
                  <c:v>-0.09531827198153434</c:v>
                </c:pt>
                <c:pt idx="14">
                  <c:v>0.027250970045986506</c:v>
                </c:pt>
                <c:pt idx="15">
                  <c:v>-0.0043847</c:v>
                </c:pt>
              </c:numCache>
            </c:numRef>
          </c:val>
        </c:ser>
        <c:ser>
          <c:idx val="27"/>
          <c:order val="2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sheet'!$H$88:$H$103</c:f>
              <c:numCache>
                <c:ptCount val="16"/>
                <c:pt idx="0">
                  <c:v>-2.2423212952679727</c:v>
                </c:pt>
                <c:pt idx="1">
                  <c:v>-0.14146454625416927</c:v>
                </c:pt>
                <c:pt idx="2">
                  <c:v>0.17196466976380667</c:v>
                </c:pt>
                <c:pt idx="3">
                  <c:v>-0.01891836708396237</c:v>
                </c:pt>
                <c:pt idx="4">
                  <c:v>0.08453872994334069</c:v>
                </c:pt>
                <c:pt idx="5">
                  <c:v>0.004829821193808918</c:v>
                </c:pt>
                <c:pt idx="6">
                  <c:v>-0.05036802117057887</c:v>
                </c:pt>
                <c:pt idx="7">
                  <c:v>0.01617148665597691</c:v>
                </c:pt>
                <c:pt idx="8">
                  <c:v>5.551115123125783E-17</c:v>
                </c:pt>
                <c:pt idx="9">
                  <c:v>-0.013199725820849672</c:v>
                </c:pt>
                <c:pt idx="10">
                  <c:v>0.08731111099082124</c:v>
                </c:pt>
                <c:pt idx="11">
                  <c:v>0.012208464646804355</c:v>
                </c:pt>
                <c:pt idx="12">
                  <c:v>0.014816239355179388</c:v>
                </c:pt>
                <c:pt idx="13">
                  <c:v>-0.13941379702994608</c:v>
                </c:pt>
                <c:pt idx="14">
                  <c:v>0.03231578571072043</c:v>
                </c:pt>
                <c:pt idx="15">
                  <c:v>-0.013953</c:v>
                </c:pt>
              </c:numCache>
            </c:numRef>
          </c:val>
        </c:ser>
        <c:ser>
          <c:idx val="28"/>
          <c:order val="2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sheet'!$I$88:$I$103</c:f>
              <c:numCache>
                <c:ptCount val="16"/>
                <c:pt idx="0">
                  <c:v>-1.3737384736860017</c:v>
                </c:pt>
                <c:pt idx="1">
                  <c:v>0.1824506073499146</c:v>
                </c:pt>
                <c:pt idx="2">
                  <c:v>-0.046501903944710155</c:v>
                </c:pt>
                <c:pt idx="3">
                  <c:v>-0.1135507520654357</c:v>
                </c:pt>
                <c:pt idx="4">
                  <c:v>0.05411320838422434</c:v>
                </c:pt>
                <c:pt idx="5">
                  <c:v>-0.007405865935659943</c:v>
                </c:pt>
                <c:pt idx="6">
                  <c:v>-0.04493667793717236</c:v>
                </c:pt>
                <c:pt idx="7">
                  <c:v>0.014105486834867051</c:v>
                </c:pt>
                <c:pt idx="8">
                  <c:v>0</c:v>
                </c:pt>
                <c:pt idx="9">
                  <c:v>-0.015336648725157392</c:v>
                </c:pt>
                <c:pt idx="10">
                  <c:v>0.08027638348682552</c:v>
                </c:pt>
                <c:pt idx="11">
                  <c:v>0.025761492938759428</c:v>
                </c:pt>
                <c:pt idx="12">
                  <c:v>-0.0030646376926685495</c:v>
                </c:pt>
                <c:pt idx="13">
                  <c:v>-0.13883227322382227</c:v>
                </c:pt>
                <c:pt idx="14">
                  <c:v>0.03163377994336275</c:v>
                </c:pt>
                <c:pt idx="15">
                  <c:v>-0.014847</c:v>
                </c:pt>
              </c:numCache>
            </c:numRef>
          </c:val>
        </c:ser>
        <c:ser>
          <c:idx val="29"/>
          <c:order val="2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sheet'!$J$88:$J$103</c:f>
              <c:numCache>
                <c:ptCount val="16"/>
                <c:pt idx="0">
                  <c:v>-1.7351868665606553</c:v>
                </c:pt>
                <c:pt idx="1">
                  <c:v>-0.07935833243752795</c:v>
                </c:pt>
                <c:pt idx="2">
                  <c:v>-0.09084314558598754</c:v>
                </c:pt>
                <c:pt idx="3">
                  <c:v>0.03197752739542907</c:v>
                </c:pt>
                <c:pt idx="4">
                  <c:v>0.07755280991152122</c:v>
                </c:pt>
                <c:pt idx="5">
                  <c:v>-0.045552224551340156</c:v>
                </c:pt>
                <c:pt idx="6">
                  <c:v>-0.06952686540641098</c:v>
                </c:pt>
                <c:pt idx="7">
                  <c:v>-0.0022160195403143346</c:v>
                </c:pt>
                <c:pt idx="8">
                  <c:v>0</c:v>
                </c:pt>
                <c:pt idx="9">
                  <c:v>-0.025376725950781807</c:v>
                </c:pt>
                <c:pt idx="10">
                  <c:v>0.09530914365344259</c:v>
                </c:pt>
                <c:pt idx="11">
                  <c:v>0.009876009901306623</c:v>
                </c:pt>
                <c:pt idx="12">
                  <c:v>0.0068861607756727505</c:v>
                </c:pt>
                <c:pt idx="13">
                  <c:v>-0.14787377488945183</c:v>
                </c:pt>
                <c:pt idx="14">
                  <c:v>0.026087729926076164</c:v>
                </c:pt>
                <c:pt idx="15">
                  <c:v>-0.018109</c:v>
                </c:pt>
              </c:numCache>
            </c:numRef>
          </c:val>
        </c:ser>
        <c:ser>
          <c:idx val="30"/>
          <c:order val="2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sheet'!$K$88:$K$103</c:f>
              <c:numCache>
                <c:ptCount val="16"/>
                <c:pt idx="0">
                  <c:v>-1.8912126249799113</c:v>
                </c:pt>
                <c:pt idx="1">
                  <c:v>0.2986403790621596</c:v>
                </c:pt>
                <c:pt idx="2">
                  <c:v>0.1447487367167526</c:v>
                </c:pt>
                <c:pt idx="3">
                  <c:v>0.19371324175591675</c:v>
                </c:pt>
                <c:pt idx="4">
                  <c:v>0.12084796545374055</c:v>
                </c:pt>
                <c:pt idx="5">
                  <c:v>0.03343266073571782</c:v>
                </c:pt>
                <c:pt idx="6">
                  <c:v>-0.042507766819437035</c:v>
                </c:pt>
                <c:pt idx="7">
                  <c:v>-0.009505961258201828</c:v>
                </c:pt>
                <c:pt idx="8">
                  <c:v>-2.7755575615628914E-17</c:v>
                </c:pt>
                <c:pt idx="9">
                  <c:v>-0.011611503175837784</c:v>
                </c:pt>
                <c:pt idx="10">
                  <c:v>0.09686358497244779</c:v>
                </c:pt>
                <c:pt idx="11">
                  <c:v>0.011321510710707704</c:v>
                </c:pt>
                <c:pt idx="12">
                  <c:v>0.0345739946019577</c:v>
                </c:pt>
                <c:pt idx="13">
                  <c:v>-0.14158832601462742</c:v>
                </c:pt>
                <c:pt idx="14">
                  <c:v>0.04135866633976613</c:v>
                </c:pt>
                <c:pt idx="15">
                  <c:v>-0.013568</c:v>
                </c:pt>
              </c:numCache>
            </c:numRef>
          </c:val>
        </c:ser>
        <c:ser>
          <c:idx val="31"/>
          <c:order val="2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sheet'!$L$88:$L$103</c:f>
              <c:numCache>
                <c:ptCount val="16"/>
                <c:pt idx="0">
                  <c:v>-1.8237696388785998</c:v>
                </c:pt>
                <c:pt idx="1">
                  <c:v>-0.22414733244375792</c:v>
                </c:pt>
                <c:pt idx="2">
                  <c:v>0.179719747890576</c:v>
                </c:pt>
                <c:pt idx="3">
                  <c:v>-0.009777565041570319</c:v>
                </c:pt>
                <c:pt idx="4">
                  <c:v>0.15802104898077432</c:v>
                </c:pt>
                <c:pt idx="5">
                  <c:v>-0.022525592964832468</c:v>
                </c:pt>
                <c:pt idx="6">
                  <c:v>-0.02641707245559069</c:v>
                </c:pt>
                <c:pt idx="7">
                  <c:v>0.0011424315262520413</c:v>
                </c:pt>
                <c:pt idx="8">
                  <c:v>-2.7755575615628914E-17</c:v>
                </c:pt>
                <c:pt idx="9">
                  <c:v>-0.02635595560687106</c:v>
                </c:pt>
                <c:pt idx="10">
                  <c:v>0.11657968512669842</c:v>
                </c:pt>
                <c:pt idx="11">
                  <c:v>-0.004612610814193714</c:v>
                </c:pt>
                <c:pt idx="12">
                  <c:v>0.036583509131141966</c:v>
                </c:pt>
                <c:pt idx="13">
                  <c:v>-0.1437090046137863</c:v>
                </c:pt>
                <c:pt idx="14">
                  <c:v>0.04229808966450116</c:v>
                </c:pt>
                <c:pt idx="15">
                  <c:v>-0.01765</c:v>
                </c:pt>
              </c:numCache>
            </c:numRef>
          </c:val>
        </c:ser>
        <c:ser>
          <c:idx val="32"/>
          <c:order val="2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sheet'!$M$88:$M$103</c:f>
              <c:numCache>
                <c:ptCount val="16"/>
                <c:pt idx="0">
                  <c:v>-2.379410799643188</c:v>
                </c:pt>
                <c:pt idx="1">
                  <c:v>0.3172378620950458</c:v>
                </c:pt>
                <c:pt idx="2">
                  <c:v>-0.003098816032356344</c:v>
                </c:pt>
                <c:pt idx="3">
                  <c:v>0.1358632342940324</c:v>
                </c:pt>
                <c:pt idx="4">
                  <c:v>0.09902836466095097</c:v>
                </c:pt>
                <c:pt idx="5">
                  <c:v>0.0015839696442529558</c:v>
                </c:pt>
                <c:pt idx="6">
                  <c:v>-0.06648683735986069</c:v>
                </c:pt>
                <c:pt idx="7">
                  <c:v>0.011301767710623953</c:v>
                </c:pt>
                <c:pt idx="8">
                  <c:v>0</c:v>
                </c:pt>
                <c:pt idx="9">
                  <c:v>-0.02011857931574007</c:v>
                </c:pt>
                <c:pt idx="10">
                  <c:v>0.10252242806322857</c:v>
                </c:pt>
                <c:pt idx="11">
                  <c:v>0.019928494361653937</c:v>
                </c:pt>
                <c:pt idx="12">
                  <c:v>0.018002016774497052</c:v>
                </c:pt>
                <c:pt idx="13">
                  <c:v>-0.13805874971412915</c:v>
                </c:pt>
                <c:pt idx="14">
                  <c:v>0.01246195755910555</c:v>
                </c:pt>
                <c:pt idx="15">
                  <c:v>-0.007374</c:v>
                </c:pt>
              </c:numCache>
            </c:numRef>
          </c:val>
        </c:ser>
        <c:ser>
          <c:idx val="33"/>
          <c:order val="3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sheet'!$N$88:$N$103</c:f>
              <c:numCache>
                <c:ptCount val="16"/>
                <c:pt idx="0">
                  <c:v>-2.1530765701964634</c:v>
                </c:pt>
                <c:pt idx="1">
                  <c:v>0.31540150469431244</c:v>
                </c:pt>
                <c:pt idx="2">
                  <c:v>0.038769783694158316</c:v>
                </c:pt>
                <c:pt idx="3">
                  <c:v>0.10572486094969058</c:v>
                </c:pt>
                <c:pt idx="4">
                  <c:v>0.07770231367435212</c:v>
                </c:pt>
                <c:pt idx="5">
                  <c:v>-0.013943154142271853</c:v>
                </c:pt>
                <c:pt idx="6">
                  <c:v>-0.07115616030097055</c:v>
                </c:pt>
                <c:pt idx="7">
                  <c:v>-0.028660194622960856</c:v>
                </c:pt>
                <c:pt idx="8">
                  <c:v>0</c:v>
                </c:pt>
                <c:pt idx="9">
                  <c:v>-0.03315965903945962</c:v>
                </c:pt>
                <c:pt idx="10">
                  <c:v>0.0766608972517055</c:v>
                </c:pt>
                <c:pt idx="11">
                  <c:v>-0.022394891146163914</c:v>
                </c:pt>
                <c:pt idx="12">
                  <c:v>0.029620858237266873</c:v>
                </c:pt>
                <c:pt idx="13">
                  <c:v>-0.11088516725732321</c:v>
                </c:pt>
                <c:pt idx="14">
                  <c:v>0.005213068791671931</c:v>
                </c:pt>
                <c:pt idx="15">
                  <c:v>0.002561</c:v>
                </c:pt>
              </c:numCache>
            </c:numRef>
          </c:val>
        </c:ser>
        <c:ser>
          <c:idx val="34"/>
          <c:order val="3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sheet'!$O$88:$O$103</c:f>
              <c:numCache>
                <c:ptCount val="16"/>
                <c:pt idx="0">
                  <c:v>-1.9668364545964305</c:v>
                </c:pt>
                <c:pt idx="1">
                  <c:v>0.766573602394698</c:v>
                </c:pt>
                <c:pt idx="2">
                  <c:v>-0.10803294919487874</c:v>
                </c:pt>
                <c:pt idx="3">
                  <c:v>0.11226947806851305</c:v>
                </c:pt>
                <c:pt idx="4">
                  <c:v>0.06445507600387504</c:v>
                </c:pt>
                <c:pt idx="5">
                  <c:v>0.03640562449909938</c:v>
                </c:pt>
                <c:pt idx="6">
                  <c:v>-0.05281046357733366</c:v>
                </c:pt>
                <c:pt idx="7">
                  <c:v>-0.039642710524474656</c:v>
                </c:pt>
                <c:pt idx="8">
                  <c:v>-2.7755575615628914E-17</c:v>
                </c:pt>
                <c:pt idx="9">
                  <c:v>-0.023223043964121337</c:v>
                </c:pt>
                <c:pt idx="10">
                  <c:v>0.09859077296576126</c:v>
                </c:pt>
                <c:pt idx="11">
                  <c:v>-0.003075492263809993</c:v>
                </c:pt>
                <c:pt idx="12">
                  <c:v>0.030499201886720218</c:v>
                </c:pt>
                <c:pt idx="13">
                  <c:v>-0.1014806274490928</c:v>
                </c:pt>
                <c:pt idx="14">
                  <c:v>0.020036094169282107</c:v>
                </c:pt>
                <c:pt idx="15">
                  <c:v>0.011737</c:v>
                </c:pt>
              </c:numCache>
            </c:numRef>
          </c:val>
        </c:ser>
        <c:ser>
          <c:idx val="35"/>
          <c:order val="3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sheet'!$P$88:$P$103</c:f>
              <c:numCache>
                <c:ptCount val="16"/>
                <c:pt idx="0">
                  <c:v>-1.2998844512909482</c:v>
                </c:pt>
                <c:pt idx="1">
                  <c:v>0.4434498764414783</c:v>
                </c:pt>
                <c:pt idx="2">
                  <c:v>-0.2046232389223523</c:v>
                </c:pt>
                <c:pt idx="3">
                  <c:v>-0.024725611779000584</c:v>
                </c:pt>
                <c:pt idx="4">
                  <c:v>0.04337973320304894</c:v>
                </c:pt>
                <c:pt idx="5">
                  <c:v>0.037423300706557604</c:v>
                </c:pt>
                <c:pt idx="6">
                  <c:v>-0.08966284083859138</c:v>
                </c:pt>
                <c:pt idx="7">
                  <c:v>0.013882434904742509</c:v>
                </c:pt>
                <c:pt idx="8">
                  <c:v>2.7755575615628914E-17</c:v>
                </c:pt>
                <c:pt idx="9">
                  <c:v>-0.024392571365511956</c:v>
                </c:pt>
                <c:pt idx="10">
                  <c:v>0.11512400096353889</c:v>
                </c:pt>
                <c:pt idx="11">
                  <c:v>0.008679814231081794</c:v>
                </c:pt>
                <c:pt idx="12">
                  <c:v>0.00822234803719471</c:v>
                </c:pt>
                <c:pt idx="13">
                  <c:v>-0.12261874599455982</c:v>
                </c:pt>
                <c:pt idx="14">
                  <c:v>0.00733182475000628</c:v>
                </c:pt>
                <c:pt idx="15">
                  <c:v>0.0036917</c:v>
                </c:pt>
              </c:numCache>
            </c:numRef>
          </c:val>
        </c:ser>
        <c:ser>
          <c:idx val="36"/>
          <c:order val="3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sheet'!$Q$88:$Q$103</c:f>
              <c:numCache>
                <c:ptCount val="16"/>
                <c:pt idx="0">
                  <c:v>-1.6793675035773399</c:v>
                </c:pt>
                <c:pt idx="1">
                  <c:v>0.010328920734183998</c:v>
                </c:pt>
                <c:pt idx="2">
                  <c:v>-0.14960685000551047</c:v>
                </c:pt>
                <c:pt idx="3">
                  <c:v>-0.07042579661865452</c:v>
                </c:pt>
                <c:pt idx="4">
                  <c:v>0.02238849326973516</c:v>
                </c:pt>
                <c:pt idx="5">
                  <c:v>0.05342845033989449</c:v>
                </c:pt>
                <c:pt idx="6">
                  <c:v>-0.056620851102718486</c:v>
                </c:pt>
                <c:pt idx="7">
                  <c:v>0.04164405933831743</c:v>
                </c:pt>
                <c:pt idx="8">
                  <c:v>-2.7755575615628914E-17</c:v>
                </c:pt>
                <c:pt idx="9">
                  <c:v>-0.018050317183388394</c:v>
                </c:pt>
                <c:pt idx="10">
                  <c:v>0.0917759209687867</c:v>
                </c:pt>
                <c:pt idx="11">
                  <c:v>0.019769670469709826</c:v>
                </c:pt>
                <c:pt idx="12">
                  <c:v>0.014105818789640033</c:v>
                </c:pt>
                <c:pt idx="13">
                  <c:v>-0.1244424783139089</c:v>
                </c:pt>
                <c:pt idx="14">
                  <c:v>0.026170824292990544</c:v>
                </c:pt>
                <c:pt idx="15">
                  <c:v>0.0057208</c:v>
                </c:pt>
              </c:numCache>
            </c:numRef>
          </c:val>
        </c:ser>
        <c:ser>
          <c:idx val="37"/>
          <c:order val="3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sheet'!$R$88:$R$103</c:f>
              <c:numCache>
                <c:ptCount val="16"/>
                <c:pt idx="0">
                  <c:v>-2.1117350738677465</c:v>
                </c:pt>
                <c:pt idx="1">
                  <c:v>0.3835708831285099</c:v>
                </c:pt>
                <c:pt idx="2">
                  <c:v>-0.5380652761955433</c:v>
                </c:pt>
                <c:pt idx="3">
                  <c:v>0.045787832092383435</c:v>
                </c:pt>
                <c:pt idx="4">
                  <c:v>0.05379279505317969</c:v>
                </c:pt>
                <c:pt idx="5">
                  <c:v>0.018624472420363525</c:v>
                </c:pt>
                <c:pt idx="6">
                  <c:v>-0.017054997920590023</c:v>
                </c:pt>
                <c:pt idx="7">
                  <c:v>0.007982198335151833</c:v>
                </c:pt>
                <c:pt idx="8">
                  <c:v>5.551115123125783E-17</c:v>
                </c:pt>
                <c:pt idx="9">
                  <c:v>-0.025601151007572744</c:v>
                </c:pt>
                <c:pt idx="10">
                  <c:v>0.09682000308386181</c:v>
                </c:pt>
                <c:pt idx="11">
                  <c:v>0.019497497083467513</c:v>
                </c:pt>
                <c:pt idx="12">
                  <c:v>-0.0029896131501881</c:v>
                </c:pt>
                <c:pt idx="13">
                  <c:v>-0.1252730419329707</c:v>
                </c:pt>
                <c:pt idx="14">
                  <c:v>0.03781073338985544</c:v>
                </c:pt>
                <c:pt idx="15">
                  <c:v>0.0038195</c:v>
                </c:pt>
              </c:numCache>
            </c:numRef>
          </c:val>
        </c:ser>
        <c:ser>
          <c:idx val="38"/>
          <c:order val="3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sheet'!$S$88:$S$103</c:f>
              <c:numCache>
                <c:ptCount val="16"/>
                <c:pt idx="0">
                  <c:v>-2.868019204634429</c:v>
                </c:pt>
                <c:pt idx="1">
                  <c:v>0.48473175357700526</c:v>
                </c:pt>
                <c:pt idx="2">
                  <c:v>-0.37263167484027676</c:v>
                </c:pt>
                <c:pt idx="3">
                  <c:v>0.048089439180023216</c:v>
                </c:pt>
                <c:pt idx="4">
                  <c:v>0.0319266661877467</c:v>
                </c:pt>
                <c:pt idx="5">
                  <c:v>0.02053335138069265</c:v>
                </c:pt>
                <c:pt idx="6">
                  <c:v>-0.023246921402651</c:v>
                </c:pt>
                <c:pt idx="7">
                  <c:v>-0.0018671614526260608</c:v>
                </c:pt>
                <c:pt idx="8">
                  <c:v>2.7755575615628914E-17</c:v>
                </c:pt>
                <c:pt idx="9">
                  <c:v>-0.029028178291809217</c:v>
                </c:pt>
                <c:pt idx="10">
                  <c:v>0.06760896163203925</c:v>
                </c:pt>
                <c:pt idx="11">
                  <c:v>0.00022237528038351363</c:v>
                </c:pt>
                <c:pt idx="12">
                  <c:v>0.023513820156543762</c:v>
                </c:pt>
                <c:pt idx="13">
                  <c:v>-0.11859768635715813</c:v>
                </c:pt>
                <c:pt idx="14">
                  <c:v>0.021649436924047957</c:v>
                </c:pt>
                <c:pt idx="15">
                  <c:v>0.0073656</c:v>
                </c:pt>
              </c:numCache>
            </c:numRef>
          </c:val>
        </c:ser>
        <c:ser>
          <c:idx val="39"/>
          <c:order val="3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sheet'!$T$88:$T$103</c:f>
              <c:numCache>
                <c:ptCount val="16"/>
                <c:pt idx="0">
                  <c:v>-1.7943758158228589</c:v>
                </c:pt>
                <c:pt idx="1">
                  <c:v>0.19535597083010836</c:v>
                </c:pt>
                <c:pt idx="2">
                  <c:v>0.02274540390351998</c:v>
                </c:pt>
                <c:pt idx="3">
                  <c:v>0.04145327436580004</c:v>
                </c:pt>
                <c:pt idx="4">
                  <c:v>0.13821929927300436</c:v>
                </c:pt>
                <c:pt idx="5">
                  <c:v>0.06035794824551715</c:v>
                </c:pt>
                <c:pt idx="6">
                  <c:v>-0.047020786602279444</c:v>
                </c:pt>
                <c:pt idx="7">
                  <c:v>-0.02305901257465434</c:v>
                </c:pt>
                <c:pt idx="8">
                  <c:v>-5.551115123125783E-17</c:v>
                </c:pt>
                <c:pt idx="9">
                  <c:v>-0.02762135101853073</c:v>
                </c:pt>
                <c:pt idx="10">
                  <c:v>0.09209140197490484</c:v>
                </c:pt>
                <c:pt idx="11">
                  <c:v>0.010108739278606596</c:v>
                </c:pt>
                <c:pt idx="12">
                  <c:v>0.03253676648068839</c:v>
                </c:pt>
                <c:pt idx="13">
                  <c:v>-0.1595261890767285</c:v>
                </c:pt>
                <c:pt idx="14">
                  <c:v>0.027607938632329063</c:v>
                </c:pt>
                <c:pt idx="15">
                  <c:v>0.013223</c:v>
                </c:pt>
              </c:numCache>
            </c:numRef>
          </c:val>
        </c:ser>
        <c:ser>
          <c:idx val="41"/>
          <c:order val="3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3"/>
          <c:order val="3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sheet'!$C$108:$C$123</c:f>
              <c:numCache>
                <c:ptCount val="16"/>
                <c:pt idx="0">
                  <c:v>-0.7309084199043336</c:v>
                </c:pt>
                <c:pt idx="1">
                  <c:v>-0.9542536574351068</c:v>
                </c:pt>
                <c:pt idx="2">
                  <c:v>0.25505116851268045</c:v>
                </c:pt>
                <c:pt idx="3">
                  <c:v>1.0268649690062823</c:v>
                </c:pt>
                <c:pt idx="4">
                  <c:v>-0.0861978072901009</c:v>
                </c:pt>
                <c:pt idx="5">
                  <c:v>0.3940698428217372</c:v>
                </c:pt>
                <c:pt idx="6">
                  <c:v>0.028154954811863555</c:v>
                </c:pt>
                <c:pt idx="7">
                  <c:v>0.4510440096755684</c:v>
                </c:pt>
                <c:pt idx="8">
                  <c:v>-2.0816681711721685E-17</c:v>
                </c:pt>
                <c:pt idx="9">
                  <c:v>0.7866216772748836</c:v>
                </c:pt>
                <c:pt idx="10">
                  <c:v>0.015216227978357205</c:v>
                </c:pt>
                <c:pt idx="11">
                  <c:v>0.9106679357424643</c:v>
                </c:pt>
                <c:pt idx="12">
                  <c:v>-0.007297472692627915</c:v>
                </c:pt>
                <c:pt idx="13">
                  <c:v>0.21134059614730794</c:v>
                </c:pt>
                <c:pt idx="14">
                  <c:v>-0.036116882618919655</c:v>
                </c:pt>
                <c:pt idx="15">
                  <c:v>-0.68631</c:v>
                </c:pt>
              </c:numCache>
            </c:numRef>
          </c:val>
        </c:ser>
        <c:ser>
          <c:idx val="44"/>
          <c:order val="39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sheet'!$D$108:$D$123</c:f>
              <c:numCache>
                <c:ptCount val="16"/>
                <c:pt idx="0">
                  <c:v>-0.7660270787537191</c:v>
                </c:pt>
                <c:pt idx="1">
                  <c:v>-1.0300101913638888</c:v>
                </c:pt>
                <c:pt idx="2">
                  <c:v>0.518135249842036</c:v>
                </c:pt>
                <c:pt idx="3">
                  <c:v>1.1028581807408775</c:v>
                </c:pt>
                <c:pt idx="4">
                  <c:v>0.017379775371120933</c:v>
                </c:pt>
                <c:pt idx="5">
                  <c:v>0.5109289304987351</c:v>
                </c:pt>
                <c:pt idx="6">
                  <c:v>0.034269979413339514</c:v>
                </c:pt>
                <c:pt idx="7">
                  <c:v>0.42933197596372263</c:v>
                </c:pt>
                <c:pt idx="8">
                  <c:v>0</c:v>
                </c:pt>
                <c:pt idx="9">
                  <c:v>0.7754874040369165</c:v>
                </c:pt>
                <c:pt idx="10">
                  <c:v>-0.04130864429561565</c:v>
                </c:pt>
                <c:pt idx="11">
                  <c:v>0.9064232425150653</c:v>
                </c:pt>
                <c:pt idx="12">
                  <c:v>0.011089282979076694</c:v>
                </c:pt>
                <c:pt idx="13">
                  <c:v>0.20296265219896698</c:v>
                </c:pt>
                <c:pt idx="14">
                  <c:v>-0.0336566594101575</c:v>
                </c:pt>
                <c:pt idx="15">
                  <c:v>-0.6848700000000001</c:v>
                </c:pt>
              </c:numCache>
            </c:numRef>
          </c:val>
        </c:ser>
        <c:ser>
          <c:idx val="45"/>
          <c:order val="4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sheet'!$E$108:$E$123</c:f>
              <c:numCache>
                <c:ptCount val="16"/>
                <c:pt idx="0">
                  <c:v>-0.35809122272773536</c:v>
                </c:pt>
                <c:pt idx="1">
                  <c:v>-1.1991778749314677</c:v>
                </c:pt>
                <c:pt idx="2">
                  <c:v>0.3920494501561149</c:v>
                </c:pt>
                <c:pt idx="3">
                  <c:v>1.141870221932009</c:v>
                </c:pt>
                <c:pt idx="4">
                  <c:v>-0.03258688006110605</c:v>
                </c:pt>
                <c:pt idx="5">
                  <c:v>0.5141803909817448</c:v>
                </c:pt>
                <c:pt idx="6">
                  <c:v>0.01615940666864779</c:v>
                </c:pt>
                <c:pt idx="7">
                  <c:v>0.4154456113521086</c:v>
                </c:pt>
                <c:pt idx="8">
                  <c:v>1.3877787807814457E-17</c:v>
                </c:pt>
                <c:pt idx="9">
                  <c:v>0.7695017639210003</c:v>
                </c:pt>
                <c:pt idx="10">
                  <c:v>-0.026391229958829324</c:v>
                </c:pt>
                <c:pt idx="11">
                  <c:v>0.8798246184911853</c:v>
                </c:pt>
                <c:pt idx="12">
                  <c:v>0.007699373775082131</c:v>
                </c:pt>
                <c:pt idx="13">
                  <c:v>0.23436587688619664</c:v>
                </c:pt>
                <c:pt idx="14">
                  <c:v>-0.03140221778899426</c:v>
                </c:pt>
                <c:pt idx="15">
                  <c:v>-0.68361</c:v>
                </c:pt>
              </c:numCache>
            </c:numRef>
          </c:val>
        </c:ser>
        <c:ser>
          <c:idx val="46"/>
          <c:order val="4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sheet'!$F$108:$F$123</c:f>
              <c:numCache>
                <c:ptCount val="16"/>
                <c:pt idx="0">
                  <c:v>-0.5338597199631829</c:v>
                </c:pt>
                <c:pt idx="1">
                  <c:v>-1.737333773847941</c:v>
                </c:pt>
                <c:pt idx="2">
                  <c:v>0.2473590774476615</c:v>
                </c:pt>
                <c:pt idx="3">
                  <c:v>1.0851889179504064</c:v>
                </c:pt>
                <c:pt idx="4">
                  <c:v>-0.0037888799882498936</c:v>
                </c:pt>
                <c:pt idx="5">
                  <c:v>0.48827077095662114</c:v>
                </c:pt>
                <c:pt idx="6">
                  <c:v>0.023702624287886342</c:v>
                </c:pt>
                <c:pt idx="7">
                  <c:v>0.43410095657860415</c:v>
                </c:pt>
                <c:pt idx="8">
                  <c:v>0</c:v>
                </c:pt>
                <c:pt idx="9">
                  <c:v>0.7732000884250261</c:v>
                </c:pt>
                <c:pt idx="10">
                  <c:v>-0.016269406963719778</c:v>
                </c:pt>
                <c:pt idx="11">
                  <c:v>0.8915011719471323</c:v>
                </c:pt>
                <c:pt idx="12">
                  <c:v>0.012053386001090018</c:v>
                </c:pt>
                <c:pt idx="13">
                  <c:v>0.21206117315032924</c:v>
                </c:pt>
                <c:pt idx="14">
                  <c:v>-0.03104308433241094</c:v>
                </c:pt>
                <c:pt idx="15">
                  <c:v>-0.68342</c:v>
                </c:pt>
              </c:numCache>
            </c:numRef>
          </c:val>
        </c:ser>
        <c:ser>
          <c:idx val="47"/>
          <c:order val="4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sheet'!$G$108:$G$123</c:f>
              <c:numCache>
                <c:ptCount val="16"/>
                <c:pt idx="0">
                  <c:v>-0.502575941079245</c:v>
                </c:pt>
                <c:pt idx="1">
                  <c:v>-1.8028635026645414</c:v>
                </c:pt>
                <c:pt idx="2">
                  <c:v>0.1909879022240224</c:v>
                </c:pt>
                <c:pt idx="3">
                  <c:v>1.1020900428600617</c:v>
                </c:pt>
                <c:pt idx="4">
                  <c:v>0.0492191511637822</c:v>
                </c:pt>
                <c:pt idx="5">
                  <c:v>0.5600972035754906</c:v>
                </c:pt>
                <c:pt idx="6">
                  <c:v>0.03268017537745955</c:v>
                </c:pt>
                <c:pt idx="7">
                  <c:v>0.42782113237753</c:v>
                </c:pt>
                <c:pt idx="8">
                  <c:v>0</c:v>
                </c:pt>
                <c:pt idx="9">
                  <c:v>0.7707959274964992</c:v>
                </c:pt>
                <c:pt idx="10">
                  <c:v>-0.055024663625742605</c:v>
                </c:pt>
                <c:pt idx="11">
                  <c:v>0.8781538307267583</c:v>
                </c:pt>
                <c:pt idx="12">
                  <c:v>-0.01769868936832149</c:v>
                </c:pt>
                <c:pt idx="13">
                  <c:v>0.21890002380413695</c:v>
                </c:pt>
                <c:pt idx="14">
                  <c:v>-0.029327537536988003</c:v>
                </c:pt>
                <c:pt idx="15">
                  <c:v>-0.6807399999999999</c:v>
                </c:pt>
              </c:numCache>
            </c:numRef>
          </c:val>
        </c:ser>
        <c:ser>
          <c:idx val="48"/>
          <c:order val="4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sheet'!$H$108:$H$123</c:f>
              <c:numCache>
                <c:ptCount val="16"/>
                <c:pt idx="0">
                  <c:v>-0.5961495700042012</c:v>
                </c:pt>
                <c:pt idx="1">
                  <c:v>-1.6374002839674635</c:v>
                </c:pt>
                <c:pt idx="2">
                  <c:v>0.18781286418824464</c:v>
                </c:pt>
                <c:pt idx="3">
                  <c:v>1.1000559712613962</c:v>
                </c:pt>
                <c:pt idx="4">
                  <c:v>0.06543434767186089</c:v>
                </c:pt>
                <c:pt idx="5">
                  <c:v>0.4729927846677749</c:v>
                </c:pt>
                <c:pt idx="6">
                  <c:v>0.02073108599028749</c:v>
                </c:pt>
                <c:pt idx="7">
                  <c:v>0.42745939144363576</c:v>
                </c:pt>
                <c:pt idx="8">
                  <c:v>0</c:v>
                </c:pt>
                <c:pt idx="9">
                  <c:v>0.7806544171581621</c:v>
                </c:pt>
                <c:pt idx="10">
                  <c:v>-0.016874533040224515</c:v>
                </c:pt>
                <c:pt idx="11">
                  <c:v>0.8731545234097646</c:v>
                </c:pt>
                <c:pt idx="12">
                  <c:v>0.008534500065262608</c:v>
                </c:pt>
                <c:pt idx="13">
                  <c:v>0.2148490210585849</c:v>
                </c:pt>
                <c:pt idx="14">
                  <c:v>-0.04985473154635865</c:v>
                </c:pt>
                <c:pt idx="15">
                  <c:v>-0.6859700000000001</c:v>
                </c:pt>
              </c:numCache>
            </c:numRef>
          </c:val>
        </c:ser>
        <c:ser>
          <c:idx val="49"/>
          <c:order val="4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sheet'!$I$108:$I$123</c:f>
              <c:numCache>
                <c:ptCount val="16"/>
                <c:pt idx="0">
                  <c:v>-1.2306234214792269</c:v>
                </c:pt>
                <c:pt idx="1">
                  <c:v>-2.737346030729081</c:v>
                </c:pt>
                <c:pt idx="2">
                  <c:v>0.02560792325379043</c:v>
                </c:pt>
                <c:pt idx="3">
                  <c:v>1.0678669554669298</c:v>
                </c:pt>
                <c:pt idx="4">
                  <c:v>-0.005075613347833283</c:v>
                </c:pt>
                <c:pt idx="5">
                  <c:v>0.6041035575164055</c:v>
                </c:pt>
                <c:pt idx="6">
                  <c:v>-0.004065183424977267</c:v>
                </c:pt>
                <c:pt idx="7">
                  <c:v>0.44119635902251597</c:v>
                </c:pt>
                <c:pt idx="8">
                  <c:v>1.3877787807814457E-17</c:v>
                </c:pt>
                <c:pt idx="9">
                  <c:v>0.7700275891087319</c:v>
                </c:pt>
                <c:pt idx="10">
                  <c:v>-0.005259109616236341</c:v>
                </c:pt>
                <c:pt idx="11">
                  <c:v>0.8835896796626563</c:v>
                </c:pt>
                <c:pt idx="12">
                  <c:v>-0.004887020477679824</c:v>
                </c:pt>
                <c:pt idx="13">
                  <c:v>0.18739919562292173</c:v>
                </c:pt>
                <c:pt idx="14">
                  <c:v>-0.029438727560690946</c:v>
                </c:pt>
                <c:pt idx="15">
                  <c:v>-0.6837799999999999</c:v>
                </c:pt>
              </c:numCache>
            </c:numRef>
          </c:val>
        </c:ser>
        <c:ser>
          <c:idx val="50"/>
          <c:order val="4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sheet'!$J$108:$J$123</c:f>
              <c:numCache>
                <c:ptCount val="16"/>
                <c:pt idx="0">
                  <c:v>-1.6048020188815286</c:v>
                </c:pt>
                <c:pt idx="1">
                  <c:v>-2.593973300356326</c:v>
                </c:pt>
                <c:pt idx="2">
                  <c:v>-0.06408220274158824</c:v>
                </c:pt>
                <c:pt idx="3">
                  <c:v>1.094476919645576</c:v>
                </c:pt>
                <c:pt idx="4">
                  <c:v>0.04164161923581812</c:v>
                </c:pt>
                <c:pt idx="5">
                  <c:v>0.5744471895554387</c:v>
                </c:pt>
                <c:pt idx="6">
                  <c:v>0.010112893954191834</c:v>
                </c:pt>
                <c:pt idx="7">
                  <c:v>0.4119826742262512</c:v>
                </c:pt>
                <c:pt idx="8">
                  <c:v>0</c:v>
                </c:pt>
                <c:pt idx="9">
                  <c:v>0.7716853234792378</c:v>
                </c:pt>
                <c:pt idx="10">
                  <c:v>0.01546266129756644</c:v>
                </c:pt>
                <c:pt idx="11">
                  <c:v>0.8765795195086824</c:v>
                </c:pt>
                <c:pt idx="12">
                  <c:v>0.008142352811305043</c:v>
                </c:pt>
                <c:pt idx="13">
                  <c:v>0.23241312694763178</c:v>
                </c:pt>
                <c:pt idx="14">
                  <c:v>-0.026767760983196203</c:v>
                </c:pt>
                <c:pt idx="15">
                  <c:v>-0.6812600000000001</c:v>
                </c:pt>
              </c:numCache>
            </c:numRef>
          </c:val>
        </c:ser>
        <c:ser>
          <c:idx val="51"/>
          <c:order val="4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sheet'!$K$108:$K$123</c:f>
              <c:numCache>
                <c:ptCount val="16"/>
                <c:pt idx="0">
                  <c:v>-1.3522702276694596</c:v>
                </c:pt>
                <c:pt idx="1">
                  <c:v>-2.3495022466213418</c:v>
                </c:pt>
                <c:pt idx="2">
                  <c:v>-0.10841489183395088</c:v>
                </c:pt>
                <c:pt idx="3">
                  <c:v>1.1369467590748412</c:v>
                </c:pt>
                <c:pt idx="4">
                  <c:v>0.01573519608555953</c:v>
                </c:pt>
                <c:pt idx="5">
                  <c:v>0.589603729210797</c:v>
                </c:pt>
                <c:pt idx="6">
                  <c:v>0.030948638053447233</c:v>
                </c:pt>
                <c:pt idx="7">
                  <c:v>0.43633570514217596</c:v>
                </c:pt>
                <c:pt idx="8">
                  <c:v>-1.3877787807814457E-17</c:v>
                </c:pt>
                <c:pt idx="9">
                  <c:v>0.7703002702135208</c:v>
                </c:pt>
                <c:pt idx="10">
                  <c:v>-0.027362912528416574</c:v>
                </c:pt>
                <c:pt idx="11">
                  <c:v>0.8549705441211064</c:v>
                </c:pt>
                <c:pt idx="12">
                  <c:v>0.01061633586351184</c:v>
                </c:pt>
                <c:pt idx="13">
                  <c:v>0.22642292766738636</c:v>
                </c:pt>
                <c:pt idx="14">
                  <c:v>-0.030296723631540942</c:v>
                </c:pt>
                <c:pt idx="15">
                  <c:v>-0.68201</c:v>
                </c:pt>
              </c:numCache>
            </c:numRef>
          </c:val>
        </c:ser>
        <c:ser>
          <c:idx val="52"/>
          <c:order val="4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sheet'!$L$108:$L$123</c:f>
              <c:numCache>
                <c:ptCount val="16"/>
                <c:pt idx="0">
                  <c:v>-0.9819098625130875</c:v>
                </c:pt>
                <c:pt idx="1">
                  <c:v>-1.544299034416355</c:v>
                </c:pt>
                <c:pt idx="2">
                  <c:v>0.13511793669782451</c:v>
                </c:pt>
                <c:pt idx="3">
                  <c:v>1.3108516889408923</c:v>
                </c:pt>
                <c:pt idx="4">
                  <c:v>0.01155355229235995</c:v>
                </c:pt>
                <c:pt idx="5">
                  <c:v>0.5700460459687782</c:v>
                </c:pt>
                <c:pt idx="6">
                  <c:v>0.017692543243145464</c:v>
                </c:pt>
                <c:pt idx="7">
                  <c:v>0.45865364062734965</c:v>
                </c:pt>
                <c:pt idx="8">
                  <c:v>-2.7755575615628914E-17</c:v>
                </c:pt>
                <c:pt idx="9">
                  <c:v>0.7817379835129433</c:v>
                </c:pt>
                <c:pt idx="10">
                  <c:v>-0.029803400708952217</c:v>
                </c:pt>
                <c:pt idx="11">
                  <c:v>0.8634081506382909</c:v>
                </c:pt>
                <c:pt idx="12">
                  <c:v>0.009060421745231218</c:v>
                </c:pt>
                <c:pt idx="13">
                  <c:v>0.22469849054025748</c:v>
                </c:pt>
                <c:pt idx="14">
                  <c:v>-0.018346823301197673</c:v>
                </c:pt>
                <c:pt idx="15">
                  <c:v>-0.68438</c:v>
                </c:pt>
              </c:numCache>
            </c:numRef>
          </c:val>
        </c:ser>
        <c:ser>
          <c:idx val="53"/>
          <c:order val="4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sheet'!$M$108:$M$123</c:f>
              <c:numCache>
                <c:ptCount val="16"/>
                <c:pt idx="0">
                  <c:v>-1.2745446430991731</c:v>
                </c:pt>
                <c:pt idx="1">
                  <c:v>-1.3334506544864633</c:v>
                </c:pt>
                <c:pt idx="2">
                  <c:v>0.2975283491392743</c:v>
                </c:pt>
                <c:pt idx="3">
                  <c:v>1.2040964633822109</c:v>
                </c:pt>
                <c:pt idx="4">
                  <c:v>-0.0455154047092033</c:v>
                </c:pt>
                <c:pt idx="5">
                  <c:v>0.5384713529456724</c:v>
                </c:pt>
                <c:pt idx="6">
                  <c:v>0.015283928394128548</c:v>
                </c:pt>
                <c:pt idx="7">
                  <c:v>0.4581248404617254</c:v>
                </c:pt>
                <c:pt idx="8">
                  <c:v>1.3877787807814457E-17</c:v>
                </c:pt>
                <c:pt idx="9">
                  <c:v>0.7744804453534427</c:v>
                </c:pt>
                <c:pt idx="10">
                  <c:v>-0.04026020380676407</c:v>
                </c:pt>
                <c:pt idx="11">
                  <c:v>0.8622657799129891</c:v>
                </c:pt>
                <c:pt idx="12">
                  <c:v>-0.0020472900213534644</c:v>
                </c:pt>
                <c:pt idx="13">
                  <c:v>0.20926729804946043</c:v>
                </c:pt>
                <c:pt idx="14">
                  <c:v>-0.016310404819885275</c:v>
                </c:pt>
                <c:pt idx="15">
                  <c:v>-0.68071</c:v>
                </c:pt>
              </c:numCache>
            </c:numRef>
          </c:val>
        </c:ser>
        <c:ser>
          <c:idx val="54"/>
          <c:order val="4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sheet'!$N$108:$N$123</c:f>
              <c:numCache>
                <c:ptCount val="16"/>
                <c:pt idx="0">
                  <c:v>-1.1255036081420033</c:v>
                </c:pt>
                <c:pt idx="1">
                  <c:v>-1.7453199924092644</c:v>
                </c:pt>
                <c:pt idx="2">
                  <c:v>-0.06154159676089076</c:v>
                </c:pt>
                <c:pt idx="3">
                  <c:v>1.1369601153992226</c:v>
                </c:pt>
                <c:pt idx="4">
                  <c:v>-0.05610824133660918</c:v>
                </c:pt>
                <c:pt idx="5">
                  <c:v>0.5746471537114834</c:v>
                </c:pt>
                <c:pt idx="6">
                  <c:v>0.03146986993887863</c:v>
                </c:pt>
                <c:pt idx="7">
                  <c:v>0.4703382492483721</c:v>
                </c:pt>
                <c:pt idx="8">
                  <c:v>0</c:v>
                </c:pt>
                <c:pt idx="9">
                  <c:v>0.7778313298511099</c:v>
                </c:pt>
                <c:pt idx="10">
                  <c:v>-0.021741712606763858</c:v>
                </c:pt>
                <c:pt idx="11">
                  <c:v>0.8806784403012513</c:v>
                </c:pt>
                <c:pt idx="12">
                  <c:v>-0.005535974599628003</c:v>
                </c:pt>
                <c:pt idx="13">
                  <c:v>0.19849813943656255</c:v>
                </c:pt>
                <c:pt idx="14">
                  <c:v>-0.026030863798729726</c:v>
                </c:pt>
                <c:pt idx="15">
                  <c:v>-0.6752400000000001</c:v>
                </c:pt>
              </c:numCache>
            </c:numRef>
          </c:val>
        </c:ser>
        <c:ser>
          <c:idx val="55"/>
          <c:order val="5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sheet'!$O$108:$O$123</c:f>
              <c:numCache>
                <c:ptCount val="16"/>
                <c:pt idx="0">
                  <c:v>-1.1236307695635765</c:v>
                </c:pt>
                <c:pt idx="1">
                  <c:v>-1.6530640755038242</c:v>
                </c:pt>
                <c:pt idx="2">
                  <c:v>0.0445312021214747</c:v>
                </c:pt>
                <c:pt idx="3">
                  <c:v>0.9683166871902754</c:v>
                </c:pt>
                <c:pt idx="4">
                  <c:v>-0.1442763317781597</c:v>
                </c:pt>
                <c:pt idx="5">
                  <c:v>0.5823998518360196</c:v>
                </c:pt>
                <c:pt idx="6">
                  <c:v>0.006064544545276416</c:v>
                </c:pt>
                <c:pt idx="7">
                  <c:v>0.447291007359587</c:v>
                </c:pt>
                <c:pt idx="8">
                  <c:v>0</c:v>
                </c:pt>
                <c:pt idx="9">
                  <c:v>0.7682332250861045</c:v>
                </c:pt>
                <c:pt idx="10">
                  <c:v>-0.00016049674231102123</c:v>
                </c:pt>
                <c:pt idx="11">
                  <c:v>0.8633454191719496</c:v>
                </c:pt>
                <c:pt idx="12">
                  <c:v>0.00325371380271151</c:v>
                </c:pt>
                <c:pt idx="13">
                  <c:v>0.205408396731365</c:v>
                </c:pt>
                <c:pt idx="14">
                  <c:v>-0.013753532202496668</c:v>
                </c:pt>
                <c:pt idx="15">
                  <c:v>-0.67496</c:v>
                </c:pt>
              </c:numCache>
            </c:numRef>
          </c:val>
        </c:ser>
        <c:ser>
          <c:idx val="56"/>
          <c:order val="5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sheet'!$P$108:$P$123</c:f>
              <c:numCache>
                <c:ptCount val="16"/>
                <c:pt idx="0">
                  <c:v>-0.13838196315473153</c:v>
                </c:pt>
                <c:pt idx="1">
                  <c:v>-1.781794454172986</c:v>
                </c:pt>
                <c:pt idx="2">
                  <c:v>0.1618791574182915</c:v>
                </c:pt>
                <c:pt idx="3">
                  <c:v>1.120958899567735</c:v>
                </c:pt>
                <c:pt idx="4">
                  <c:v>-0.052580132002522276</c:v>
                </c:pt>
                <c:pt idx="5">
                  <c:v>0.5655280361655339</c:v>
                </c:pt>
                <c:pt idx="6">
                  <c:v>0.011553257226519214</c:v>
                </c:pt>
                <c:pt idx="7">
                  <c:v>0.45507940303667416</c:v>
                </c:pt>
                <c:pt idx="8">
                  <c:v>0</c:v>
                </c:pt>
                <c:pt idx="9">
                  <c:v>0.7699817919555867</c:v>
                </c:pt>
                <c:pt idx="10">
                  <c:v>-0.009882810368303813</c:v>
                </c:pt>
                <c:pt idx="11">
                  <c:v>0.863745520449329</c:v>
                </c:pt>
                <c:pt idx="12">
                  <c:v>0.020966253186403383</c:v>
                </c:pt>
                <c:pt idx="13">
                  <c:v>0.20245778469485717</c:v>
                </c:pt>
                <c:pt idx="14">
                  <c:v>-0.024649410838420305</c:v>
                </c:pt>
                <c:pt idx="15">
                  <c:v>-0.6788</c:v>
                </c:pt>
              </c:numCache>
            </c:numRef>
          </c:val>
        </c:ser>
        <c:ser>
          <c:idx val="57"/>
          <c:order val="5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sheet'!$Q$108:$Q$123</c:f>
              <c:numCache>
                <c:ptCount val="16"/>
                <c:pt idx="0">
                  <c:v>-0.19363201549140213</c:v>
                </c:pt>
                <c:pt idx="1">
                  <c:v>-1.4946953446762554</c:v>
                </c:pt>
                <c:pt idx="2">
                  <c:v>0.28365391357211045</c:v>
                </c:pt>
                <c:pt idx="3">
                  <c:v>1.0934958841644253</c:v>
                </c:pt>
                <c:pt idx="4">
                  <c:v>0.07175368888216987</c:v>
                </c:pt>
                <c:pt idx="5">
                  <c:v>0.5408834319305904</c:v>
                </c:pt>
                <c:pt idx="6">
                  <c:v>0.04542500754800227</c:v>
                </c:pt>
                <c:pt idx="7">
                  <c:v>0.4473298816524421</c:v>
                </c:pt>
                <c:pt idx="8">
                  <c:v>1.3877787807814457E-17</c:v>
                </c:pt>
                <c:pt idx="9">
                  <c:v>0.7711051639340563</c:v>
                </c:pt>
                <c:pt idx="10">
                  <c:v>-0.036928565013849696</c:v>
                </c:pt>
                <c:pt idx="11">
                  <c:v>0.8939622014146353</c:v>
                </c:pt>
                <c:pt idx="12">
                  <c:v>0.00448406133471242</c:v>
                </c:pt>
                <c:pt idx="13">
                  <c:v>0.20613339262250538</c:v>
                </c:pt>
                <c:pt idx="14">
                  <c:v>-0.03783275778698889</c:v>
                </c:pt>
                <c:pt idx="15">
                  <c:v>-0.6794500000000001</c:v>
                </c:pt>
              </c:numCache>
            </c:numRef>
          </c:val>
        </c:ser>
        <c:ser>
          <c:idx val="58"/>
          <c:order val="5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sheet'!$R$108:$R$123</c:f>
              <c:numCache>
                <c:ptCount val="16"/>
                <c:pt idx="0">
                  <c:v>-0.5343449838616651</c:v>
                </c:pt>
                <c:pt idx="1">
                  <c:v>-1.2356661937737456</c:v>
                </c:pt>
                <c:pt idx="2">
                  <c:v>0.24326197842814273</c:v>
                </c:pt>
                <c:pt idx="3">
                  <c:v>1.088338907104887</c:v>
                </c:pt>
                <c:pt idx="4">
                  <c:v>-0.008403721322305754</c:v>
                </c:pt>
                <c:pt idx="5">
                  <c:v>0.5281838594995419</c:v>
                </c:pt>
                <c:pt idx="6">
                  <c:v>0.02800207693467119</c:v>
                </c:pt>
                <c:pt idx="7">
                  <c:v>0.4312587322265716</c:v>
                </c:pt>
                <c:pt idx="8">
                  <c:v>2.7755575615628914E-17</c:v>
                </c:pt>
                <c:pt idx="9">
                  <c:v>0.7764070715631973</c:v>
                </c:pt>
                <c:pt idx="10">
                  <c:v>-0.0017419701541004744</c:v>
                </c:pt>
                <c:pt idx="11">
                  <c:v>0.9185850721034963</c:v>
                </c:pt>
                <c:pt idx="12">
                  <c:v>0.0016121613348999949</c:v>
                </c:pt>
                <c:pt idx="13">
                  <c:v>0.22162194534335763</c:v>
                </c:pt>
                <c:pt idx="14">
                  <c:v>-0.0274273792864501</c:v>
                </c:pt>
                <c:pt idx="15">
                  <c:v>-0.6861499999999999</c:v>
                </c:pt>
              </c:numCache>
            </c:numRef>
          </c:val>
        </c:ser>
        <c:ser>
          <c:idx val="59"/>
          <c:order val="5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sheet'!$S$108:$S$123</c:f>
              <c:numCache>
                <c:ptCount val="16"/>
                <c:pt idx="0">
                  <c:v>0.9687841348471973</c:v>
                </c:pt>
                <c:pt idx="1">
                  <c:v>-1.3812479365179633</c:v>
                </c:pt>
                <c:pt idx="2">
                  <c:v>0.1088673319508767</c:v>
                </c:pt>
                <c:pt idx="3">
                  <c:v>0.9884686106190668</c:v>
                </c:pt>
                <c:pt idx="4">
                  <c:v>0.002545150046353771</c:v>
                </c:pt>
                <c:pt idx="5">
                  <c:v>0.4642140854907443</c:v>
                </c:pt>
                <c:pt idx="6">
                  <c:v>0.01515002698435586</c:v>
                </c:pt>
                <c:pt idx="7">
                  <c:v>0.4257206995592336</c:v>
                </c:pt>
                <c:pt idx="8">
                  <c:v>0</c:v>
                </c:pt>
                <c:pt idx="9">
                  <c:v>0.7729832006479174</c:v>
                </c:pt>
                <c:pt idx="10">
                  <c:v>0.011010901708797122</c:v>
                </c:pt>
                <c:pt idx="11">
                  <c:v>0.9023147989819896</c:v>
                </c:pt>
                <c:pt idx="12">
                  <c:v>0.006771601145762907</c:v>
                </c:pt>
                <c:pt idx="13">
                  <c:v>0.2183938750572426</c:v>
                </c:pt>
                <c:pt idx="14">
                  <c:v>-0.009734832314778445</c:v>
                </c:pt>
                <c:pt idx="15">
                  <c:v>-0.68114</c:v>
                </c:pt>
              </c:numCache>
            </c:numRef>
          </c:val>
        </c:ser>
        <c:ser>
          <c:idx val="60"/>
          <c:order val="5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sheet'!$T$108:$T$123</c:f>
              <c:numCache>
                <c:ptCount val="16"/>
                <c:pt idx="0">
                  <c:v>0.1143683909832563</c:v>
                </c:pt>
                <c:pt idx="1">
                  <c:v>-1.9209314546936018</c:v>
                </c:pt>
                <c:pt idx="2">
                  <c:v>-0.005173522558114742</c:v>
                </c:pt>
                <c:pt idx="3">
                  <c:v>0.9420550897034381</c:v>
                </c:pt>
                <c:pt idx="4">
                  <c:v>0.004593618318387782</c:v>
                </c:pt>
                <c:pt idx="5">
                  <c:v>0.3524314420708847</c:v>
                </c:pt>
                <c:pt idx="6">
                  <c:v>0.03352208863622571</c:v>
                </c:pt>
                <c:pt idx="7">
                  <c:v>0.41312489669733143</c:v>
                </c:pt>
                <c:pt idx="8">
                  <c:v>0</c:v>
                </c:pt>
                <c:pt idx="9">
                  <c:v>0.7765723587097582</c:v>
                </c:pt>
                <c:pt idx="10">
                  <c:v>0.029690856243130715</c:v>
                </c:pt>
                <c:pt idx="11">
                  <c:v>0.8445725806800077</c:v>
                </c:pt>
                <c:pt idx="12">
                  <c:v>0.013561021960049003</c:v>
                </c:pt>
                <c:pt idx="13">
                  <c:v>0.2678014448095549</c:v>
                </c:pt>
                <c:pt idx="14">
                  <c:v>-0.01968131455215053</c:v>
                </c:pt>
                <c:pt idx="15">
                  <c:v>-0.68398</c:v>
                </c:pt>
              </c:numCache>
            </c:numRef>
          </c:val>
        </c:ser>
        <c:ser>
          <c:idx val="62"/>
          <c:order val="5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4"/>
          <c:order val="5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sheet'!$C$128:$C$143</c:f>
              <c:numCache>
                <c:ptCount val="16"/>
                <c:pt idx="0">
                  <c:v>1.5340501825934145</c:v>
                </c:pt>
                <c:pt idx="1">
                  <c:v>-0.274707681248444</c:v>
                </c:pt>
                <c:pt idx="2">
                  <c:v>-0.24763146337198821</c:v>
                </c:pt>
                <c:pt idx="3">
                  <c:v>0.07845570039107808</c:v>
                </c:pt>
                <c:pt idx="4">
                  <c:v>-0.13098038283368243</c:v>
                </c:pt>
                <c:pt idx="5">
                  <c:v>0.018771369171304928</c:v>
                </c:pt>
                <c:pt idx="6">
                  <c:v>0.039655006213110355</c:v>
                </c:pt>
                <c:pt idx="7">
                  <c:v>-0.0015179887521534798</c:v>
                </c:pt>
                <c:pt idx="8">
                  <c:v>0</c:v>
                </c:pt>
                <c:pt idx="9">
                  <c:v>-0.016764439772421216</c:v>
                </c:pt>
                <c:pt idx="10">
                  <c:v>0.13355661789329198</c:v>
                </c:pt>
                <c:pt idx="11">
                  <c:v>-0.0072557498434226925</c:v>
                </c:pt>
                <c:pt idx="12">
                  <c:v>-0.012143399945484142</c:v>
                </c:pt>
                <c:pt idx="13">
                  <c:v>-0.10796038407920036</c:v>
                </c:pt>
                <c:pt idx="14">
                  <c:v>0.037304870128246105</c:v>
                </c:pt>
                <c:pt idx="15">
                  <c:v>-0.0042502</c:v>
                </c:pt>
              </c:numCache>
            </c:numRef>
          </c:val>
        </c:ser>
        <c:ser>
          <c:idx val="65"/>
          <c:order val="5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sheet'!$D$128:$D$143</c:f>
              <c:numCache>
                <c:ptCount val="16"/>
                <c:pt idx="0">
                  <c:v>2.00435091784433</c:v>
                </c:pt>
                <c:pt idx="1">
                  <c:v>0.4263866837555149</c:v>
                </c:pt>
                <c:pt idx="2">
                  <c:v>-0.3130945531495237</c:v>
                </c:pt>
                <c:pt idx="3">
                  <c:v>0.13569473339795535</c:v>
                </c:pt>
                <c:pt idx="4">
                  <c:v>-0.1283876023133964</c:v>
                </c:pt>
                <c:pt idx="5">
                  <c:v>0.07757950041764894</c:v>
                </c:pt>
                <c:pt idx="6">
                  <c:v>0.07210719549579964</c:v>
                </c:pt>
                <c:pt idx="7">
                  <c:v>0.023661410415450293</c:v>
                </c:pt>
                <c:pt idx="8">
                  <c:v>0</c:v>
                </c:pt>
                <c:pt idx="9">
                  <c:v>-0.015894841440795962</c:v>
                </c:pt>
                <c:pt idx="10">
                  <c:v>0.1602273451961382</c:v>
                </c:pt>
                <c:pt idx="11">
                  <c:v>0.03300706262986625</c:v>
                </c:pt>
                <c:pt idx="12">
                  <c:v>-0.008921722880529843</c:v>
                </c:pt>
                <c:pt idx="13">
                  <c:v>-0.13656622265907364</c:v>
                </c:pt>
                <c:pt idx="14">
                  <c:v>0.04343525094682395</c:v>
                </c:pt>
                <c:pt idx="15">
                  <c:v>-0.0010876</c:v>
                </c:pt>
              </c:numCache>
            </c:numRef>
          </c:val>
        </c:ser>
        <c:ser>
          <c:idx val="66"/>
          <c:order val="5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sheet'!$E$128:$E$143</c:f>
              <c:numCache>
                <c:ptCount val="16"/>
                <c:pt idx="0">
                  <c:v>1.5302353176710632</c:v>
                </c:pt>
                <c:pt idx="1">
                  <c:v>0.6647245663362253</c:v>
                </c:pt>
                <c:pt idx="2">
                  <c:v>-0.07532469869077044</c:v>
                </c:pt>
                <c:pt idx="3">
                  <c:v>0.07333805981011451</c:v>
                </c:pt>
                <c:pt idx="4">
                  <c:v>-0.12496215396249924</c:v>
                </c:pt>
                <c:pt idx="5">
                  <c:v>0.06951397443949367</c:v>
                </c:pt>
                <c:pt idx="6">
                  <c:v>0.06645021353579113</c:v>
                </c:pt>
                <c:pt idx="7">
                  <c:v>-0.0028487315118317647</c:v>
                </c:pt>
                <c:pt idx="8">
                  <c:v>0</c:v>
                </c:pt>
                <c:pt idx="9">
                  <c:v>-0.027517366226944368</c:v>
                </c:pt>
                <c:pt idx="10">
                  <c:v>0.1257460140492286</c:v>
                </c:pt>
                <c:pt idx="11">
                  <c:v>0.0003112319756376058</c:v>
                </c:pt>
                <c:pt idx="12">
                  <c:v>0.002229432280263944</c:v>
                </c:pt>
                <c:pt idx="13">
                  <c:v>-0.11676752250709464</c:v>
                </c:pt>
                <c:pt idx="14">
                  <c:v>0.03200745751311067</c:v>
                </c:pt>
                <c:pt idx="15">
                  <c:v>0.0015171999999999998</c:v>
                </c:pt>
              </c:numCache>
            </c:numRef>
          </c:val>
        </c:ser>
        <c:ser>
          <c:idx val="67"/>
          <c:order val="6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sheet'!$F$128:$F$143</c:f>
              <c:numCache>
                <c:ptCount val="16"/>
                <c:pt idx="0">
                  <c:v>1.9311007182796238</c:v>
                </c:pt>
                <c:pt idx="1">
                  <c:v>0.30684931543003796</c:v>
                </c:pt>
                <c:pt idx="2">
                  <c:v>-0.1783065902717077</c:v>
                </c:pt>
                <c:pt idx="3">
                  <c:v>-0.029665698465308133</c:v>
                </c:pt>
                <c:pt idx="4">
                  <c:v>-0.1407770832693937</c:v>
                </c:pt>
                <c:pt idx="5">
                  <c:v>0.05064092888590355</c:v>
                </c:pt>
                <c:pt idx="6">
                  <c:v>0.07315136208615508</c:v>
                </c:pt>
                <c:pt idx="7">
                  <c:v>-0.003095282766412598</c:v>
                </c:pt>
                <c:pt idx="8">
                  <c:v>-5.551115123125783E-17</c:v>
                </c:pt>
                <c:pt idx="9">
                  <c:v>-0.027388303199601532</c:v>
                </c:pt>
                <c:pt idx="10">
                  <c:v>0.11965318678472579</c:v>
                </c:pt>
                <c:pt idx="11">
                  <c:v>-0.023065973942650118</c:v>
                </c:pt>
                <c:pt idx="12">
                  <c:v>0.00015033325593789143</c:v>
                </c:pt>
                <c:pt idx="13">
                  <c:v>-0.13000099064088577</c:v>
                </c:pt>
                <c:pt idx="14">
                  <c:v>0.043852641023095044</c:v>
                </c:pt>
                <c:pt idx="15">
                  <c:v>-0.0030700999999999997</c:v>
                </c:pt>
              </c:numCache>
            </c:numRef>
          </c:val>
        </c:ser>
        <c:ser>
          <c:idx val="68"/>
          <c:order val="6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sheet'!$G$128:$G$143</c:f>
              <c:numCache>
                <c:ptCount val="16"/>
                <c:pt idx="0">
                  <c:v>2.6337048887049668</c:v>
                </c:pt>
                <c:pt idx="1">
                  <c:v>-0.10645173542141924</c:v>
                </c:pt>
                <c:pt idx="2">
                  <c:v>0.0734595228854521</c:v>
                </c:pt>
                <c:pt idx="3">
                  <c:v>-0.12090725878411483</c:v>
                </c:pt>
                <c:pt idx="4">
                  <c:v>-0.09508823502757312</c:v>
                </c:pt>
                <c:pt idx="5">
                  <c:v>0.0016909025020853223</c:v>
                </c:pt>
                <c:pt idx="6">
                  <c:v>0.07186758792204997</c:v>
                </c:pt>
                <c:pt idx="7">
                  <c:v>-0.017490592661483027</c:v>
                </c:pt>
                <c:pt idx="8">
                  <c:v>-5.551115123125783E-17</c:v>
                </c:pt>
                <c:pt idx="9">
                  <c:v>-0.033454644923246776</c:v>
                </c:pt>
                <c:pt idx="10">
                  <c:v>0.13264680789362165</c:v>
                </c:pt>
                <c:pt idx="11">
                  <c:v>-0.04595684126722996</c:v>
                </c:pt>
                <c:pt idx="12">
                  <c:v>0.019125497004033407</c:v>
                </c:pt>
                <c:pt idx="13">
                  <c:v>-0.10916366587031767</c:v>
                </c:pt>
                <c:pt idx="14">
                  <c:v>0.04458404379979335</c:v>
                </c:pt>
                <c:pt idx="15">
                  <c:v>0.00029627</c:v>
                </c:pt>
              </c:numCache>
            </c:numRef>
          </c:val>
        </c:ser>
        <c:ser>
          <c:idx val="69"/>
          <c:order val="6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sheet'!$H$128:$H$143</c:f>
              <c:numCache>
                <c:ptCount val="16"/>
                <c:pt idx="0">
                  <c:v>2.306822900360351</c:v>
                </c:pt>
                <c:pt idx="1">
                  <c:v>0.2410218609058745</c:v>
                </c:pt>
                <c:pt idx="2">
                  <c:v>-0.15866646151141175</c:v>
                </c:pt>
                <c:pt idx="3">
                  <c:v>0.01512071929283361</c:v>
                </c:pt>
                <c:pt idx="4">
                  <c:v>-0.10298895321075249</c:v>
                </c:pt>
                <c:pt idx="5">
                  <c:v>0.06427800445399803</c:v>
                </c:pt>
                <c:pt idx="6">
                  <c:v>0.09837019678861865</c:v>
                </c:pt>
                <c:pt idx="7">
                  <c:v>0.02422718295809506</c:v>
                </c:pt>
                <c:pt idx="8">
                  <c:v>0</c:v>
                </c:pt>
                <c:pt idx="9">
                  <c:v>-0.02996524725080919</c:v>
                </c:pt>
                <c:pt idx="10">
                  <c:v>0.12320848584799621</c:v>
                </c:pt>
                <c:pt idx="11">
                  <c:v>-0.006455055077287742</c:v>
                </c:pt>
                <c:pt idx="12">
                  <c:v>0.003169156222097673</c:v>
                </c:pt>
                <c:pt idx="13">
                  <c:v>-0.13153732781975996</c:v>
                </c:pt>
                <c:pt idx="14">
                  <c:v>0.03835578577339391</c:v>
                </c:pt>
                <c:pt idx="15">
                  <c:v>-0.0013929</c:v>
                </c:pt>
              </c:numCache>
            </c:numRef>
          </c:val>
        </c:ser>
        <c:ser>
          <c:idx val="70"/>
          <c:order val="6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sheet'!$I$128:$I$143</c:f>
              <c:numCache>
                <c:ptCount val="16"/>
                <c:pt idx="0">
                  <c:v>2.6750087507179017</c:v>
                </c:pt>
                <c:pt idx="1">
                  <c:v>0.14313625505905428</c:v>
                </c:pt>
                <c:pt idx="2">
                  <c:v>-0.7046567177989032</c:v>
                </c:pt>
                <c:pt idx="3">
                  <c:v>0.004952423177236597</c:v>
                </c:pt>
                <c:pt idx="4">
                  <c:v>-0.16678988470477657</c:v>
                </c:pt>
                <c:pt idx="5">
                  <c:v>-0.06045607570903978</c:v>
                </c:pt>
                <c:pt idx="6">
                  <c:v>0.11861347410100136</c:v>
                </c:pt>
                <c:pt idx="7">
                  <c:v>-0.014424549327617206</c:v>
                </c:pt>
                <c:pt idx="8">
                  <c:v>0</c:v>
                </c:pt>
                <c:pt idx="9">
                  <c:v>-0.02905289562587978</c:v>
                </c:pt>
                <c:pt idx="10">
                  <c:v>0.1319856145718859</c:v>
                </c:pt>
                <c:pt idx="11">
                  <c:v>0.010482837879484983</c:v>
                </c:pt>
                <c:pt idx="12">
                  <c:v>-0.02325413030428599</c:v>
                </c:pt>
                <c:pt idx="13">
                  <c:v>-0.14416591397890186</c:v>
                </c:pt>
                <c:pt idx="14">
                  <c:v>0.05615175312370185</c:v>
                </c:pt>
                <c:pt idx="15">
                  <c:v>-0.010562</c:v>
                </c:pt>
              </c:numCache>
            </c:numRef>
          </c:val>
        </c:ser>
        <c:ser>
          <c:idx val="71"/>
          <c:order val="6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sheet'!$J$128:$J$143</c:f>
              <c:numCache>
                <c:ptCount val="16"/>
                <c:pt idx="0">
                  <c:v>1.4564285439061022</c:v>
                </c:pt>
                <c:pt idx="1">
                  <c:v>0.7629976096158209</c:v>
                </c:pt>
                <c:pt idx="2">
                  <c:v>-0.9838569049197896</c:v>
                </c:pt>
                <c:pt idx="3">
                  <c:v>-0.02720743996621506</c:v>
                </c:pt>
                <c:pt idx="4">
                  <c:v>-0.2678830706995473</c:v>
                </c:pt>
                <c:pt idx="5">
                  <c:v>0.001052268388781842</c:v>
                </c:pt>
                <c:pt idx="6">
                  <c:v>0.11855842941803547</c:v>
                </c:pt>
                <c:pt idx="7">
                  <c:v>-0.005791691113570523</c:v>
                </c:pt>
                <c:pt idx="8">
                  <c:v>-5.551115123125783E-17</c:v>
                </c:pt>
                <c:pt idx="9">
                  <c:v>-0.03911346732582698</c:v>
                </c:pt>
                <c:pt idx="10">
                  <c:v>0.12609187603257951</c:v>
                </c:pt>
                <c:pt idx="11">
                  <c:v>0.002889097004971225</c:v>
                </c:pt>
                <c:pt idx="12">
                  <c:v>-0.008439284209652165</c:v>
                </c:pt>
                <c:pt idx="13">
                  <c:v>-0.13636252733006354</c:v>
                </c:pt>
                <c:pt idx="14">
                  <c:v>0.039268603438810876</c:v>
                </c:pt>
                <c:pt idx="15">
                  <c:v>5.3557E-05</c:v>
                </c:pt>
              </c:numCache>
            </c:numRef>
          </c:val>
        </c:ser>
        <c:ser>
          <c:idx val="72"/>
          <c:order val="6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sheet'!$K$128:$K$143</c:f>
              <c:numCache>
                <c:ptCount val="16"/>
                <c:pt idx="0">
                  <c:v>2.4860072353080023</c:v>
                </c:pt>
                <c:pt idx="1">
                  <c:v>0.8762593136504484</c:v>
                </c:pt>
                <c:pt idx="2">
                  <c:v>-0.18490170620435908</c:v>
                </c:pt>
                <c:pt idx="3">
                  <c:v>0.018371875200110896</c:v>
                </c:pt>
                <c:pt idx="4">
                  <c:v>-0.202695419870608</c:v>
                </c:pt>
                <c:pt idx="5">
                  <c:v>0.09389145615944425</c:v>
                </c:pt>
                <c:pt idx="6">
                  <c:v>0.07111435099787848</c:v>
                </c:pt>
                <c:pt idx="7">
                  <c:v>0.0012331676665694735</c:v>
                </c:pt>
                <c:pt idx="8">
                  <c:v>5.551115123125783E-17</c:v>
                </c:pt>
                <c:pt idx="9">
                  <c:v>-0.020537191338202018</c:v>
                </c:pt>
                <c:pt idx="10">
                  <c:v>0.12172565367424948</c:v>
                </c:pt>
                <c:pt idx="11">
                  <c:v>0.018293776115351528</c:v>
                </c:pt>
                <c:pt idx="12">
                  <c:v>0.013654125880140783</c:v>
                </c:pt>
                <c:pt idx="13">
                  <c:v>-0.11922880544163739</c:v>
                </c:pt>
                <c:pt idx="14">
                  <c:v>0.03549930667742108</c:v>
                </c:pt>
                <c:pt idx="15">
                  <c:v>0.00042391999999999994</c:v>
                </c:pt>
              </c:numCache>
            </c:numRef>
          </c:val>
        </c:ser>
        <c:ser>
          <c:idx val="73"/>
          <c:order val="6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sheet'!$L$128:$L$143</c:f>
              <c:numCache>
                <c:ptCount val="16"/>
                <c:pt idx="0">
                  <c:v>2.545036988290401</c:v>
                </c:pt>
                <c:pt idx="1">
                  <c:v>0.40970753764050155</c:v>
                </c:pt>
                <c:pt idx="2">
                  <c:v>-0.0011636926526946145</c:v>
                </c:pt>
                <c:pt idx="3">
                  <c:v>-0.0998625274868006</c:v>
                </c:pt>
                <c:pt idx="4">
                  <c:v>-0.18966485505790998</c:v>
                </c:pt>
                <c:pt idx="5">
                  <c:v>0.07227058838674041</c:v>
                </c:pt>
                <c:pt idx="6">
                  <c:v>0.07780310374831081</c:v>
                </c:pt>
                <c:pt idx="7">
                  <c:v>0.016449886511285483</c:v>
                </c:pt>
                <c:pt idx="8">
                  <c:v>0</c:v>
                </c:pt>
                <c:pt idx="9">
                  <c:v>-0.030298602234837463</c:v>
                </c:pt>
                <c:pt idx="10">
                  <c:v>0.13094191159931573</c:v>
                </c:pt>
                <c:pt idx="11">
                  <c:v>-0.0013014333155469526</c:v>
                </c:pt>
                <c:pt idx="12">
                  <c:v>0.03209153429130966</c:v>
                </c:pt>
                <c:pt idx="13">
                  <c:v>-0.1178079867387542</c:v>
                </c:pt>
                <c:pt idx="14">
                  <c:v>0.03666723355002722</c:v>
                </c:pt>
                <c:pt idx="15">
                  <c:v>0.0038656</c:v>
                </c:pt>
              </c:numCache>
            </c:numRef>
          </c:val>
        </c:ser>
        <c:ser>
          <c:idx val="74"/>
          <c:order val="6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sheet'!$M$128:$M$143</c:f>
              <c:numCache>
                <c:ptCount val="16"/>
                <c:pt idx="0">
                  <c:v>3.2584083478817525</c:v>
                </c:pt>
                <c:pt idx="1">
                  <c:v>0.5950323277614337</c:v>
                </c:pt>
                <c:pt idx="2">
                  <c:v>-0.015569126848889253</c:v>
                </c:pt>
                <c:pt idx="3">
                  <c:v>-0.044010640803498216</c:v>
                </c:pt>
                <c:pt idx="4">
                  <c:v>-0.13618808743026156</c:v>
                </c:pt>
                <c:pt idx="5">
                  <c:v>0.04183758585662822</c:v>
                </c:pt>
                <c:pt idx="6">
                  <c:v>0.10307646413111465</c:v>
                </c:pt>
                <c:pt idx="7">
                  <c:v>0.02078238294407313</c:v>
                </c:pt>
                <c:pt idx="8">
                  <c:v>0</c:v>
                </c:pt>
                <c:pt idx="9">
                  <c:v>-0.033798510363630685</c:v>
                </c:pt>
                <c:pt idx="10">
                  <c:v>0.15471716350828166</c:v>
                </c:pt>
                <c:pt idx="11">
                  <c:v>0.0158154374853889</c:v>
                </c:pt>
                <c:pt idx="12">
                  <c:v>0.023097042121900148</c:v>
                </c:pt>
                <c:pt idx="13">
                  <c:v>-0.1105689237148872</c:v>
                </c:pt>
                <c:pt idx="14">
                  <c:v>0.04715091377331362</c:v>
                </c:pt>
                <c:pt idx="15">
                  <c:v>0.0028982</c:v>
                </c:pt>
              </c:numCache>
            </c:numRef>
          </c:val>
        </c:ser>
        <c:ser>
          <c:idx val="75"/>
          <c:order val="6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sheet'!$N$128:$N$143</c:f>
              <c:numCache>
                <c:ptCount val="16"/>
                <c:pt idx="0">
                  <c:v>3.8274024707473693</c:v>
                </c:pt>
                <c:pt idx="1">
                  <c:v>0.2872541111997929</c:v>
                </c:pt>
                <c:pt idx="2">
                  <c:v>-0.412646375815208</c:v>
                </c:pt>
                <c:pt idx="3">
                  <c:v>-0.1548791944007507</c:v>
                </c:pt>
                <c:pt idx="4">
                  <c:v>-0.1904340053452535</c:v>
                </c:pt>
                <c:pt idx="5">
                  <c:v>0.03604286157166356</c:v>
                </c:pt>
                <c:pt idx="6">
                  <c:v>0.09052392533265995</c:v>
                </c:pt>
                <c:pt idx="7">
                  <c:v>0.015172499794944998</c:v>
                </c:pt>
                <c:pt idx="8">
                  <c:v>0</c:v>
                </c:pt>
                <c:pt idx="9">
                  <c:v>-0.025412225811646084</c:v>
                </c:pt>
                <c:pt idx="10">
                  <c:v>0.15525180303340852</c:v>
                </c:pt>
                <c:pt idx="11">
                  <c:v>-0.010198122835465362</c:v>
                </c:pt>
                <c:pt idx="12">
                  <c:v>0.001411837006595508</c:v>
                </c:pt>
                <c:pt idx="13">
                  <c:v>-0.11863403126826093</c:v>
                </c:pt>
                <c:pt idx="14">
                  <c:v>0.052638706015657975</c:v>
                </c:pt>
                <c:pt idx="15">
                  <c:v>0.0023415</c:v>
                </c:pt>
              </c:numCache>
            </c:numRef>
          </c:val>
        </c:ser>
        <c:ser>
          <c:idx val="76"/>
          <c:order val="6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sheet'!$O$128:$O$143</c:f>
              <c:numCache>
                <c:ptCount val="16"/>
                <c:pt idx="0">
                  <c:v>3.5123299043504854</c:v>
                </c:pt>
                <c:pt idx="1">
                  <c:v>0.3306678934456336</c:v>
                </c:pt>
                <c:pt idx="2">
                  <c:v>-0.13225550897929647</c:v>
                </c:pt>
                <c:pt idx="3">
                  <c:v>-0.04114765992916336</c:v>
                </c:pt>
                <c:pt idx="4">
                  <c:v>-0.1904850034422519</c:v>
                </c:pt>
                <c:pt idx="5">
                  <c:v>0.01601888536133904</c:v>
                </c:pt>
                <c:pt idx="6">
                  <c:v>0.075974137268405</c:v>
                </c:pt>
                <c:pt idx="7">
                  <c:v>-0.004634150396422641</c:v>
                </c:pt>
                <c:pt idx="8">
                  <c:v>2.7755575615628914E-17</c:v>
                </c:pt>
                <c:pt idx="9">
                  <c:v>-0.028870075328693862</c:v>
                </c:pt>
                <c:pt idx="10">
                  <c:v>0.1457769701022726</c:v>
                </c:pt>
                <c:pt idx="11">
                  <c:v>-3.666582898223872E-05</c:v>
                </c:pt>
                <c:pt idx="12">
                  <c:v>0.009696075656685475</c:v>
                </c:pt>
                <c:pt idx="13">
                  <c:v>-0.12707666859194836</c:v>
                </c:pt>
                <c:pt idx="14">
                  <c:v>0.046505104072773265</c:v>
                </c:pt>
                <c:pt idx="15">
                  <c:v>0.0019942000000000002</c:v>
                </c:pt>
              </c:numCache>
            </c:numRef>
          </c:val>
        </c:ser>
        <c:ser>
          <c:idx val="77"/>
          <c:order val="7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sheet'!$P$128:$P$143</c:f>
              <c:numCache>
                <c:ptCount val="16"/>
                <c:pt idx="0">
                  <c:v>2.875178769105574</c:v>
                </c:pt>
                <c:pt idx="1">
                  <c:v>0.7172823509620186</c:v>
                </c:pt>
                <c:pt idx="2">
                  <c:v>-0.04006592006977501</c:v>
                </c:pt>
                <c:pt idx="3">
                  <c:v>-0.06220910202125679</c:v>
                </c:pt>
                <c:pt idx="4">
                  <c:v>-0.21359743309480012</c:v>
                </c:pt>
                <c:pt idx="5">
                  <c:v>0.018826633914203843</c:v>
                </c:pt>
                <c:pt idx="6">
                  <c:v>0.08105640119313727</c:v>
                </c:pt>
                <c:pt idx="7">
                  <c:v>0.008708302474840793</c:v>
                </c:pt>
                <c:pt idx="8">
                  <c:v>0</c:v>
                </c:pt>
                <c:pt idx="9">
                  <c:v>-0.03682335198018448</c:v>
                </c:pt>
                <c:pt idx="10">
                  <c:v>0.10025302394758191</c:v>
                </c:pt>
                <c:pt idx="11">
                  <c:v>0.011933477737494747</c:v>
                </c:pt>
                <c:pt idx="12">
                  <c:v>0.009001413181916953</c:v>
                </c:pt>
                <c:pt idx="13">
                  <c:v>-0.12831450991479093</c:v>
                </c:pt>
                <c:pt idx="14">
                  <c:v>0.03295049232675651</c:v>
                </c:pt>
                <c:pt idx="15">
                  <c:v>0.0044097</c:v>
                </c:pt>
              </c:numCache>
            </c:numRef>
          </c:val>
        </c:ser>
        <c:ser>
          <c:idx val="78"/>
          <c:order val="7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sheet'!$Q$128:$Q$143</c:f>
              <c:numCache>
                <c:ptCount val="16"/>
                <c:pt idx="0">
                  <c:v>2.3527546333872236</c:v>
                </c:pt>
                <c:pt idx="1">
                  <c:v>0.6535174055635865</c:v>
                </c:pt>
                <c:pt idx="2">
                  <c:v>-0.31162615291892387</c:v>
                </c:pt>
                <c:pt idx="3">
                  <c:v>0.02802701856497567</c:v>
                </c:pt>
                <c:pt idx="4">
                  <c:v>-0.1792915912757984</c:v>
                </c:pt>
                <c:pt idx="5">
                  <c:v>0.06794206555698724</c:v>
                </c:pt>
                <c:pt idx="6">
                  <c:v>0.06864312263093739</c:v>
                </c:pt>
                <c:pt idx="7">
                  <c:v>0.014314925791592895</c:v>
                </c:pt>
                <c:pt idx="8">
                  <c:v>0</c:v>
                </c:pt>
                <c:pt idx="9">
                  <c:v>-0.029467701693821395</c:v>
                </c:pt>
                <c:pt idx="10">
                  <c:v>0.11154701265933709</c:v>
                </c:pt>
                <c:pt idx="11">
                  <c:v>0.014082762451710145</c:v>
                </c:pt>
                <c:pt idx="12">
                  <c:v>-0.014709482249779821</c:v>
                </c:pt>
                <c:pt idx="13">
                  <c:v>-0.13457888022499104</c:v>
                </c:pt>
                <c:pt idx="14">
                  <c:v>0.04019430650419181</c:v>
                </c:pt>
                <c:pt idx="15">
                  <c:v>0.012485</c:v>
                </c:pt>
              </c:numCache>
            </c:numRef>
          </c:val>
        </c:ser>
        <c:ser>
          <c:idx val="79"/>
          <c:order val="7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sheet'!$R$128:$R$143</c:f>
              <c:numCache>
                <c:ptCount val="16"/>
                <c:pt idx="0">
                  <c:v>2.1018328148744034</c:v>
                </c:pt>
                <c:pt idx="1">
                  <c:v>0.2755781190757556</c:v>
                </c:pt>
                <c:pt idx="2">
                  <c:v>-0.26303854939586696</c:v>
                </c:pt>
                <c:pt idx="3">
                  <c:v>0.044214371229568325</c:v>
                </c:pt>
                <c:pt idx="4">
                  <c:v>-0.20570579902892092</c:v>
                </c:pt>
                <c:pt idx="5">
                  <c:v>0.007227633078806288</c:v>
                </c:pt>
                <c:pt idx="6">
                  <c:v>0.06713765336308695</c:v>
                </c:pt>
                <c:pt idx="7">
                  <c:v>0.001282484510133762</c:v>
                </c:pt>
                <c:pt idx="8">
                  <c:v>-2.7755575615628914E-17</c:v>
                </c:pt>
                <c:pt idx="9">
                  <c:v>-0.026912324271269522</c:v>
                </c:pt>
                <c:pt idx="10">
                  <c:v>0.1046655879901854</c:v>
                </c:pt>
                <c:pt idx="11">
                  <c:v>0.001078443581016054</c:v>
                </c:pt>
                <c:pt idx="12">
                  <c:v>-0.0016166128061962173</c:v>
                </c:pt>
                <c:pt idx="13">
                  <c:v>-0.13461636069350175</c:v>
                </c:pt>
                <c:pt idx="14">
                  <c:v>0.04400900118615204</c:v>
                </c:pt>
                <c:pt idx="15">
                  <c:v>-0.0009471000000000001</c:v>
                </c:pt>
              </c:numCache>
            </c:numRef>
          </c:val>
        </c:ser>
        <c:ser>
          <c:idx val="80"/>
          <c:order val="7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sheet'!$S$128:$S$143</c:f>
              <c:numCache>
                <c:ptCount val="16"/>
                <c:pt idx="0">
                  <c:v>2.287257935323778</c:v>
                </c:pt>
                <c:pt idx="1">
                  <c:v>0.9501276335325798</c:v>
                </c:pt>
                <c:pt idx="2">
                  <c:v>-0.4116231083094475</c:v>
                </c:pt>
                <c:pt idx="3">
                  <c:v>0.16991527593188488</c:v>
                </c:pt>
                <c:pt idx="4">
                  <c:v>-0.18002967966090117</c:v>
                </c:pt>
                <c:pt idx="5">
                  <c:v>0.054841922330539285</c:v>
                </c:pt>
                <c:pt idx="6">
                  <c:v>0.0819991414592895</c:v>
                </c:pt>
                <c:pt idx="7">
                  <c:v>-0.013562158189729834</c:v>
                </c:pt>
                <c:pt idx="8">
                  <c:v>0</c:v>
                </c:pt>
                <c:pt idx="9">
                  <c:v>-0.0278118498385085</c:v>
                </c:pt>
                <c:pt idx="10">
                  <c:v>0.1441863763881153</c:v>
                </c:pt>
                <c:pt idx="11">
                  <c:v>1.9818203926508064E-05</c:v>
                </c:pt>
                <c:pt idx="12">
                  <c:v>-0.012928795741823235</c:v>
                </c:pt>
                <c:pt idx="13">
                  <c:v>-0.13179645982166713</c:v>
                </c:pt>
                <c:pt idx="14">
                  <c:v>0.05111826767097316</c:v>
                </c:pt>
                <c:pt idx="15">
                  <c:v>-0.00033961</c:v>
                </c:pt>
              </c:numCache>
            </c:numRef>
          </c:val>
        </c:ser>
        <c:ser>
          <c:idx val="81"/>
          <c:order val="7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sheet'!$T$128:$T$143</c:f>
              <c:numCache>
                <c:ptCount val="16"/>
                <c:pt idx="0">
                  <c:v>3.1362981334484106</c:v>
                </c:pt>
                <c:pt idx="1">
                  <c:v>0.6336456567532994</c:v>
                </c:pt>
                <c:pt idx="2">
                  <c:v>0.01574684115226148</c:v>
                </c:pt>
                <c:pt idx="3">
                  <c:v>-0.06340293149257133</c:v>
                </c:pt>
                <c:pt idx="4">
                  <c:v>-0.1912394024020196</c:v>
                </c:pt>
                <c:pt idx="5">
                  <c:v>0.08646794074817059</c:v>
                </c:pt>
                <c:pt idx="6">
                  <c:v>0.08117220131820546</c:v>
                </c:pt>
                <c:pt idx="7">
                  <c:v>-0.0042393488126155135</c:v>
                </c:pt>
                <c:pt idx="8">
                  <c:v>2.7755575615628914E-17</c:v>
                </c:pt>
                <c:pt idx="9">
                  <c:v>-0.023915109445477416</c:v>
                </c:pt>
                <c:pt idx="10">
                  <c:v>0.11976229378612532</c:v>
                </c:pt>
                <c:pt idx="11">
                  <c:v>0.007103902139381302</c:v>
                </c:pt>
                <c:pt idx="12">
                  <c:v>0.02139840157659197</c:v>
                </c:pt>
                <c:pt idx="13">
                  <c:v>-0.13282742015359708</c:v>
                </c:pt>
                <c:pt idx="14">
                  <c:v>0.032343904519300734</c:v>
                </c:pt>
                <c:pt idx="15">
                  <c:v>0.0034872</c:v>
                </c:pt>
              </c:numCache>
            </c:numRef>
          </c:val>
        </c:ser>
        <c:ser>
          <c:idx val="83"/>
          <c:order val="7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6194777"/>
        <c:axId val="58882082"/>
      </c:barChart>
      <c:catAx>
        <c:axId val="66194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8882082"/>
        <c:crosses val="autoZero"/>
        <c:auto val="1"/>
        <c:lblOffset val="100"/>
        <c:noMultiLvlLbl val="0"/>
      </c:catAx>
      <c:valAx>
        <c:axId val="58882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Harmonics (10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-4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61947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MBP2A2 
Collared coils - Avrg normal multipoles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625"/>
          <c:w val="0.88725"/>
          <c:h val="0.833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sheet'!$A$27:$A$42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sheet'!$V$68:$V$83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'Work sheet'!$V$108:$V$123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42473773"/>
        <c:axId val="4671963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sheet'!$K$48:$K$63</c:f>
              <c:numCache>
                <c:ptCount val="16"/>
                <c:pt idx="0">
                  <c:v>0.6400000000000001</c:v>
                </c:pt>
                <c:pt idx="1">
                  <c:v>0.34999999999999964</c:v>
                </c:pt>
                <c:pt idx="2">
                  <c:v>1.69</c:v>
                </c:pt>
                <c:pt idx="3">
                  <c:v>1.26</c:v>
                </c:pt>
                <c:pt idx="4">
                  <c:v>0.26</c:v>
                </c:pt>
                <c:pt idx="5">
                  <c:v>0.98</c:v>
                </c:pt>
                <c:pt idx="6">
                  <c:v>0.12</c:v>
                </c:pt>
                <c:pt idx="7">
                  <c:v>0.34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sheet'!$I$48:$I$63</c:f>
              <c:numCache>
                <c:ptCount val="16"/>
                <c:pt idx="0">
                  <c:v>-3.44</c:v>
                </c:pt>
                <c:pt idx="1">
                  <c:v>-8.35</c:v>
                </c:pt>
                <c:pt idx="2">
                  <c:v>-1.25</c:v>
                </c:pt>
                <c:pt idx="3">
                  <c:v>-1.26</c:v>
                </c:pt>
                <c:pt idx="4">
                  <c:v>-0.28</c:v>
                </c:pt>
                <c:pt idx="5">
                  <c:v>-0.34</c:v>
                </c:pt>
                <c:pt idx="6">
                  <c:v>-0.12</c:v>
                </c:pt>
                <c:pt idx="7">
                  <c:v>-0.08000000000000002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'Work sheet'!$J$48:$J$63</c:f>
              <c:numCache>
                <c:ptCount val="16"/>
                <c:pt idx="0">
                  <c:v>-1.4</c:v>
                </c:pt>
                <c:pt idx="1">
                  <c:v>-4</c:v>
                </c:pt>
                <c:pt idx="2">
                  <c:v>0.22</c:v>
                </c:pt>
                <c:pt idx="3">
                  <c:v>0</c:v>
                </c:pt>
                <c:pt idx="4">
                  <c:v>-0.01</c:v>
                </c:pt>
                <c:pt idx="5">
                  <c:v>0.32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17823559"/>
        <c:axId val="26194304"/>
      </c:lineChart>
      <c:catAx>
        <c:axId val="4247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Harmonic number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719638"/>
        <c:crosses val="autoZero"/>
        <c:auto val="1"/>
        <c:lblOffset val="100"/>
        <c:noMultiLvlLbl val="0"/>
      </c:catAx>
      <c:valAx>
        <c:axId val="4671963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42473773"/>
        <c:crossesAt val="1"/>
        <c:crossBetween val="between"/>
        <c:dispUnits/>
      </c:valAx>
      <c:catAx>
        <c:axId val="17823559"/>
        <c:scaling>
          <c:orientation val="minMax"/>
        </c:scaling>
        <c:axPos val="b"/>
        <c:delete val="1"/>
        <c:majorTickMark val="in"/>
        <c:minorTickMark val="none"/>
        <c:tickLblPos val="nextTo"/>
        <c:crossAx val="26194304"/>
        <c:crosses val="autoZero"/>
        <c:auto val="1"/>
        <c:lblOffset val="100"/>
        <c:noMultiLvlLbl val="0"/>
      </c:catAx>
      <c:valAx>
        <c:axId val="26194304"/>
        <c:scaling>
          <c:orientation val="minMax"/>
        </c:scaling>
        <c:axPos val="l"/>
        <c:delete val="1"/>
        <c:majorTickMark val="in"/>
        <c:minorTickMark val="none"/>
        <c:tickLblPos val="nextTo"/>
        <c:crossAx val="1782355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MBP2A2
 Collared coils - Average skew multipoles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1"/>
          <c:w val="0.888"/>
          <c:h val="0.833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sheet'!$A$27:$A$42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sheet'!$V$88:$V$103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'Work sheet'!$V$128:$V$143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4422145"/>
        <c:axId val="413638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sheet'!$N$48:$N$63</c:f>
              <c:numCache>
                <c:ptCount val="16"/>
                <c:pt idx="0">
                  <c:v>5.1</c:v>
                </c:pt>
                <c:pt idx="1">
                  <c:v>1.37</c:v>
                </c:pt>
                <c:pt idx="2">
                  <c:v>1.47</c:v>
                </c:pt>
                <c:pt idx="3">
                  <c:v>1</c:v>
                </c:pt>
                <c:pt idx="4">
                  <c:v>0.42000000000000004</c:v>
                </c:pt>
                <c:pt idx="5">
                  <c:v>0.23</c:v>
                </c:pt>
                <c:pt idx="6">
                  <c:v>0.24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sheet'!$L$48:$L$63</c:f>
              <c:numCache>
                <c:ptCount val="16"/>
                <c:pt idx="0">
                  <c:v>-5.1</c:v>
                </c:pt>
                <c:pt idx="1">
                  <c:v>-1.21</c:v>
                </c:pt>
                <c:pt idx="2">
                  <c:v>-1.47</c:v>
                </c:pt>
                <c:pt idx="3">
                  <c:v>-0.98</c:v>
                </c:pt>
                <c:pt idx="4">
                  <c:v>-0.42000000000000004</c:v>
                </c:pt>
                <c:pt idx="5">
                  <c:v>-0.19000000000000003</c:v>
                </c:pt>
                <c:pt idx="6">
                  <c:v>-0.24</c:v>
                </c:pt>
                <c:pt idx="7">
                  <c:v>-0.22000000000000003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'Work sheet'!$M$48:$M$63</c:f>
              <c:numCache>
                <c:ptCount val="16"/>
                <c:pt idx="0">
                  <c:v>0</c:v>
                </c:pt>
                <c:pt idx="1">
                  <c:v>0.08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0.02</c:v>
                </c:pt>
                <c:pt idx="6">
                  <c:v>0</c:v>
                </c:pt>
                <c:pt idx="7">
                  <c:v>-0.01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36730331"/>
        <c:axId val="62137524"/>
      </c:lineChart>
      <c:catAx>
        <c:axId val="34422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363850"/>
        <c:crosses val="autoZero"/>
        <c:auto val="1"/>
        <c:lblOffset val="100"/>
        <c:noMultiLvlLbl val="0"/>
      </c:catAx>
      <c:valAx>
        <c:axId val="41363850"/>
        <c:scaling>
          <c:orientation val="minMax"/>
          <c:max val="4"/>
          <c:min val="-4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34422145"/>
        <c:crossesAt val="1"/>
        <c:crossBetween val="between"/>
        <c:dispUnits/>
      </c:valAx>
      <c:catAx>
        <c:axId val="36730331"/>
        <c:scaling>
          <c:orientation val="minMax"/>
        </c:scaling>
        <c:axPos val="b"/>
        <c:delete val="1"/>
        <c:majorTickMark val="in"/>
        <c:minorTickMark val="none"/>
        <c:tickLblPos val="nextTo"/>
        <c:crossAx val="62137524"/>
        <c:crosses val="autoZero"/>
        <c:auto val="1"/>
        <c:lblOffset val="100"/>
        <c:noMultiLvlLbl val="0"/>
      </c:catAx>
      <c:valAx>
        <c:axId val="62137524"/>
        <c:scaling>
          <c:orientation val="minMax"/>
        </c:scaling>
        <c:axPos val="l"/>
        <c:delete val="1"/>
        <c:majorTickMark val="in"/>
        <c:minorTickMark val="none"/>
        <c:tickLblPos val="nextTo"/>
        <c:crossAx val="3673033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176691"/>
        <c:axId val="4719308"/>
      </c:bar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9308"/>
        <c:crosses val="autoZero"/>
        <c:auto val="1"/>
        <c:lblOffset val="100"/>
        <c:noMultiLvlLbl val="0"/>
      </c:catAx>
      <c:valAx>
        <c:axId val="47193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176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MBP2A2 - Collared coils - Harmonics sigma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25"/>
          <c:w val="0.8015"/>
          <c:h val="0.815"/>
        </c:manualLayout>
      </c:layout>
      <c:scatterChart>
        <c:scatterStyle val="lineMarker"/>
        <c:varyColors val="0"/>
        <c:ser>
          <c:idx val="0"/>
          <c:order val="0"/>
          <c:tx>
            <c:v>d = 0.1 mm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sheet'!$B$48:$B$63</c:f>
              <c:numCache>
                <c:ptCount val="16"/>
                <c:pt idx="0">
                  <c:v>2.831365799785555</c:v>
                </c:pt>
                <c:pt idx="1">
                  <c:v>1.7206788694474822</c:v>
                </c:pt>
                <c:pt idx="2">
                  <c:v>1.0329731907290605</c:v>
                </c:pt>
                <c:pt idx="3">
                  <c:v>0.6125811885796193</c:v>
                </c:pt>
                <c:pt idx="4">
                  <c:v>0.3588588353501367</c:v>
                </c:pt>
                <c:pt idx="5">
                  <c:v>0.20766772808982645</c:v>
                </c:pt>
                <c:pt idx="6">
                  <c:v>0.11871340484644312</c:v>
                </c:pt>
                <c:pt idx="7">
                  <c:v>0.06703720394927364</c:v>
                </c:pt>
                <c:pt idx="8">
                  <c:v>0.03739533292320034</c:v>
                </c:pt>
                <c:pt idx="9">
                  <c:v>0.020606503025911577</c:v>
                </c:pt>
                <c:pt idx="10">
                  <c:v>0.011216996169766442</c:v>
                </c:pt>
                <c:pt idx="11">
                  <c:v>0.006031623535458944</c:v>
                </c:pt>
                <c:pt idx="12">
                  <c:v>0.0032038875436137954</c:v>
                </c:pt>
                <c:pt idx="13">
                  <c:v>0.001681146969051629</c:v>
                </c:pt>
                <c:pt idx="14">
                  <c:v>0.000871403863554749</c:v>
                </c:pt>
                <c:pt idx="15">
                  <c:v>0.00044618879680557424</c:v>
                </c:pt>
              </c:numCache>
            </c:numRef>
          </c:yVal>
          <c:smooth val="0"/>
        </c:ser>
        <c:ser>
          <c:idx val="1"/>
          <c:order val="1"/>
          <c:tx>
            <c:v>d = 0.025 mm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sheet'!$C$48:$C$63</c:f>
              <c:numCache>
                <c:ptCount val="16"/>
                <c:pt idx="0">
                  <c:v>0.7078414499463888</c:v>
                </c:pt>
                <c:pt idx="1">
                  <c:v>0.43016971736187054</c:v>
                </c:pt>
                <c:pt idx="2">
                  <c:v>0.2582432976822651</c:v>
                </c:pt>
                <c:pt idx="3">
                  <c:v>0.15314529714490482</c:v>
                </c:pt>
                <c:pt idx="4">
                  <c:v>0.08971470883753417</c:v>
                </c:pt>
                <c:pt idx="5">
                  <c:v>0.05191693202245661</c:v>
                </c:pt>
                <c:pt idx="6">
                  <c:v>0.02967835121161078</c:v>
                </c:pt>
                <c:pt idx="7">
                  <c:v>0.01675930098731841</c:v>
                </c:pt>
                <c:pt idx="8">
                  <c:v>0.009348833230800085</c:v>
                </c:pt>
                <c:pt idx="9">
                  <c:v>0.005151625756477894</c:v>
                </c:pt>
                <c:pt idx="10">
                  <c:v>0.0028042490424416105</c:v>
                </c:pt>
                <c:pt idx="11">
                  <c:v>0.001507905883864736</c:v>
                </c:pt>
                <c:pt idx="12">
                  <c:v>0.0008009718859034488</c:v>
                </c:pt>
                <c:pt idx="13">
                  <c:v>0.00042028674226290725</c:v>
                </c:pt>
                <c:pt idx="14">
                  <c:v>0.00021785096588868724</c:v>
                </c:pt>
                <c:pt idx="15">
                  <c:v>0.00011154719920139356</c:v>
                </c:pt>
              </c:numCache>
            </c:numRef>
          </c:yVal>
          <c:smooth val="0"/>
        </c:ser>
        <c:ser>
          <c:idx val="2"/>
          <c:order val="2"/>
          <c:tx>
            <c:v>d = 0.006 mm</c:v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sheet'!$D$48:$D$63</c:f>
              <c:numCache>
                <c:ptCount val="16"/>
                <c:pt idx="0">
                  <c:v>0.1698819479871333</c:v>
                </c:pt>
                <c:pt idx="1">
                  <c:v>0.10324073216684893</c:v>
                </c:pt>
                <c:pt idx="2">
                  <c:v>0.06197839144374362</c:v>
                </c:pt>
                <c:pt idx="3">
                  <c:v>0.03675487131477716</c:v>
                </c:pt>
                <c:pt idx="4">
                  <c:v>0.0215315301210082</c:v>
                </c:pt>
                <c:pt idx="5">
                  <c:v>0.012460063685389586</c:v>
                </c:pt>
                <c:pt idx="6">
                  <c:v>0.0071228042907865875</c:v>
                </c:pt>
                <c:pt idx="7">
                  <c:v>0.004022232236956418</c:v>
                </c:pt>
                <c:pt idx="8">
                  <c:v>0.00224371997539202</c:v>
                </c:pt>
                <c:pt idx="9">
                  <c:v>0.0012363901815546946</c:v>
                </c:pt>
                <c:pt idx="10">
                  <c:v>0.0006730197701859866</c:v>
                </c:pt>
                <c:pt idx="11">
                  <c:v>0.0003618974121275366</c:v>
                </c:pt>
                <c:pt idx="12">
                  <c:v>0.00019223325261682773</c:v>
                </c:pt>
                <c:pt idx="13">
                  <c:v>0.00010086881814309774</c:v>
                </c:pt>
                <c:pt idx="14">
                  <c:v>5.2284231813284933E-05</c:v>
                </c:pt>
                <c:pt idx="15">
                  <c:v>2.677132780833445E-05</c:v>
                </c:pt>
              </c:numCache>
            </c:numRef>
          </c:yVal>
          <c:smooth val="0"/>
        </c:ser>
        <c:ser>
          <c:idx val="3"/>
          <c:order val="3"/>
          <c:tx>
            <c:v>Ap. 1 -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sheet'!$E$6:$E$21</c:f>
              <c:numCache>
                <c:ptCount val="16"/>
                <c:pt idx="0">
                  <c:v>0.45186025854223333</c:v>
                </c:pt>
                <c:pt idx="1">
                  <c:v>0.46130780374923275</c:v>
                </c:pt>
                <c:pt idx="2">
                  <c:v>0.11544265587392363</c:v>
                </c:pt>
                <c:pt idx="3">
                  <c:v>0.08498001950803415</c:v>
                </c:pt>
                <c:pt idx="4">
                  <c:v>0.035714816888810605</c:v>
                </c:pt>
                <c:pt idx="5">
                  <c:v>0.06763477305800025</c:v>
                </c:pt>
                <c:pt idx="6">
                  <c:v>0.014275329610911665</c:v>
                </c:pt>
                <c:pt idx="7">
                  <c:v>0.009892763478441327</c:v>
                </c:pt>
                <c:pt idx="8">
                  <c:v>1.4280125843688834E-17</c:v>
                </c:pt>
                <c:pt idx="9">
                  <c:v>0.004621358568664202</c:v>
                </c:pt>
                <c:pt idx="10">
                  <c:v>0.0016582187347573875</c:v>
                </c:pt>
                <c:pt idx="11">
                  <c:v>0.0026033710225189443</c:v>
                </c:pt>
                <c:pt idx="12">
                  <c:v>0.0007371074152149862</c:v>
                </c:pt>
                <c:pt idx="13">
                  <c:v>0.0020251061822497063</c:v>
                </c:pt>
                <c:pt idx="14">
                  <c:v>0.0009217331838691121</c:v>
                </c:pt>
                <c:pt idx="15">
                  <c:v>0.00036588924714336127</c:v>
                </c:pt>
              </c:numCache>
            </c:numRef>
          </c:yVal>
          <c:smooth val="0"/>
        </c:ser>
        <c:ser>
          <c:idx val="4"/>
          <c:order val="4"/>
          <c:tx>
            <c:v>Ap. 1 -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sheet'!$I$6:$I$21</c:f>
              <c:numCache>
                <c:ptCount val="16"/>
                <c:pt idx="0">
                  <c:v>0.37475859422368046</c:v>
                </c:pt>
                <c:pt idx="1">
                  <c:v>0.26229790381564855</c:v>
                </c:pt>
                <c:pt idx="2">
                  <c:v>0.2114394386926281</c:v>
                </c:pt>
                <c:pt idx="3">
                  <c:v>0.08341967515976423</c:v>
                </c:pt>
                <c:pt idx="4">
                  <c:v>0.04604852359048685</c:v>
                </c:pt>
                <c:pt idx="5">
                  <c:v>0.03291980059136535</c:v>
                </c:pt>
                <c:pt idx="6">
                  <c:v>0.018622507702264677</c:v>
                </c:pt>
                <c:pt idx="7">
                  <c:v>0.023229574506921893</c:v>
                </c:pt>
                <c:pt idx="8">
                  <c:v>3.362116017932382E-17</c:v>
                </c:pt>
                <c:pt idx="9">
                  <c:v>0.007145274831440046</c:v>
                </c:pt>
                <c:pt idx="10">
                  <c:v>0.0012531986215584953</c:v>
                </c:pt>
                <c:pt idx="11">
                  <c:v>0.0017071244054560647</c:v>
                </c:pt>
                <c:pt idx="12">
                  <c:v>0.0013316046070277266</c:v>
                </c:pt>
                <c:pt idx="13">
                  <c:v>0.001736173669360332</c:v>
                </c:pt>
                <c:pt idx="14">
                  <c:v>0.001038147002099228</c:v>
                </c:pt>
                <c:pt idx="15">
                  <c:v>0.0010628767590511355</c:v>
                </c:pt>
              </c:numCache>
            </c:numRef>
          </c:yVal>
          <c:smooth val="0"/>
        </c:ser>
        <c:ser>
          <c:idx val="5"/>
          <c:order val="5"/>
          <c:tx>
            <c:v>Ap. 2 -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sheet'!$M$6:$M$21</c:f>
              <c:numCache>
                <c:ptCount val="16"/>
                <c:pt idx="0">
                  <c:v>0.6193066466965247</c:v>
                </c:pt>
                <c:pt idx="1">
                  <c:v>0.4931552349939447</c:v>
                </c:pt>
                <c:pt idx="2">
                  <c:v>0.16713099029566994</c:v>
                </c:pt>
                <c:pt idx="3">
                  <c:v>0.08448242298406537</c:v>
                </c:pt>
                <c:pt idx="4">
                  <c:v>0.05443353836673955</c:v>
                </c:pt>
                <c:pt idx="5">
                  <c:v>0.06814173792085751</c:v>
                </c:pt>
                <c:pt idx="6">
                  <c:v>0.012181726668254938</c:v>
                </c:pt>
                <c:pt idx="7">
                  <c:v>0.016857346819288455</c:v>
                </c:pt>
                <c:pt idx="8">
                  <c:v>1.3090115356714763E-17</c:v>
                </c:pt>
                <c:pt idx="9">
                  <c:v>0.0049469693158285585</c:v>
                </c:pt>
                <c:pt idx="10">
                  <c:v>0.0022994583730063306</c:v>
                </c:pt>
                <c:pt idx="11">
                  <c:v>0.0020346489223216405</c:v>
                </c:pt>
                <c:pt idx="12">
                  <c:v>0.0009172839461198198</c:v>
                </c:pt>
                <c:pt idx="13">
                  <c:v>0.0017637712004567774</c:v>
                </c:pt>
                <c:pt idx="14">
                  <c:v>0.0009537086465090675</c:v>
                </c:pt>
                <c:pt idx="15">
                  <c:v>0.0003375212411642123</c:v>
                </c:pt>
              </c:numCache>
            </c:numRef>
          </c:yVal>
          <c:smooth val="0"/>
        </c:ser>
        <c:ser>
          <c:idx val="6"/>
          <c:order val="6"/>
          <c:tx>
            <c:v>Ap. 2 -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sheet'!$Q$6:$Q$21</c:f>
              <c:numCache>
                <c:ptCount val="16"/>
                <c:pt idx="0">
                  <c:v>0.6746005333783269</c:v>
                </c:pt>
                <c:pt idx="1">
                  <c:v>0.3260853186976064</c:v>
                </c:pt>
                <c:pt idx="2">
                  <c:v>0.26598870437424943</c:v>
                </c:pt>
                <c:pt idx="3">
                  <c:v>0.08525183385651273</c:v>
                </c:pt>
                <c:pt idx="4">
                  <c:v>0.044092856635947746</c:v>
                </c:pt>
                <c:pt idx="5">
                  <c:v>0.03890777913710084</c:v>
                </c:pt>
                <c:pt idx="6">
                  <c:v>0.019295628053837412</c:v>
                </c:pt>
                <c:pt idx="7">
                  <c:v>0.013208730058935811</c:v>
                </c:pt>
                <c:pt idx="8">
                  <c:v>2.895420480331122E-17</c:v>
                </c:pt>
                <c:pt idx="9">
                  <c:v>0.006094939992719455</c:v>
                </c:pt>
                <c:pt idx="10">
                  <c:v>0.0016914629078014394</c:v>
                </c:pt>
                <c:pt idx="11">
                  <c:v>0.0017158630778937463</c:v>
                </c:pt>
                <c:pt idx="12">
                  <c:v>0.001501875117563693</c:v>
                </c:pt>
                <c:pt idx="13">
                  <c:v>0.0010654265352631252</c:v>
                </c:pt>
                <c:pt idx="14">
                  <c:v>0.0007075825468895485</c:v>
                </c:pt>
                <c:pt idx="15">
                  <c:v>0.0004588166930736532</c:v>
                </c:pt>
              </c:numCache>
            </c:numRef>
          </c:yVal>
          <c:smooth val="0"/>
        </c:ser>
        <c:axId val="22366805"/>
        <c:axId val="67083518"/>
      </c:scatterChart>
      <c:valAx>
        <c:axId val="22366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7083518"/>
        <c:crossesAt val="0.001"/>
        <c:crossBetween val="midCat"/>
        <c:dispUnits/>
      </c:valAx>
      <c:valAx>
        <c:axId val="67083518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Sigma (10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-4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23668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75"/>
          <c:y val="0.205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MBP2A2 Collared coils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2125"/>
          <c:w val="0.737"/>
          <c:h val="0.79875"/>
        </c:manualLayout>
      </c:layout>
      <c:lineChart>
        <c:grouping val="standard"/>
        <c:varyColors val="0"/>
        <c:ser>
          <c:idx val="0"/>
          <c:order val="0"/>
          <c:tx>
            <c:v>Aperture 2 -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Data'!$Y$39:$AR$39</c:f>
              <c:numCache>
                <c:ptCount val="20"/>
                <c:pt idx="0">
                  <c:v>-0.23437234827752157</c:v>
                </c:pt>
                <c:pt idx="1">
                  <c:v>-0.12056423768358189</c:v>
                </c:pt>
                <c:pt idx="2">
                  <c:v>-0.26113584249960875</c:v>
                </c:pt>
                <c:pt idx="3">
                  <c:v>-0.2149983638830348</c:v>
                </c:pt>
                <c:pt idx="4">
                  <c:v>-0.2042204343002215</c:v>
                </c:pt>
                <c:pt idx="5">
                  <c:v>-0.11232414174607222</c:v>
                </c:pt>
                <c:pt idx="6">
                  <c:v>-0.21371682759042485</c:v>
                </c:pt>
                <c:pt idx="7">
                  <c:v>-0.18740906829334125</c:v>
                </c:pt>
                <c:pt idx="8">
                  <c:v>-0.24606378103791834</c:v>
                </c:pt>
                <c:pt idx="9">
                  <c:v>-0.24607592952045199</c:v>
                </c:pt>
                <c:pt idx="10">
                  <c:v>-0.2395764300321195</c:v>
                </c:pt>
                <c:pt idx="11">
                  <c:v>-0.2072632147262951</c:v>
                </c:pt>
                <c:pt idx="12">
                  <c:v>-0.17318252700507594</c:v>
                </c:pt>
                <c:pt idx="13">
                  <c:v>-0.20063456779787653</c:v>
                </c:pt>
                <c:pt idx="14">
                  <c:v>-0.23628828152323528</c:v>
                </c:pt>
                <c:pt idx="15">
                  <c:v>-0.2398331199433538</c:v>
                </c:pt>
                <c:pt idx="16">
                  <c:v>-0.19285010270093475</c:v>
                </c:pt>
                <c:pt idx="17">
                  <c:v>-0.176641898590188</c:v>
                </c:pt>
                <c:pt idx="18">
                  <c:v>-0.2585059859668341</c:v>
                </c:pt>
                <c:pt idx="19">
                  <c:v>-0.22690240755549373</c:v>
                </c:pt>
              </c:numCache>
            </c:numRef>
          </c:val>
          <c:smooth val="0"/>
        </c:ser>
        <c:ser>
          <c:idx val="1"/>
          <c:order val="1"/>
          <c:tx>
            <c:v>Aperture 2 -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Data'!$Y$40:$AR$40</c:f>
              <c:numCache>
                <c:ptCount val="20"/>
                <c:pt idx="0">
                  <c:v>0.5636283402062295</c:v>
                </c:pt>
                <c:pt idx="1">
                  <c:v>0.537414902353549</c:v>
                </c:pt>
                <c:pt idx="2">
                  <c:v>0.598654073726843</c:v>
                </c:pt>
                <c:pt idx="3">
                  <c:v>0.4882679496935339</c:v>
                </c:pt>
                <c:pt idx="4">
                  <c:v>0.548417932226718</c:v>
                </c:pt>
                <c:pt idx="5">
                  <c:v>0.44879710794694794</c:v>
                </c:pt>
                <c:pt idx="6">
                  <c:v>0.5744813308940356</c:v>
                </c:pt>
                <c:pt idx="7">
                  <c:v>0.5843839060417789</c:v>
                </c:pt>
                <c:pt idx="8">
                  <c:v>0.49322077872738085</c:v>
                </c:pt>
                <c:pt idx="9">
                  <c:v>0.5197934368069642</c:v>
                </c:pt>
                <c:pt idx="10">
                  <c:v>0.48367457260435986</c:v>
                </c:pt>
                <c:pt idx="11">
                  <c:v>0.5339823943165605</c:v>
                </c:pt>
                <c:pt idx="12">
                  <c:v>0.5545491132851345</c:v>
                </c:pt>
                <c:pt idx="13">
                  <c:v>0.5226055138411447</c:v>
                </c:pt>
                <c:pt idx="14">
                  <c:v>0.5657950613761724</c:v>
                </c:pt>
                <c:pt idx="15">
                  <c:v>0.5749746252972419</c:v>
                </c:pt>
                <c:pt idx="16">
                  <c:v>0.5374221556402458</c:v>
                </c:pt>
                <c:pt idx="17">
                  <c:v>0.5771959857820553</c:v>
                </c:pt>
                <c:pt idx="18">
                  <c:v>0.4542405281989145</c:v>
                </c:pt>
                <c:pt idx="19">
                  <c:v>0.6392413006262102</c:v>
                </c:pt>
              </c:numCache>
            </c:numRef>
          </c:val>
          <c:smooth val="0"/>
        </c:ser>
        <c:axId val="48631721"/>
        <c:axId val="35032306"/>
      </c:lineChart>
      <c:catAx>
        <c:axId val="4863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35032306"/>
        <c:crosses val="autoZero"/>
        <c:auto val="1"/>
        <c:lblOffset val="100"/>
        <c:noMultiLvlLbl val="0"/>
      </c:catAx>
      <c:valAx>
        <c:axId val="35032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48631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"/>
          <c:y val="0.442"/>
          <c:w val="0.382"/>
          <c:h val="0.118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MBP2A2 Collared coils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1925"/>
          <c:w val="0.73825"/>
          <c:h val="0.80825"/>
        </c:manualLayout>
      </c:layout>
      <c:lineChart>
        <c:grouping val="standard"/>
        <c:varyColors val="0"/>
        <c:ser>
          <c:idx val="0"/>
          <c:order val="0"/>
          <c:tx>
            <c:v>Aperture 1 -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Data'!$B$39:$U$39</c:f>
              <c:numCache>
                <c:ptCount val="20"/>
                <c:pt idx="0">
                  <c:v>-0.329617966475711</c:v>
                </c:pt>
                <c:pt idx="1">
                  <c:v>-0.28683943842322074</c:v>
                </c:pt>
                <c:pt idx="2">
                  <c:v>-0.364490657282797</c:v>
                </c:pt>
                <c:pt idx="3">
                  <c:v>-0.23803203903331074</c:v>
                </c:pt>
                <c:pt idx="4">
                  <c:v>-0.2203615394077819</c:v>
                </c:pt>
                <c:pt idx="5">
                  <c:v>-0.1228245658284858</c:v>
                </c:pt>
                <c:pt idx="6">
                  <c:v>-0.23545671488743392</c:v>
                </c:pt>
                <c:pt idx="7">
                  <c:v>-0.24265686290711524</c:v>
                </c:pt>
                <c:pt idx="8">
                  <c:v>-0.2392837671397607</c:v>
                </c:pt>
                <c:pt idx="9">
                  <c:v>-0.26539104858658774</c:v>
                </c:pt>
                <c:pt idx="10">
                  <c:v>-0.2875488981500193</c:v>
                </c:pt>
                <c:pt idx="11">
                  <c:v>-0.2495543166971473</c:v>
                </c:pt>
                <c:pt idx="12">
                  <c:v>-0.17095583547047355</c:v>
                </c:pt>
                <c:pt idx="13">
                  <c:v>-0.17548634445963207</c:v>
                </c:pt>
                <c:pt idx="14">
                  <c:v>-0.2029757161036413</c:v>
                </c:pt>
                <c:pt idx="15">
                  <c:v>-0.20146162237171186</c:v>
                </c:pt>
                <c:pt idx="16">
                  <c:v>-0.19914028480542265</c:v>
                </c:pt>
                <c:pt idx="17">
                  <c:v>-0.20030472332432175</c:v>
                </c:pt>
                <c:pt idx="18">
                  <c:v>-0.3751200680841194</c:v>
                </c:pt>
                <c:pt idx="19">
                  <c:v>-0.32191910864916046</c:v>
                </c:pt>
              </c:numCache>
            </c:numRef>
          </c:val>
          <c:smooth val="0"/>
        </c:ser>
        <c:ser>
          <c:idx val="1"/>
          <c:order val="1"/>
          <c:tx>
            <c:v>Aperture 1 -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Data'!$B$40:$U$40</c:f>
              <c:numCache>
                <c:ptCount val="20"/>
                <c:pt idx="0">
                  <c:v>0.44103917375782087</c:v>
                </c:pt>
                <c:pt idx="1">
                  <c:v>0.41937591642503985</c:v>
                </c:pt>
                <c:pt idx="2">
                  <c:v>0.45744114176038964</c:v>
                </c:pt>
                <c:pt idx="3">
                  <c:v>0.3824382962132603</c:v>
                </c:pt>
                <c:pt idx="4">
                  <c:v>0.43647116280183557</c:v>
                </c:pt>
                <c:pt idx="5">
                  <c:v>0.4285362704105765</c:v>
                </c:pt>
                <c:pt idx="6">
                  <c:v>0.5444872200518657</c:v>
                </c:pt>
                <c:pt idx="7">
                  <c:v>0.5854167173449437</c:v>
                </c:pt>
                <c:pt idx="8">
                  <c:v>0.5341690568485821</c:v>
                </c:pt>
                <c:pt idx="9">
                  <c:v>0.5248531277900039</c:v>
                </c:pt>
                <c:pt idx="10">
                  <c:v>0.4989618035922055</c:v>
                </c:pt>
                <c:pt idx="11">
                  <c:v>0.5588938567620504</c:v>
                </c:pt>
                <c:pt idx="12">
                  <c:v>0.47756416457272216</c:v>
                </c:pt>
                <c:pt idx="13">
                  <c:v>0.44535685992706386</c:v>
                </c:pt>
                <c:pt idx="14">
                  <c:v>0.5292112176152597</c:v>
                </c:pt>
                <c:pt idx="15">
                  <c:v>0.5509823407202046</c:v>
                </c:pt>
                <c:pt idx="16">
                  <c:v>0.579245182339783</c:v>
                </c:pt>
                <c:pt idx="17">
                  <c:v>0.48622239518373184</c:v>
                </c:pt>
                <c:pt idx="18">
                  <c:v>0.49613589310978007</c:v>
                </c:pt>
                <c:pt idx="19">
                  <c:v>0.7310873429117968</c:v>
                </c:pt>
              </c:numCache>
            </c:numRef>
          </c:val>
          <c:smooth val="0"/>
        </c:ser>
        <c:axId val="46855299"/>
        <c:axId val="19044508"/>
      </c:lineChart>
      <c:catAx>
        <c:axId val="46855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19044508"/>
        <c:crosses val="autoZero"/>
        <c:auto val="1"/>
        <c:lblOffset val="100"/>
        <c:noMultiLvlLbl val="0"/>
      </c:catAx>
      <c:valAx>
        <c:axId val="19044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46855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41375"/>
          <c:w val="0.45075"/>
          <c:h val="0.1105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409" verticalDpi="409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0.2635</cdr:x>
      <cdr:y>0.28875</cdr:y>
    </cdr:from>
    <cdr:to>
      <cdr:x>0.283</cdr:x>
      <cdr:y>0.3075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151447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0.28825</cdr:y>
    </cdr:from>
    <cdr:to>
      <cdr:x>0.28425</cdr:x>
      <cdr:y>0.307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151447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</cdr:x>
      <cdr:y>0.2785</cdr:y>
    </cdr:from>
    <cdr:to>
      <cdr:x>0.193</cdr:x>
      <cdr:y>0.295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163830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0.04525</cdr:y>
    </cdr:from>
    <cdr:to>
      <cdr:x>0.99875</cdr:x>
      <cdr:y>0.9375</cdr:y>
    </cdr:to>
    <cdr:graphicFrame>
      <cdr:nvGraphicFramePr>
        <cdr:cNvPr id="2" name="Chart 2"/>
        <cdr:cNvGraphicFramePr/>
      </cdr:nvGraphicFramePr>
      <cdr:xfrm>
        <a:off x="4676775" y="266700"/>
        <a:ext cx="5019675" cy="52578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0.001</cdr:x>
      <cdr:y>0.04525</cdr:y>
    </cdr:from>
    <cdr:to>
      <cdr:x>0.482</cdr:x>
      <cdr:y>0.9375</cdr:y>
    </cdr:to>
    <cdr:graphicFrame>
      <cdr:nvGraphicFramePr>
        <cdr:cNvPr id="3" name="Chart 3"/>
        <cdr:cNvGraphicFramePr/>
      </cdr:nvGraphicFramePr>
      <cdr:xfrm>
        <a:off x="9525" y="266700"/>
        <a:ext cx="4676775" cy="525780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95975"/>
    <xdr:graphicFrame>
      <xdr:nvGraphicFramePr>
        <xdr:cNvPr id="1" name="Shape 1025"/>
        <xdr:cNvGraphicFramePr/>
      </xdr:nvGraphicFramePr>
      <xdr:xfrm>
        <a:off x="0" y="0"/>
        <a:ext cx="97155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</cdr:x>
      <cdr:y>0.1925</cdr:y>
    </cdr:from>
    <cdr:to>
      <cdr:x>0.90425</cdr:x>
      <cdr:y>0.29275</cdr:y>
    </cdr:to>
    <cdr:sp>
      <cdr:nvSpPr>
        <cdr:cNvPr id="1" name="TextBox 1"/>
        <cdr:cNvSpPr txBox="1">
          <a:spLocks noChangeArrowheads="1"/>
        </cdr:cNvSpPr>
      </cdr:nvSpPr>
      <cdr:spPr>
        <a:xfrm>
          <a:off x="7829550" y="1095375"/>
          <a:ext cx="581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Skew: </a:t>
          </a:r>
        </a:p>
      </cdr:txBody>
    </cdr:sp>
  </cdr:relSizeAnchor>
  <cdr:relSizeAnchor xmlns:cdr="http://schemas.openxmlformats.org/drawingml/2006/chartDrawing">
    <cdr:from>
      <cdr:x>0.9015</cdr:x>
      <cdr:y>0.20175</cdr:y>
    </cdr:from>
    <cdr:to>
      <cdr:x>0.9335</cdr:x>
      <cdr:y>0.2155</cdr:y>
    </cdr:to>
    <cdr:sp>
      <cdr:nvSpPr>
        <cdr:cNvPr id="2" name="Rectangle 2"/>
        <cdr:cNvSpPr>
          <a:spLocks/>
        </cdr:cNvSpPr>
      </cdr:nvSpPr>
      <cdr:spPr>
        <a:xfrm>
          <a:off x="8382000" y="1152525"/>
          <a:ext cx="295275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0.9015</cdr:x>
      <cdr:y>0.24525</cdr:y>
    </cdr:from>
    <cdr:to>
      <cdr:x>0.9335</cdr:x>
      <cdr:y>0.25975</cdr:y>
    </cdr:to>
    <cdr:sp>
      <cdr:nvSpPr>
        <cdr:cNvPr id="3" name="Rectangle 3"/>
        <cdr:cNvSpPr>
          <a:spLocks/>
        </cdr:cNvSpPr>
      </cdr:nvSpPr>
      <cdr:spPr>
        <a:xfrm>
          <a:off x="8382000" y="1400175"/>
          <a:ext cx="295275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</cdr:x>
      <cdr:y>0.13825</cdr:y>
    </cdr:from>
    <cdr:to>
      <cdr:x>0.657</cdr:x>
      <cdr:y>0.89925</cdr:y>
    </cdr:to>
    <cdr:sp>
      <cdr:nvSpPr>
        <cdr:cNvPr id="4" name="Line 4"/>
        <cdr:cNvSpPr>
          <a:spLocks/>
        </cdr:cNvSpPr>
      </cdr:nvSpPr>
      <cdr:spPr>
        <a:xfrm flipH="1">
          <a:off x="6096000" y="781050"/>
          <a:ext cx="9525" cy="4352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0.6605</cdr:x>
      <cdr:y>0.19025</cdr:y>
    </cdr:from>
    <cdr:to>
      <cdr:x>0.71325</cdr:x>
      <cdr:y>0.256</cdr:y>
    </cdr:to>
    <cdr:sp>
      <cdr:nvSpPr>
        <cdr:cNvPr id="5" name="TextBox 5"/>
        <cdr:cNvSpPr txBox="1">
          <a:spLocks noChangeArrowheads="1"/>
        </cdr:cNvSpPr>
      </cdr:nvSpPr>
      <cdr:spPr>
        <a:xfrm>
          <a:off x="6143625" y="1085850"/>
          <a:ext cx="4953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</cdr:x>
      <cdr:y>0.13925</cdr:y>
    </cdr:from>
    <cdr:to>
      <cdr:x>0.601</cdr:x>
      <cdr:y>0.92125</cdr:y>
    </cdr:to>
    <cdr:sp>
      <cdr:nvSpPr>
        <cdr:cNvPr id="1" name="Line 1"/>
        <cdr:cNvSpPr>
          <a:spLocks/>
        </cdr:cNvSpPr>
      </cdr:nvSpPr>
      <cdr:spPr>
        <a:xfrm flipH="1" flipV="1">
          <a:off x="2724150" y="790575"/>
          <a:ext cx="0" cy="446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0.6225</cdr:x>
      <cdr:y>0.14975</cdr:y>
    </cdr:from>
    <cdr:to>
      <cdr:x>0.72525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847725"/>
          <a:ext cx="466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25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0.1375</cdr:y>
    </cdr:from>
    <cdr:to>
      <cdr:x>0.6055</cdr:x>
      <cdr:y>0.9185</cdr:y>
    </cdr:to>
    <cdr:sp>
      <cdr:nvSpPr>
        <cdr:cNvPr id="1" name="Line 1"/>
        <cdr:cNvSpPr>
          <a:spLocks/>
        </cdr:cNvSpPr>
      </cdr:nvSpPr>
      <cdr:spPr>
        <a:xfrm flipH="1" flipV="1">
          <a:off x="2771775" y="781050"/>
          <a:ext cx="0" cy="446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0.15475</cdr:y>
    </cdr:from>
    <cdr:to>
      <cdr:x>0.7255</cdr:x>
      <cdr:y>0.2155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0" y="876300"/>
          <a:ext cx="466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</cdr:y>
    </cdr:from>
    <cdr:to>
      <cdr:x>0.495</cdr:x>
      <cdr:y>1</cdr:y>
    </cdr:to>
    <cdr:graphicFrame>
      <cdr:nvGraphicFramePr>
        <cdr:cNvPr id="1" name="Chart 3"/>
        <cdr:cNvGraphicFramePr/>
      </cdr:nvGraphicFramePr>
      <cdr:xfrm>
        <a:off x="76200" y="0"/>
        <a:ext cx="4533900" cy="57150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0.50675</cdr:x>
      <cdr:y>0</cdr:y>
    </cdr:from>
    <cdr:to>
      <cdr:x>1</cdr:x>
      <cdr:y>1</cdr:y>
    </cdr:to>
    <cdr:graphicFrame>
      <cdr:nvGraphicFramePr>
        <cdr:cNvPr id="2" name="Chart 4"/>
        <cdr:cNvGraphicFramePr/>
      </cdr:nvGraphicFramePr>
      <cdr:xfrm>
        <a:off x="4714875" y="0"/>
        <a:ext cx="4591050" cy="571500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9"/>
  <sheetViews>
    <sheetView tabSelected="1" workbookViewId="0" topLeftCell="A1">
      <selection activeCell="L5" sqref="L5"/>
    </sheetView>
  </sheetViews>
  <sheetFormatPr defaultColWidth="9.140625" defaultRowHeight="12.75"/>
  <cols>
    <col min="1" max="1" width="10.57421875" style="0" bestFit="1" customWidth="1"/>
    <col min="2" max="10" width="6.28125" style="0" bestFit="1" customWidth="1"/>
    <col min="11" max="21" width="7.00390625" style="0" bestFit="1" customWidth="1"/>
    <col min="22" max="22" width="8.8515625" style="0" bestFit="1" customWidth="1"/>
    <col min="24" max="24" width="10.57421875" style="0" bestFit="1" customWidth="1"/>
    <col min="25" max="33" width="6.28125" style="0" bestFit="1" customWidth="1"/>
    <col min="34" max="44" width="7.00390625" style="0" bestFit="1" customWidth="1"/>
    <col min="45" max="45" width="8.8515625" style="0" bestFit="1" customWidth="1"/>
  </cols>
  <sheetData>
    <row r="1" spans="1:11" ht="12.75">
      <c r="A1" s="121" t="s">
        <v>110</v>
      </c>
      <c r="B1" s="116"/>
      <c r="C1" s="122" t="s">
        <v>125</v>
      </c>
      <c r="D1" s="122"/>
      <c r="E1" s="122"/>
      <c r="F1" s="122"/>
      <c r="G1" s="122"/>
      <c r="H1" s="122"/>
      <c r="I1" s="122"/>
      <c r="J1" s="122"/>
      <c r="K1" s="123"/>
    </row>
    <row r="2" spans="1:20" ht="12.75">
      <c r="A2" s="115" t="s">
        <v>111</v>
      </c>
      <c r="B2" s="114"/>
      <c r="C2" s="113" t="s">
        <v>135</v>
      </c>
      <c r="D2" s="113"/>
      <c r="E2" s="113"/>
      <c r="F2" s="114" t="s">
        <v>112</v>
      </c>
      <c r="G2" s="114"/>
      <c r="H2" s="114"/>
      <c r="I2" s="113" t="s">
        <v>125</v>
      </c>
      <c r="J2" s="113"/>
      <c r="K2" s="120"/>
      <c r="L2" s="99"/>
      <c r="M2" s="99"/>
      <c r="N2" s="99"/>
      <c r="O2" s="99"/>
      <c r="P2" s="99"/>
      <c r="Q2" s="99"/>
      <c r="R2" s="99"/>
      <c r="S2" s="99"/>
      <c r="T2" s="99"/>
    </row>
    <row r="3" spans="1:20" ht="12.75">
      <c r="A3" s="115" t="s">
        <v>133</v>
      </c>
      <c r="B3" s="114"/>
      <c r="C3" s="113" t="s">
        <v>134</v>
      </c>
      <c r="D3" s="113"/>
      <c r="E3" s="113"/>
      <c r="F3" s="113"/>
      <c r="G3" s="113"/>
      <c r="H3" s="113"/>
      <c r="I3" s="113"/>
      <c r="J3" s="113"/>
      <c r="K3" s="120"/>
      <c r="L3" s="99"/>
      <c r="M3" s="99"/>
      <c r="N3" s="99"/>
      <c r="O3" s="99"/>
      <c r="P3" s="99"/>
      <c r="Q3" s="99"/>
      <c r="R3" s="99"/>
      <c r="S3" s="99"/>
      <c r="T3" s="99"/>
    </row>
    <row r="4" spans="1:11" ht="12.75">
      <c r="A4" s="115" t="s">
        <v>113</v>
      </c>
      <c r="B4" s="114"/>
      <c r="C4" s="113" t="s">
        <v>136</v>
      </c>
      <c r="D4" s="113"/>
      <c r="E4" s="113"/>
      <c r="F4" s="114"/>
      <c r="G4" s="113"/>
      <c r="H4" s="113"/>
      <c r="I4" s="113"/>
      <c r="J4" s="113"/>
      <c r="K4" s="120"/>
    </row>
    <row r="5" spans="1:11" ht="12.75">
      <c r="A5" s="115" t="s">
        <v>118</v>
      </c>
      <c r="B5" s="114"/>
      <c r="C5" s="113" t="s">
        <v>120</v>
      </c>
      <c r="D5" s="113"/>
      <c r="E5" s="113"/>
      <c r="F5" s="114" t="s">
        <v>119</v>
      </c>
      <c r="G5" s="114"/>
      <c r="H5" s="114"/>
      <c r="I5" s="113">
        <v>21</v>
      </c>
      <c r="J5" s="113"/>
      <c r="K5" s="120"/>
    </row>
    <row r="6" spans="1:11" ht="12.75">
      <c r="A6" s="115" t="s">
        <v>114</v>
      </c>
      <c r="B6" s="114"/>
      <c r="C6" s="113" t="s">
        <v>121</v>
      </c>
      <c r="D6" s="113"/>
      <c r="E6" s="113"/>
      <c r="F6" s="114" t="s">
        <v>115</v>
      </c>
      <c r="G6" s="114"/>
      <c r="H6" s="114"/>
      <c r="I6" s="113" t="s">
        <v>121</v>
      </c>
      <c r="J6" s="113"/>
      <c r="K6" s="120"/>
    </row>
    <row r="7" spans="1:11" ht="13.5" thickBot="1">
      <c r="A7" s="118" t="s">
        <v>116</v>
      </c>
      <c r="B7" s="119"/>
      <c r="C7" s="138" t="s">
        <v>125</v>
      </c>
      <c r="D7" s="138"/>
      <c r="E7" s="138"/>
      <c r="F7" s="119" t="s">
        <v>117</v>
      </c>
      <c r="G7" s="119"/>
      <c r="H7" s="119"/>
      <c r="I7" s="138" t="s">
        <v>125</v>
      </c>
      <c r="J7" s="138"/>
      <c r="K7" s="139"/>
    </row>
    <row r="8" ht="13.5" thickBot="1"/>
    <row r="9" spans="1:45" ht="13.5" thickBot="1">
      <c r="A9" s="7" t="s">
        <v>0</v>
      </c>
      <c r="B9" s="116" t="s">
        <v>131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7"/>
      <c r="V9" s="4" t="s">
        <v>57</v>
      </c>
      <c r="X9" s="7" t="s">
        <v>0</v>
      </c>
      <c r="Y9" s="116" t="s">
        <v>132</v>
      </c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7"/>
      <c r="AS9" s="4" t="s">
        <v>57</v>
      </c>
    </row>
    <row r="10" spans="1:45" ht="12.75">
      <c r="A10" s="8" t="s">
        <v>61</v>
      </c>
      <c r="B10" s="19"/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1"/>
      <c r="V10" s="34"/>
      <c r="W10" s="30"/>
      <c r="X10" s="33" t="s">
        <v>1</v>
      </c>
      <c r="Y10" s="19"/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1"/>
      <c r="AS10" s="21"/>
    </row>
    <row r="11" spans="1:45" ht="13.5" thickBot="1">
      <c r="A11" s="31" t="s">
        <v>60</v>
      </c>
      <c r="B11" s="23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5">
        <v>0</v>
      </c>
      <c r="V11" s="35"/>
      <c r="W11" s="30"/>
      <c r="X11" s="32" t="s">
        <v>60</v>
      </c>
      <c r="Y11" s="23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5">
        <v>0</v>
      </c>
      <c r="AS11" s="25"/>
    </row>
    <row r="12" spans="1:45" ht="13.5" thickBot="1">
      <c r="A12" s="13" t="s">
        <v>2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14" t="s">
        <v>9</v>
      </c>
      <c r="I12" s="14" t="s">
        <v>10</v>
      </c>
      <c r="J12" s="14" t="s">
        <v>11</v>
      </c>
      <c r="K12" s="14" t="s">
        <v>12</v>
      </c>
      <c r="L12" s="14" t="s">
        <v>13</v>
      </c>
      <c r="M12" s="14" t="s">
        <v>14</v>
      </c>
      <c r="N12" s="14" t="s">
        <v>15</v>
      </c>
      <c r="O12" s="14" t="s">
        <v>16</v>
      </c>
      <c r="P12" s="14" t="s">
        <v>17</v>
      </c>
      <c r="Q12" s="14" t="s">
        <v>18</v>
      </c>
      <c r="R12" s="14" t="s">
        <v>19</v>
      </c>
      <c r="S12" s="14" t="s">
        <v>20</v>
      </c>
      <c r="T12" s="14" t="s">
        <v>21</v>
      </c>
      <c r="U12" s="15" t="s">
        <v>22</v>
      </c>
      <c r="V12" s="39"/>
      <c r="X12" s="13" t="s">
        <v>2</v>
      </c>
      <c r="Y12" s="14" t="s">
        <v>3</v>
      </c>
      <c r="Z12" s="14" t="s">
        <v>4</v>
      </c>
      <c r="AA12" s="14" t="s">
        <v>5</v>
      </c>
      <c r="AB12" s="14" t="s">
        <v>6</v>
      </c>
      <c r="AC12" s="14" t="s">
        <v>7</v>
      </c>
      <c r="AD12" s="14" t="s">
        <v>8</v>
      </c>
      <c r="AE12" s="14" t="s">
        <v>9</v>
      </c>
      <c r="AF12" s="14" t="s">
        <v>10</v>
      </c>
      <c r="AG12" s="14" t="s">
        <v>11</v>
      </c>
      <c r="AH12" s="14" t="s">
        <v>12</v>
      </c>
      <c r="AI12" s="14" t="s">
        <v>13</v>
      </c>
      <c r="AJ12" s="14" t="s">
        <v>14</v>
      </c>
      <c r="AK12" s="14" t="s">
        <v>15</v>
      </c>
      <c r="AL12" s="14" t="s">
        <v>16</v>
      </c>
      <c r="AM12" s="14" t="s">
        <v>17</v>
      </c>
      <c r="AN12" s="14" t="s">
        <v>18</v>
      </c>
      <c r="AO12" s="14" t="s">
        <v>19</v>
      </c>
      <c r="AP12" s="14" t="s">
        <v>20</v>
      </c>
      <c r="AQ12" s="14" t="s">
        <v>21</v>
      </c>
      <c r="AR12" s="15" t="s">
        <v>22</v>
      </c>
      <c r="AS12" s="40"/>
    </row>
    <row r="13" spans="1:46" ht="12.75">
      <c r="A13" s="9" t="s">
        <v>23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9"/>
      <c r="W13" s="28"/>
      <c r="X13" s="29" t="s">
        <v>23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9"/>
      <c r="AT13" s="26"/>
    </row>
    <row r="14" spans="1:45" ht="12.75">
      <c r="A14" s="9" t="s">
        <v>24</v>
      </c>
      <c r="B14" s="22">
        <v>-3.4787</v>
      </c>
      <c r="C14" s="22">
        <v>0.72926</v>
      </c>
      <c r="D14" s="22">
        <v>0.13904</v>
      </c>
      <c r="E14" s="22">
        <v>0.21044</v>
      </c>
      <c r="F14" s="22">
        <v>0.21102</v>
      </c>
      <c r="G14" s="22">
        <v>0.17109</v>
      </c>
      <c r="H14" s="22">
        <v>0.016757</v>
      </c>
      <c r="I14" s="22">
        <v>0.26559</v>
      </c>
      <c r="J14" s="22">
        <v>-0.030918</v>
      </c>
      <c r="K14" s="22">
        <v>-0.22837</v>
      </c>
      <c r="L14" s="22">
        <v>-0.1368</v>
      </c>
      <c r="M14" s="22">
        <v>0.28617</v>
      </c>
      <c r="N14" s="22">
        <v>1.1239</v>
      </c>
      <c r="O14" s="22">
        <v>-0.20618</v>
      </c>
      <c r="P14" s="22">
        <v>0.34178</v>
      </c>
      <c r="Q14" s="22">
        <v>1.045</v>
      </c>
      <c r="R14" s="22">
        <v>1.1015</v>
      </c>
      <c r="S14" s="22">
        <v>0.82024</v>
      </c>
      <c r="T14" s="22">
        <v>0.49126</v>
      </c>
      <c r="U14" s="22">
        <v>0.75769</v>
      </c>
      <c r="V14" s="37">
        <v>0</v>
      </c>
      <c r="W14" s="1"/>
      <c r="X14" s="10" t="s">
        <v>24</v>
      </c>
      <c r="Y14" s="22">
        <v>-4.3101</v>
      </c>
      <c r="Z14" s="22">
        <v>-0.70156</v>
      </c>
      <c r="AA14" s="22">
        <v>-0.76808</v>
      </c>
      <c r="AB14" s="22">
        <v>-0.36701</v>
      </c>
      <c r="AC14" s="22">
        <v>-0.51315</v>
      </c>
      <c r="AD14" s="22">
        <v>-0.47341</v>
      </c>
      <c r="AE14" s="22">
        <v>-0.57209</v>
      </c>
      <c r="AF14" s="22">
        <v>-1.1825</v>
      </c>
      <c r="AG14" s="22">
        <v>-1.5778</v>
      </c>
      <c r="AH14" s="22">
        <v>-1.3373</v>
      </c>
      <c r="AI14" s="22">
        <v>-0.96121</v>
      </c>
      <c r="AJ14" s="22">
        <v>-1.28</v>
      </c>
      <c r="AK14" s="22">
        <v>-1.1092</v>
      </c>
      <c r="AL14" s="22">
        <v>-1.105</v>
      </c>
      <c r="AM14" s="22">
        <v>-0.13654</v>
      </c>
      <c r="AN14" s="22">
        <v>-0.19783</v>
      </c>
      <c r="AO14" s="22">
        <v>-0.52525</v>
      </c>
      <c r="AP14" s="22">
        <v>0.9315</v>
      </c>
      <c r="AQ14" s="22">
        <v>0.13969</v>
      </c>
      <c r="AR14" s="22">
        <v>0.43556</v>
      </c>
      <c r="AS14" s="37">
        <v>0</v>
      </c>
    </row>
    <row r="15" spans="1:45" ht="12.75">
      <c r="A15" s="9" t="s">
        <v>25</v>
      </c>
      <c r="B15" s="22">
        <v>14.176</v>
      </c>
      <c r="C15" s="22">
        <v>-0.79561</v>
      </c>
      <c r="D15" s="22">
        <v>-1.4527</v>
      </c>
      <c r="E15" s="22">
        <v>-1.9996</v>
      </c>
      <c r="F15" s="22">
        <v>-2.6009</v>
      </c>
      <c r="G15" s="22">
        <v>-2.6813</v>
      </c>
      <c r="H15" s="22">
        <v>-2.244</v>
      </c>
      <c r="I15" s="22">
        <v>-2.3778</v>
      </c>
      <c r="J15" s="22">
        <v>-2.1694</v>
      </c>
      <c r="K15" s="22">
        <v>-2.6036</v>
      </c>
      <c r="L15" s="22">
        <v>-2.2048</v>
      </c>
      <c r="M15" s="22">
        <v>-1.8556</v>
      </c>
      <c r="N15" s="22">
        <v>-1.8183</v>
      </c>
      <c r="O15" s="22">
        <v>-1.8454</v>
      </c>
      <c r="P15" s="22">
        <v>-1.7469</v>
      </c>
      <c r="Q15" s="22">
        <v>-1.644</v>
      </c>
      <c r="R15" s="22">
        <v>-1.8152</v>
      </c>
      <c r="S15" s="22">
        <v>-1.795</v>
      </c>
      <c r="T15" s="22">
        <v>-1.4901</v>
      </c>
      <c r="U15" s="22">
        <v>-7.627</v>
      </c>
      <c r="V15" s="37">
        <v>0</v>
      </c>
      <c r="W15" s="1"/>
      <c r="X15" s="10" t="s">
        <v>25</v>
      </c>
      <c r="Y15" s="22">
        <v>14.818</v>
      </c>
      <c r="Z15" s="22">
        <v>-0.9477</v>
      </c>
      <c r="AA15" s="22">
        <v>-1.0325</v>
      </c>
      <c r="AB15" s="22">
        <v>-1.2162</v>
      </c>
      <c r="AC15" s="22">
        <v>-1.7411</v>
      </c>
      <c r="AD15" s="22">
        <v>-1.8216</v>
      </c>
      <c r="AE15" s="22">
        <v>-1.6412</v>
      </c>
      <c r="AF15" s="22">
        <v>-2.6792</v>
      </c>
      <c r="AG15" s="22">
        <v>-2.5142</v>
      </c>
      <c r="AH15" s="22">
        <v>-2.3377</v>
      </c>
      <c r="AI15" s="22">
        <v>-1.5606</v>
      </c>
      <c r="AJ15" s="22">
        <v>-1.3556</v>
      </c>
      <c r="AK15" s="22">
        <v>-1.7177</v>
      </c>
      <c r="AL15" s="22">
        <v>-1.6526</v>
      </c>
      <c r="AM15" s="22">
        <v>-1.7979</v>
      </c>
      <c r="AN15" s="22">
        <v>-1.4872</v>
      </c>
      <c r="AO15" s="22">
        <v>-1.2302</v>
      </c>
      <c r="AP15" s="22">
        <v>-1.3539</v>
      </c>
      <c r="AQ15" s="22">
        <v>-1.9281</v>
      </c>
      <c r="AR15" s="22">
        <v>-10.412</v>
      </c>
      <c r="AS15" s="37">
        <v>0</v>
      </c>
    </row>
    <row r="16" spans="1:45" ht="12.75">
      <c r="A16" s="9" t="s">
        <v>26</v>
      </c>
      <c r="B16" s="22">
        <v>-1.3574</v>
      </c>
      <c r="C16" s="22">
        <v>-0.1282</v>
      </c>
      <c r="D16" s="22">
        <v>-0.11401</v>
      </c>
      <c r="E16" s="22">
        <v>-0.10666</v>
      </c>
      <c r="F16" s="22">
        <v>-0.16737</v>
      </c>
      <c r="G16" s="22">
        <v>0.066468</v>
      </c>
      <c r="H16" s="22">
        <v>-0.043481</v>
      </c>
      <c r="I16" s="22">
        <v>0.034267</v>
      </c>
      <c r="J16" s="22">
        <v>0.085499</v>
      </c>
      <c r="K16" s="22">
        <v>-0.074518</v>
      </c>
      <c r="L16" s="22">
        <v>-0.32694</v>
      </c>
      <c r="M16" s="22">
        <v>-0.16878</v>
      </c>
      <c r="N16" s="22">
        <v>-0.27363</v>
      </c>
      <c r="O16" s="22">
        <v>-0.019266</v>
      </c>
      <c r="P16" s="22">
        <v>-0.023495</v>
      </c>
      <c r="Q16" s="22">
        <v>-0.19753</v>
      </c>
      <c r="R16" s="22">
        <v>-0.2506</v>
      </c>
      <c r="S16" s="22">
        <v>-0.24213</v>
      </c>
      <c r="T16" s="22">
        <v>-0.20085</v>
      </c>
      <c r="U16" s="22">
        <v>0.10627</v>
      </c>
      <c r="V16" s="37">
        <v>0</v>
      </c>
      <c r="W16" s="1"/>
      <c r="X16" s="10" t="s">
        <v>26</v>
      </c>
      <c r="Y16" s="22">
        <v>-0.51612</v>
      </c>
      <c r="Z16" s="22">
        <v>0.21742</v>
      </c>
      <c r="AA16" s="22">
        <v>0.43126</v>
      </c>
      <c r="AB16" s="22">
        <v>0.32624</v>
      </c>
      <c r="AC16" s="22">
        <v>0.19894</v>
      </c>
      <c r="AD16" s="22">
        <v>0.17418</v>
      </c>
      <c r="AE16" s="22">
        <v>0.12964</v>
      </c>
      <c r="AF16" s="22">
        <v>-0.022363</v>
      </c>
      <c r="AG16" s="22">
        <v>-0.12719</v>
      </c>
      <c r="AH16" s="22">
        <v>-0.17773</v>
      </c>
      <c r="AI16" s="22">
        <v>0.071468</v>
      </c>
      <c r="AJ16" s="22">
        <v>0.24509</v>
      </c>
      <c r="AK16" s="22">
        <v>-0.08705</v>
      </c>
      <c r="AL16" s="22">
        <v>0.0055184</v>
      </c>
      <c r="AM16" s="22">
        <v>0.10757</v>
      </c>
      <c r="AN16" s="22">
        <v>0.21622</v>
      </c>
      <c r="AO16" s="22">
        <v>0.18739</v>
      </c>
      <c r="AP16" s="22">
        <v>0.044013</v>
      </c>
      <c r="AQ16" s="22">
        <v>-0.057727</v>
      </c>
      <c r="AR16" s="22">
        <v>0.12255</v>
      </c>
      <c r="AS16" s="37">
        <v>0</v>
      </c>
    </row>
    <row r="17" spans="1:45" ht="12.75">
      <c r="A17" s="9" t="s">
        <v>27</v>
      </c>
      <c r="B17" s="22">
        <v>-3.4295</v>
      </c>
      <c r="C17" s="22">
        <v>1.3617</v>
      </c>
      <c r="D17" s="22">
        <v>1.4638</v>
      </c>
      <c r="E17" s="22">
        <v>1.4826</v>
      </c>
      <c r="F17" s="22">
        <v>1.5281</v>
      </c>
      <c r="G17" s="22">
        <v>1.5309</v>
      </c>
      <c r="H17" s="22">
        <v>1.5688</v>
      </c>
      <c r="I17" s="22">
        <v>1.5472</v>
      </c>
      <c r="J17" s="22">
        <v>1.4808</v>
      </c>
      <c r="K17" s="22">
        <v>1.6098</v>
      </c>
      <c r="L17" s="22">
        <v>1.6144</v>
      </c>
      <c r="M17" s="22">
        <v>1.5203</v>
      </c>
      <c r="N17" s="22">
        <v>1.3827</v>
      </c>
      <c r="O17" s="22">
        <v>1.3837</v>
      </c>
      <c r="P17" s="22">
        <v>1.4771</v>
      </c>
      <c r="Q17" s="22">
        <v>1.3385</v>
      </c>
      <c r="R17" s="22">
        <v>1.4711</v>
      </c>
      <c r="S17" s="22">
        <v>1.4989</v>
      </c>
      <c r="T17" s="22">
        <v>1.5517</v>
      </c>
      <c r="U17" s="22">
        <v>-1.7976</v>
      </c>
      <c r="V17" s="37">
        <v>0</v>
      </c>
      <c r="W17" s="1"/>
      <c r="X17" s="10" t="s">
        <v>27</v>
      </c>
      <c r="Y17" s="22">
        <v>-3.2589</v>
      </c>
      <c r="Z17" s="22">
        <v>1.0405</v>
      </c>
      <c r="AA17" s="22">
        <v>1.112</v>
      </c>
      <c r="AB17" s="22">
        <v>1.1534</v>
      </c>
      <c r="AC17" s="22">
        <v>1.0969</v>
      </c>
      <c r="AD17" s="22">
        <v>1.1026</v>
      </c>
      <c r="AE17" s="22">
        <v>1.1019</v>
      </c>
      <c r="AF17" s="22">
        <v>1.0774</v>
      </c>
      <c r="AG17" s="22">
        <v>1.1196</v>
      </c>
      <c r="AH17" s="22">
        <v>1.1568</v>
      </c>
      <c r="AI17" s="22">
        <v>1.3284</v>
      </c>
      <c r="AJ17" s="22">
        <v>1.2163</v>
      </c>
      <c r="AK17" s="22">
        <v>1.1561</v>
      </c>
      <c r="AL17" s="22">
        <v>0.99286</v>
      </c>
      <c r="AM17" s="22">
        <v>1.1457</v>
      </c>
      <c r="AN17" s="22">
        <v>1.1062</v>
      </c>
      <c r="AO17" s="22">
        <v>1.1084</v>
      </c>
      <c r="AP17" s="22">
        <v>1.0066</v>
      </c>
      <c r="AQ17" s="22">
        <v>0.96428</v>
      </c>
      <c r="AR17" s="22">
        <v>-2.3683</v>
      </c>
      <c r="AS17" s="37">
        <v>0</v>
      </c>
    </row>
    <row r="18" spans="1:45" ht="12.75">
      <c r="A18" s="9" t="s">
        <v>28</v>
      </c>
      <c r="B18" s="22">
        <v>-0.24224</v>
      </c>
      <c r="C18" s="22">
        <v>-0.096135</v>
      </c>
      <c r="D18" s="22">
        <v>-0.036296</v>
      </c>
      <c r="E18" s="22">
        <v>-0.040169</v>
      </c>
      <c r="F18" s="22">
        <v>-0.033787</v>
      </c>
      <c r="G18" s="22">
        <v>-0.031438</v>
      </c>
      <c r="H18" s="22">
        <v>-0.015383</v>
      </c>
      <c r="I18" s="22">
        <v>-0.05911</v>
      </c>
      <c r="J18" s="22">
        <v>-0.013464</v>
      </c>
      <c r="K18" s="22">
        <v>-0.048001</v>
      </c>
      <c r="L18" s="22">
        <v>-0.007571</v>
      </c>
      <c r="M18" s="22">
        <v>-0.025375</v>
      </c>
      <c r="N18" s="22">
        <v>-0.066936</v>
      </c>
      <c r="O18" s="22">
        <v>-0.047062</v>
      </c>
      <c r="P18" s="22">
        <v>0.011522</v>
      </c>
      <c r="Q18" s="22">
        <v>-0.041325</v>
      </c>
      <c r="R18" s="22">
        <v>-0.017898</v>
      </c>
      <c r="S18" s="22">
        <v>-0.055099</v>
      </c>
      <c r="T18" s="22">
        <v>-0.1466</v>
      </c>
      <c r="U18" s="22">
        <v>0.022251</v>
      </c>
      <c r="V18" s="37">
        <v>0</v>
      </c>
      <c r="W18" s="1"/>
      <c r="X18" s="10" t="s">
        <v>28</v>
      </c>
      <c r="Y18" s="22">
        <v>0.1214</v>
      </c>
      <c r="Z18" s="22">
        <v>-0.10448</v>
      </c>
      <c r="AA18" s="22">
        <v>-0.038136</v>
      </c>
      <c r="AB18" s="22">
        <v>-0.078558</v>
      </c>
      <c r="AC18" s="22">
        <v>-0.043194</v>
      </c>
      <c r="AD18" s="22">
        <v>0.028443</v>
      </c>
      <c r="AE18" s="22">
        <v>0.024067</v>
      </c>
      <c r="AF18" s="22">
        <v>-0.024544</v>
      </c>
      <c r="AG18" s="22">
        <v>-0.00053131</v>
      </c>
      <c r="AH18" s="22">
        <v>-0.046326</v>
      </c>
      <c r="AI18" s="22">
        <v>-0.04253</v>
      </c>
      <c r="AJ18" s="22">
        <v>-0.085594</v>
      </c>
      <c r="AK18" s="22">
        <v>-0.093001</v>
      </c>
      <c r="AL18" s="22">
        <v>-0.18247</v>
      </c>
      <c r="AM18" s="22">
        <v>-0.09541</v>
      </c>
      <c r="AN18" s="22">
        <v>0.018651</v>
      </c>
      <c r="AO18" s="22">
        <v>-0.040983</v>
      </c>
      <c r="AP18" s="22">
        <v>-0.032231</v>
      </c>
      <c r="AQ18" s="22">
        <v>-0.03566</v>
      </c>
      <c r="AR18" s="22">
        <v>-0.013683</v>
      </c>
      <c r="AS18" s="37">
        <v>0</v>
      </c>
    </row>
    <row r="19" spans="1:45" ht="12.75">
      <c r="A19" s="9" t="s">
        <v>29</v>
      </c>
      <c r="B19" s="22">
        <v>0.82898</v>
      </c>
      <c r="C19" s="22">
        <v>0.45094</v>
      </c>
      <c r="D19" s="22">
        <v>0.56391</v>
      </c>
      <c r="E19" s="22">
        <v>0.56635</v>
      </c>
      <c r="F19" s="22">
        <v>0.5209</v>
      </c>
      <c r="G19" s="22">
        <v>0.65544</v>
      </c>
      <c r="H19" s="22">
        <v>0.59556</v>
      </c>
      <c r="I19" s="22">
        <v>0.65302</v>
      </c>
      <c r="J19" s="22">
        <v>0.67801</v>
      </c>
      <c r="K19" s="22">
        <v>0.62043</v>
      </c>
      <c r="L19" s="22">
        <v>0.64552</v>
      </c>
      <c r="M19" s="22">
        <v>0.66305</v>
      </c>
      <c r="N19" s="22">
        <v>0.59703</v>
      </c>
      <c r="O19" s="22">
        <v>0.60299</v>
      </c>
      <c r="P19" s="22">
        <v>0.70694</v>
      </c>
      <c r="Q19" s="22">
        <v>0.61276</v>
      </c>
      <c r="R19" s="22">
        <v>0.64128</v>
      </c>
      <c r="S19" s="22">
        <v>0.60339</v>
      </c>
      <c r="T19" s="22">
        <v>0.48848</v>
      </c>
      <c r="U19" s="22">
        <v>0.087371</v>
      </c>
      <c r="V19" s="37">
        <v>0</v>
      </c>
      <c r="W19" s="1"/>
      <c r="X19" s="10" t="s">
        <v>29</v>
      </c>
      <c r="Y19" s="22">
        <v>0.90048</v>
      </c>
      <c r="Z19" s="22">
        <v>0.3627</v>
      </c>
      <c r="AA19" s="22">
        <v>0.46649</v>
      </c>
      <c r="AB19" s="22">
        <v>0.48366</v>
      </c>
      <c r="AC19" s="22">
        <v>0.44887</v>
      </c>
      <c r="AD19" s="22">
        <v>0.53057</v>
      </c>
      <c r="AE19" s="22">
        <v>0.42679</v>
      </c>
      <c r="AF19" s="22">
        <v>0.55147</v>
      </c>
      <c r="AG19" s="22">
        <v>0.53358</v>
      </c>
      <c r="AH19" s="22">
        <v>0.55281</v>
      </c>
      <c r="AI19" s="22">
        <v>0.53701</v>
      </c>
      <c r="AJ19" s="22">
        <v>0.49463</v>
      </c>
      <c r="AK19" s="22">
        <v>0.52907</v>
      </c>
      <c r="AL19" s="22">
        <v>0.54587</v>
      </c>
      <c r="AM19" s="22">
        <v>0.523</v>
      </c>
      <c r="AN19" s="22">
        <v>0.49756</v>
      </c>
      <c r="AO19" s="22">
        <v>0.49129</v>
      </c>
      <c r="AP19" s="22">
        <v>0.42071</v>
      </c>
      <c r="AQ19" s="22">
        <v>0.3208</v>
      </c>
      <c r="AR19" s="22">
        <v>-0.13979</v>
      </c>
      <c r="AS19" s="37">
        <v>0</v>
      </c>
    </row>
    <row r="20" spans="1:45" ht="12.75">
      <c r="A20" s="9" t="s">
        <v>30</v>
      </c>
      <c r="B20" s="22">
        <v>-0.14748</v>
      </c>
      <c r="C20" s="22">
        <v>-0.0775</v>
      </c>
      <c r="D20" s="22">
        <v>-0.059017</v>
      </c>
      <c r="E20" s="22">
        <v>-0.032217</v>
      </c>
      <c r="F20" s="22">
        <v>-0.0022983</v>
      </c>
      <c r="G20" s="22">
        <v>-0.013454</v>
      </c>
      <c r="H20" s="22">
        <v>-0.010844</v>
      </c>
      <c r="I20" s="22">
        <v>-0.036015</v>
      </c>
      <c r="J20" s="22">
        <v>-0.029133</v>
      </c>
      <c r="K20" s="22">
        <v>-0.057405</v>
      </c>
      <c r="L20" s="22">
        <v>-0.044177</v>
      </c>
      <c r="M20" s="22">
        <v>-0.044715</v>
      </c>
      <c r="N20" s="22">
        <v>-0.038949</v>
      </c>
      <c r="O20" s="22">
        <v>-0.019908</v>
      </c>
      <c r="P20" s="22">
        <v>-0.031086</v>
      </c>
      <c r="Q20" s="22">
        <v>-0.050533</v>
      </c>
      <c r="R20" s="22">
        <v>-0.041727</v>
      </c>
      <c r="S20" s="22">
        <v>-0.034938</v>
      </c>
      <c r="T20" s="22">
        <v>-0.067379</v>
      </c>
      <c r="U20" s="22">
        <v>-0.032422</v>
      </c>
      <c r="V20" s="37">
        <v>0</v>
      </c>
      <c r="W20" s="1"/>
      <c r="X20" s="10" t="s">
        <v>30</v>
      </c>
      <c r="Y20" s="22">
        <v>-0.0098714</v>
      </c>
      <c r="Z20" s="22">
        <v>0.01413</v>
      </c>
      <c r="AA20" s="22">
        <v>0.0036365</v>
      </c>
      <c r="AB20" s="22">
        <v>-0.0095069</v>
      </c>
      <c r="AC20" s="22">
        <v>0.0017974</v>
      </c>
      <c r="AD20" s="22">
        <v>0.020738</v>
      </c>
      <c r="AE20" s="22">
        <v>-0.006832</v>
      </c>
      <c r="AF20" s="22">
        <v>-0.019322</v>
      </c>
      <c r="AG20" s="22">
        <v>-0.018128</v>
      </c>
      <c r="AH20" s="22">
        <v>0.00041641</v>
      </c>
      <c r="AI20" s="22">
        <v>-0.020498</v>
      </c>
      <c r="AJ20" s="22">
        <v>-0.016406</v>
      </c>
      <c r="AK20" s="22">
        <v>0.0058242</v>
      </c>
      <c r="AL20" s="22">
        <v>-0.018192</v>
      </c>
      <c r="AM20" s="22">
        <v>-0.018285</v>
      </c>
      <c r="AN20" s="22">
        <v>0.015341</v>
      </c>
      <c r="AO20" s="22">
        <v>0.0059097</v>
      </c>
      <c r="AP20" s="22">
        <v>0.0016498</v>
      </c>
      <c r="AQ20" s="22">
        <v>0.00020335</v>
      </c>
      <c r="AR20" s="22">
        <v>-0.01783</v>
      </c>
      <c r="AS20" s="37">
        <v>0</v>
      </c>
    </row>
    <row r="21" spans="1:45" ht="12.75">
      <c r="A21" s="9" t="s">
        <v>31</v>
      </c>
      <c r="B21" s="22">
        <v>0.088954</v>
      </c>
      <c r="C21" s="22">
        <v>0.43155</v>
      </c>
      <c r="D21" s="22">
        <v>0.4112</v>
      </c>
      <c r="E21" s="22">
        <v>0.41225</v>
      </c>
      <c r="F21" s="22">
        <v>0.41498</v>
      </c>
      <c r="G21" s="22">
        <v>0.4133</v>
      </c>
      <c r="H21" s="22">
        <v>0.40643</v>
      </c>
      <c r="I21" s="22">
        <v>0.39021</v>
      </c>
      <c r="J21" s="22">
        <v>0.39523</v>
      </c>
      <c r="K21" s="22">
        <v>0.4048</v>
      </c>
      <c r="L21" s="22">
        <v>0.41314</v>
      </c>
      <c r="M21" s="22">
        <v>0.387</v>
      </c>
      <c r="N21" s="22">
        <v>0.39161</v>
      </c>
      <c r="O21" s="22">
        <v>0.40686</v>
      </c>
      <c r="P21" s="22">
        <v>0.3965</v>
      </c>
      <c r="Q21" s="22">
        <v>0.40194</v>
      </c>
      <c r="R21" s="22">
        <v>0.39406</v>
      </c>
      <c r="S21" s="22">
        <v>0.41572</v>
      </c>
      <c r="T21" s="22">
        <v>0.42593</v>
      </c>
      <c r="U21" s="22">
        <v>0.16856</v>
      </c>
      <c r="V21" s="37">
        <v>0</v>
      </c>
      <c r="W21" s="1"/>
      <c r="X21" s="10" t="s">
        <v>31</v>
      </c>
      <c r="Y21" s="22">
        <v>0.031221</v>
      </c>
      <c r="Z21" s="22">
        <v>0.3843</v>
      </c>
      <c r="AA21" s="22">
        <v>0.3577</v>
      </c>
      <c r="AB21" s="22">
        <v>0.3676</v>
      </c>
      <c r="AC21" s="22">
        <v>0.37029</v>
      </c>
      <c r="AD21" s="22">
        <v>0.38191</v>
      </c>
      <c r="AE21" s="22">
        <v>0.35659</v>
      </c>
      <c r="AF21" s="22">
        <v>0.36668</v>
      </c>
      <c r="AG21" s="22">
        <v>0.36499</v>
      </c>
      <c r="AH21" s="22">
        <v>0.38423</v>
      </c>
      <c r="AI21" s="22">
        <v>0.41327</v>
      </c>
      <c r="AJ21" s="22">
        <v>0.39767</v>
      </c>
      <c r="AK21" s="22">
        <v>0.40244</v>
      </c>
      <c r="AL21" s="22">
        <v>0.3901</v>
      </c>
      <c r="AM21" s="22">
        <v>0.38883</v>
      </c>
      <c r="AN21" s="22">
        <v>0.37933</v>
      </c>
      <c r="AO21" s="22">
        <v>0.36918</v>
      </c>
      <c r="AP21" s="22">
        <v>0.35236</v>
      </c>
      <c r="AQ21" s="22">
        <v>0.37736</v>
      </c>
      <c r="AR21" s="22">
        <v>0.15415</v>
      </c>
      <c r="AS21" s="37">
        <v>0</v>
      </c>
    </row>
    <row r="22" spans="1:45" ht="12.75">
      <c r="A22" s="9" t="s">
        <v>32</v>
      </c>
      <c r="B22" s="22">
        <v>-0.02734</v>
      </c>
      <c r="C22" s="22">
        <v>-0.12256</v>
      </c>
      <c r="D22" s="22">
        <v>-0.15538</v>
      </c>
      <c r="E22" s="22">
        <v>-0.099028</v>
      </c>
      <c r="F22" s="22">
        <v>-0.092281</v>
      </c>
      <c r="G22" s="22">
        <v>-0.046685</v>
      </c>
      <c r="H22" s="22">
        <v>-0.096225</v>
      </c>
      <c r="I22" s="22">
        <v>-0.096737</v>
      </c>
      <c r="J22" s="22">
        <v>-0.093787</v>
      </c>
      <c r="K22" s="22">
        <v>-0.10979</v>
      </c>
      <c r="L22" s="22">
        <v>-0.11649</v>
      </c>
      <c r="M22" s="22">
        <v>-0.099254</v>
      </c>
      <c r="N22" s="22">
        <v>-0.064662</v>
      </c>
      <c r="O22" s="22">
        <v>-0.06928</v>
      </c>
      <c r="P22" s="22">
        <v>-0.07795</v>
      </c>
      <c r="Q22" s="22">
        <v>-0.080264</v>
      </c>
      <c r="R22" s="22">
        <v>-0.075535</v>
      </c>
      <c r="S22" s="22">
        <v>-0.07794</v>
      </c>
      <c r="T22" s="22">
        <v>-0.15256</v>
      </c>
      <c r="U22" s="22">
        <v>-0.060945</v>
      </c>
      <c r="V22" s="37">
        <v>0</v>
      </c>
      <c r="W22" s="1"/>
      <c r="X22" s="10" t="s">
        <v>32</v>
      </c>
      <c r="Y22" s="22">
        <v>0.0076418</v>
      </c>
      <c r="Z22" s="22">
        <v>-0.047741</v>
      </c>
      <c r="AA22" s="22">
        <v>-0.10526</v>
      </c>
      <c r="AB22" s="22">
        <v>-0.085043</v>
      </c>
      <c r="AC22" s="22">
        <v>-0.07911</v>
      </c>
      <c r="AD22" s="22">
        <v>-0.039836</v>
      </c>
      <c r="AE22" s="22">
        <v>-0.082502</v>
      </c>
      <c r="AF22" s="22">
        <v>-0.069732</v>
      </c>
      <c r="AG22" s="22">
        <v>-0.095616</v>
      </c>
      <c r="AH22" s="22">
        <v>-0.099875</v>
      </c>
      <c r="AI22" s="22">
        <v>-0.096853</v>
      </c>
      <c r="AJ22" s="22">
        <v>-0.078577</v>
      </c>
      <c r="AK22" s="22">
        <v>-0.066338</v>
      </c>
      <c r="AL22" s="22">
        <v>-0.077311</v>
      </c>
      <c r="AM22" s="22">
        <v>-0.089144</v>
      </c>
      <c r="AN22" s="22">
        <v>-0.092321</v>
      </c>
      <c r="AO22" s="22">
        <v>-0.075132</v>
      </c>
      <c r="AP22" s="22">
        <v>-0.066186</v>
      </c>
      <c r="AQ22" s="22">
        <v>-0.10771</v>
      </c>
      <c r="AR22" s="22">
        <v>-0.050779</v>
      </c>
      <c r="AS22" s="37">
        <v>0</v>
      </c>
    </row>
    <row r="23" spans="1:45" ht="12.75">
      <c r="A23" s="9" t="s">
        <v>33</v>
      </c>
      <c r="B23" s="22">
        <v>0.36534</v>
      </c>
      <c r="C23" s="22">
        <v>0.76429</v>
      </c>
      <c r="D23" s="22">
        <v>0.75374</v>
      </c>
      <c r="E23" s="22">
        <v>0.75119</v>
      </c>
      <c r="F23" s="22">
        <v>0.75241</v>
      </c>
      <c r="G23" s="22">
        <v>0.74362</v>
      </c>
      <c r="H23" s="22">
        <v>0.75012</v>
      </c>
      <c r="I23" s="22">
        <v>0.74413</v>
      </c>
      <c r="J23" s="22">
        <v>0.74804</v>
      </c>
      <c r="K23" s="22">
        <v>0.74961</v>
      </c>
      <c r="L23" s="22">
        <v>0.75602</v>
      </c>
      <c r="M23" s="22">
        <v>0.74624</v>
      </c>
      <c r="N23" s="22">
        <v>0.75356</v>
      </c>
      <c r="O23" s="22">
        <v>0.74789</v>
      </c>
      <c r="P23" s="22">
        <v>0.7424</v>
      </c>
      <c r="Q23" s="22">
        <v>0.75408</v>
      </c>
      <c r="R23" s="22">
        <v>0.75038</v>
      </c>
      <c r="S23" s="22">
        <v>0.75285</v>
      </c>
      <c r="T23" s="22">
        <v>0.74801</v>
      </c>
      <c r="U23" s="22">
        <v>0.33057</v>
      </c>
      <c r="V23" s="37">
        <v>0</v>
      </c>
      <c r="W23" s="1"/>
      <c r="X23" s="10" t="s">
        <v>33</v>
      </c>
      <c r="Y23" s="22">
        <v>0.34351</v>
      </c>
      <c r="Z23" s="22">
        <v>0.77103</v>
      </c>
      <c r="AA23" s="22">
        <v>0.7583</v>
      </c>
      <c r="AB23" s="22">
        <v>0.75819</v>
      </c>
      <c r="AC23" s="22">
        <v>0.75871</v>
      </c>
      <c r="AD23" s="22">
        <v>0.75987</v>
      </c>
      <c r="AE23" s="22">
        <v>0.76528</v>
      </c>
      <c r="AF23" s="22">
        <v>0.7533</v>
      </c>
      <c r="AG23" s="22">
        <v>0.75998</v>
      </c>
      <c r="AH23" s="22">
        <v>0.75854</v>
      </c>
      <c r="AI23" s="22">
        <v>0.77101</v>
      </c>
      <c r="AJ23" s="22">
        <v>0.76045</v>
      </c>
      <c r="AK23" s="22">
        <v>0.76171</v>
      </c>
      <c r="AL23" s="22">
        <v>0.75433</v>
      </c>
      <c r="AM23" s="22">
        <v>0.75634</v>
      </c>
      <c r="AN23" s="22">
        <v>0.75657</v>
      </c>
      <c r="AO23" s="22">
        <v>0.76256</v>
      </c>
      <c r="AP23" s="22">
        <v>0.75563</v>
      </c>
      <c r="AQ23" s="22">
        <v>0.767</v>
      </c>
      <c r="AR23" s="22">
        <v>0.35393</v>
      </c>
      <c r="AS23" s="37">
        <v>0</v>
      </c>
    </row>
    <row r="24" spans="1:45" ht="12.75">
      <c r="A24" s="9" t="s">
        <v>34</v>
      </c>
      <c r="B24" s="22">
        <v>-0.014956</v>
      </c>
      <c r="C24" s="22">
        <v>-0.02057</v>
      </c>
      <c r="D24" s="22">
        <v>-0.025355</v>
      </c>
      <c r="E24" s="22">
        <v>-0.017418</v>
      </c>
      <c r="F24" s="22">
        <v>-0.012882</v>
      </c>
      <c r="G24" s="22">
        <v>-0.010582</v>
      </c>
      <c r="H24" s="22">
        <v>-0.014074</v>
      </c>
      <c r="I24" s="22">
        <v>-0.015401</v>
      </c>
      <c r="J24" s="22">
        <v>-0.014348</v>
      </c>
      <c r="K24" s="22">
        <v>-0.0154</v>
      </c>
      <c r="L24" s="22">
        <v>-0.015396</v>
      </c>
      <c r="M24" s="22">
        <v>-0.012392</v>
      </c>
      <c r="N24" s="22">
        <v>-0.0079439</v>
      </c>
      <c r="O24" s="22">
        <v>-0.010406</v>
      </c>
      <c r="P24" s="22">
        <v>-0.013027</v>
      </c>
      <c r="Q24" s="22">
        <v>-0.013192</v>
      </c>
      <c r="R24" s="22">
        <v>-0.013608</v>
      </c>
      <c r="S24" s="22">
        <v>-0.012879</v>
      </c>
      <c r="T24" s="22">
        <v>-0.01907</v>
      </c>
      <c r="U24" s="22">
        <v>-0.0059193</v>
      </c>
      <c r="V24" s="37">
        <v>0</v>
      </c>
      <c r="W24" s="1"/>
      <c r="X24" s="10" t="s">
        <v>34</v>
      </c>
      <c r="Y24" s="22">
        <v>-0.012873</v>
      </c>
      <c r="Z24" s="22">
        <v>-0.0046345</v>
      </c>
      <c r="AA24" s="22">
        <v>-0.018381</v>
      </c>
      <c r="AB24" s="22">
        <v>-0.013947</v>
      </c>
      <c r="AC24" s="22">
        <v>-0.011181</v>
      </c>
      <c r="AD24" s="22">
        <v>-0.010029</v>
      </c>
      <c r="AE24" s="22">
        <v>-0.011516</v>
      </c>
      <c r="AF24" s="22">
        <v>-0.010332</v>
      </c>
      <c r="AG24" s="22">
        <v>-0.011621</v>
      </c>
      <c r="AH24" s="22">
        <v>-0.015429</v>
      </c>
      <c r="AI24" s="22">
        <v>-0.01507</v>
      </c>
      <c r="AJ24" s="22">
        <v>-0.014492</v>
      </c>
      <c r="AK24" s="22">
        <v>-0.01033</v>
      </c>
      <c r="AL24" s="22">
        <v>-0.010055</v>
      </c>
      <c r="AM24" s="22">
        <v>-0.012791</v>
      </c>
      <c r="AN24" s="22">
        <v>-0.016229</v>
      </c>
      <c r="AO24" s="22">
        <v>-0.010437</v>
      </c>
      <c r="AP24" s="22">
        <v>-0.007811</v>
      </c>
      <c r="AQ24" s="22">
        <v>-0.01035</v>
      </c>
      <c r="AR24" s="22">
        <v>-0.004263</v>
      </c>
      <c r="AS24" s="37">
        <v>0</v>
      </c>
    </row>
    <row r="25" spans="1:45" ht="12.75">
      <c r="A25" s="9" t="s">
        <v>35</v>
      </c>
      <c r="B25" s="22">
        <v>0.04767</v>
      </c>
      <c r="C25" s="22">
        <v>0.083843</v>
      </c>
      <c r="D25" s="22">
        <v>0.081154</v>
      </c>
      <c r="E25" s="22">
        <v>0.081847</v>
      </c>
      <c r="F25" s="22">
        <v>0.0786</v>
      </c>
      <c r="G25" s="22">
        <v>0.078475</v>
      </c>
      <c r="H25" s="22">
        <v>0.074549</v>
      </c>
      <c r="I25" s="22">
        <v>0.077434</v>
      </c>
      <c r="J25" s="22">
        <v>0.080616</v>
      </c>
      <c r="K25" s="22">
        <v>0.075225</v>
      </c>
      <c r="L25" s="22">
        <v>0.07748</v>
      </c>
      <c r="M25" s="22">
        <v>0.077721</v>
      </c>
      <c r="N25" s="22">
        <v>0.081707</v>
      </c>
      <c r="O25" s="22">
        <v>0.079969</v>
      </c>
      <c r="P25" s="22">
        <v>0.079926</v>
      </c>
      <c r="Q25" s="22">
        <v>0.080649</v>
      </c>
      <c r="R25" s="22">
        <v>0.081726</v>
      </c>
      <c r="S25" s="22">
        <v>0.081412</v>
      </c>
      <c r="T25" s="22">
        <v>0.075668</v>
      </c>
      <c r="U25" s="22">
        <v>0.021579</v>
      </c>
      <c r="V25" s="37">
        <v>0</v>
      </c>
      <c r="W25" s="1"/>
      <c r="X25" s="10" t="s">
        <v>35</v>
      </c>
      <c r="Y25" s="22">
        <v>0.045554</v>
      </c>
      <c r="Z25" s="22">
        <v>0.085087</v>
      </c>
      <c r="AA25" s="22">
        <v>0.084657</v>
      </c>
      <c r="AB25" s="22">
        <v>0.083477</v>
      </c>
      <c r="AC25" s="22">
        <v>0.083007</v>
      </c>
      <c r="AD25" s="22">
        <v>0.083181</v>
      </c>
      <c r="AE25" s="22">
        <v>0.080105</v>
      </c>
      <c r="AF25" s="22">
        <v>0.082424</v>
      </c>
      <c r="AG25" s="22">
        <v>0.083795</v>
      </c>
      <c r="AH25" s="22">
        <v>0.080389</v>
      </c>
      <c r="AI25" s="22">
        <v>0.081464</v>
      </c>
      <c r="AJ25" s="22">
        <v>0.080289</v>
      </c>
      <c r="AK25" s="22">
        <v>0.081876</v>
      </c>
      <c r="AL25" s="22">
        <v>0.080921</v>
      </c>
      <c r="AM25" s="22">
        <v>0.079967</v>
      </c>
      <c r="AN25" s="22">
        <v>0.083765</v>
      </c>
      <c r="AO25" s="22">
        <v>0.085896</v>
      </c>
      <c r="AP25" s="22">
        <v>0.083401</v>
      </c>
      <c r="AQ25" s="22">
        <v>0.080242</v>
      </c>
      <c r="AR25" s="22">
        <v>0.020952</v>
      </c>
      <c r="AS25" s="37">
        <v>0</v>
      </c>
    </row>
    <row r="26" spans="1:45" ht="12.75">
      <c r="A26" s="9" t="s">
        <v>36</v>
      </c>
      <c r="B26" s="22">
        <v>0.0028875</v>
      </c>
      <c r="C26" s="22">
        <v>-0.0046774</v>
      </c>
      <c r="D26" s="22">
        <v>-0.0074984</v>
      </c>
      <c r="E26" s="22">
        <v>-0.0042717</v>
      </c>
      <c r="F26" s="22">
        <v>-0.0041095</v>
      </c>
      <c r="G26" s="22">
        <v>-0.0011406</v>
      </c>
      <c r="H26" s="22">
        <v>-0.0044344</v>
      </c>
      <c r="I26" s="22">
        <v>-0.0050421</v>
      </c>
      <c r="J26" s="22">
        <v>-0.0039566</v>
      </c>
      <c r="K26" s="22">
        <v>-0.0046953</v>
      </c>
      <c r="L26" s="22">
        <v>-0.0051185</v>
      </c>
      <c r="M26" s="22">
        <v>-0.0045928</v>
      </c>
      <c r="N26" s="22">
        <v>-0.0015126</v>
      </c>
      <c r="O26" s="22">
        <v>-0.0027611</v>
      </c>
      <c r="P26" s="22">
        <v>-0.0033624</v>
      </c>
      <c r="Q26" s="22">
        <v>-0.0030308</v>
      </c>
      <c r="R26" s="22">
        <v>-0.0031191</v>
      </c>
      <c r="S26" s="22">
        <v>-0.0025036</v>
      </c>
      <c r="T26" s="22">
        <v>-0.0078703</v>
      </c>
      <c r="U26" s="22">
        <v>0.001015</v>
      </c>
      <c r="V26" s="37">
        <v>0</v>
      </c>
      <c r="W26" s="1"/>
      <c r="X26" s="10" t="s">
        <v>36</v>
      </c>
      <c r="Y26" s="22">
        <v>0.0031097</v>
      </c>
      <c r="Z26" s="22">
        <v>-0.0018381</v>
      </c>
      <c r="AA26" s="22">
        <v>-0.0071497</v>
      </c>
      <c r="AB26" s="22">
        <v>-0.004477</v>
      </c>
      <c r="AC26" s="22">
        <v>-0.0034262</v>
      </c>
      <c r="AD26" s="22">
        <v>-0.0021235</v>
      </c>
      <c r="AE26" s="22">
        <v>-0.0044698</v>
      </c>
      <c r="AF26" s="22">
        <v>-0.0036644</v>
      </c>
      <c r="AG26" s="22">
        <v>-0.0049811</v>
      </c>
      <c r="AH26" s="22">
        <v>-0.0059086</v>
      </c>
      <c r="AI26" s="22">
        <v>-0.0052001</v>
      </c>
      <c r="AJ26" s="22">
        <v>-0.0056917</v>
      </c>
      <c r="AK26" s="22">
        <v>-0.0038262</v>
      </c>
      <c r="AL26" s="22">
        <v>-0.0038627</v>
      </c>
      <c r="AM26" s="22">
        <v>-0.0046467</v>
      </c>
      <c r="AN26" s="22">
        <v>-0.0060286</v>
      </c>
      <c r="AO26" s="22">
        <v>-0.0037471</v>
      </c>
      <c r="AP26" s="22">
        <v>-0.0032346</v>
      </c>
      <c r="AQ26" s="22">
        <v>-0.0053012</v>
      </c>
      <c r="AR26" s="22">
        <v>0.00023361</v>
      </c>
      <c r="AS26" s="37">
        <v>0</v>
      </c>
    </row>
    <row r="27" spans="1:45" ht="12.75">
      <c r="A27" s="9" t="s">
        <v>37</v>
      </c>
      <c r="B27" s="22">
        <v>-0.0054367</v>
      </c>
      <c r="C27" s="22">
        <v>0.030915</v>
      </c>
      <c r="D27" s="22">
        <v>0.029201</v>
      </c>
      <c r="E27" s="22">
        <v>0.02958</v>
      </c>
      <c r="F27" s="22">
        <v>0.032966</v>
      </c>
      <c r="G27" s="22">
        <v>0.030491</v>
      </c>
      <c r="H27" s="22">
        <v>0.03337</v>
      </c>
      <c r="I27" s="22">
        <v>0.03478</v>
      </c>
      <c r="J27" s="22">
        <v>0.03359</v>
      </c>
      <c r="K27" s="22">
        <v>0.032411</v>
      </c>
      <c r="L27" s="22">
        <v>0.030935</v>
      </c>
      <c r="M27" s="22">
        <v>0.035482</v>
      </c>
      <c r="N27" s="22">
        <v>0.034443</v>
      </c>
      <c r="O27" s="22">
        <v>0.031791</v>
      </c>
      <c r="P27" s="22">
        <v>0.033568</v>
      </c>
      <c r="Q27" s="22">
        <v>0.035214</v>
      </c>
      <c r="R27" s="22">
        <v>0.035528</v>
      </c>
      <c r="S27" s="22">
        <v>0.033632</v>
      </c>
      <c r="T27" s="22">
        <v>0.030525</v>
      </c>
      <c r="U27" s="22">
        <v>0.0038283</v>
      </c>
      <c r="V27" s="37">
        <v>0</v>
      </c>
      <c r="W27" s="1"/>
      <c r="X27" s="10" t="s">
        <v>37</v>
      </c>
      <c r="Y27" s="22">
        <v>-0.0022389</v>
      </c>
      <c r="Z27" s="22">
        <v>0.035336</v>
      </c>
      <c r="AA27" s="22">
        <v>0.035254</v>
      </c>
      <c r="AB27" s="22">
        <v>0.03359</v>
      </c>
      <c r="AC27" s="22">
        <v>0.034289</v>
      </c>
      <c r="AD27" s="22">
        <v>0.031091</v>
      </c>
      <c r="AE27" s="22">
        <v>0.036651</v>
      </c>
      <c r="AF27" s="22">
        <v>0.033537</v>
      </c>
      <c r="AG27" s="22">
        <v>0.032452</v>
      </c>
      <c r="AH27" s="22">
        <v>0.033554</v>
      </c>
      <c r="AI27" s="22">
        <v>0.031401</v>
      </c>
      <c r="AJ27" s="22">
        <v>0.032747</v>
      </c>
      <c r="AK27" s="22">
        <v>0.033272</v>
      </c>
      <c r="AL27" s="22">
        <v>0.031727</v>
      </c>
      <c r="AM27" s="22">
        <v>0.034111</v>
      </c>
      <c r="AN27" s="22">
        <v>0.035069</v>
      </c>
      <c r="AO27" s="22">
        <v>0.034864</v>
      </c>
      <c r="AP27" s="22">
        <v>0.036462</v>
      </c>
      <c r="AQ27" s="22">
        <v>0.033925</v>
      </c>
      <c r="AR27" s="22">
        <v>0.0066471</v>
      </c>
      <c r="AS27" s="37">
        <v>0</v>
      </c>
    </row>
    <row r="28" spans="1:45" ht="12.75">
      <c r="A28" s="9" t="s">
        <v>38</v>
      </c>
      <c r="B28" s="22">
        <v>0.01105</v>
      </c>
      <c r="C28" s="22">
        <v>0.018368</v>
      </c>
      <c r="D28" s="22">
        <v>0.022354</v>
      </c>
      <c r="E28" s="22">
        <v>0.013569</v>
      </c>
      <c r="F28" s="22">
        <v>0.011412</v>
      </c>
      <c r="G28" s="22">
        <v>0.007548</v>
      </c>
      <c r="H28" s="22">
        <v>0.012216</v>
      </c>
      <c r="I28" s="22">
        <v>0.014298</v>
      </c>
      <c r="J28" s="22">
        <v>0.013964</v>
      </c>
      <c r="K28" s="22">
        <v>0.015935</v>
      </c>
      <c r="L28" s="22">
        <v>0.017368</v>
      </c>
      <c r="M28" s="22">
        <v>0.013066</v>
      </c>
      <c r="N28" s="22">
        <v>0.0093728</v>
      </c>
      <c r="O28" s="22">
        <v>0.0080099</v>
      </c>
      <c r="P28" s="22">
        <v>0.010099</v>
      </c>
      <c r="Q28" s="22">
        <v>0.011205</v>
      </c>
      <c r="R28" s="22">
        <v>0.011174</v>
      </c>
      <c r="S28" s="22">
        <v>0.010495</v>
      </c>
      <c r="T28" s="22">
        <v>0.020104</v>
      </c>
      <c r="U28" s="22">
        <v>0.0082364</v>
      </c>
      <c r="V28" s="37">
        <v>0</v>
      </c>
      <c r="W28" s="1"/>
      <c r="X28" s="10" t="s">
        <v>38</v>
      </c>
      <c r="Y28" s="22">
        <v>0.010346</v>
      </c>
      <c r="Z28" s="22">
        <v>0.004391</v>
      </c>
      <c r="AA28" s="22">
        <v>0.013528</v>
      </c>
      <c r="AB28" s="22">
        <v>0.010623</v>
      </c>
      <c r="AC28" s="22">
        <v>0.01019</v>
      </c>
      <c r="AD28" s="22">
        <v>0.0042513</v>
      </c>
      <c r="AE28" s="22">
        <v>0.0088878</v>
      </c>
      <c r="AF28" s="22">
        <v>0.0096979</v>
      </c>
      <c r="AG28" s="22">
        <v>0.013098</v>
      </c>
      <c r="AH28" s="22">
        <v>0.012745</v>
      </c>
      <c r="AI28" s="22">
        <v>0.013421</v>
      </c>
      <c r="AJ28" s="22">
        <v>0.011502</v>
      </c>
      <c r="AK28" s="22">
        <v>0.0082808</v>
      </c>
      <c r="AL28" s="22">
        <v>0.011272</v>
      </c>
      <c r="AM28" s="22">
        <v>0.012396</v>
      </c>
      <c r="AN28" s="22">
        <v>0.010878</v>
      </c>
      <c r="AO28" s="22">
        <v>0.0097592</v>
      </c>
      <c r="AP28" s="22">
        <v>0.010369</v>
      </c>
      <c r="AQ28" s="22">
        <v>0.014524</v>
      </c>
      <c r="AR28" s="22">
        <v>0.0066007</v>
      </c>
      <c r="AS28" s="37">
        <v>0</v>
      </c>
    </row>
    <row r="29" spans="1:45" ht="13.5" thickBot="1">
      <c r="A29" s="12" t="s">
        <v>39</v>
      </c>
      <c r="B29" s="22">
        <v>-0.035772</v>
      </c>
      <c r="C29" s="22">
        <v>-0.067438</v>
      </c>
      <c r="D29" s="22">
        <v>-0.067019</v>
      </c>
      <c r="E29" s="22">
        <v>-0.067249</v>
      </c>
      <c r="F29" s="22">
        <v>-0.067495</v>
      </c>
      <c r="G29" s="22">
        <v>-0.067478</v>
      </c>
      <c r="H29" s="22">
        <v>-0.067607</v>
      </c>
      <c r="I29" s="22">
        <v>-0.067682</v>
      </c>
      <c r="J29" s="22">
        <v>-0.068103</v>
      </c>
      <c r="K29" s="22">
        <v>-0.067723</v>
      </c>
      <c r="L29" s="22">
        <v>-0.067838</v>
      </c>
      <c r="M29" s="22">
        <v>-0.068084</v>
      </c>
      <c r="N29" s="22">
        <v>-0.067822</v>
      </c>
      <c r="O29" s="22">
        <v>-0.067265</v>
      </c>
      <c r="P29" s="22">
        <v>-0.067406</v>
      </c>
      <c r="Q29" s="22">
        <v>-0.067986</v>
      </c>
      <c r="R29" s="22">
        <v>-0.067763</v>
      </c>
      <c r="S29" s="22">
        <v>-0.067154</v>
      </c>
      <c r="T29" s="22">
        <v>-0.066782</v>
      </c>
      <c r="U29" s="22">
        <v>-0.032242</v>
      </c>
      <c r="V29" s="38">
        <v>0</v>
      </c>
      <c r="W29" s="1"/>
      <c r="X29" s="11" t="s">
        <v>39</v>
      </c>
      <c r="Y29" s="24">
        <v>-0.036513</v>
      </c>
      <c r="Z29" s="24">
        <v>-0.068631</v>
      </c>
      <c r="AA29" s="24">
        <v>-0.068487</v>
      </c>
      <c r="AB29" s="24">
        <v>-0.068361</v>
      </c>
      <c r="AC29" s="24">
        <v>-0.068342</v>
      </c>
      <c r="AD29" s="24">
        <v>-0.068074</v>
      </c>
      <c r="AE29" s="24">
        <v>-0.068597</v>
      </c>
      <c r="AF29" s="24">
        <v>-0.068378</v>
      </c>
      <c r="AG29" s="24">
        <v>-0.068126</v>
      </c>
      <c r="AH29" s="24">
        <v>-0.068201</v>
      </c>
      <c r="AI29" s="24">
        <v>-0.068438</v>
      </c>
      <c r="AJ29" s="24">
        <v>-0.068071</v>
      </c>
      <c r="AK29" s="24">
        <v>-0.067524</v>
      </c>
      <c r="AL29" s="24">
        <v>-0.067496</v>
      </c>
      <c r="AM29" s="24">
        <v>-0.06788</v>
      </c>
      <c r="AN29" s="24">
        <v>-0.067945</v>
      </c>
      <c r="AO29" s="24">
        <v>-0.068615</v>
      </c>
      <c r="AP29" s="24">
        <v>-0.068114</v>
      </c>
      <c r="AQ29" s="24">
        <v>-0.068398</v>
      </c>
      <c r="AR29" s="24">
        <v>-0.034587</v>
      </c>
      <c r="AS29" s="38">
        <v>0</v>
      </c>
    </row>
    <row r="30" spans="1:45" ht="12.75">
      <c r="A30" s="87" t="s">
        <v>40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36" t="s">
        <v>125</v>
      </c>
      <c r="W30" s="1"/>
      <c r="X30" s="10" t="s">
        <v>40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36"/>
    </row>
    <row r="31" spans="1:45" ht="12.75">
      <c r="A31" s="9" t="s">
        <v>41</v>
      </c>
      <c r="B31" s="22">
        <v>-5.3215</v>
      </c>
      <c r="C31" s="22">
        <v>-2.2511</v>
      </c>
      <c r="D31" s="22">
        <v>-2.2621</v>
      </c>
      <c r="E31" s="22">
        <v>-2.3564</v>
      </c>
      <c r="F31" s="22">
        <v>-2.462</v>
      </c>
      <c r="G31" s="22">
        <v>-2.0718</v>
      </c>
      <c r="H31" s="22">
        <v>-2.3816</v>
      </c>
      <c r="I31" s="22">
        <v>-1.5426</v>
      </c>
      <c r="J31" s="22">
        <v>-1.8694</v>
      </c>
      <c r="K31" s="22">
        <v>-2.0606</v>
      </c>
      <c r="L31" s="22">
        <v>-1.944</v>
      </c>
      <c r="M31" s="22">
        <v>-2.51</v>
      </c>
      <c r="N31" s="22">
        <v>-2.261</v>
      </c>
      <c r="O31" s="22">
        <v>-2.0793</v>
      </c>
      <c r="P31" s="22">
        <v>-1.4192</v>
      </c>
      <c r="Q31" s="22">
        <v>-1.7857</v>
      </c>
      <c r="R31" s="22">
        <v>-2.2441</v>
      </c>
      <c r="S31" s="22">
        <v>-2.9818</v>
      </c>
      <c r="T31" s="22">
        <v>-1.8886</v>
      </c>
      <c r="U31" s="22">
        <v>-3.4599</v>
      </c>
      <c r="V31" s="37">
        <v>0</v>
      </c>
      <c r="W31" s="1"/>
      <c r="X31" s="10" t="s">
        <v>41</v>
      </c>
      <c r="Y31" s="22">
        <v>-2.8237</v>
      </c>
      <c r="Z31" s="22">
        <v>1.4777</v>
      </c>
      <c r="AA31" s="22">
        <v>1.9169</v>
      </c>
      <c r="AB31" s="22">
        <v>1.4429</v>
      </c>
      <c r="AC31" s="22">
        <v>1.8109</v>
      </c>
      <c r="AD31" s="22">
        <v>2.5388</v>
      </c>
      <c r="AE31" s="22">
        <v>2.1895</v>
      </c>
      <c r="AF31" s="22">
        <v>2.4873</v>
      </c>
      <c r="AG31" s="22">
        <v>1.2877</v>
      </c>
      <c r="AH31" s="22">
        <v>2.3181</v>
      </c>
      <c r="AI31" s="22">
        <v>2.4447</v>
      </c>
      <c r="AJ31" s="22">
        <v>3.1583</v>
      </c>
      <c r="AK31" s="22">
        <v>3.7095</v>
      </c>
      <c r="AL31" s="22">
        <v>3.4029</v>
      </c>
      <c r="AM31" s="22">
        <v>2.7354</v>
      </c>
      <c r="AN31" s="22">
        <v>2.2329</v>
      </c>
      <c r="AO31" s="22">
        <v>2.0173</v>
      </c>
      <c r="AP31" s="22">
        <v>2.1753</v>
      </c>
      <c r="AQ31" s="22">
        <v>3.0143</v>
      </c>
      <c r="AR31" s="22">
        <v>-2.9534</v>
      </c>
      <c r="AS31" s="37">
        <v>0</v>
      </c>
    </row>
    <row r="32" spans="1:45" ht="12.75">
      <c r="A32" s="9" t="s">
        <v>42</v>
      </c>
      <c r="B32" s="22">
        <v>0.57538</v>
      </c>
      <c r="C32" s="22">
        <v>-0.22357</v>
      </c>
      <c r="D32" s="22">
        <v>0.2542</v>
      </c>
      <c r="E32" s="22">
        <v>-0.020111</v>
      </c>
      <c r="F32" s="22">
        <v>0.28223</v>
      </c>
      <c r="G32" s="22">
        <v>0.23623</v>
      </c>
      <c r="H32" s="22">
        <v>-0.16122</v>
      </c>
      <c r="I32" s="22">
        <v>0.17852</v>
      </c>
      <c r="J32" s="22">
        <v>-0.075286</v>
      </c>
      <c r="K32" s="22">
        <v>0.27614</v>
      </c>
      <c r="L32" s="22">
        <v>-0.27179</v>
      </c>
      <c r="M32" s="22">
        <v>0.29222</v>
      </c>
      <c r="N32" s="22">
        <v>0.28659</v>
      </c>
      <c r="O32" s="22">
        <v>0.76404</v>
      </c>
      <c r="P32" s="22">
        <v>0.44194</v>
      </c>
      <c r="Q32" s="22">
        <v>-0.0098716</v>
      </c>
      <c r="R32" s="22">
        <v>0.36987</v>
      </c>
      <c r="S32" s="22">
        <v>0.47112</v>
      </c>
      <c r="T32" s="22">
        <v>0.16425</v>
      </c>
      <c r="U32" s="22">
        <v>-0.39255</v>
      </c>
      <c r="V32" s="37">
        <v>0</v>
      </c>
      <c r="W32" s="1"/>
      <c r="X32" s="10" t="s">
        <v>42</v>
      </c>
      <c r="Y32" s="22">
        <v>-1.4352</v>
      </c>
      <c r="Z32" s="22">
        <v>-0.25158</v>
      </c>
      <c r="AA32" s="22">
        <v>0.47953</v>
      </c>
      <c r="AB32" s="22">
        <v>0.69079</v>
      </c>
      <c r="AC32" s="22">
        <v>0.32737</v>
      </c>
      <c r="AD32" s="22">
        <v>-0.096482</v>
      </c>
      <c r="AE32" s="22">
        <v>0.25457</v>
      </c>
      <c r="AF32" s="22">
        <v>0.15924</v>
      </c>
      <c r="AG32" s="22">
        <v>0.78897</v>
      </c>
      <c r="AH32" s="22">
        <v>0.86189</v>
      </c>
      <c r="AI32" s="22">
        <v>0.40923</v>
      </c>
      <c r="AJ32" s="22">
        <v>0.61301</v>
      </c>
      <c r="AK32" s="22">
        <v>0.28653</v>
      </c>
      <c r="AL32" s="22">
        <v>0.33143</v>
      </c>
      <c r="AM32" s="22">
        <v>0.72317</v>
      </c>
      <c r="AN32" s="22">
        <v>0.6824</v>
      </c>
      <c r="AO32" s="22">
        <v>0.2976</v>
      </c>
      <c r="AP32" s="22">
        <v>0.9634</v>
      </c>
      <c r="AQ32" s="22">
        <v>0.62344</v>
      </c>
      <c r="AR32" s="22">
        <v>1.2257</v>
      </c>
      <c r="AS32" s="37">
        <v>0</v>
      </c>
    </row>
    <row r="33" spans="1:45" ht="12.75">
      <c r="A33" s="9" t="s">
        <v>43</v>
      </c>
      <c r="B33" s="22">
        <v>-0.88116</v>
      </c>
      <c r="C33" s="22">
        <v>0.15293</v>
      </c>
      <c r="D33" s="22">
        <v>0.1875</v>
      </c>
      <c r="E33" s="22">
        <v>0.22138</v>
      </c>
      <c r="F33" s="22">
        <v>0.5093</v>
      </c>
      <c r="G33" s="22">
        <v>0.34247</v>
      </c>
      <c r="H33" s="22">
        <v>0.3749</v>
      </c>
      <c r="I33" s="22">
        <v>0.17446</v>
      </c>
      <c r="J33" s="22">
        <v>0.094425</v>
      </c>
      <c r="K33" s="22">
        <v>0.33306</v>
      </c>
      <c r="L33" s="22">
        <v>0.37157</v>
      </c>
      <c r="M33" s="22">
        <v>0.19009</v>
      </c>
      <c r="N33" s="22">
        <v>0.19063</v>
      </c>
      <c r="O33" s="22">
        <v>0.032919</v>
      </c>
      <c r="P33" s="22">
        <v>-0.019105</v>
      </c>
      <c r="Q33" s="22">
        <v>0.027966</v>
      </c>
      <c r="R33" s="22">
        <v>-0.33906</v>
      </c>
      <c r="S33" s="22">
        <v>-0.20267</v>
      </c>
      <c r="T33" s="22">
        <v>0.20425</v>
      </c>
      <c r="U33" s="22">
        <v>-0.18398</v>
      </c>
      <c r="V33" s="37">
        <v>0</v>
      </c>
      <c r="W33" s="1"/>
      <c r="X33" s="10" t="s">
        <v>43</v>
      </c>
      <c r="Y33" s="22">
        <v>-0.39871</v>
      </c>
      <c r="Z33" s="22">
        <v>-0.11788</v>
      </c>
      <c r="AA33" s="22">
        <v>-0.16455</v>
      </c>
      <c r="AB33" s="22">
        <v>0.0539</v>
      </c>
      <c r="AC33" s="22">
        <v>-0.035166</v>
      </c>
      <c r="AD33" s="22">
        <v>0.19298</v>
      </c>
      <c r="AE33" s="22">
        <v>-0.010748</v>
      </c>
      <c r="AF33" s="22">
        <v>-0.55666</v>
      </c>
      <c r="AG33" s="22">
        <v>-0.85307</v>
      </c>
      <c r="AH33" s="22">
        <v>-0.044526</v>
      </c>
      <c r="AI33" s="22">
        <v>0.15558</v>
      </c>
      <c r="AJ33" s="22">
        <v>0.13992</v>
      </c>
      <c r="AK33" s="22">
        <v>-0.25505</v>
      </c>
      <c r="AL33" s="22">
        <v>-0.0071506</v>
      </c>
      <c r="AM33" s="22">
        <v>0.11638</v>
      </c>
      <c r="AN33" s="22">
        <v>-0.16406</v>
      </c>
      <c r="AO33" s="22">
        <v>-0.12488</v>
      </c>
      <c r="AP33" s="22">
        <v>-0.28196</v>
      </c>
      <c r="AQ33" s="22">
        <v>0.12228</v>
      </c>
      <c r="AR33" s="22">
        <v>-1.1526</v>
      </c>
      <c r="AS33" s="37">
        <v>0</v>
      </c>
    </row>
    <row r="34" spans="1:45" ht="12.75">
      <c r="A34" s="9" t="s">
        <v>44</v>
      </c>
      <c r="B34" s="22">
        <v>-1.508</v>
      </c>
      <c r="C34" s="22">
        <v>0.0020443</v>
      </c>
      <c r="D34" s="22">
        <v>0.0062559</v>
      </c>
      <c r="E34" s="22">
        <v>-0.085513</v>
      </c>
      <c r="F34" s="22">
        <v>-0.037146</v>
      </c>
      <c r="G34" s="22">
        <v>-0.12311</v>
      </c>
      <c r="H34" s="22">
        <v>-0.035181</v>
      </c>
      <c r="I34" s="22">
        <v>-0.13736</v>
      </c>
      <c r="J34" s="22">
        <v>0.015078</v>
      </c>
      <c r="K34" s="22">
        <v>0.168</v>
      </c>
      <c r="L34" s="22">
        <v>-0.034219</v>
      </c>
      <c r="M34" s="22">
        <v>0.11474</v>
      </c>
      <c r="N34" s="22">
        <v>0.087286</v>
      </c>
      <c r="O34" s="22">
        <v>0.097982</v>
      </c>
      <c r="P34" s="22">
        <v>-0.033278</v>
      </c>
      <c r="Q34" s="22">
        <v>-0.08535</v>
      </c>
      <c r="R34" s="22">
        <v>0.031913</v>
      </c>
      <c r="S34" s="22">
        <v>0.032259</v>
      </c>
      <c r="T34" s="22">
        <v>-0.0041066</v>
      </c>
      <c r="U34" s="22">
        <v>0.17267</v>
      </c>
      <c r="V34" s="37">
        <v>0</v>
      </c>
      <c r="W34" s="1"/>
      <c r="X34" s="10" t="s">
        <v>44</v>
      </c>
      <c r="Y34" s="22">
        <v>-1.9815</v>
      </c>
      <c r="Z34" s="22">
        <v>0.064169</v>
      </c>
      <c r="AA34" s="22">
        <v>0.13169</v>
      </c>
      <c r="AB34" s="22">
        <v>0.064946</v>
      </c>
      <c r="AC34" s="22">
        <v>-0.033238</v>
      </c>
      <c r="AD34" s="22">
        <v>-0.11679</v>
      </c>
      <c r="AE34" s="22">
        <v>0.020436</v>
      </c>
      <c r="AF34" s="22">
        <v>0.0033572</v>
      </c>
      <c r="AG34" s="22">
        <v>-0.01477</v>
      </c>
      <c r="AH34" s="22">
        <v>0.019101</v>
      </c>
      <c r="AI34" s="22">
        <v>-0.098705</v>
      </c>
      <c r="AJ34" s="22">
        <v>-0.054742</v>
      </c>
      <c r="AK34" s="22">
        <v>-0.16555</v>
      </c>
      <c r="AL34" s="22">
        <v>-0.063906</v>
      </c>
      <c r="AM34" s="22">
        <v>-0.070523</v>
      </c>
      <c r="AN34" s="22">
        <v>0.037029</v>
      </c>
      <c r="AO34" s="22">
        <v>0.044101</v>
      </c>
      <c r="AP34" s="22">
        <v>0.16948</v>
      </c>
      <c r="AQ34" s="22">
        <v>-0.057062</v>
      </c>
      <c r="AR34" s="22">
        <v>0.34035</v>
      </c>
      <c r="AS34" s="37">
        <v>0</v>
      </c>
    </row>
    <row r="35" spans="1:45" ht="12.75">
      <c r="A35" s="9" t="s">
        <v>45</v>
      </c>
      <c r="B35" s="22">
        <v>0.1788</v>
      </c>
      <c r="C35" s="22">
        <v>0.23449</v>
      </c>
      <c r="D35" s="22">
        <v>0.20193</v>
      </c>
      <c r="E35" s="22">
        <v>0.19586</v>
      </c>
      <c r="F35" s="22">
        <v>0.18814</v>
      </c>
      <c r="G35" s="22">
        <v>0.26852</v>
      </c>
      <c r="H35" s="22">
        <v>0.19926</v>
      </c>
      <c r="I35" s="22">
        <v>0.191</v>
      </c>
      <c r="J35" s="22">
        <v>0.21007</v>
      </c>
      <c r="K35" s="22">
        <v>0.23449</v>
      </c>
      <c r="L35" s="22">
        <v>0.27586</v>
      </c>
      <c r="M35" s="22">
        <v>0.23096</v>
      </c>
      <c r="N35" s="22">
        <v>0.17973</v>
      </c>
      <c r="O35" s="22">
        <v>0.15738</v>
      </c>
      <c r="P35" s="22">
        <v>0.1733</v>
      </c>
      <c r="Q35" s="22">
        <v>0.13885</v>
      </c>
      <c r="R35" s="22">
        <v>0.18483</v>
      </c>
      <c r="S35" s="22">
        <v>0.13496</v>
      </c>
      <c r="T35" s="22">
        <v>0.21905</v>
      </c>
      <c r="U35" s="22">
        <v>0.032084</v>
      </c>
      <c r="V35" s="37">
        <v>0</v>
      </c>
      <c r="W35" s="1"/>
      <c r="X35" s="10" t="s">
        <v>45</v>
      </c>
      <c r="Y35" s="22">
        <v>0.34391</v>
      </c>
      <c r="Z35" s="22">
        <v>-0.062824</v>
      </c>
      <c r="AA35" s="22">
        <v>-0.035285</v>
      </c>
      <c r="AB35" s="22">
        <v>-0.045695</v>
      </c>
      <c r="AC35" s="22">
        <v>-0.05652</v>
      </c>
      <c r="AD35" s="22">
        <v>-0.010982</v>
      </c>
      <c r="AE35" s="22">
        <v>-0.019867</v>
      </c>
      <c r="AF35" s="22">
        <v>-0.047593</v>
      </c>
      <c r="AG35" s="22">
        <v>-0.17292</v>
      </c>
      <c r="AH35" s="22">
        <v>-0.10793</v>
      </c>
      <c r="AI35" s="22">
        <v>-0.10229</v>
      </c>
      <c r="AJ35" s="22">
        <v>-0.04448</v>
      </c>
      <c r="AK35" s="22">
        <v>-0.088305</v>
      </c>
      <c r="AL35" s="22">
        <v>-0.089623</v>
      </c>
      <c r="AM35" s="22">
        <v>-0.10883</v>
      </c>
      <c r="AN35" s="22">
        <v>-0.082903</v>
      </c>
      <c r="AO35" s="22">
        <v>-0.11221</v>
      </c>
      <c r="AP35" s="22">
        <v>-0.09694</v>
      </c>
      <c r="AQ35" s="22">
        <v>-0.14606</v>
      </c>
      <c r="AR35" s="22">
        <v>-0.17289</v>
      </c>
      <c r="AS35" s="37">
        <v>0</v>
      </c>
    </row>
    <row r="36" spans="1:45" ht="12.75">
      <c r="A36" s="9" t="s">
        <v>46</v>
      </c>
      <c r="B36" s="22">
        <v>-1.1033</v>
      </c>
      <c r="C36" s="22">
        <v>0.035057</v>
      </c>
      <c r="D36" s="22">
        <v>0.057592</v>
      </c>
      <c r="E36" s="22">
        <v>0.007785</v>
      </c>
      <c r="F36" s="22">
        <v>0.024878</v>
      </c>
      <c r="G36" s="22">
        <v>-0.023627</v>
      </c>
      <c r="H36" s="22">
        <v>-0.0032651</v>
      </c>
      <c r="I36" s="22">
        <v>-0.022901</v>
      </c>
      <c r="J36" s="22">
        <v>-0.055555</v>
      </c>
      <c r="K36" s="22">
        <v>0.013749</v>
      </c>
      <c r="L36" s="22">
        <v>-0.040992</v>
      </c>
      <c r="M36" s="22">
        <v>-0.01295</v>
      </c>
      <c r="N36" s="22">
        <v>-0.023154</v>
      </c>
      <c r="O36" s="22">
        <v>0.029965</v>
      </c>
      <c r="P36" s="22">
        <v>0.029625</v>
      </c>
      <c r="Q36" s="22">
        <v>0.037951</v>
      </c>
      <c r="R36" s="22">
        <v>0.00093537</v>
      </c>
      <c r="S36" s="22">
        <v>0.0072587</v>
      </c>
      <c r="T36" s="22">
        <v>0.035541</v>
      </c>
      <c r="U36" s="22">
        <v>0.0074909</v>
      </c>
      <c r="V36" s="37">
        <v>0</v>
      </c>
      <c r="W36" s="1"/>
      <c r="X36" s="10" t="s">
        <v>46</v>
      </c>
      <c r="Y36" s="22">
        <v>-1.3214</v>
      </c>
      <c r="Z36" s="22">
        <v>0.015018</v>
      </c>
      <c r="AA36" s="22">
        <v>0.059262</v>
      </c>
      <c r="AB36" s="22">
        <v>0.053793</v>
      </c>
      <c r="AC36" s="22">
        <v>0.036431</v>
      </c>
      <c r="AD36" s="22">
        <v>-0.0016267</v>
      </c>
      <c r="AE36" s="22">
        <v>0.04525</v>
      </c>
      <c r="AF36" s="22">
        <v>-0.082463</v>
      </c>
      <c r="AG36" s="22">
        <v>-0.023934</v>
      </c>
      <c r="AH36" s="22">
        <v>0.076582</v>
      </c>
      <c r="AI36" s="22">
        <v>0.050823</v>
      </c>
      <c r="AJ36" s="22">
        <v>0.02067</v>
      </c>
      <c r="AK36" s="22">
        <v>0.023269</v>
      </c>
      <c r="AL36" s="22">
        <v>-0.0024971</v>
      </c>
      <c r="AM36" s="22">
        <v>-0.0039369</v>
      </c>
      <c r="AN36" s="22">
        <v>0.054135</v>
      </c>
      <c r="AO36" s="22">
        <v>-0.0045353</v>
      </c>
      <c r="AP36" s="22">
        <v>0.041957</v>
      </c>
      <c r="AQ36" s="22">
        <v>0.068517</v>
      </c>
      <c r="AR36" s="22">
        <v>0.043937</v>
      </c>
      <c r="AS36" s="37">
        <v>0</v>
      </c>
    </row>
    <row r="37" spans="1:45" ht="12.75">
      <c r="A37" s="9" t="s">
        <v>47</v>
      </c>
      <c r="B37" s="22">
        <v>0.10436</v>
      </c>
      <c r="C37" s="22">
        <v>0.057728</v>
      </c>
      <c r="D37" s="22">
        <v>0.065492</v>
      </c>
      <c r="E37" s="22">
        <v>0.034005</v>
      </c>
      <c r="F37" s="22">
        <v>0.051162</v>
      </c>
      <c r="G37" s="22">
        <v>0.027417</v>
      </c>
      <c r="H37" s="22">
        <v>0.058417</v>
      </c>
      <c r="I37" s="22">
        <v>0.068192</v>
      </c>
      <c r="J37" s="22">
        <v>0.036486</v>
      </c>
      <c r="K37" s="22">
        <v>0.066596</v>
      </c>
      <c r="L37" s="22">
        <v>0.079306</v>
      </c>
      <c r="M37" s="22">
        <v>0.041297</v>
      </c>
      <c r="N37" s="22">
        <v>0.022044</v>
      </c>
      <c r="O37" s="22">
        <v>0.038609</v>
      </c>
      <c r="P37" s="22">
        <v>0.012256</v>
      </c>
      <c r="Q37" s="22">
        <v>0.048373</v>
      </c>
      <c r="R37" s="22">
        <v>0.094351</v>
      </c>
      <c r="S37" s="22">
        <v>0.076138</v>
      </c>
      <c r="T37" s="22">
        <v>0.071552</v>
      </c>
      <c r="U37" s="22">
        <v>0.059699</v>
      </c>
      <c r="V37" s="37">
        <v>0</v>
      </c>
      <c r="W37" s="1"/>
      <c r="X37" s="10" t="s">
        <v>47</v>
      </c>
      <c r="Y37" s="22">
        <v>0.068561</v>
      </c>
      <c r="Z37" s="22">
        <v>0.13859</v>
      </c>
      <c r="AA37" s="22">
        <v>0.17869</v>
      </c>
      <c r="AB37" s="22">
        <v>0.15599</v>
      </c>
      <c r="AC37" s="22">
        <v>0.17381</v>
      </c>
      <c r="AD37" s="22">
        <v>0.15459</v>
      </c>
      <c r="AE37" s="22">
        <v>0.19786</v>
      </c>
      <c r="AF37" s="22">
        <v>0.22493</v>
      </c>
      <c r="AG37" s="22">
        <v>0.21027</v>
      </c>
      <c r="AH37" s="22">
        <v>0.17171</v>
      </c>
      <c r="AI37" s="22">
        <v>0.17603</v>
      </c>
      <c r="AJ37" s="22">
        <v>0.20576</v>
      </c>
      <c r="AK37" s="22">
        <v>0.19778</v>
      </c>
      <c r="AL37" s="22">
        <v>0.17674</v>
      </c>
      <c r="AM37" s="22">
        <v>0.19018</v>
      </c>
      <c r="AN37" s="22">
        <v>0.17659</v>
      </c>
      <c r="AO37" s="22">
        <v>0.1646</v>
      </c>
      <c r="AP37" s="22">
        <v>0.18254</v>
      </c>
      <c r="AQ37" s="22">
        <v>0.169</v>
      </c>
      <c r="AR37" s="22">
        <v>0.063273</v>
      </c>
      <c r="AS37" s="37">
        <v>0</v>
      </c>
    </row>
    <row r="38" spans="1:45" ht="12.75">
      <c r="A38" s="9" t="s">
        <v>48</v>
      </c>
      <c r="B38" s="22">
        <v>0.12477</v>
      </c>
      <c r="C38" s="22">
        <v>-0.044834</v>
      </c>
      <c r="D38" s="22">
        <v>-0.046917</v>
      </c>
      <c r="E38" s="22">
        <v>-0.047703</v>
      </c>
      <c r="F38" s="22">
        <v>-0.087681</v>
      </c>
      <c r="G38" s="22">
        <v>-0.047563</v>
      </c>
      <c r="H38" s="22">
        <v>-0.041928</v>
      </c>
      <c r="I38" s="22">
        <v>-0.0493</v>
      </c>
      <c r="J38" s="22">
        <v>-0.059167</v>
      </c>
      <c r="K38" s="22">
        <v>-0.073043</v>
      </c>
      <c r="L38" s="22">
        <v>-0.064408</v>
      </c>
      <c r="M38" s="22">
        <v>-0.051086</v>
      </c>
      <c r="N38" s="22">
        <v>-0.064528</v>
      </c>
      <c r="O38" s="22">
        <v>-0.07447</v>
      </c>
      <c r="P38" s="22">
        <v>-0.033232</v>
      </c>
      <c r="Q38" s="22">
        <v>-0.0081906</v>
      </c>
      <c r="R38" s="22">
        <v>-0.042585</v>
      </c>
      <c r="S38" s="22">
        <v>-0.045234</v>
      </c>
      <c r="T38" s="22">
        <v>-0.10836</v>
      </c>
      <c r="U38" s="22">
        <v>0.0029869</v>
      </c>
      <c r="V38" s="37">
        <v>0</v>
      </c>
      <c r="W38" s="1"/>
      <c r="X38" s="10" t="s">
        <v>48</v>
      </c>
      <c r="Y38" s="22">
        <v>0.058973</v>
      </c>
      <c r="Z38" s="22">
        <v>-0.030758</v>
      </c>
      <c r="AA38" s="22">
        <v>-0.047293</v>
      </c>
      <c r="AB38" s="22">
        <v>-0.050162</v>
      </c>
      <c r="AC38" s="22">
        <v>-0.053011</v>
      </c>
      <c r="AD38" s="22">
        <v>-0.039039</v>
      </c>
      <c r="AE38" s="22">
        <v>-0.030702</v>
      </c>
      <c r="AF38" s="22">
        <v>-0.062114</v>
      </c>
      <c r="AG38" s="22">
        <v>-0.060417</v>
      </c>
      <c r="AH38" s="22">
        <v>-0.057078</v>
      </c>
      <c r="AI38" s="22">
        <v>-0.036915</v>
      </c>
      <c r="AJ38" s="22">
        <v>-0.028243</v>
      </c>
      <c r="AK38" s="22">
        <v>-0.027407</v>
      </c>
      <c r="AL38" s="22">
        <v>-0.051133</v>
      </c>
      <c r="AM38" s="22">
        <v>-0.050318</v>
      </c>
      <c r="AN38" s="22">
        <v>-0.047041</v>
      </c>
      <c r="AO38" s="22">
        <v>-0.045123</v>
      </c>
      <c r="AP38" s="22">
        <v>-0.058132</v>
      </c>
      <c r="AQ38" s="22">
        <v>-0.058884</v>
      </c>
      <c r="AR38" s="22">
        <v>0.0065592</v>
      </c>
      <c r="AS38" s="37">
        <v>0</v>
      </c>
    </row>
    <row r="39" spans="1:45" ht="12.75">
      <c r="A39" s="9" t="s">
        <v>49</v>
      </c>
      <c r="B39" s="22">
        <v>0.12729</v>
      </c>
      <c r="C39" s="22">
        <v>0.19292</v>
      </c>
      <c r="D39" s="22">
        <v>0.20778</v>
      </c>
      <c r="E39" s="22">
        <v>0.17282</v>
      </c>
      <c r="F39" s="22">
        <v>0.19583</v>
      </c>
      <c r="G39" s="22">
        <v>0.18947</v>
      </c>
      <c r="H39" s="22">
        <v>0.24357</v>
      </c>
      <c r="I39" s="22">
        <v>0.26018</v>
      </c>
      <c r="J39" s="22">
        <v>0.2402</v>
      </c>
      <c r="K39" s="22">
        <v>0.23509</v>
      </c>
      <c r="L39" s="22">
        <v>0.22846</v>
      </c>
      <c r="M39" s="22">
        <v>0.24993</v>
      </c>
      <c r="N39" s="22">
        <v>0.21567</v>
      </c>
      <c r="O39" s="22">
        <v>0.19905</v>
      </c>
      <c r="P39" s="22">
        <v>0.23521</v>
      </c>
      <c r="Q39" s="22">
        <v>0.24773</v>
      </c>
      <c r="R39" s="22">
        <v>0.25993</v>
      </c>
      <c r="S39" s="22">
        <v>0.21976</v>
      </c>
      <c r="T39" s="22">
        <v>0.22775</v>
      </c>
      <c r="U39" s="22">
        <v>0.14289</v>
      </c>
      <c r="V39" s="37">
        <v>0</v>
      </c>
      <c r="W39" s="1"/>
      <c r="X39" s="10" t="s">
        <v>49</v>
      </c>
      <c r="Y39" s="22">
        <v>0.13676</v>
      </c>
      <c r="Z39" s="22">
        <v>0.2453</v>
      </c>
      <c r="AA39" s="22">
        <v>0.27193</v>
      </c>
      <c r="AB39" s="22">
        <v>0.22254</v>
      </c>
      <c r="AC39" s="22">
        <v>0.24924</v>
      </c>
      <c r="AD39" s="22">
        <v>0.2032</v>
      </c>
      <c r="AE39" s="22">
        <v>0.26371</v>
      </c>
      <c r="AF39" s="22">
        <v>0.26322</v>
      </c>
      <c r="AG39" s="22">
        <v>0.22767</v>
      </c>
      <c r="AH39" s="22">
        <v>0.23663</v>
      </c>
      <c r="AI39" s="22">
        <v>0.22521</v>
      </c>
      <c r="AJ39" s="22">
        <v>0.24435</v>
      </c>
      <c r="AK39" s="22">
        <v>0.25199</v>
      </c>
      <c r="AL39" s="22">
        <v>0.23639</v>
      </c>
      <c r="AM39" s="22">
        <v>0.2584</v>
      </c>
      <c r="AN39" s="22">
        <v>0.2619</v>
      </c>
      <c r="AO39" s="22">
        <v>0.24515</v>
      </c>
      <c r="AP39" s="22">
        <v>0.26033</v>
      </c>
      <c r="AQ39" s="22">
        <v>0.21002</v>
      </c>
      <c r="AR39" s="22">
        <v>0.13183</v>
      </c>
      <c r="AS39" s="37">
        <v>0</v>
      </c>
    </row>
    <row r="40" spans="1:45" ht="12.75">
      <c r="A40" s="9" t="s">
        <v>50</v>
      </c>
      <c r="B40" s="22">
        <v>-0.16766</v>
      </c>
      <c r="C40" s="22">
        <v>-0.025935</v>
      </c>
      <c r="D40" s="22">
        <v>-0.02314</v>
      </c>
      <c r="E40" s="22">
        <v>-0.02735</v>
      </c>
      <c r="F40" s="22">
        <v>-0.020447</v>
      </c>
      <c r="G40" s="22">
        <v>-0.027933</v>
      </c>
      <c r="H40" s="22">
        <v>-0.023946</v>
      </c>
      <c r="I40" s="22">
        <v>-0.027528</v>
      </c>
      <c r="J40" s="22">
        <v>-0.03661</v>
      </c>
      <c r="K40" s="22">
        <v>-0.023429</v>
      </c>
      <c r="L40" s="22">
        <v>-0.0388</v>
      </c>
      <c r="M40" s="22">
        <v>-0.031304</v>
      </c>
      <c r="N40" s="22">
        <v>-0.039576</v>
      </c>
      <c r="O40" s="22">
        <v>-0.030242</v>
      </c>
      <c r="P40" s="22">
        <v>-0.034342</v>
      </c>
      <c r="Q40" s="22">
        <v>-0.028076</v>
      </c>
      <c r="R40" s="22">
        <v>-0.036291</v>
      </c>
      <c r="S40" s="22">
        <v>-0.03764</v>
      </c>
      <c r="T40" s="22">
        <v>-0.042814</v>
      </c>
      <c r="U40" s="22">
        <v>-0.003844</v>
      </c>
      <c r="V40" s="37">
        <v>0</v>
      </c>
      <c r="W40" s="1"/>
      <c r="X40" s="10" t="s">
        <v>50</v>
      </c>
      <c r="Y40" s="22">
        <v>-0.16589</v>
      </c>
      <c r="Z40" s="22">
        <v>-0.021955</v>
      </c>
      <c r="AA40" s="22">
        <v>-0.031867</v>
      </c>
      <c r="AB40" s="22">
        <v>-0.037759</v>
      </c>
      <c r="AC40" s="22">
        <v>-0.037302</v>
      </c>
      <c r="AD40" s="22">
        <v>-0.039284</v>
      </c>
      <c r="AE40" s="22">
        <v>-0.040558</v>
      </c>
      <c r="AF40" s="22">
        <v>-0.038726</v>
      </c>
      <c r="AG40" s="22">
        <v>-0.049585</v>
      </c>
      <c r="AH40" s="22">
        <v>-0.032457</v>
      </c>
      <c r="AI40" s="22">
        <v>-0.041486</v>
      </c>
      <c r="AJ40" s="22">
        <v>-0.045006</v>
      </c>
      <c r="AK40" s="22">
        <v>-0.034515</v>
      </c>
      <c r="AL40" s="22">
        <v>-0.038109</v>
      </c>
      <c r="AM40" s="22">
        <v>-0.04802</v>
      </c>
      <c r="AN40" s="22">
        <v>-0.042619</v>
      </c>
      <c r="AO40" s="22">
        <v>-0.035978</v>
      </c>
      <c r="AP40" s="22">
        <v>-0.036313</v>
      </c>
      <c r="AQ40" s="22">
        <v>-0.03339</v>
      </c>
      <c r="AR40" s="22">
        <v>0.0094123</v>
      </c>
      <c r="AS40" s="37">
        <v>0</v>
      </c>
    </row>
    <row r="41" spans="1:45" ht="12.75">
      <c r="A41" s="9" t="s">
        <v>51</v>
      </c>
      <c r="B41" s="22">
        <v>0.021978</v>
      </c>
      <c r="C41" s="22">
        <v>0.035469</v>
      </c>
      <c r="D41" s="22">
        <v>0.036673</v>
      </c>
      <c r="E41" s="22">
        <v>0.033235</v>
      </c>
      <c r="F41" s="22">
        <v>0.035076</v>
      </c>
      <c r="G41" s="22">
        <v>0.035175</v>
      </c>
      <c r="H41" s="22">
        <v>0.037989</v>
      </c>
      <c r="I41" s="22">
        <v>0.04049</v>
      </c>
      <c r="J41" s="22">
        <v>0.040522</v>
      </c>
      <c r="K41" s="22">
        <v>0.038361</v>
      </c>
      <c r="L41" s="22">
        <v>0.040166</v>
      </c>
      <c r="M41" s="22">
        <v>0.041517</v>
      </c>
      <c r="N41" s="22">
        <v>0.035813</v>
      </c>
      <c r="O41" s="22">
        <v>0.035405</v>
      </c>
      <c r="P41" s="22">
        <v>0.04179</v>
      </c>
      <c r="Q41" s="22">
        <v>0.04083</v>
      </c>
      <c r="R41" s="22">
        <v>0.043378</v>
      </c>
      <c r="S41" s="22">
        <v>0.035182</v>
      </c>
      <c r="T41" s="22">
        <v>0.03737</v>
      </c>
      <c r="U41" s="22">
        <v>0.01292</v>
      </c>
      <c r="V41" s="37">
        <v>0</v>
      </c>
      <c r="W41" s="1"/>
      <c r="X41" s="10" t="s">
        <v>51</v>
      </c>
      <c r="Y41" s="22">
        <v>0.02335</v>
      </c>
      <c r="Z41" s="22">
        <v>0.045877</v>
      </c>
      <c r="AA41" s="22">
        <v>0.052388</v>
      </c>
      <c r="AB41" s="22">
        <v>0.041945</v>
      </c>
      <c r="AC41" s="22">
        <v>0.044997</v>
      </c>
      <c r="AD41" s="22">
        <v>0.040134</v>
      </c>
      <c r="AE41" s="22">
        <v>0.045644</v>
      </c>
      <c r="AF41" s="22">
        <v>0.047551</v>
      </c>
      <c r="AG41" s="22">
        <v>0.042475</v>
      </c>
      <c r="AH41" s="22">
        <v>0.04227</v>
      </c>
      <c r="AI41" s="22">
        <v>0.041743</v>
      </c>
      <c r="AJ41" s="22">
        <v>0.046232</v>
      </c>
      <c r="AK41" s="22">
        <v>0.048154</v>
      </c>
      <c r="AL41" s="22">
        <v>0.044975</v>
      </c>
      <c r="AM41" s="22">
        <v>0.042604</v>
      </c>
      <c r="AN41" s="22">
        <v>0.045838</v>
      </c>
      <c r="AO41" s="22">
        <v>0.043565</v>
      </c>
      <c r="AP41" s="22">
        <v>0.048854</v>
      </c>
      <c r="AQ41" s="22">
        <v>0.038458</v>
      </c>
      <c r="AR41" s="22">
        <v>0.0090577</v>
      </c>
      <c r="AS41" s="37">
        <v>0</v>
      </c>
    </row>
    <row r="42" spans="1:45" ht="12.75">
      <c r="A42" s="9" t="s">
        <v>52</v>
      </c>
      <c r="B42" s="22">
        <v>0.015288</v>
      </c>
      <c r="C42" s="22">
        <v>-0.0056756</v>
      </c>
      <c r="D42" s="22">
        <v>-0.0039101</v>
      </c>
      <c r="E42" s="22">
        <v>-0.0039792</v>
      </c>
      <c r="F42" s="22">
        <v>-0.0065355</v>
      </c>
      <c r="G42" s="22">
        <v>-0.0044021</v>
      </c>
      <c r="H42" s="22">
        <v>-0.0036427</v>
      </c>
      <c r="I42" s="22">
        <v>-0.0027083</v>
      </c>
      <c r="J42" s="22">
        <v>-0.0035166</v>
      </c>
      <c r="K42" s="22">
        <v>-0.0042968</v>
      </c>
      <c r="L42" s="22">
        <v>-0.0060053</v>
      </c>
      <c r="M42" s="22">
        <v>-0.0034219</v>
      </c>
      <c r="N42" s="22">
        <v>-0.0049981</v>
      </c>
      <c r="O42" s="22">
        <v>-0.0032784</v>
      </c>
      <c r="P42" s="22">
        <v>-0.002934</v>
      </c>
      <c r="Q42" s="22">
        <v>-0.002009</v>
      </c>
      <c r="R42" s="22">
        <v>-0.0019916</v>
      </c>
      <c r="S42" s="22">
        <v>-0.0033893</v>
      </c>
      <c r="T42" s="22">
        <v>-0.0062725</v>
      </c>
      <c r="U42" s="22">
        <v>0.0053983</v>
      </c>
      <c r="V42" s="37">
        <v>0</v>
      </c>
      <c r="W42" s="1"/>
      <c r="X42" s="10" t="s">
        <v>52</v>
      </c>
      <c r="Y42" s="22">
        <v>0.016538</v>
      </c>
      <c r="Z42" s="22">
        <v>-0.0028605</v>
      </c>
      <c r="AA42" s="22">
        <v>-0.003206</v>
      </c>
      <c r="AB42" s="22">
        <v>-0.0039485</v>
      </c>
      <c r="AC42" s="22">
        <v>-0.0062303</v>
      </c>
      <c r="AD42" s="22">
        <v>-0.00653</v>
      </c>
      <c r="AE42" s="22">
        <v>-0.0055633</v>
      </c>
      <c r="AF42" s="22">
        <v>-0.002661</v>
      </c>
      <c r="AG42" s="22">
        <v>-0.0039846</v>
      </c>
      <c r="AH42" s="22">
        <v>-0.0034638</v>
      </c>
      <c r="AI42" s="22">
        <v>-0.004941</v>
      </c>
      <c r="AJ42" s="22">
        <v>-0.0033974</v>
      </c>
      <c r="AK42" s="22">
        <v>-0.0047343</v>
      </c>
      <c r="AL42" s="22">
        <v>-0.0038532</v>
      </c>
      <c r="AM42" s="22">
        <v>-0.0038437</v>
      </c>
      <c r="AN42" s="22">
        <v>-0.0040525</v>
      </c>
      <c r="AO42" s="22">
        <v>-0.00377</v>
      </c>
      <c r="AP42" s="22">
        <v>-0.0036498</v>
      </c>
      <c r="AQ42" s="22">
        <v>-0.0041263</v>
      </c>
      <c r="AR42" s="22">
        <v>0.0063726</v>
      </c>
      <c r="AS42" s="37">
        <v>0</v>
      </c>
    </row>
    <row r="43" spans="1:45" ht="12.75">
      <c r="A43" s="9" t="s">
        <v>53</v>
      </c>
      <c r="B43" s="22">
        <v>-0.00046898</v>
      </c>
      <c r="C43" s="22">
        <v>0.011261</v>
      </c>
      <c r="D43" s="22">
        <v>0.013147</v>
      </c>
      <c r="E43" s="22">
        <v>0.012429</v>
      </c>
      <c r="F43" s="22">
        <v>0.016086</v>
      </c>
      <c r="G43" s="22">
        <v>0.013883</v>
      </c>
      <c r="H43" s="22">
        <v>0.016757</v>
      </c>
      <c r="I43" s="22">
        <v>0.016314</v>
      </c>
      <c r="J43" s="22">
        <v>0.015783</v>
      </c>
      <c r="K43" s="22">
        <v>0.017465</v>
      </c>
      <c r="L43" s="22">
        <v>0.016331</v>
      </c>
      <c r="M43" s="22">
        <v>0.018088</v>
      </c>
      <c r="N43" s="22">
        <v>0.016876</v>
      </c>
      <c r="O43" s="22">
        <v>0.015131</v>
      </c>
      <c r="P43" s="22">
        <v>0.015728</v>
      </c>
      <c r="Q43" s="22">
        <v>0.017584</v>
      </c>
      <c r="R43" s="22">
        <v>0.016809</v>
      </c>
      <c r="S43" s="22">
        <v>0.016195</v>
      </c>
      <c r="T43" s="22">
        <v>0.014981</v>
      </c>
      <c r="U43" s="22">
        <v>0.0067239</v>
      </c>
      <c r="V43" s="37">
        <v>0</v>
      </c>
      <c r="W43" s="1"/>
      <c r="X43" s="10" t="s">
        <v>53</v>
      </c>
      <c r="Y43" s="22">
        <v>-0.0074292</v>
      </c>
      <c r="Z43" s="22">
        <v>0.014963</v>
      </c>
      <c r="AA43" s="22">
        <v>0.016193</v>
      </c>
      <c r="AB43" s="22">
        <v>0.014038</v>
      </c>
      <c r="AC43" s="22">
        <v>0.015924</v>
      </c>
      <c r="AD43" s="22">
        <v>0.014035</v>
      </c>
      <c r="AE43" s="22">
        <v>0.018076</v>
      </c>
      <c r="AF43" s="22">
        <v>0.014456</v>
      </c>
      <c r="AG43" s="22">
        <v>0.012727</v>
      </c>
      <c r="AH43" s="22">
        <v>0.015648</v>
      </c>
      <c r="AI43" s="22">
        <v>0.015761</v>
      </c>
      <c r="AJ43" s="22">
        <v>0.01675</v>
      </c>
      <c r="AK43" s="22">
        <v>0.015796</v>
      </c>
      <c r="AL43" s="22">
        <v>0.015029</v>
      </c>
      <c r="AM43" s="22">
        <v>0.01675</v>
      </c>
      <c r="AN43" s="22">
        <v>0.015322</v>
      </c>
      <c r="AO43" s="22">
        <v>0.015853</v>
      </c>
      <c r="AP43" s="22">
        <v>0.016465</v>
      </c>
      <c r="AQ43" s="22">
        <v>0.015152</v>
      </c>
      <c r="AR43" s="22">
        <v>0.0055066</v>
      </c>
      <c r="AS43" s="37">
        <v>0</v>
      </c>
    </row>
    <row r="44" spans="1:45" ht="12.75">
      <c r="A44" s="9" t="s">
        <v>54</v>
      </c>
      <c r="B44" s="22">
        <v>-0.0038745</v>
      </c>
      <c r="C44" s="22">
        <v>0.0011837</v>
      </c>
      <c r="D44" s="22">
        <v>0.0036949</v>
      </c>
      <c r="E44" s="22">
        <v>-0.0017854</v>
      </c>
      <c r="F44" s="22">
        <v>-0.0021756</v>
      </c>
      <c r="G44" s="22">
        <v>-0.0040291</v>
      </c>
      <c r="H44" s="22">
        <v>-0.0016102</v>
      </c>
      <c r="I44" s="22">
        <v>0.00073685</v>
      </c>
      <c r="J44" s="22">
        <v>-0.0016138</v>
      </c>
      <c r="K44" s="22">
        <v>6.7278E-06</v>
      </c>
      <c r="L44" s="22">
        <v>0.00016403</v>
      </c>
      <c r="M44" s="22">
        <v>0.0002109</v>
      </c>
      <c r="N44" s="22">
        <v>-0.0026131</v>
      </c>
      <c r="O44" s="22">
        <v>-0.002915</v>
      </c>
      <c r="P44" s="22">
        <v>-0.0016519</v>
      </c>
      <c r="Q44" s="22">
        <v>-0.0011757</v>
      </c>
      <c r="R44" s="22">
        <v>-0.00097685</v>
      </c>
      <c r="S44" s="22">
        <v>-0.0022839</v>
      </c>
      <c r="T44" s="22">
        <v>0.0024105</v>
      </c>
      <c r="U44" s="22">
        <v>0.0050778</v>
      </c>
      <c r="V44" s="37">
        <v>0</v>
      </c>
      <c r="W44" s="1"/>
      <c r="X44" s="10" t="s">
        <v>54</v>
      </c>
      <c r="Y44" s="22">
        <v>-0.0028705</v>
      </c>
      <c r="Z44" s="22">
        <v>-0.005423</v>
      </c>
      <c r="AA44" s="22">
        <v>0.0013735</v>
      </c>
      <c r="AB44" s="22">
        <v>-0.0017419</v>
      </c>
      <c r="AC44" s="22">
        <v>-0.0025136</v>
      </c>
      <c r="AD44" s="22">
        <v>-0.0068246</v>
      </c>
      <c r="AE44" s="22">
        <v>-0.002383</v>
      </c>
      <c r="AF44" s="22">
        <v>-0.0041564</v>
      </c>
      <c r="AG44" s="22">
        <v>-0.0019222</v>
      </c>
      <c r="AH44" s="22">
        <v>0.00039828</v>
      </c>
      <c r="AI44" s="22">
        <v>-0.00022399</v>
      </c>
      <c r="AJ44" s="22">
        <v>-0.00023315</v>
      </c>
      <c r="AK44" s="22">
        <v>-0.0032247</v>
      </c>
      <c r="AL44" s="22">
        <v>-0.0024493</v>
      </c>
      <c r="AM44" s="22">
        <v>0.00022675</v>
      </c>
      <c r="AN44" s="22">
        <v>-0.00094921</v>
      </c>
      <c r="AO44" s="22">
        <v>-0.00368</v>
      </c>
      <c r="AP44" s="22">
        <v>-0.0029292</v>
      </c>
      <c r="AQ44" s="22">
        <v>-0.0015101</v>
      </c>
      <c r="AR44" s="22">
        <v>0.0038381</v>
      </c>
      <c r="AS44" s="37">
        <v>0</v>
      </c>
    </row>
    <row r="45" spans="1:45" ht="12.75">
      <c r="A45" s="9" t="s">
        <v>55</v>
      </c>
      <c r="B45" s="22">
        <v>-0.010119</v>
      </c>
      <c r="C45" s="22">
        <v>-0.023328</v>
      </c>
      <c r="D45" s="22">
        <v>-0.026187</v>
      </c>
      <c r="E45" s="22">
        <v>-0.021576</v>
      </c>
      <c r="F45" s="22">
        <v>-0.025598</v>
      </c>
      <c r="G45" s="22">
        <v>-0.02444</v>
      </c>
      <c r="H45" s="22">
        <v>-0.031105</v>
      </c>
      <c r="I45" s="22">
        <v>-0.033789</v>
      </c>
      <c r="J45" s="22">
        <v>-0.031222</v>
      </c>
      <c r="K45" s="22">
        <v>-0.028979</v>
      </c>
      <c r="L45" s="22">
        <v>-0.02715</v>
      </c>
      <c r="M45" s="22">
        <v>-0.034394</v>
      </c>
      <c r="N45" s="22">
        <v>-0.030004</v>
      </c>
      <c r="O45" s="22">
        <v>-0.026385</v>
      </c>
      <c r="P45" s="22">
        <v>-0.032911</v>
      </c>
      <c r="Q45" s="22">
        <v>-0.032747</v>
      </c>
      <c r="R45" s="22">
        <v>-0.033233</v>
      </c>
      <c r="S45" s="22">
        <v>-0.028705</v>
      </c>
      <c r="T45" s="22">
        <v>-0.02889</v>
      </c>
      <c r="U45" s="22">
        <v>-0.01903</v>
      </c>
      <c r="V45" s="37">
        <v>0</v>
      </c>
      <c r="W45" s="1"/>
      <c r="X45" s="10" t="s">
        <v>55</v>
      </c>
      <c r="Y45" s="22">
        <v>-0.017042</v>
      </c>
      <c r="Z45" s="22">
        <v>-0.030935</v>
      </c>
      <c r="AA45" s="22">
        <v>-0.034218</v>
      </c>
      <c r="AB45" s="22">
        <v>-0.028245</v>
      </c>
      <c r="AC45" s="22">
        <v>-0.030831</v>
      </c>
      <c r="AD45" s="22">
        <v>-0.024299</v>
      </c>
      <c r="AE45" s="22">
        <v>-0.033226</v>
      </c>
      <c r="AF45" s="22">
        <v>-0.031807</v>
      </c>
      <c r="AG45" s="22">
        <v>-0.027699</v>
      </c>
      <c r="AH45" s="22">
        <v>-0.029825</v>
      </c>
      <c r="AI45" s="22">
        <v>-0.027575</v>
      </c>
      <c r="AJ45" s="22">
        <v>-0.029552</v>
      </c>
      <c r="AK45" s="22">
        <v>-0.030017</v>
      </c>
      <c r="AL45" s="22">
        <v>-0.028586</v>
      </c>
      <c r="AM45" s="22">
        <v>-0.03295</v>
      </c>
      <c r="AN45" s="22">
        <v>-0.033031</v>
      </c>
      <c r="AO45" s="22">
        <v>-0.030288</v>
      </c>
      <c r="AP45" s="22">
        <v>-0.031885</v>
      </c>
      <c r="AQ45" s="22">
        <v>-0.026092</v>
      </c>
      <c r="AR45" s="22">
        <v>-0.020443</v>
      </c>
      <c r="AS45" s="37">
        <v>0</v>
      </c>
    </row>
    <row r="46" spans="1:45" ht="13.5" thickBot="1">
      <c r="A46" s="12" t="s">
        <v>56</v>
      </c>
      <c r="B46" s="24">
        <v>-0.0006427</v>
      </c>
      <c r="C46" s="24">
        <v>-0.00039861</v>
      </c>
      <c r="D46" s="24">
        <v>-0.0016595</v>
      </c>
      <c r="E46" s="24">
        <v>-0.0015197</v>
      </c>
      <c r="F46" s="24">
        <v>-0.00069439</v>
      </c>
      <c r="G46" s="24">
        <v>-0.00043847</v>
      </c>
      <c r="H46" s="24">
        <v>-0.0013953</v>
      </c>
      <c r="I46" s="24">
        <v>-0.0014847</v>
      </c>
      <c r="J46" s="24">
        <v>-0.0018109</v>
      </c>
      <c r="K46" s="24">
        <v>-0.0013568</v>
      </c>
      <c r="L46" s="24">
        <v>-0.001765</v>
      </c>
      <c r="M46" s="24">
        <v>-0.0007374</v>
      </c>
      <c r="N46" s="24">
        <v>0.0002561</v>
      </c>
      <c r="O46" s="24">
        <v>0.0011737</v>
      </c>
      <c r="P46" s="24">
        <v>0.00036917</v>
      </c>
      <c r="Q46" s="24">
        <v>0.00057208</v>
      </c>
      <c r="R46" s="24">
        <v>0.00038195</v>
      </c>
      <c r="S46" s="24">
        <v>0.00073656</v>
      </c>
      <c r="T46" s="24">
        <v>0.0013223</v>
      </c>
      <c r="U46" s="24">
        <v>-0.0011316</v>
      </c>
      <c r="V46" s="38">
        <v>0</v>
      </c>
      <c r="W46" s="1"/>
      <c r="X46" s="11" t="s">
        <v>56</v>
      </c>
      <c r="Y46" s="24">
        <v>-0.00074606</v>
      </c>
      <c r="Z46" s="24">
        <v>-0.00042502</v>
      </c>
      <c r="AA46" s="24">
        <v>-0.00010876</v>
      </c>
      <c r="AB46" s="24">
        <v>0.00015172</v>
      </c>
      <c r="AC46" s="24">
        <v>-0.00030701</v>
      </c>
      <c r="AD46" s="24">
        <v>2.9627E-05</v>
      </c>
      <c r="AE46" s="24">
        <v>-0.00013929</v>
      </c>
      <c r="AF46" s="24">
        <v>-0.0010562</v>
      </c>
      <c r="AG46" s="24">
        <v>5.3557E-06</v>
      </c>
      <c r="AH46" s="24">
        <v>4.2392E-05</v>
      </c>
      <c r="AI46" s="24">
        <v>0.00038656</v>
      </c>
      <c r="AJ46" s="24">
        <v>0.00028982</v>
      </c>
      <c r="AK46" s="24">
        <v>0.00023415</v>
      </c>
      <c r="AL46" s="24">
        <v>0.00019942</v>
      </c>
      <c r="AM46" s="24">
        <v>0.00044097</v>
      </c>
      <c r="AN46" s="24">
        <v>0.0012485</v>
      </c>
      <c r="AO46" s="24">
        <v>-9.471E-05</v>
      </c>
      <c r="AP46" s="24">
        <v>-3.3961E-05</v>
      </c>
      <c r="AQ46" s="24">
        <v>0.00034872</v>
      </c>
      <c r="AR46" s="24">
        <v>-0.00071653</v>
      </c>
      <c r="AS46" s="38">
        <v>0</v>
      </c>
    </row>
    <row r="47" spans="1:45" ht="12.75">
      <c r="A47" s="10" t="s">
        <v>58</v>
      </c>
      <c r="B47" s="101">
        <v>-0.329617966475711</v>
      </c>
      <c r="C47" s="101">
        <v>-0.28683943842322074</v>
      </c>
      <c r="D47" s="101">
        <v>-0.364490657282797</v>
      </c>
      <c r="E47" s="101">
        <v>-0.23803203903331074</v>
      </c>
      <c r="F47" s="101">
        <v>-0.2203615394077819</v>
      </c>
      <c r="G47" s="101">
        <v>-0.1228245658284858</v>
      </c>
      <c r="H47" s="101">
        <v>-0.23545671488743392</v>
      </c>
      <c r="I47" s="101">
        <v>-0.24265686290711524</v>
      </c>
      <c r="J47" s="101">
        <v>-0.2392837671397607</v>
      </c>
      <c r="K47" s="101">
        <v>-0.26539104858658774</v>
      </c>
      <c r="L47" s="101">
        <v>-0.2875488981500193</v>
      </c>
      <c r="M47" s="101">
        <v>-0.2495543166971473</v>
      </c>
      <c r="N47" s="101">
        <v>-0.17095583547047355</v>
      </c>
      <c r="O47" s="101">
        <v>-0.17548634445963207</v>
      </c>
      <c r="P47" s="101">
        <v>-0.2029757161036413</v>
      </c>
      <c r="Q47" s="101">
        <v>-0.20146162237171186</v>
      </c>
      <c r="R47" s="101">
        <v>-0.19914028480542265</v>
      </c>
      <c r="S47" s="101">
        <v>-0.20030472332432175</v>
      </c>
      <c r="T47" s="101">
        <v>-0.3751200680841194</v>
      </c>
      <c r="U47" s="102">
        <v>-0.32191910864916046</v>
      </c>
      <c r="V47" s="5"/>
      <c r="X47" s="10" t="s">
        <v>58</v>
      </c>
      <c r="Y47" s="101">
        <v>-0.23437234827752157</v>
      </c>
      <c r="Z47" s="101">
        <v>-0.12056423768358189</v>
      </c>
      <c r="AA47" s="101">
        <v>-0.26113584249960875</v>
      </c>
      <c r="AB47" s="101">
        <v>-0.2149983638830348</v>
      </c>
      <c r="AC47" s="101">
        <v>-0.2042204343002215</v>
      </c>
      <c r="AD47" s="101">
        <v>-0.11232414174607222</v>
      </c>
      <c r="AE47" s="101">
        <v>-0.21371682759042485</v>
      </c>
      <c r="AF47" s="101">
        <v>-0.18740906829334125</v>
      </c>
      <c r="AG47" s="101">
        <v>-0.24606378103791834</v>
      </c>
      <c r="AH47" s="101">
        <v>-0.24607592952045199</v>
      </c>
      <c r="AI47" s="101">
        <v>-0.2395764300321195</v>
      </c>
      <c r="AJ47" s="101">
        <v>-0.2072632147262951</v>
      </c>
      <c r="AK47" s="101">
        <v>-0.17318252700507594</v>
      </c>
      <c r="AL47" s="101">
        <v>-0.20063456779787653</v>
      </c>
      <c r="AM47" s="101">
        <v>-0.23628828152323528</v>
      </c>
      <c r="AN47" s="101">
        <v>-0.2398331199433538</v>
      </c>
      <c r="AO47" s="101">
        <v>-0.19285010270093475</v>
      </c>
      <c r="AP47" s="101">
        <v>-0.176641898590188</v>
      </c>
      <c r="AQ47" s="101">
        <v>-0.2585059859668341</v>
      </c>
      <c r="AR47" s="102">
        <v>-0.22690240755549373</v>
      </c>
      <c r="AS47" s="5"/>
    </row>
    <row r="48" spans="1:45" ht="13.5" thickBot="1">
      <c r="A48" s="11" t="s">
        <v>59</v>
      </c>
      <c r="B48" s="103">
        <v>0.44103917375782087</v>
      </c>
      <c r="C48" s="103">
        <v>0.41937591642503985</v>
      </c>
      <c r="D48" s="103">
        <v>0.45744114176038964</v>
      </c>
      <c r="E48" s="103">
        <v>0.3824382962132603</v>
      </c>
      <c r="F48" s="103">
        <v>0.43647116280183557</v>
      </c>
      <c r="G48" s="103">
        <v>0.4285362704105765</v>
      </c>
      <c r="H48" s="103">
        <v>0.5444872200518657</v>
      </c>
      <c r="I48" s="103">
        <v>0.5854167173449437</v>
      </c>
      <c r="J48" s="103">
        <v>0.5341690568485821</v>
      </c>
      <c r="K48" s="103">
        <v>0.5248531277900039</v>
      </c>
      <c r="L48" s="103">
        <v>0.4989618035922055</v>
      </c>
      <c r="M48" s="103">
        <v>0.5588938567620504</v>
      </c>
      <c r="N48" s="103">
        <v>0.47756416457272216</v>
      </c>
      <c r="O48" s="103">
        <v>0.44535685992706386</v>
      </c>
      <c r="P48" s="103">
        <v>0.5292112176152597</v>
      </c>
      <c r="Q48" s="103">
        <v>0.5509823407202046</v>
      </c>
      <c r="R48" s="103">
        <v>0.579245182339783</v>
      </c>
      <c r="S48" s="103">
        <v>0.48622239518373184</v>
      </c>
      <c r="T48" s="103">
        <v>0.49613589310978007</v>
      </c>
      <c r="U48" s="104">
        <v>0.7310873429117968</v>
      </c>
      <c r="V48" s="6"/>
      <c r="X48" s="11" t="s">
        <v>59</v>
      </c>
      <c r="Y48" s="103">
        <v>0.5636283402062295</v>
      </c>
      <c r="Z48" s="103">
        <v>0.537414902353549</v>
      </c>
      <c r="AA48" s="103">
        <v>0.598654073726843</v>
      </c>
      <c r="AB48" s="103">
        <v>0.4882679496935339</v>
      </c>
      <c r="AC48" s="103">
        <v>0.548417932226718</v>
      </c>
      <c r="AD48" s="103">
        <v>0.44879710794694794</v>
      </c>
      <c r="AE48" s="103">
        <v>0.5744813308940356</v>
      </c>
      <c r="AF48" s="103">
        <v>0.5843839060417789</v>
      </c>
      <c r="AG48" s="103">
        <v>0.49322077872738085</v>
      </c>
      <c r="AH48" s="103">
        <v>0.5197934368069642</v>
      </c>
      <c r="AI48" s="103">
        <v>0.48367457260435986</v>
      </c>
      <c r="AJ48" s="103">
        <v>0.5339823943165605</v>
      </c>
      <c r="AK48" s="103">
        <v>0.5545491132851345</v>
      </c>
      <c r="AL48" s="103">
        <v>0.5226055138411447</v>
      </c>
      <c r="AM48" s="103">
        <v>0.5657950613761724</v>
      </c>
      <c r="AN48" s="103">
        <v>0.5749746252972419</v>
      </c>
      <c r="AO48" s="103">
        <v>0.5374221556402458</v>
      </c>
      <c r="AP48" s="103">
        <v>0.5771959857820553</v>
      </c>
      <c r="AQ48" s="103">
        <v>0.4542405281989145</v>
      </c>
      <c r="AR48" s="104">
        <v>0.6392413006262102</v>
      </c>
      <c r="AS48" s="6"/>
    </row>
    <row r="49" spans="1:27" ht="13.5" thickBot="1">
      <c r="A49" s="109" t="s">
        <v>124</v>
      </c>
      <c r="B49" s="110"/>
      <c r="C49" s="111">
        <v>0</v>
      </c>
      <c r="D49" s="112"/>
      <c r="X49" s="109" t="s">
        <v>124</v>
      </c>
      <c r="Y49" s="110"/>
      <c r="Z49" s="111">
        <v>0</v>
      </c>
      <c r="AA49" s="112"/>
    </row>
  </sheetData>
  <mergeCells count="30">
    <mergeCell ref="I4:K4"/>
    <mergeCell ref="F2:H2"/>
    <mergeCell ref="F5:H5"/>
    <mergeCell ref="F6:H6"/>
    <mergeCell ref="I6:K6"/>
    <mergeCell ref="I5:K5"/>
    <mergeCell ref="A1:B1"/>
    <mergeCell ref="A2:B2"/>
    <mergeCell ref="A4:B4"/>
    <mergeCell ref="A3:B3"/>
    <mergeCell ref="C3:K3"/>
    <mergeCell ref="C1:K1"/>
    <mergeCell ref="C2:E2"/>
    <mergeCell ref="C4:E4"/>
    <mergeCell ref="I2:K2"/>
    <mergeCell ref="X49:Y49"/>
    <mergeCell ref="Z49:AA49"/>
    <mergeCell ref="C7:E7"/>
    <mergeCell ref="B9:U9"/>
    <mergeCell ref="Y9:AR9"/>
    <mergeCell ref="A7:B7"/>
    <mergeCell ref="F7:H7"/>
    <mergeCell ref="I7:K7"/>
    <mergeCell ref="A49:B49"/>
    <mergeCell ref="C49:D49"/>
    <mergeCell ref="C5:E5"/>
    <mergeCell ref="F4:H4"/>
    <mergeCell ref="A6:B6"/>
    <mergeCell ref="A5:B5"/>
    <mergeCell ref="C6:E6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1"/>
  <sheetViews>
    <sheetView workbookViewId="0" topLeftCell="Y1">
      <selection activeCell="Y4" sqref="Y4"/>
    </sheetView>
  </sheetViews>
  <sheetFormatPr defaultColWidth="9.140625" defaultRowHeight="12.75"/>
  <cols>
    <col min="1" max="1" width="10.28125" style="0" customWidth="1"/>
    <col min="2" max="10" width="6.28125" style="0" customWidth="1"/>
    <col min="11" max="21" width="7.00390625" style="0" customWidth="1"/>
    <col min="22" max="22" width="8.8515625" style="0" customWidth="1"/>
    <col min="24" max="24" width="10.28125" style="0" customWidth="1"/>
    <col min="25" max="33" width="6.28125" style="0" customWidth="1"/>
    <col min="34" max="44" width="7.00390625" style="0" customWidth="1"/>
    <col min="45" max="45" width="9.57421875" style="0" customWidth="1"/>
  </cols>
  <sheetData>
    <row r="1" spans="1:45" ht="13.5" thickBot="1">
      <c r="A1" s="7" t="s">
        <v>0</v>
      </c>
      <c r="B1" s="116" t="s">
        <v>131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  <c r="V1" s="4" t="s">
        <v>57</v>
      </c>
      <c r="X1" s="7" t="s">
        <v>0</v>
      </c>
      <c r="Y1" s="116" t="s">
        <v>137</v>
      </c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7"/>
      <c r="AS1" s="4" t="s">
        <v>57</v>
      </c>
    </row>
    <row r="2" spans="1:45" ht="12.75">
      <c r="A2" s="8" t="s">
        <v>61</v>
      </c>
      <c r="B2" s="19">
        <f>'Original data'!B10</f>
        <v>0</v>
      </c>
      <c r="C2" s="20">
        <f>'Original data'!C10</f>
        <v>0</v>
      </c>
      <c r="D2" s="20">
        <f>'Original data'!D10</f>
        <v>0</v>
      </c>
      <c r="E2" s="20">
        <f>'Original data'!E10</f>
        <v>0</v>
      </c>
      <c r="F2" s="20">
        <f>'Original data'!F10</f>
        <v>0</v>
      </c>
      <c r="G2" s="20">
        <f>'Original data'!G10</f>
        <v>0</v>
      </c>
      <c r="H2" s="20">
        <f>'Original data'!H10</f>
        <v>0</v>
      </c>
      <c r="I2" s="20">
        <f>'Original data'!I10</f>
        <v>0</v>
      </c>
      <c r="J2" s="20">
        <f>'Original data'!J10</f>
        <v>0</v>
      </c>
      <c r="K2" s="20">
        <f>'Original data'!K10</f>
        <v>0</v>
      </c>
      <c r="L2" s="20">
        <f>'Original data'!L10</f>
        <v>0</v>
      </c>
      <c r="M2" s="20">
        <f>'Original data'!M10</f>
        <v>0</v>
      </c>
      <c r="N2" s="20">
        <f>'Original data'!N10</f>
        <v>0</v>
      </c>
      <c r="O2" s="20">
        <f>'Original data'!O10</f>
        <v>0</v>
      </c>
      <c r="P2" s="20">
        <f>'Original data'!P10</f>
        <v>0</v>
      </c>
      <c r="Q2" s="20">
        <f>'Original data'!Q10</f>
        <v>0</v>
      </c>
      <c r="R2" s="20">
        <f>'Original data'!R10</f>
        <v>0</v>
      </c>
      <c r="S2" s="20">
        <f>'Original data'!S10</f>
        <v>0</v>
      </c>
      <c r="T2" s="20">
        <f>'Original data'!T10</f>
        <v>0</v>
      </c>
      <c r="U2" s="21">
        <f>'Original data'!U10</f>
        <v>0</v>
      </c>
      <c r="V2" s="34">
        <f>'Original data'!V10</f>
        <v>0</v>
      </c>
      <c r="W2" s="30"/>
      <c r="X2" s="33" t="str">
        <f>'Original data'!X10</f>
        <v>C1</v>
      </c>
      <c r="Y2" s="19">
        <f>'Original data'!Y10</f>
        <v>0</v>
      </c>
      <c r="Z2" s="20">
        <f>'Original data'!Z10</f>
        <v>0</v>
      </c>
      <c r="AA2" s="20">
        <f>'Original data'!AA10</f>
        <v>0</v>
      </c>
      <c r="AB2" s="20">
        <f>'Original data'!AB10</f>
        <v>0</v>
      </c>
      <c r="AC2" s="20">
        <f>'Original data'!AC10</f>
        <v>0</v>
      </c>
      <c r="AD2" s="20">
        <f>'Original data'!AD10</f>
        <v>0</v>
      </c>
      <c r="AE2" s="20">
        <f>'Original data'!AE10</f>
        <v>0</v>
      </c>
      <c r="AF2" s="20">
        <f>'Original data'!AF10</f>
        <v>0</v>
      </c>
      <c r="AG2" s="20">
        <f>'Original data'!AG10</f>
        <v>0</v>
      </c>
      <c r="AH2" s="20">
        <f>'Original data'!AH10</f>
        <v>0</v>
      </c>
      <c r="AI2" s="20">
        <f>'Original data'!AI10</f>
        <v>0</v>
      </c>
      <c r="AJ2" s="20">
        <f>'Original data'!AJ10</f>
        <v>0</v>
      </c>
      <c r="AK2" s="20">
        <f>'Original data'!AK10</f>
        <v>0</v>
      </c>
      <c r="AL2" s="20">
        <f>'Original data'!AL10</f>
        <v>0</v>
      </c>
      <c r="AM2" s="20">
        <f>'Original data'!AM10</f>
        <v>0</v>
      </c>
      <c r="AN2" s="20">
        <f>'Original data'!AN10</f>
        <v>0</v>
      </c>
      <c r="AO2" s="20">
        <f>'Original data'!AO10</f>
        <v>0</v>
      </c>
      <c r="AP2" s="20">
        <f>'Original data'!AP10</f>
        <v>0</v>
      </c>
      <c r="AQ2" s="20">
        <f>'Original data'!AQ10</f>
        <v>0</v>
      </c>
      <c r="AR2" s="21">
        <f>'Original data'!AR10</f>
        <v>0</v>
      </c>
      <c r="AS2" s="21">
        <f>'Original data'!AS10</f>
        <v>0</v>
      </c>
    </row>
    <row r="3" spans="1:45" ht="13.5" thickBot="1">
      <c r="A3" s="31" t="s">
        <v>60</v>
      </c>
      <c r="B3" s="23">
        <f>'Original data'!B11</f>
        <v>0</v>
      </c>
      <c r="C3" s="24">
        <f>'Original data'!C11</f>
        <v>0</v>
      </c>
      <c r="D3" s="24">
        <f>'Original data'!D11</f>
        <v>0</v>
      </c>
      <c r="E3" s="24">
        <f>'Original data'!E11</f>
        <v>0</v>
      </c>
      <c r="F3" s="24">
        <f>'Original data'!F11</f>
        <v>0</v>
      </c>
      <c r="G3" s="24">
        <f>'Original data'!G11</f>
        <v>0</v>
      </c>
      <c r="H3" s="24">
        <f>'Original data'!H11</f>
        <v>0</v>
      </c>
      <c r="I3" s="24">
        <f>'Original data'!I11</f>
        <v>0</v>
      </c>
      <c r="J3" s="24">
        <f>'Original data'!J11</f>
        <v>0</v>
      </c>
      <c r="K3" s="24">
        <f>'Original data'!K11</f>
        <v>0</v>
      </c>
      <c r="L3" s="24">
        <f>'Original data'!L11</f>
        <v>0</v>
      </c>
      <c r="M3" s="24">
        <f>'Original data'!M11</f>
        <v>0</v>
      </c>
      <c r="N3" s="24">
        <f>'Original data'!N11</f>
        <v>0</v>
      </c>
      <c r="O3" s="24">
        <f>'Original data'!O11</f>
        <v>0</v>
      </c>
      <c r="P3" s="24">
        <f>'Original data'!P11</f>
        <v>0</v>
      </c>
      <c r="Q3" s="24">
        <f>'Original data'!Q11</f>
        <v>0</v>
      </c>
      <c r="R3" s="24">
        <f>'Original data'!R11</f>
        <v>0</v>
      </c>
      <c r="S3" s="24">
        <f>'Original data'!S11</f>
        <v>0</v>
      </c>
      <c r="T3" s="24">
        <f>'Original data'!T11</f>
        <v>0</v>
      </c>
      <c r="U3" s="25">
        <f>'Original data'!U11</f>
        <v>0</v>
      </c>
      <c r="V3" s="35">
        <f>'Original data'!V11</f>
        <v>0</v>
      </c>
      <c r="W3" s="30"/>
      <c r="X3" s="32" t="str">
        <f>'Original data'!X11</f>
        <v>Angle (mrad)</v>
      </c>
      <c r="Y3" s="23">
        <f>'Original data'!Y11</f>
        <v>0</v>
      </c>
      <c r="Z3" s="24">
        <f>'Original data'!Z11</f>
        <v>0</v>
      </c>
      <c r="AA3" s="24">
        <f>'Original data'!AA11</f>
        <v>0</v>
      </c>
      <c r="AB3" s="24">
        <f>'Original data'!AB11</f>
        <v>0</v>
      </c>
      <c r="AC3" s="24">
        <f>'Original data'!AC11</f>
        <v>0</v>
      </c>
      <c r="AD3" s="24">
        <f>'Original data'!AD11</f>
        <v>0</v>
      </c>
      <c r="AE3" s="24">
        <f>'Original data'!AE11</f>
        <v>0</v>
      </c>
      <c r="AF3" s="24">
        <f>'Original data'!AF11</f>
        <v>0</v>
      </c>
      <c r="AG3" s="24">
        <f>'Original data'!AG11</f>
        <v>0</v>
      </c>
      <c r="AH3" s="24">
        <f>'Original data'!AH11</f>
        <v>0</v>
      </c>
      <c r="AI3" s="24">
        <f>'Original data'!AI11</f>
        <v>0</v>
      </c>
      <c r="AJ3" s="24">
        <f>'Original data'!AJ11</f>
        <v>0</v>
      </c>
      <c r="AK3" s="24">
        <f>'Original data'!AK11</f>
        <v>0</v>
      </c>
      <c r="AL3" s="24">
        <f>'Original data'!AL11</f>
        <v>0</v>
      </c>
      <c r="AM3" s="24">
        <f>'Original data'!AM11</f>
        <v>0</v>
      </c>
      <c r="AN3" s="24">
        <f>'Original data'!AN11</f>
        <v>0</v>
      </c>
      <c r="AO3" s="24">
        <f>'Original data'!AO11</f>
        <v>0</v>
      </c>
      <c r="AP3" s="24">
        <f>'Original data'!AP11</f>
        <v>0</v>
      </c>
      <c r="AQ3" s="24">
        <f>'Original data'!AQ11</f>
        <v>0</v>
      </c>
      <c r="AR3" s="25">
        <f>'Original data'!AR11</f>
        <v>0</v>
      </c>
      <c r="AS3" s="25">
        <f>'Original data'!AS11</f>
        <v>0</v>
      </c>
    </row>
    <row r="4" spans="1:45" ht="13.5" thickBot="1">
      <c r="A4" s="13" t="s">
        <v>2</v>
      </c>
      <c r="B4" s="14" t="str">
        <f>'Original data'!B12</f>
        <v>Position 1</v>
      </c>
      <c r="C4" s="14" t="str">
        <f>'Original data'!C12</f>
        <v>Position 2</v>
      </c>
      <c r="D4" s="14" t="str">
        <f>'Original data'!D12</f>
        <v>Position 3</v>
      </c>
      <c r="E4" s="14" t="str">
        <f>'Original data'!E12</f>
        <v>Position 4</v>
      </c>
      <c r="F4" s="14" t="str">
        <f>'Original data'!F12</f>
        <v>Position 5</v>
      </c>
      <c r="G4" s="14" t="str">
        <f>'Original data'!G12</f>
        <v>Position 6</v>
      </c>
      <c r="H4" s="14" t="str">
        <f>'Original data'!H12</f>
        <v>Position 7</v>
      </c>
      <c r="I4" s="14" t="str">
        <f>'Original data'!I12</f>
        <v>Position 8</v>
      </c>
      <c r="J4" s="14" t="str">
        <f>'Original data'!J12</f>
        <v>Position 9</v>
      </c>
      <c r="K4" s="14" t="str">
        <f>'Original data'!K12</f>
        <v>Position 10</v>
      </c>
      <c r="L4" s="14" t="str">
        <f>'Original data'!L12</f>
        <v>Position 11</v>
      </c>
      <c r="M4" s="14" t="str">
        <f>'Original data'!M12</f>
        <v>Position 12</v>
      </c>
      <c r="N4" s="14" t="str">
        <f>'Original data'!N12</f>
        <v>Position 13</v>
      </c>
      <c r="O4" s="14" t="str">
        <f>'Original data'!O12</f>
        <v>Position 14</v>
      </c>
      <c r="P4" s="14" t="str">
        <f>'Original data'!P12</f>
        <v>Position 15</v>
      </c>
      <c r="Q4" s="14" t="str">
        <f>'Original data'!Q12</f>
        <v>Position 16</v>
      </c>
      <c r="R4" s="14" t="str">
        <f>'Original data'!R12</f>
        <v>Position 17</v>
      </c>
      <c r="S4" s="14" t="str">
        <f>'Original data'!S12</f>
        <v>Position 18</v>
      </c>
      <c r="T4" s="14" t="str">
        <f>'Original data'!T12</f>
        <v>Position 19</v>
      </c>
      <c r="U4" s="15" t="str">
        <f>'Original data'!U12</f>
        <v>Position 20</v>
      </c>
      <c r="V4" s="39">
        <f>'Original data'!V12</f>
        <v>0</v>
      </c>
      <c r="X4" s="13" t="str">
        <f>'Original data'!X12</f>
        <v>Multipoles</v>
      </c>
      <c r="Y4" s="14" t="str">
        <f>'Original data'!Y12</f>
        <v>Position 1</v>
      </c>
      <c r="Z4" s="14" t="str">
        <f>'Original data'!Z12</f>
        <v>Position 2</v>
      </c>
      <c r="AA4" s="14" t="str">
        <f>'Original data'!AA12</f>
        <v>Position 3</v>
      </c>
      <c r="AB4" s="14" t="str">
        <f>'Original data'!AB12</f>
        <v>Position 4</v>
      </c>
      <c r="AC4" s="14" t="str">
        <f>'Original data'!AC12</f>
        <v>Position 5</v>
      </c>
      <c r="AD4" s="14" t="str">
        <f>'Original data'!AD12</f>
        <v>Position 6</v>
      </c>
      <c r="AE4" s="14" t="str">
        <f>'Original data'!AE12</f>
        <v>Position 7</v>
      </c>
      <c r="AF4" s="14" t="str">
        <f>'Original data'!AF12</f>
        <v>Position 8</v>
      </c>
      <c r="AG4" s="14" t="str">
        <f>'Original data'!AG12</f>
        <v>Position 9</v>
      </c>
      <c r="AH4" s="14" t="str">
        <f>'Original data'!AH12</f>
        <v>Position 10</v>
      </c>
      <c r="AI4" s="14" t="str">
        <f>'Original data'!AI12</f>
        <v>Position 11</v>
      </c>
      <c r="AJ4" s="14" t="str">
        <f>'Original data'!AJ12</f>
        <v>Position 12</v>
      </c>
      <c r="AK4" s="14" t="str">
        <f>'Original data'!AK12</f>
        <v>Position 13</v>
      </c>
      <c r="AL4" s="14" t="str">
        <f>'Original data'!AL12</f>
        <v>Position 14</v>
      </c>
      <c r="AM4" s="14" t="str">
        <f>'Original data'!AM12</f>
        <v>Position 15</v>
      </c>
      <c r="AN4" s="14" t="str">
        <f>'Original data'!AN12</f>
        <v>Position 16</v>
      </c>
      <c r="AO4" s="14" t="str">
        <f>'Original data'!AO12</f>
        <v>Position 17</v>
      </c>
      <c r="AP4" s="14" t="str">
        <f>'Original data'!AP12</f>
        <v>Position 18</v>
      </c>
      <c r="AQ4" s="14" t="str">
        <f>'Original data'!AQ12</f>
        <v>Position 19</v>
      </c>
      <c r="AR4" s="15" t="str">
        <f>'Original data'!AR12</f>
        <v>Position 20</v>
      </c>
      <c r="AS4" s="40">
        <f>'Original data'!AS12</f>
        <v>0</v>
      </c>
    </row>
    <row r="5" spans="1:46" ht="12.75">
      <c r="A5" s="9" t="s">
        <v>23</v>
      </c>
      <c r="B5" s="27">
        <f>'Original data'!B13</f>
        <v>0</v>
      </c>
      <c r="C5" s="27">
        <f>'Original data'!C13</f>
        <v>0</v>
      </c>
      <c r="D5" s="27">
        <f>'Original data'!D13</f>
        <v>0</v>
      </c>
      <c r="E5" s="27">
        <f>'Original data'!E13</f>
        <v>0</v>
      </c>
      <c r="F5" s="27">
        <f>'Original data'!F13</f>
        <v>0</v>
      </c>
      <c r="G5" s="27">
        <f>'Original data'!G13</f>
        <v>0</v>
      </c>
      <c r="H5" s="27">
        <f>'Original data'!H13</f>
        <v>0</v>
      </c>
      <c r="I5" s="27">
        <f>'Original data'!I13</f>
        <v>0</v>
      </c>
      <c r="J5" s="27">
        <f>'Original data'!J13</f>
        <v>0</v>
      </c>
      <c r="K5" s="27">
        <f>'Original data'!K13</f>
        <v>0</v>
      </c>
      <c r="L5" s="27">
        <f>'Original data'!L13</f>
        <v>0</v>
      </c>
      <c r="M5" s="27">
        <f>'Original data'!M13</f>
        <v>0</v>
      </c>
      <c r="N5" s="27">
        <f>'Original data'!N13</f>
        <v>0</v>
      </c>
      <c r="O5" s="27">
        <f>'Original data'!O13</f>
        <v>0</v>
      </c>
      <c r="P5" s="27">
        <f>'Original data'!P13</f>
        <v>0</v>
      </c>
      <c r="Q5" s="27">
        <f>'Original data'!Q13</f>
        <v>0</v>
      </c>
      <c r="R5" s="27">
        <f>'Original data'!R13</f>
        <v>0</v>
      </c>
      <c r="S5" s="27">
        <f>'Original data'!S13</f>
        <v>0</v>
      </c>
      <c r="T5" s="27">
        <f>'Original data'!T13</f>
        <v>0</v>
      </c>
      <c r="U5" s="27">
        <f>'Original data'!U13</f>
        <v>0</v>
      </c>
      <c r="V5" s="29">
        <f>'Original data'!V13</f>
        <v>0</v>
      </c>
      <c r="W5" s="28"/>
      <c r="X5" s="29" t="str">
        <f>'Original data'!X13</f>
        <v>b1</v>
      </c>
      <c r="Y5" s="27">
        <f>'Original data'!Y13</f>
        <v>0</v>
      </c>
      <c r="Z5" s="27">
        <f>'Original data'!Z13</f>
        <v>0</v>
      </c>
      <c r="AA5" s="27">
        <f>'Original data'!AA13</f>
        <v>0</v>
      </c>
      <c r="AB5" s="27">
        <f>'Original data'!AB13</f>
        <v>0</v>
      </c>
      <c r="AC5" s="27">
        <f>'Original data'!AC13</f>
        <v>0</v>
      </c>
      <c r="AD5" s="27">
        <f>'Original data'!AD13</f>
        <v>0</v>
      </c>
      <c r="AE5" s="27">
        <f>'Original data'!AE13</f>
        <v>0</v>
      </c>
      <c r="AF5" s="27">
        <f>'Original data'!AF13</f>
        <v>0</v>
      </c>
      <c r="AG5" s="27">
        <f>'Original data'!AG13</f>
        <v>0</v>
      </c>
      <c r="AH5" s="27">
        <f>'Original data'!AH13</f>
        <v>0</v>
      </c>
      <c r="AI5" s="27">
        <f>'Original data'!AI13</f>
        <v>0</v>
      </c>
      <c r="AJ5" s="27">
        <f>'Original data'!AJ13</f>
        <v>0</v>
      </c>
      <c r="AK5" s="27">
        <f>'Original data'!AK13</f>
        <v>0</v>
      </c>
      <c r="AL5" s="27">
        <f>'Original data'!AL13</f>
        <v>0</v>
      </c>
      <c r="AM5" s="27">
        <f>'Original data'!AM13</f>
        <v>0</v>
      </c>
      <c r="AN5" s="27">
        <f>'Original data'!AN13</f>
        <v>0</v>
      </c>
      <c r="AO5" s="27">
        <f>'Original data'!AO13</f>
        <v>0</v>
      </c>
      <c r="AP5" s="27">
        <f>'Original data'!AP13</f>
        <v>0</v>
      </c>
      <c r="AQ5" s="27">
        <f>'Original data'!AQ13</f>
        <v>0</v>
      </c>
      <c r="AR5" s="27">
        <f>'Original data'!AR13</f>
        <v>0</v>
      </c>
      <c r="AS5" s="29">
        <f>'Original data'!AS13</f>
        <v>0</v>
      </c>
      <c r="AT5" s="26"/>
    </row>
    <row r="6" spans="1:45" ht="12.75">
      <c r="A6" s="9" t="s">
        <v>24</v>
      </c>
      <c r="B6" s="22">
        <f>'Original data'!B14</f>
        <v>-3.4787</v>
      </c>
      <c r="C6" s="22">
        <f>'Original data'!C14</f>
        <v>0.72926</v>
      </c>
      <c r="D6" s="22">
        <f>'Original data'!D14</f>
        <v>0.13904</v>
      </c>
      <c r="E6" s="22">
        <f>'Original data'!E14</f>
        <v>0.21044</v>
      </c>
      <c r="F6" s="22">
        <f>'Original data'!F14</f>
        <v>0.21102</v>
      </c>
      <c r="G6" s="22">
        <f>'Original data'!G14</f>
        <v>0.17109</v>
      </c>
      <c r="H6" s="22">
        <f>'Original data'!H14</f>
        <v>0.016757</v>
      </c>
      <c r="I6" s="22">
        <f>'Original data'!I14</f>
        <v>0.26559</v>
      </c>
      <c r="J6" s="22">
        <f>'Original data'!J14</f>
        <v>-0.030918</v>
      </c>
      <c r="K6" s="22">
        <f>'Original data'!K14</f>
        <v>-0.22837</v>
      </c>
      <c r="L6" s="22">
        <f>'Original data'!L14</f>
        <v>-0.1368</v>
      </c>
      <c r="M6" s="22">
        <f>'Original data'!M14</f>
        <v>0.28617</v>
      </c>
      <c r="N6" s="22">
        <f>'Original data'!N14</f>
        <v>1.1239</v>
      </c>
      <c r="O6" s="22">
        <f>'Original data'!O14</f>
        <v>-0.20618</v>
      </c>
      <c r="P6" s="22">
        <f>'Original data'!P14</f>
        <v>0.34178</v>
      </c>
      <c r="Q6" s="22">
        <f>'Original data'!Q14</f>
        <v>1.045</v>
      </c>
      <c r="R6" s="22">
        <f>'Original data'!R14</f>
        <v>1.1015</v>
      </c>
      <c r="S6" s="22">
        <f>'Original data'!S14</f>
        <v>0.82024</v>
      </c>
      <c r="T6" s="22">
        <f>'Original data'!T14</f>
        <v>0.49126</v>
      </c>
      <c r="U6" s="22">
        <f>'Original data'!U14</f>
        <v>0.75769</v>
      </c>
      <c r="V6" s="37">
        <f>'Original data'!V14</f>
        <v>0</v>
      </c>
      <c r="W6" s="1"/>
      <c r="X6" s="10" t="str">
        <f>'Original data'!X14</f>
        <v>b2</v>
      </c>
      <c r="Y6" s="22">
        <f>'Original data'!Y14</f>
        <v>-4.3101</v>
      </c>
      <c r="Z6" s="22">
        <f>'Original data'!Z14</f>
        <v>-0.70156</v>
      </c>
      <c r="AA6" s="22">
        <f>'Original data'!AA14</f>
        <v>-0.76808</v>
      </c>
      <c r="AB6" s="22">
        <f>'Original data'!AB14</f>
        <v>-0.36701</v>
      </c>
      <c r="AC6" s="22">
        <f>'Original data'!AC14</f>
        <v>-0.51315</v>
      </c>
      <c r="AD6" s="22">
        <f>'Original data'!AD14</f>
        <v>-0.47341</v>
      </c>
      <c r="AE6" s="22">
        <f>'Original data'!AE14</f>
        <v>-0.57209</v>
      </c>
      <c r="AF6" s="22">
        <f>'Original data'!AF14</f>
        <v>-1.1825</v>
      </c>
      <c r="AG6" s="22">
        <f>'Original data'!AG14</f>
        <v>-1.5778</v>
      </c>
      <c r="AH6" s="22">
        <f>'Original data'!AH14</f>
        <v>-1.3373</v>
      </c>
      <c r="AI6" s="22">
        <f>'Original data'!AI14</f>
        <v>-0.96121</v>
      </c>
      <c r="AJ6" s="22">
        <f>'Original data'!AJ14</f>
        <v>-1.28</v>
      </c>
      <c r="AK6" s="22">
        <f>'Original data'!AK14</f>
        <v>-1.1092</v>
      </c>
      <c r="AL6" s="22">
        <f>'Original data'!AL14</f>
        <v>-1.105</v>
      </c>
      <c r="AM6" s="22">
        <f>'Original data'!AM14</f>
        <v>-0.13654</v>
      </c>
      <c r="AN6" s="22">
        <f>'Original data'!AN14</f>
        <v>-0.19783</v>
      </c>
      <c r="AO6" s="22">
        <f>'Original data'!AO14</f>
        <v>-0.52525</v>
      </c>
      <c r="AP6" s="22">
        <f>'Original data'!AP14</f>
        <v>0.9315</v>
      </c>
      <c r="AQ6" s="22">
        <f>'Original data'!AQ14</f>
        <v>0.13969</v>
      </c>
      <c r="AR6" s="22">
        <f>'Original data'!AR14</f>
        <v>0.43556</v>
      </c>
      <c r="AS6" s="37">
        <f>'Original data'!AS14</f>
        <v>0</v>
      </c>
    </row>
    <row r="7" spans="1:45" ht="12.75">
      <c r="A7" s="9" t="s">
        <v>25</v>
      </c>
      <c r="B7" s="22">
        <f>'Original data'!B15</f>
        <v>14.176</v>
      </c>
      <c r="C7" s="22">
        <f>'Original data'!C15</f>
        <v>-0.79561</v>
      </c>
      <c r="D7" s="22">
        <f>'Original data'!D15</f>
        <v>-1.4527</v>
      </c>
      <c r="E7" s="22">
        <f>'Original data'!E15</f>
        <v>-1.9996</v>
      </c>
      <c r="F7" s="22">
        <f>'Original data'!F15</f>
        <v>-2.6009</v>
      </c>
      <c r="G7" s="22">
        <f>'Original data'!G15</f>
        <v>-2.6813</v>
      </c>
      <c r="H7" s="22">
        <f>'Original data'!H15</f>
        <v>-2.244</v>
      </c>
      <c r="I7" s="22">
        <f>'Original data'!I15</f>
        <v>-2.3778</v>
      </c>
      <c r="J7" s="22">
        <f>'Original data'!J15</f>
        <v>-2.1694</v>
      </c>
      <c r="K7" s="22">
        <f>'Original data'!K15</f>
        <v>-2.6036</v>
      </c>
      <c r="L7" s="22">
        <f>'Original data'!L15</f>
        <v>-2.2048</v>
      </c>
      <c r="M7" s="22">
        <f>'Original data'!M15</f>
        <v>-1.8556</v>
      </c>
      <c r="N7" s="22">
        <f>'Original data'!N15</f>
        <v>-1.8183</v>
      </c>
      <c r="O7" s="22">
        <f>'Original data'!O15</f>
        <v>-1.8454</v>
      </c>
      <c r="P7" s="22">
        <f>'Original data'!P15</f>
        <v>-1.7469</v>
      </c>
      <c r="Q7" s="22">
        <f>'Original data'!Q15</f>
        <v>-1.644</v>
      </c>
      <c r="R7" s="22">
        <f>'Original data'!R15</f>
        <v>-1.8152</v>
      </c>
      <c r="S7" s="22">
        <f>'Original data'!S15</f>
        <v>-1.795</v>
      </c>
      <c r="T7" s="22">
        <f>'Original data'!T15</f>
        <v>-1.4901</v>
      </c>
      <c r="U7" s="22">
        <f>'Original data'!U15</f>
        <v>-7.627</v>
      </c>
      <c r="V7" s="37">
        <f>'Original data'!V15</f>
        <v>0</v>
      </c>
      <c r="W7" s="1"/>
      <c r="X7" s="10" t="str">
        <f>'Original data'!X15</f>
        <v>b3</v>
      </c>
      <c r="Y7" s="22">
        <f>'Original data'!Y15</f>
        <v>14.818</v>
      </c>
      <c r="Z7" s="22">
        <f>'Original data'!Z15</f>
        <v>-0.9477</v>
      </c>
      <c r="AA7" s="22">
        <f>'Original data'!AA15</f>
        <v>-1.0325</v>
      </c>
      <c r="AB7" s="22">
        <f>'Original data'!AB15</f>
        <v>-1.2162</v>
      </c>
      <c r="AC7" s="22">
        <f>'Original data'!AC15</f>
        <v>-1.7411</v>
      </c>
      <c r="AD7" s="22">
        <f>'Original data'!AD15</f>
        <v>-1.8216</v>
      </c>
      <c r="AE7" s="22">
        <f>'Original data'!AE15</f>
        <v>-1.6412</v>
      </c>
      <c r="AF7" s="22">
        <f>'Original data'!AF15</f>
        <v>-2.6792</v>
      </c>
      <c r="AG7" s="22">
        <f>'Original data'!AG15</f>
        <v>-2.5142</v>
      </c>
      <c r="AH7" s="22">
        <f>'Original data'!AH15</f>
        <v>-2.3377</v>
      </c>
      <c r="AI7" s="22">
        <f>'Original data'!AI15</f>
        <v>-1.5606</v>
      </c>
      <c r="AJ7" s="22">
        <f>'Original data'!AJ15</f>
        <v>-1.3556</v>
      </c>
      <c r="AK7" s="22">
        <f>'Original data'!AK15</f>
        <v>-1.7177</v>
      </c>
      <c r="AL7" s="22">
        <f>'Original data'!AL15</f>
        <v>-1.6526</v>
      </c>
      <c r="AM7" s="22">
        <f>'Original data'!AM15</f>
        <v>-1.7979</v>
      </c>
      <c r="AN7" s="22">
        <f>'Original data'!AN15</f>
        <v>-1.4872</v>
      </c>
      <c r="AO7" s="22">
        <f>'Original data'!AO15</f>
        <v>-1.2302</v>
      </c>
      <c r="AP7" s="22">
        <f>'Original data'!AP15</f>
        <v>-1.3539</v>
      </c>
      <c r="AQ7" s="22">
        <f>'Original data'!AQ15</f>
        <v>-1.9281</v>
      </c>
      <c r="AR7" s="22">
        <f>'Original data'!AR15</f>
        <v>-10.412</v>
      </c>
      <c r="AS7" s="37">
        <f>'Original data'!AS15</f>
        <v>0</v>
      </c>
    </row>
    <row r="8" spans="1:45" ht="12.75">
      <c r="A8" s="9" t="s">
        <v>26</v>
      </c>
      <c r="B8" s="22">
        <f>'Original data'!B16</f>
        <v>-1.3574</v>
      </c>
      <c r="C8" s="22">
        <f>'Original data'!C16</f>
        <v>-0.1282</v>
      </c>
      <c r="D8" s="22">
        <f>'Original data'!D16</f>
        <v>-0.11401</v>
      </c>
      <c r="E8" s="22">
        <f>'Original data'!E16</f>
        <v>-0.10666</v>
      </c>
      <c r="F8" s="22">
        <f>'Original data'!F16</f>
        <v>-0.16737</v>
      </c>
      <c r="G8" s="22">
        <f>'Original data'!G16</f>
        <v>0.066468</v>
      </c>
      <c r="H8" s="22">
        <f>'Original data'!H16</f>
        <v>-0.043481</v>
      </c>
      <c r="I8" s="22">
        <f>'Original data'!I16</f>
        <v>0.034267</v>
      </c>
      <c r="J8" s="22">
        <f>'Original data'!J16</f>
        <v>0.085499</v>
      </c>
      <c r="K8" s="22">
        <f>'Original data'!K16</f>
        <v>-0.074518</v>
      </c>
      <c r="L8" s="22">
        <f>'Original data'!L16</f>
        <v>-0.32694</v>
      </c>
      <c r="M8" s="22">
        <f>'Original data'!M16</f>
        <v>-0.16878</v>
      </c>
      <c r="N8" s="22">
        <f>'Original data'!N16</f>
        <v>-0.27363</v>
      </c>
      <c r="O8" s="22">
        <f>'Original data'!O16</f>
        <v>-0.019266</v>
      </c>
      <c r="P8" s="22">
        <f>'Original data'!P16</f>
        <v>-0.023495</v>
      </c>
      <c r="Q8" s="22">
        <f>'Original data'!Q16</f>
        <v>-0.19753</v>
      </c>
      <c r="R8" s="22">
        <f>'Original data'!R16</f>
        <v>-0.2506</v>
      </c>
      <c r="S8" s="22">
        <f>'Original data'!S16</f>
        <v>-0.24213</v>
      </c>
      <c r="T8" s="22">
        <f>'Original data'!T16</f>
        <v>-0.20085</v>
      </c>
      <c r="U8" s="22">
        <f>'Original data'!U16</f>
        <v>0.10627</v>
      </c>
      <c r="V8" s="37">
        <f>'Original data'!V16</f>
        <v>0</v>
      </c>
      <c r="W8" s="1"/>
      <c r="X8" s="10" t="str">
        <f>'Original data'!X16</f>
        <v>b4</v>
      </c>
      <c r="Y8" s="22">
        <f>'Original data'!Y16</f>
        <v>-0.51612</v>
      </c>
      <c r="Z8" s="22">
        <f>'Original data'!Z16</f>
        <v>0.21742</v>
      </c>
      <c r="AA8" s="22">
        <f>'Original data'!AA16</f>
        <v>0.43126</v>
      </c>
      <c r="AB8" s="22">
        <f>'Original data'!AB16</f>
        <v>0.32624</v>
      </c>
      <c r="AC8" s="22">
        <f>'Original data'!AC16</f>
        <v>0.19894</v>
      </c>
      <c r="AD8" s="22">
        <f>'Original data'!AD16</f>
        <v>0.17418</v>
      </c>
      <c r="AE8" s="22">
        <f>'Original data'!AE16</f>
        <v>0.12964</v>
      </c>
      <c r="AF8" s="22">
        <f>'Original data'!AF16</f>
        <v>-0.022363</v>
      </c>
      <c r="AG8" s="22">
        <f>'Original data'!AG16</f>
        <v>-0.12719</v>
      </c>
      <c r="AH8" s="22">
        <f>'Original data'!AH16</f>
        <v>-0.17773</v>
      </c>
      <c r="AI8" s="22">
        <f>'Original data'!AI16</f>
        <v>0.071468</v>
      </c>
      <c r="AJ8" s="22">
        <f>'Original data'!AJ16</f>
        <v>0.24509</v>
      </c>
      <c r="AK8" s="22">
        <f>'Original data'!AK16</f>
        <v>-0.08705</v>
      </c>
      <c r="AL8" s="22">
        <f>'Original data'!AL16</f>
        <v>0.0055184</v>
      </c>
      <c r="AM8" s="22">
        <f>'Original data'!AM16</f>
        <v>0.10757</v>
      </c>
      <c r="AN8" s="22">
        <f>'Original data'!AN16</f>
        <v>0.21622</v>
      </c>
      <c r="AO8" s="22">
        <f>'Original data'!AO16</f>
        <v>0.18739</v>
      </c>
      <c r="AP8" s="22">
        <f>'Original data'!AP16</f>
        <v>0.044013</v>
      </c>
      <c r="AQ8" s="22">
        <f>'Original data'!AQ16</f>
        <v>-0.057727</v>
      </c>
      <c r="AR8" s="22">
        <f>'Original data'!AR16</f>
        <v>0.12255</v>
      </c>
      <c r="AS8" s="37">
        <f>'Original data'!AS16</f>
        <v>0</v>
      </c>
    </row>
    <row r="9" spans="1:45" ht="12.75">
      <c r="A9" s="9" t="s">
        <v>27</v>
      </c>
      <c r="B9" s="22">
        <f>'Original data'!B17</f>
        <v>-3.4295</v>
      </c>
      <c r="C9" s="22">
        <f>'Original data'!C17</f>
        <v>1.3617</v>
      </c>
      <c r="D9" s="22">
        <f>'Original data'!D17</f>
        <v>1.4638</v>
      </c>
      <c r="E9" s="22">
        <f>'Original data'!E17</f>
        <v>1.4826</v>
      </c>
      <c r="F9" s="22">
        <f>'Original data'!F17</f>
        <v>1.5281</v>
      </c>
      <c r="G9" s="22">
        <f>'Original data'!G17</f>
        <v>1.5309</v>
      </c>
      <c r="H9" s="22">
        <f>'Original data'!H17</f>
        <v>1.5688</v>
      </c>
      <c r="I9" s="22">
        <f>'Original data'!I17</f>
        <v>1.5472</v>
      </c>
      <c r="J9" s="22">
        <f>'Original data'!J17</f>
        <v>1.4808</v>
      </c>
      <c r="K9" s="22">
        <f>'Original data'!K17</f>
        <v>1.6098</v>
      </c>
      <c r="L9" s="22">
        <f>'Original data'!L17</f>
        <v>1.6144</v>
      </c>
      <c r="M9" s="22">
        <f>'Original data'!M17</f>
        <v>1.5203</v>
      </c>
      <c r="N9" s="22">
        <f>'Original data'!N17</f>
        <v>1.3827</v>
      </c>
      <c r="O9" s="22">
        <f>'Original data'!O17</f>
        <v>1.3837</v>
      </c>
      <c r="P9" s="22">
        <f>'Original data'!P17</f>
        <v>1.4771</v>
      </c>
      <c r="Q9" s="22">
        <f>'Original data'!Q17</f>
        <v>1.3385</v>
      </c>
      <c r="R9" s="22">
        <f>'Original data'!R17</f>
        <v>1.4711</v>
      </c>
      <c r="S9" s="22">
        <f>'Original data'!S17</f>
        <v>1.4989</v>
      </c>
      <c r="T9" s="22">
        <f>'Original data'!T17</f>
        <v>1.5517</v>
      </c>
      <c r="U9" s="22">
        <f>'Original data'!U17</f>
        <v>-1.7976</v>
      </c>
      <c r="V9" s="37">
        <f>'Original data'!V17</f>
        <v>0</v>
      </c>
      <c r="W9" s="1"/>
      <c r="X9" s="10" t="str">
        <f>'Original data'!X17</f>
        <v>b5</v>
      </c>
      <c r="Y9" s="22">
        <f>'Original data'!Y17</f>
        <v>-3.2589</v>
      </c>
      <c r="Z9" s="22">
        <f>'Original data'!Z17</f>
        <v>1.0405</v>
      </c>
      <c r="AA9" s="22">
        <f>'Original data'!AA17</f>
        <v>1.112</v>
      </c>
      <c r="AB9" s="22">
        <f>'Original data'!AB17</f>
        <v>1.1534</v>
      </c>
      <c r="AC9" s="22">
        <f>'Original data'!AC17</f>
        <v>1.0969</v>
      </c>
      <c r="AD9" s="22">
        <f>'Original data'!AD17</f>
        <v>1.1026</v>
      </c>
      <c r="AE9" s="22">
        <f>'Original data'!AE17</f>
        <v>1.1019</v>
      </c>
      <c r="AF9" s="22">
        <f>'Original data'!AF17</f>
        <v>1.0774</v>
      </c>
      <c r="AG9" s="22">
        <f>'Original data'!AG17</f>
        <v>1.1196</v>
      </c>
      <c r="AH9" s="22">
        <f>'Original data'!AH17</f>
        <v>1.1568</v>
      </c>
      <c r="AI9" s="22">
        <f>'Original data'!AI17</f>
        <v>1.3284</v>
      </c>
      <c r="AJ9" s="22">
        <f>'Original data'!AJ17</f>
        <v>1.2163</v>
      </c>
      <c r="AK9" s="22">
        <f>'Original data'!AK17</f>
        <v>1.1561</v>
      </c>
      <c r="AL9" s="22">
        <f>'Original data'!AL17</f>
        <v>0.99286</v>
      </c>
      <c r="AM9" s="22">
        <f>'Original data'!AM17</f>
        <v>1.1457</v>
      </c>
      <c r="AN9" s="22">
        <f>'Original data'!AN17</f>
        <v>1.1062</v>
      </c>
      <c r="AO9" s="22">
        <f>'Original data'!AO17</f>
        <v>1.1084</v>
      </c>
      <c r="AP9" s="22">
        <f>'Original data'!AP17</f>
        <v>1.0066</v>
      </c>
      <c r="AQ9" s="22">
        <f>'Original data'!AQ17</f>
        <v>0.96428</v>
      </c>
      <c r="AR9" s="22">
        <f>'Original data'!AR17</f>
        <v>-2.3683</v>
      </c>
      <c r="AS9" s="37">
        <f>'Original data'!AS17</f>
        <v>0</v>
      </c>
    </row>
    <row r="10" spans="1:45" ht="12.75">
      <c r="A10" s="9" t="s">
        <v>28</v>
      </c>
      <c r="B10" s="22">
        <f>'Original data'!B18</f>
        <v>-0.24224</v>
      </c>
      <c r="C10" s="22">
        <f>'Original data'!C18</f>
        <v>-0.096135</v>
      </c>
      <c r="D10" s="22">
        <f>'Original data'!D18</f>
        <v>-0.036296</v>
      </c>
      <c r="E10" s="22">
        <f>'Original data'!E18</f>
        <v>-0.040169</v>
      </c>
      <c r="F10" s="22">
        <f>'Original data'!F18</f>
        <v>-0.033787</v>
      </c>
      <c r="G10" s="22">
        <f>'Original data'!G18</f>
        <v>-0.031438</v>
      </c>
      <c r="H10" s="22">
        <f>'Original data'!H18</f>
        <v>-0.015383</v>
      </c>
      <c r="I10" s="22">
        <f>'Original data'!I18</f>
        <v>-0.05911</v>
      </c>
      <c r="J10" s="22">
        <f>'Original data'!J18</f>
        <v>-0.013464</v>
      </c>
      <c r="K10" s="22">
        <f>'Original data'!K18</f>
        <v>-0.048001</v>
      </c>
      <c r="L10" s="22">
        <f>'Original data'!L18</f>
        <v>-0.007571</v>
      </c>
      <c r="M10" s="22">
        <f>'Original data'!M18</f>
        <v>-0.025375</v>
      </c>
      <c r="N10" s="22">
        <f>'Original data'!N18</f>
        <v>-0.066936</v>
      </c>
      <c r="O10" s="22">
        <f>'Original data'!O18</f>
        <v>-0.047062</v>
      </c>
      <c r="P10" s="22">
        <f>'Original data'!P18</f>
        <v>0.011522</v>
      </c>
      <c r="Q10" s="22">
        <f>'Original data'!Q18</f>
        <v>-0.041325</v>
      </c>
      <c r="R10" s="22">
        <f>'Original data'!R18</f>
        <v>-0.017898</v>
      </c>
      <c r="S10" s="22">
        <f>'Original data'!S18</f>
        <v>-0.055099</v>
      </c>
      <c r="T10" s="22">
        <f>'Original data'!T18</f>
        <v>-0.1466</v>
      </c>
      <c r="U10" s="22">
        <f>'Original data'!U18</f>
        <v>0.022251</v>
      </c>
      <c r="V10" s="37">
        <f>'Original data'!V18</f>
        <v>0</v>
      </c>
      <c r="W10" s="1"/>
      <c r="X10" s="10" t="str">
        <f>'Original data'!X18</f>
        <v>b6</v>
      </c>
      <c r="Y10" s="22">
        <f>'Original data'!Y18</f>
        <v>0.1214</v>
      </c>
      <c r="Z10" s="22">
        <f>'Original data'!Z18</f>
        <v>-0.10448</v>
      </c>
      <c r="AA10" s="22">
        <f>'Original data'!AA18</f>
        <v>-0.038136</v>
      </c>
      <c r="AB10" s="22">
        <f>'Original data'!AB18</f>
        <v>-0.078558</v>
      </c>
      <c r="AC10" s="22">
        <f>'Original data'!AC18</f>
        <v>-0.043194</v>
      </c>
      <c r="AD10" s="22">
        <f>'Original data'!AD18</f>
        <v>0.028443</v>
      </c>
      <c r="AE10" s="22">
        <f>'Original data'!AE18</f>
        <v>0.024067</v>
      </c>
      <c r="AF10" s="22">
        <f>'Original data'!AF18</f>
        <v>-0.024544</v>
      </c>
      <c r="AG10" s="22">
        <f>'Original data'!AG18</f>
        <v>-0.00053131</v>
      </c>
      <c r="AH10" s="22">
        <f>'Original data'!AH18</f>
        <v>-0.046326</v>
      </c>
      <c r="AI10" s="22">
        <f>'Original data'!AI18</f>
        <v>-0.04253</v>
      </c>
      <c r="AJ10" s="22">
        <f>'Original data'!AJ18</f>
        <v>-0.085594</v>
      </c>
      <c r="AK10" s="22">
        <f>'Original data'!AK18</f>
        <v>-0.093001</v>
      </c>
      <c r="AL10" s="22">
        <f>'Original data'!AL18</f>
        <v>-0.18247</v>
      </c>
      <c r="AM10" s="22">
        <f>'Original data'!AM18</f>
        <v>-0.09541</v>
      </c>
      <c r="AN10" s="22">
        <f>'Original data'!AN18</f>
        <v>0.018651</v>
      </c>
      <c r="AO10" s="22">
        <f>'Original data'!AO18</f>
        <v>-0.040983</v>
      </c>
      <c r="AP10" s="22">
        <f>'Original data'!AP18</f>
        <v>-0.032231</v>
      </c>
      <c r="AQ10" s="22">
        <f>'Original data'!AQ18</f>
        <v>-0.03566</v>
      </c>
      <c r="AR10" s="22">
        <f>'Original data'!AR18</f>
        <v>-0.013683</v>
      </c>
      <c r="AS10" s="37">
        <f>'Original data'!AS18</f>
        <v>0</v>
      </c>
    </row>
    <row r="11" spans="1:45" ht="12.75">
      <c r="A11" s="9" t="s">
        <v>29</v>
      </c>
      <c r="B11" s="22">
        <f>'Original data'!B19</f>
        <v>0.82898</v>
      </c>
      <c r="C11" s="22">
        <f>'Original data'!C19</f>
        <v>0.45094</v>
      </c>
      <c r="D11" s="22">
        <f>'Original data'!D19</f>
        <v>0.56391</v>
      </c>
      <c r="E11" s="22">
        <f>'Original data'!E19</f>
        <v>0.56635</v>
      </c>
      <c r="F11" s="22">
        <f>'Original data'!F19</f>
        <v>0.5209</v>
      </c>
      <c r="G11" s="22">
        <f>'Original data'!G19</f>
        <v>0.65544</v>
      </c>
      <c r="H11" s="22">
        <f>'Original data'!H19</f>
        <v>0.59556</v>
      </c>
      <c r="I11" s="22">
        <f>'Original data'!I19</f>
        <v>0.65302</v>
      </c>
      <c r="J11" s="22">
        <f>'Original data'!J19</f>
        <v>0.67801</v>
      </c>
      <c r="K11" s="22">
        <f>'Original data'!K19</f>
        <v>0.62043</v>
      </c>
      <c r="L11" s="22">
        <f>'Original data'!L19</f>
        <v>0.64552</v>
      </c>
      <c r="M11" s="22">
        <f>'Original data'!M19</f>
        <v>0.66305</v>
      </c>
      <c r="N11" s="22">
        <f>'Original data'!N19</f>
        <v>0.59703</v>
      </c>
      <c r="O11" s="22">
        <f>'Original data'!O19</f>
        <v>0.60299</v>
      </c>
      <c r="P11" s="22">
        <f>'Original data'!P19</f>
        <v>0.70694</v>
      </c>
      <c r="Q11" s="22">
        <f>'Original data'!Q19</f>
        <v>0.61276</v>
      </c>
      <c r="R11" s="22">
        <f>'Original data'!R19</f>
        <v>0.64128</v>
      </c>
      <c r="S11" s="22">
        <f>'Original data'!S19</f>
        <v>0.60339</v>
      </c>
      <c r="T11" s="22">
        <f>'Original data'!T19</f>
        <v>0.48848</v>
      </c>
      <c r="U11" s="22">
        <f>'Original data'!U19</f>
        <v>0.087371</v>
      </c>
      <c r="V11" s="37">
        <f>'Original data'!V19</f>
        <v>0</v>
      </c>
      <c r="W11" s="1"/>
      <c r="X11" s="10" t="str">
        <f>'Original data'!X19</f>
        <v>b7</v>
      </c>
      <c r="Y11" s="22">
        <f>'Original data'!Y19</f>
        <v>0.90048</v>
      </c>
      <c r="Z11" s="22">
        <f>'Original data'!Z19</f>
        <v>0.3627</v>
      </c>
      <c r="AA11" s="22">
        <f>'Original data'!AA19</f>
        <v>0.46649</v>
      </c>
      <c r="AB11" s="22">
        <f>'Original data'!AB19</f>
        <v>0.48366</v>
      </c>
      <c r="AC11" s="22">
        <f>'Original data'!AC19</f>
        <v>0.44887</v>
      </c>
      <c r="AD11" s="22">
        <f>'Original data'!AD19</f>
        <v>0.53057</v>
      </c>
      <c r="AE11" s="22">
        <f>'Original data'!AE19</f>
        <v>0.42679</v>
      </c>
      <c r="AF11" s="22">
        <f>'Original data'!AF19</f>
        <v>0.55147</v>
      </c>
      <c r="AG11" s="22">
        <f>'Original data'!AG19</f>
        <v>0.53358</v>
      </c>
      <c r="AH11" s="22">
        <f>'Original data'!AH19</f>
        <v>0.55281</v>
      </c>
      <c r="AI11" s="22">
        <f>'Original data'!AI19</f>
        <v>0.53701</v>
      </c>
      <c r="AJ11" s="22">
        <f>'Original data'!AJ19</f>
        <v>0.49463</v>
      </c>
      <c r="AK11" s="22">
        <f>'Original data'!AK19</f>
        <v>0.52907</v>
      </c>
      <c r="AL11" s="22">
        <f>'Original data'!AL19</f>
        <v>0.54587</v>
      </c>
      <c r="AM11" s="22">
        <f>'Original data'!AM19</f>
        <v>0.523</v>
      </c>
      <c r="AN11" s="22">
        <f>'Original data'!AN19</f>
        <v>0.49756</v>
      </c>
      <c r="AO11" s="22">
        <f>'Original data'!AO19</f>
        <v>0.49129</v>
      </c>
      <c r="AP11" s="22">
        <f>'Original data'!AP19</f>
        <v>0.42071</v>
      </c>
      <c r="AQ11" s="22">
        <f>'Original data'!AQ19</f>
        <v>0.3208</v>
      </c>
      <c r="AR11" s="22">
        <f>'Original data'!AR19</f>
        <v>-0.13979</v>
      </c>
      <c r="AS11" s="37">
        <f>'Original data'!AS19</f>
        <v>0</v>
      </c>
    </row>
    <row r="12" spans="1:45" ht="12.75">
      <c r="A12" s="9" t="s">
        <v>30</v>
      </c>
      <c r="B12" s="22">
        <f>'Original data'!B20</f>
        <v>-0.14748</v>
      </c>
      <c r="C12" s="22">
        <f>'Original data'!C20</f>
        <v>-0.0775</v>
      </c>
      <c r="D12" s="22">
        <f>'Original data'!D20</f>
        <v>-0.059017</v>
      </c>
      <c r="E12" s="22">
        <f>'Original data'!E20</f>
        <v>-0.032217</v>
      </c>
      <c r="F12" s="22">
        <f>'Original data'!F20</f>
        <v>-0.0022983</v>
      </c>
      <c r="G12" s="22">
        <f>'Original data'!G20</f>
        <v>-0.013454</v>
      </c>
      <c r="H12" s="22">
        <f>'Original data'!H20</f>
        <v>-0.010844</v>
      </c>
      <c r="I12" s="22">
        <f>'Original data'!I20</f>
        <v>-0.036015</v>
      </c>
      <c r="J12" s="22">
        <f>'Original data'!J20</f>
        <v>-0.029133</v>
      </c>
      <c r="K12" s="22">
        <f>'Original data'!K20</f>
        <v>-0.057405</v>
      </c>
      <c r="L12" s="22">
        <f>'Original data'!L20</f>
        <v>-0.044177</v>
      </c>
      <c r="M12" s="22">
        <f>'Original data'!M20</f>
        <v>-0.044715</v>
      </c>
      <c r="N12" s="22">
        <f>'Original data'!N20</f>
        <v>-0.038949</v>
      </c>
      <c r="O12" s="22">
        <f>'Original data'!O20</f>
        <v>-0.019908</v>
      </c>
      <c r="P12" s="22">
        <f>'Original data'!P20</f>
        <v>-0.031086</v>
      </c>
      <c r="Q12" s="22">
        <f>'Original data'!Q20</f>
        <v>-0.050533</v>
      </c>
      <c r="R12" s="22">
        <f>'Original data'!R20</f>
        <v>-0.041727</v>
      </c>
      <c r="S12" s="22">
        <f>'Original data'!S20</f>
        <v>-0.034938</v>
      </c>
      <c r="T12" s="22">
        <f>'Original data'!T20</f>
        <v>-0.067379</v>
      </c>
      <c r="U12" s="22">
        <f>'Original data'!U20</f>
        <v>-0.032422</v>
      </c>
      <c r="V12" s="37">
        <f>'Original data'!V20</f>
        <v>0</v>
      </c>
      <c r="W12" s="1"/>
      <c r="X12" s="10" t="str">
        <f>'Original data'!X20</f>
        <v>b8</v>
      </c>
      <c r="Y12" s="22">
        <f>'Original data'!Y20</f>
        <v>-0.0098714</v>
      </c>
      <c r="Z12" s="22">
        <f>'Original data'!Z20</f>
        <v>0.01413</v>
      </c>
      <c r="AA12" s="22">
        <f>'Original data'!AA20</f>
        <v>0.0036365</v>
      </c>
      <c r="AB12" s="22">
        <f>'Original data'!AB20</f>
        <v>-0.0095069</v>
      </c>
      <c r="AC12" s="22">
        <f>'Original data'!AC20</f>
        <v>0.0017974</v>
      </c>
      <c r="AD12" s="22">
        <f>'Original data'!AD20</f>
        <v>0.020738</v>
      </c>
      <c r="AE12" s="22">
        <f>'Original data'!AE20</f>
        <v>-0.006832</v>
      </c>
      <c r="AF12" s="22">
        <f>'Original data'!AF20</f>
        <v>-0.019322</v>
      </c>
      <c r="AG12" s="22">
        <f>'Original data'!AG20</f>
        <v>-0.018128</v>
      </c>
      <c r="AH12" s="22">
        <f>'Original data'!AH20</f>
        <v>0.00041641</v>
      </c>
      <c r="AI12" s="22">
        <f>'Original data'!AI20</f>
        <v>-0.020498</v>
      </c>
      <c r="AJ12" s="22">
        <f>'Original data'!AJ20</f>
        <v>-0.016406</v>
      </c>
      <c r="AK12" s="22">
        <f>'Original data'!AK20</f>
        <v>0.0058242</v>
      </c>
      <c r="AL12" s="22">
        <f>'Original data'!AL20</f>
        <v>-0.018192</v>
      </c>
      <c r="AM12" s="22">
        <f>'Original data'!AM20</f>
        <v>-0.018285</v>
      </c>
      <c r="AN12" s="22">
        <f>'Original data'!AN20</f>
        <v>0.015341</v>
      </c>
      <c r="AO12" s="22">
        <f>'Original data'!AO20</f>
        <v>0.0059097</v>
      </c>
      <c r="AP12" s="22">
        <f>'Original data'!AP20</f>
        <v>0.0016498</v>
      </c>
      <c r="AQ12" s="22">
        <f>'Original data'!AQ20</f>
        <v>0.00020335</v>
      </c>
      <c r="AR12" s="22">
        <f>'Original data'!AR20</f>
        <v>-0.01783</v>
      </c>
      <c r="AS12" s="37">
        <f>'Original data'!AS20</f>
        <v>0</v>
      </c>
    </row>
    <row r="13" spans="1:45" ht="12.75">
      <c r="A13" s="9" t="s">
        <v>31</v>
      </c>
      <c r="B13" s="22">
        <f>'Original data'!B21</f>
        <v>0.088954</v>
      </c>
      <c r="C13" s="22">
        <f>'Original data'!C21</f>
        <v>0.43155</v>
      </c>
      <c r="D13" s="22">
        <f>'Original data'!D21</f>
        <v>0.4112</v>
      </c>
      <c r="E13" s="22">
        <f>'Original data'!E21</f>
        <v>0.41225</v>
      </c>
      <c r="F13" s="22">
        <f>'Original data'!F21</f>
        <v>0.41498</v>
      </c>
      <c r="G13" s="22">
        <f>'Original data'!G21</f>
        <v>0.4133</v>
      </c>
      <c r="H13" s="22">
        <f>'Original data'!H21</f>
        <v>0.40643</v>
      </c>
      <c r="I13" s="22">
        <f>'Original data'!I21</f>
        <v>0.39021</v>
      </c>
      <c r="J13" s="22">
        <f>'Original data'!J21</f>
        <v>0.39523</v>
      </c>
      <c r="K13" s="22">
        <f>'Original data'!K21</f>
        <v>0.4048</v>
      </c>
      <c r="L13" s="22">
        <f>'Original data'!L21</f>
        <v>0.41314</v>
      </c>
      <c r="M13" s="22">
        <f>'Original data'!M21</f>
        <v>0.387</v>
      </c>
      <c r="N13" s="22">
        <f>'Original data'!N21</f>
        <v>0.39161</v>
      </c>
      <c r="O13" s="22">
        <f>'Original data'!O21</f>
        <v>0.40686</v>
      </c>
      <c r="P13" s="22">
        <f>'Original data'!P21</f>
        <v>0.3965</v>
      </c>
      <c r="Q13" s="22">
        <f>'Original data'!Q21</f>
        <v>0.40194</v>
      </c>
      <c r="R13" s="22">
        <f>'Original data'!R21</f>
        <v>0.39406</v>
      </c>
      <c r="S13" s="22">
        <f>'Original data'!S21</f>
        <v>0.41572</v>
      </c>
      <c r="T13" s="22">
        <f>'Original data'!T21</f>
        <v>0.42593</v>
      </c>
      <c r="U13" s="22">
        <f>'Original data'!U21</f>
        <v>0.16856</v>
      </c>
      <c r="V13" s="37">
        <f>'Original data'!V21</f>
        <v>0</v>
      </c>
      <c r="W13" s="1"/>
      <c r="X13" s="10" t="str">
        <f>'Original data'!X21</f>
        <v>b9</v>
      </c>
      <c r="Y13" s="22">
        <f>'Original data'!Y21</f>
        <v>0.031221</v>
      </c>
      <c r="Z13" s="22">
        <f>'Original data'!Z21</f>
        <v>0.3843</v>
      </c>
      <c r="AA13" s="22">
        <f>'Original data'!AA21</f>
        <v>0.3577</v>
      </c>
      <c r="AB13" s="22">
        <f>'Original data'!AB21</f>
        <v>0.3676</v>
      </c>
      <c r="AC13" s="22">
        <f>'Original data'!AC21</f>
        <v>0.37029</v>
      </c>
      <c r="AD13" s="22">
        <f>'Original data'!AD21</f>
        <v>0.38191</v>
      </c>
      <c r="AE13" s="22">
        <f>'Original data'!AE21</f>
        <v>0.35659</v>
      </c>
      <c r="AF13" s="22">
        <f>'Original data'!AF21</f>
        <v>0.36668</v>
      </c>
      <c r="AG13" s="22">
        <f>'Original data'!AG21</f>
        <v>0.36499</v>
      </c>
      <c r="AH13" s="22">
        <f>'Original data'!AH21</f>
        <v>0.38423</v>
      </c>
      <c r="AI13" s="22">
        <f>'Original data'!AI21</f>
        <v>0.41327</v>
      </c>
      <c r="AJ13" s="22">
        <f>'Original data'!AJ21</f>
        <v>0.39767</v>
      </c>
      <c r="AK13" s="22">
        <f>'Original data'!AK21</f>
        <v>0.40244</v>
      </c>
      <c r="AL13" s="22">
        <f>'Original data'!AL21</f>
        <v>0.3901</v>
      </c>
      <c r="AM13" s="22">
        <f>'Original data'!AM21</f>
        <v>0.38883</v>
      </c>
      <c r="AN13" s="22">
        <f>'Original data'!AN21</f>
        <v>0.37933</v>
      </c>
      <c r="AO13" s="22">
        <f>'Original data'!AO21</f>
        <v>0.36918</v>
      </c>
      <c r="AP13" s="22">
        <f>'Original data'!AP21</f>
        <v>0.35236</v>
      </c>
      <c r="AQ13" s="22">
        <f>'Original data'!AQ21</f>
        <v>0.37736</v>
      </c>
      <c r="AR13" s="22">
        <f>'Original data'!AR21</f>
        <v>0.15415</v>
      </c>
      <c r="AS13" s="37">
        <f>'Original data'!AS21</f>
        <v>0</v>
      </c>
    </row>
    <row r="14" spans="1:45" ht="12.75">
      <c r="A14" s="9" t="s">
        <v>32</v>
      </c>
      <c r="B14" s="22">
        <f>'Original data'!B22</f>
        <v>-0.02734</v>
      </c>
      <c r="C14" s="22">
        <f>'Original data'!C22</f>
        <v>-0.12256</v>
      </c>
      <c r="D14" s="22">
        <f>'Original data'!D22</f>
        <v>-0.15538</v>
      </c>
      <c r="E14" s="22">
        <f>'Original data'!E22</f>
        <v>-0.099028</v>
      </c>
      <c r="F14" s="22">
        <f>'Original data'!F22</f>
        <v>-0.092281</v>
      </c>
      <c r="G14" s="22">
        <f>'Original data'!G22</f>
        <v>-0.046685</v>
      </c>
      <c r="H14" s="22">
        <f>'Original data'!H22</f>
        <v>-0.096225</v>
      </c>
      <c r="I14" s="22">
        <f>'Original data'!I22</f>
        <v>-0.096737</v>
      </c>
      <c r="J14" s="22">
        <f>'Original data'!J22</f>
        <v>-0.093787</v>
      </c>
      <c r="K14" s="22">
        <f>'Original data'!K22</f>
        <v>-0.10979</v>
      </c>
      <c r="L14" s="22">
        <f>'Original data'!L22</f>
        <v>-0.11649</v>
      </c>
      <c r="M14" s="22">
        <f>'Original data'!M22</f>
        <v>-0.099254</v>
      </c>
      <c r="N14" s="22">
        <f>'Original data'!N22</f>
        <v>-0.064662</v>
      </c>
      <c r="O14" s="22">
        <f>'Original data'!O22</f>
        <v>-0.06928</v>
      </c>
      <c r="P14" s="22">
        <f>'Original data'!P22</f>
        <v>-0.07795</v>
      </c>
      <c r="Q14" s="22">
        <f>'Original data'!Q22</f>
        <v>-0.080264</v>
      </c>
      <c r="R14" s="22">
        <f>'Original data'!R22</f>
        <v>-0.075535</v>
      </c>
      <c r="S14" s="22">
        <f>'Original data'!S22</f>
        <v>-0.07794</v>
      </c>
      <c r="T14" s="22">
        <f>'Original data'!T22</f>
        <v>-0.15256</v>
      </c>
      <c r="U14" s="22">
        <f>'Original data'!U22</f>
        <v>-0.060945</v>
      </c>
      <c r="V14" s="37">
        <f>'Original data'!V22</f>
        <v>0</v>
      </c>
      <c r="W14" s="1"/>
      <c r="X14" s="10" t="str">
        <f>'Original data'!X22</f>
        <v>b10</v>
      </c>
      <c r="Y14" s="22">
        <f>'Original data'!Y22</f>
        <v>0.0076418</v>
      </c>
      <c r="Z14" s="22">
        <f>'Original data'!Z22</f>
        <v>-0.047741</v>
      </c>
      <c r="AA14" s="22">
        <f>'Original data'!AA22</f>
        <v>-0.10526</v>
      </c>
      <c r="AB14" s="22">
        <f>'Original data'!AB22</f>
        <v>-0.085043</v>
      </c>
      <c r="AC14" s="22">
        <f>'Original data'!AC22</f>
        <v>-0.07911</v>
      </c>
      <c r="AD14" s="22">
        <f>'Original data'!AD22</f>
        <v>-0.039836</v>
      </c>
      <c r="AE14" s="22">
        <f>'Original data'!AE22</f>
        <v>-0.082502</v>
      </c>
      <c r="AF14" s="22">
        <f>'Original data'!AF22</f>
        <v>-0.069732</v>
      </c>
      <c r="AG14" s="22">
        <f>'Original data'!AG22</f>
        <v>-0.095616</v>
      </c>
      <c r="AH14" s="22">
        <f>'Original data'!AH22</f>
        <v>-0.099875</v>
      </c>
      <c r="AI14" s="22">
        <f>'Original data'!AI22</f>
        <v>-0.096853</v>
      </c>
      <c r="AJ14" s="22">
        <f>'Original data'!AJ22</f>
        <v>-0.078577</v>
      </c>
      <c r="AK14" s="22">
        <f>'Original data'!AK22</f>
        <v>-0.066338</v>
      </c>
      <c r="AL14" s="22">
        <f>'Original data'!AL22</f>
        <v>-0.077311</v>
      </c>
      <c r="AM14" s="22">
        <f>'Original data'!AM22</f>
        <v>-0.089144</v>
      </c>
      <c r="AN14" s="22">
        <f>'Original data'!AN22</f>
        <v>-0.092321</v>
      </c>
      <c r="AO14" s="22">
        <f>'Original data'!AO22</f>
        <v>-0.075132</v>
      </c>
      <c r="AP14" s="22">
        <f>'Original data'!AP22</f>
        <v>-0.066186</v>
      </c>
      <c r="AQ14" s="22">
        <f>'Original data'!AQ22</f>
        <v>-0.10771</v>
      </c>
      <c r="AR14" s="22">
        <f>'Original data'!AR22</f>
        <v>-0.050779</v>
      </c>
      <c r="AS14" s="37">
        <f>'Original data'!AS22</f>
        <v>0</v>
      </c>
    </row>
    <row r="15" spans="1:45" ht="12.75">
      <c r="A15" s="9" t="s">
        <v>33</v>
      </c>
      <c r="B15" s="22">
        <f>'Original data'!B23</f>
        <v>0.36534</v>
      </c>
      <c r="C15" s="22">
        <f>'Original data'!C23</f>
        <v>0.76429</v>
      </c>
      <c r="D15" s="22">
        <f>'Original data'!D23</f>
        <v>0.75374</v>
      </c>
      <c r="E15" s="22">
        <f>'Original data'!E23</f>
        <v>0.75119</v>
      </c>
      <c r="F15" s="22">
        <f>'Original data'!F23</f>
        <v>0.75241</v>
      </c>
      <c r="G15" s="22">
        <f>'Original data'!G23</f>
        <v>0.74362</v>
      </c>
      <c r="H15" s="22">
        <f>'Original data'!H23</f>
        <v>0.75012</v>
      </c>
      <c r="I15" s="22">
        <f>'Original data'!I23</f>
        <v>0.74413</v>
      </c>
      <c r="J15" s="22">
        <f>'Original data'!J23</f>
        <v>0.74804</v>
      </c>
      <c r="K15" s="22">
        <f>'Original data'!K23</f>
        <v>0.74961</v>
      </c>
      <c r="L15" s="22">
        <f>'Original data'!L23</f>
        <v>0.75602</v>
      </c>
      <c r="M15" s="22">
        <f>'Original data'!M23</f>
        <v>0.74624</v>
      </c>
      <c r="N15" s="22">
        <f>'Original data'!N23</f>
        <v>0.75356</v>
      </c>
      <c r="O15" s="22">
        <f>'Original data'!O23</f>
        <v>0.74789</v>
      </c>
      <c r="P15" s="22">
        <f>'Original data'!P23</f>
        <v>0.7424</v>
      </c>
      <c r="Q15" s="22">
        <f>'Original data'!Q23</f>
        <v>0.75408</v>
      </c>
      <c r="R15" s="22">
        <f>'Original data'!R23</f>
        <v>0.75038</v>
      </c>
      <c r="S15" s="22">
        <f>'Original data'!S23</f>
        <v>0.75285</v>
      </c>
      <c r="T15" s="22">
        <f>'Original data'!T23</f>
        <v>0.74801</v>
      </c>
      <c r="U15" s="22">
        <f>'Original data'!U23</f>
        <v>0.33057</v>
      </c>
      <c r="V15" s="37">
        <f>'Original data'!V23</f>
        <v>0</v>
      </c>
      <c r="W15" s="1"/>
      <c r="X15" s="10" t="str">
        <f>'Original data'!X23</f>
        <v>b11</v>
      </c>
      <c r="Y15" s="22">
        <f>'Original data'!Y23</f>
        <v>0.34351</v>
      </c>
      <c r="Z15" s="22">
        <f>'Original data'!Z23</f>
        <v>0.77103</v>
      </c>
      <c r="AA15" s="22">
        <f>'Original data'!AA23</f>
        <v>0.7583</v>
      </c>
      <c r="AB15" s="22">
        <f>'Original data'!AB23</f>
        <v>0.75819</v>
      </c>
      <c r="AC15" s="22">
        <f>'Original data'!AC23</f>
        <v>0.75871</v>
      </c>
      <c r="AD15" s="22">
        <f>'Original data'!AD23</f>
        <v>0.75987</v>
      </c>
      <c r="AE15" s="22">
        <f>'Original data'!AE23</f>
        <v>0.76528</v>
      </c>
      <c r="AF15" s="22">
        <f>'Original data'!AF23</f>
        <v>0.7533</v>
      </c>
      <c r="AG15" s="22">
        <f>'Original data'!AG23</f>
        <v>0.75998</v>
      </c>
      <c r="AH15" s="22">
        <f>'Original data'!AH23</f>
        <v>0.75854</v>
      </c>
      <c r="AI15" s="22">
        <f>'Original data'!AI23</f>
        <v>0.77101</v>
      </c>
      <c r="AJ15" s="22">
        <f>'Original data'!AJ23</f>
        <v>0.76045</v>
      </c>
      <c r="AK15" s="22">
        <f>'Original data'!AK23</f>
        <v>0.76171</v>
      </c>
      <c r="AL15" s="22">
        <f>'Original data'!AL23</f>
        <v>0.75433</v>
      </c>
      <c r="AM15" s="22">
        <f>'Original data'!AM23</f>
        <v>0.75634</v>
      </c>
      <c r="AN15" s="22">
        <f>'Original data'!AN23</f>
        <v>0.75657</v>
      </c>
      <c r="AO15" s="22">
        <f>'Original data'!AO23</f>
        <v>0.76256</v>
      </c>
      <c r="AP15" s="22">
        <f>'Original data'!AP23</f>
        <v>0.75563</v>
      </c>
      <c r="AQ15" s="22">
        <f>'Original data'!AQ23</f>
        <v>0.767</v>
      </c>
      <c r="AR15" s="22">
        <f>'Original data'!AR23</f>
        <v>0.35393</v>
      </c>
      <c r="AS15" s="37">
        <f>'Original data'!AS23</f>
        <v>0</v>
      </c>
    </row>
    <row r="16" spans="1:45" ht="12.75">
      <c r="A16" s="9" t="s">
        <v>34</v>
      </c>
      <c r="B16" s="22">
        <f>'Original data'!B24</f>
        <v>-0.014956</v>
      </c>
      <c r="C16" s="22">
        <f>'Original data'!C24</f>
        <v>-0.02057</v>
      </c>
      <c r="D16" s="22">
        <f>'Original data'!D24</f>
        <v>-0.025355</v>
      </c>
      <c r="E16" s="22">
        <f>'Original data'!E24</f>
        <v>-0.017418</v>
      </c>
      <c r="F16" s="22">
        <f>'Original data'!F24</f>
        <v>-0.012882</v>
      </c>
      <c r="G16" s="22">
        <f>'Original data'!G24</f>
        <v>-0.010582</v>
      </c>
      <c r="H16" s="22">
        <f>'Original data'!H24</f>
        <v>-0.014074</v>
      </c>
      <c r="I16" s="22">
        <f>'Original data'!I24</f>
        <v>-0.015401</v>
      </c>
      <c r="J16" s="22">
        <f>'Original data'!J24</f>
        <v>-0.014348</v>
      </c>
      <c r="K16" s="22">
        <f>'Original data'!K24</f>
        <v>-0.0154</v>
      </c>
      <c r="L16" s="22">
        <f>'Original data'!L24</f>
        <v>-0.015396</v>
      </c>
      <c r="M16" s="22">
        <f>'Original data'!M24</f>
        <v>-0.012392</v>
      </c>
      <c r="N16" s="22">
        <f>'Original data'!N24</f>
        <v>-0.0079439</v>
      </c>
      <c r="O16" s="22">
        <f>'Original data'!O24</f>
        <v>-0.010406</v>
      </c>
      <c r="P16" s="22">
        <f>'Original data'!P24</f>
        <v>-0.013027</v>
      </c>
      <c r="Q16" s="22">
        <f>'Original data'!Q24</f>
        <v>-0.013192</v>
      </c>
      <c r="R16" s="22">
        <f>'Original data'!R24</f>
        <v>-0.013608</v>
      </c>
      <c r="S16" s="22">
        <f>'Original data'!S24</f>
        <v>-0.012879</v>
      </c>
      <c r="T16" s="22">
        <f>'Original data'!T24</f>
        <v>-0.01907</v>
      </c>
      <c r="U16" s="22">
        <f>'Original data'!U24</f>
        <v>-0.0059193</v>
      </c>
      <c r="V16" s="37">
        <f>'Original data'!V24</f>
        <v>0</v>
      </c>
      <c r="W16" s="1"/>
      <c r="X16" s="10" t="str">
        <f>'Original data'!X24</f>
        <v>b12</v>
      </c>
      <c r="Y16" s="22">
        <f>'Original data'!Y24</f>
        <v>-0.012873</v>
      </c>
      <c r="Z16" s="22">
        <f>'Original data'!Z24</f>
        <v>-0.0046345</v>
      </c>
      <c r="AA16" s="22">
        <f>'Original data'!AA24</f>
        <v>-0.018381</v>
      </c>
      <c r="AB16" s="22">
        <f>'Original data'!AB24</f>
        <v>-0.013947</v>
      </c>
      <c r="AC16" s="22">
        <f>'Original data'!AC24</f>
        <v>-0.011181</v>
      </c>
      <c r="AD16" s="22">
        <f>'Original data'!AD24</f>
        <v>-0.010029</v>
      </c>
      <c r="AE16" s="22">
        <f>'Original data'!AE24</f>
        <v>-0.011516</v>
      </c>
      <c r="AF16" s="22">
        <f>'Original data'!AF24</f>
        <v>-0.010332</v>
      </c>
      <c r="AG16" s="22">
        <f>'Original data'!AG24</f>
        <v>-0.011621</v>
      </c>
      <c r="AH16" s="22">
        <f>'Original data'!AH24</f>
        <v>-0.015429</v>
      </c>
      <c r="AI16" s="22">
        <f>'Original data'!AI24</f>
        <v>-0.01507</v>
      </c>
      <c r="AJ16" s="22">
        <f>'Original data'!AJ24</f>
        <v>-0.014492</v>
      </c>
      <c r="AK16" s="22">
        <f>'Original data'!AK24</f>
        <v>-0.01033</v>
      </c>
      <c r="AL16" s="22">
        <f>'Original data'!AL24</f>
        <v>-0.010055</v>
      </c>
      <c r="AM16" s="22">
        <f>'Original data'!AM24</f>
        <v>-0.012791</v>
      </c>
      <c r="AN16" s="22">
        <f>'Original data'!AN24</f>
        <v>-0.016229</v>
      </c>
      <c r="AO16" s="22">
        <f>'Original data'!AO24</f>
        <v>-0.010437</v>
      </c>
      <c r="AP16" s="22">
        <f>'Original data'!AP24</f>
        <v>-0.007811</v>
      </c>
      <c r="AQ16" s="22">
        <f>'Original data'!AQ24</f>
        <v>-0.01035</v>
      </c>
      <c r="AR16" s="22">
        <f>'Original data'!AR24</f>
        <v>-0.004263</v>
      </c>
      <c r="AS16" s="37">
        <f>'Original data'!AS24</f>
        <v>0</v>
      </c>
    </row>
    <row r="17" spans="1:45" ht="12.75">
      <c r="A17" s="9" t="s">
        <v>35</v>
      </c>
      <c r="B17" s="22">
        <f>'Original data'!B25</f>
        <v>0.04767</v>
      </c>
      <c r="C17" s="22">
        <f>'Original data'!C25</f>
        <v>0.083843</v>
      </c>
      <c r="D17" s="22">
        <f>'Original data'!D25</f>
        <v>0.081154</v>
      </c>
      <c r="E17" s="22">
        <f>'Original data'!E25</f>
        <v>0.081847</v>
      </c>
      <c r="F17" s="22">
        <f>'Original data'!F25</f>
        <v>0.0786</v>
      </c>
      <c r="G17" s="22">
        <f>'Original data'!G25</f>
        <v>0.078475</v>
      </c>
      <c r="H17" s="22">
        <f>'Original data'!H25</f>
        <v>0.074549</v>
      </c>
      <c r="I17" s="22">
        <f>'Original data'!I25</f>
        <v>0.077434</v>
      </c>
      <c r="J17" s="22">
        <f>'Original data'!J25</f>
        <v>0.080616</v>
      </c>
      <c r="K17" s="22">
        <f>'Original data'!K25</f>
        <v>0.075225</v>
      </c>
      <c r="L17" s="22">
        <f>'Original data'!L25</f>
        <v>0.07748</v>
      </c>
      <c r="M17" s="22">
        <f>'Original data'!M25</f>
        <v>0.077721</v>
      </c>
      <c r="N17" s="22">
        <f>'Original data'!N25</f>
        <v>0.081707</v>
      </c>
      <c r="O17" s="22">
        <f>'Original data'!O25</f>
        <v>0.079969</v>
      </c>
      <c r="P17" s="22">
        <f>'Original data'!P25</f>
        <v>0.079926</v>
      </c>
      <c r="Q17" s="22">
        <f>'Original data'!Q25</f>
        <v>0.080649</v>
      </c>
      <c r="R17" s="22">
        <f>'Original data'!R25</f>
        <v>0.081726</v>
      </c>
      <c r="S17" s="22">
        <f>'Original data'!S25</f>
        <v>0.081412</v>
      </c>
      <c r="T17" s="22">
        <f>'Original data'!T25</f>
        <v>0.075668</v>
      </c>
      <c r="U17" s="22">
        <f>'Original data'!U25</f>
        <v>0.021579</v>
      </c>
      <c r="V17" s="37">
        <f>'Original data'!V25</f>
        <v>0</v>
      </c>
      <c r="W17" s="1"/>
      <c r="X17" s="10" t="str">
        <f>'Original data'!X25</f>
        <v>b13</v>
      </c>
      <c r="Y17" s="22">
        <f>'Original data'!Y25</f>
        <v>0.045554</v>
      </c>
      <c r="Z17" s="22">
        <f>'Original data'!Z25</f>
        <v>0.085087</v>
      </c>
      <c r="AA17" s="22">
        <f>'Original data'!AA25</f>
        <v>0.084657</v>
      </c>
      <c r="AB17" s="22">
        <f>'Original data'!AB25</f>
        <v>0.083477</v>
      </c>
      <c r="AC17" s="22">
        <f>'Original data'!AC25</f>
        <v>0.083007</v>
      </c>
      <c r="AD17" s="22">
        <f>'Original data'!AD25</f>
        <v>0.083181</v>
      </c>
      <c r="AE17" s="22">
        <f>'Original data'!AE25</f>
        <v>0.080105</v>
      </c>
      <c r="AF17" s="22">
        <f>'Original data'!AF25</f>
        <v>0.082424</v>
      </c>
      <c r="AG17" s="22">
        <f>'Original data'!AG25</f>
        <v>0.083795</v>
      </c>
      <c r="AH17" s="22">
        <f>'Original data'!AH25</f>
        <v>0.080389</v>
      </c>
      <c r="AI17" s="22">
        <f>'Original data'!AI25</f>
        <v>0.081464</v>
      </c>
      <c r="AJ17" s="22">
        <f>'Original data'!AJ25</f>
        <v>0.080289</v>
      </c>
      <c r="AK17" s="22">
        <f>'Original data'!AK25</f>
        <v>0.081876</v>
      </c>
      <c r="AL17" s="22">
        <f>'Original data'!AL25</f>
        <v>0.080921</v>
      </c>
      <c r="AM17" s="22">
        <f>'Original data'!AM25</f>
        <v>0.079967</v>
      </c>
      <c r="AN17" s="22">
        <f>'Original data'!AN25</f>
        <v>0.083765</v>
      </c>
      <c r="AO17" s="22">
        <f>'Original data'!AO25</f>
        <v>0.085896</v>
      </c>
      <c r="AP17" s="22">
        <f>'Original data'!AP25</f>
        <v>0.083401</v>
      </c>
      <c r="AQ17" s="22">
        <f>'Original data'!AQ25</f>
        <v>0.080242</v>
      </c>
      <c r="AR17" s="22">
        <f>'Original data'!AR25</f>
        <v>0.020952</v>
      </c>
      <c r="AS17" s="37">
        <f>'Original data'!AS25</f>
        <v>0</v>
      </c>
    </row>
    <row r="18" spans="1:45" ht="12.75">
      <c r="A18" s="9" t="s">
        <v>36</v>
      </c>
      <c r="B18" s="22">
        <f>'Original data'!B26</f>
        <v>0.0028875</v>
      </c>
      <c r="C18" s="22">
        <f>'Original data'!C26</f>
        <v>-0.0046774</v>
      </c>
      <c r="D18" s="22">
        <f>'Original data'!D26</f>
        <v>-0.0074984</v>
      </c>
      <c r="E18" s="22">
        <f>'Original data'!E26</f>
        <v>-0.0042717</v>
      </c>
      <c r="F18" s="22">
        <f>'Original data'!F26</f>
        <v>-0.0041095</v>
      </c>
      <c r="G18" s="22">
        <f>'Original data'!G26</f>
        <v>-0.0011406</v>
      </c>
      <c r="H18" s="22">
        <f>'Original data'!H26</f>
        <v>-0.0044344</v>
      </c>
      <c r="I18" s="22">
        <f>'Original data'!I26</f>
        <v>-0.0050421</v>
      </c>
      <c r="J18" s="22">
        <f>'Original data'!J26</f>
        <v>-0.0039566</v>
      </c>
      <c r="K18" s="22">
        <f>'Original data'!K26</f>
        <v>-0.0046953</v>
      </c>
      <c r="L18" s="22">
        <f>'Original data'!L26</f>
        <v>-0.0051185</v>
      </c>
      <c r="M18" s="22">
        <f>'Original data'!M26</f>
        <v>-0.0045928</v>
      </c>
      <c r="N18" s="22">
        <f>'Original data'!N26</f>
        <v>-0.0015126</v>
      </c>
      <c r="O18" s="22">
        <f>'Original data'!O26</f>
        <v>-0.0027611</v>
      </c>
      <c r="P18" s="22">
        <f>'Original data'!P26</f>
        <v>-0.0033624</v>
      </c>
      <c r="Q18" s="22">
        <f>'Original data'!Q26</f>
        <v>-0.0030308</v>
      </c>
      <c r="R18" s="22">
        <f>'Original data'!R26</f>
        <v>-0.0031191</v>
      </c>
      <c r="S18" s="22">
        <f>'Original data'!S26</f>
        <v>-0.0025036</v>
      </c>
      <c r="T18" s="22">
        <f>'Original data'!T26</f>
        <v>-0.0078703</v>
      </c>
      <c r="U18" s="22">
        <f>'Original data'!U26</f>
        <v>0.001015</v>
      </c>
      <c r="V18" s="37">
        <f>'Original data'!V26</f>
        <v>0</v>
      </c>
      <c r="W18" s="1"/>
      <c r="X18" s="10" t="str">
        <f>'Original data'!X26</f>
        <v>b14</v>
      </c>
      <c r="Y18" s="22">
        <f>'Original data'!Y26</f>
        <v>0.0031097</v>
      </c>
      <c r="Z18" s="22">
        <f>'Original data'!Z26</f>
        <v>-0.0018381</v>
      </c>
      <c r="AA18" s="22">
        <f>'Original data'!AA26</f>
        <v>-0.0071497</v>
      </c>
      <c r="AB18" s="22">
        <f>'Original data'!AB26</f>
        <v>-0.004477</v>
      </c>
      <c r="AC18" s="22">
        <f>'Original data'!AC26</f>
        <v>-0.0034262</v>
      </c>
      <c r="AD18" s="22">
        <f>'Original data'!AD26</f>
        <v>-0.0021235</v>
      </c>
      <c r="AE18" s="22">
        <f>'Original data'!AE26</f>
        <v>-0.0044698</v>
      </c>
      <c r="AF18" s="22">
        <f>'Original data'!AF26</f>
        <v>-0.0036644</v>
      </c>
      <c r="AG18" s="22">
        <f>'Original data'!AG26</f>
        <v>-0.0049811</v>
      </c>
      <c r="AH18" s="22">
        <f>'Original data'!AH26</f>
        <v>-0.0059086</v>
      </c>
      <c r="AI18" s="22">
        <f>'Original data'!AI26</f>
        <v>-0.0052001</v>
      </c>
      <c r="AJ18" s="22">
        <f>'Original data'!AJ26</f>
        <v>-0.0056917</v>
      </c>
      <c r="AK18" s="22">
        <f>'Original data'!AK26</f>
        <v>-0.0038262</v>
      </c>
      <c r="AL18" s="22">
        <f>'Original data'!AL26</f>
        <v>-0.0038627</v>
      </c>
      <c r="AM18" s="22">
        <f>'Original data'!AM26</f>
        <v>-0.0046467</v>
      </c>
      <c r="AN18" s="22">
        <f>'Original data'!AN26</f>
        <v>-0.0060286</v>
      </c>
      <c r="AO18" s="22">
        <f>'Original data'!AO26</f>
        <v>-0.0037471</v>
      </c>
      <c r="AP18" s="22">
        <f>'Original data'!AP26</f>
        <v>-0.0032346</v>
      </c>
      <c r="AQ18" s="22">
        <f>'Original data'!AQ26</f>
        <v>-0.0053012</v>
      </c>
      <c r="AR18" s="22">
        <f>'Original data'!AR26</f>
        <v>0.00023361</v>
      </c>
      <c r="AS18" s="37">
        <f>'Original data'!AS26</f>
        <v>0</v>
      </c>
    </row>
    <row r="19" spans="1:45" ht="12.75">
      <c r="A19" s="9" t="s">
        <v>37</v>
      </c>
      <c r="B19" s="22">
        <f>'Original data'!B27</f>
        <v>-0.0054367</v>
      </c>
      <c r="C19" s="22">
        <f>'Original data'!C27</f>
        <v>0.030915</v>
      </c>
      <c r="D19" s="22">
        <f>'Original data'!D27</f>
        <v>0.029201</v>
      </c>
      <c r="E19" s="22">
        <f>'Original data'!E27</f>
        <v>0.02958</v>
      </c>
      <c r="F19" s="22">
        <f>'Original data'!F27</f>
        <v>0.032966</v>
      </c>
      <c r="G19" s="22">
        <f>'Original data'!G27</f>
        <v>0.030491</v>
      </c>
      <c r="H19" s="22">
        <f>'Original data'!H27</f>
        <v>0.03337</v>
      </c>
      <c r="I19" s="22">
        <f>'Original data'!I27</f>
        <v>0.03478</v>
      </c>
      <c r="J19" s="22">
        <f>'Original data'!J27</f>
        <v>0.03359</v>
      </c>
      <c r="K19" s="22">
        <f>'Original data'!K27</f>
        <v>0.032411</v>
      </c>
      <c r="L19" s="22">
        <f>'Original data'!L27</f>
        <v>0.030935</v>
      </c>
      <c r="M19" s="22">
        <f>'Original data'!M27</f>
        <v>0.035482</v>
      </c>
      <c r="N19" s="22">
        <f>'Original data'!N27</f>
        <v>0.034443</v>
      </c>
      <c r="O19" s="22">
        <f>'Original data'!O27</f>
        <v>0.031791</v>
      </c>
      <c r="P19" s="22">
        <f>'Original data'!P27</f>
        <v>0.033568</v>
      </c>
      <c r="Q19" s="22">
        <f>'Original data'!Q27</f>
        <v>0.035214</v>
      </c>
      <c r="R19" s="22">
        <f>'Original data'!R27</f>
        <v>0.035528</v>
      </c>
      <c r="S19" s="22">
        <f>'Original data'!S27</f>
        <v>0.033632</v>
      </c>
      <c r="T19" s="22">
        <f>'Original data'!T27</f>
        <v>0.030525</v>
      </c>
      <c r="U19" s="22">
        <f>'Original data'!U27</f>
        <v>0.0038283</v>
      </c>
      <c r="V19" s="37">
        <f>'Original data'!V27</f>
        <v>0</v>
      </c>
      <c r="W19" s="1"/>
      <c r="X19" s="10" t="str">
        <f>'Original data'!X27</f>
        <v>b15</v>
      </c>
      <c r="Y19" s="22">
        <f>'Original data'!Y27</f>
        <v>-0.0022389</v>
      </c>
      <c r="Z19" s="22">
        <f>'Original data'!Z27</f>
        <v>0.035336</v>
      </c>
      <c r="AA19" s="22">
        <f>'Original data'!AA27</f>
        <v>0.035254</v>
      </c>
      <c r="AB19" s="22">
        <f>'Original data'!AB27</f>
        <v>0.03359</v>
      </c>
      <c r="AC19" s="22">
        <f>'Original data'!AC27</f>
        <v>0.034289</v>
      </c>
      <c r="AD19" s="22">
        <f>'Original data'!AD27</f>
        <v>0.031091</v>
      </c>
      <c r="AE19" s="22">
        <f>'Original data'!AE27</f>
        <v>0.036651</v>
      </c>
      <c r="AF19" s="22">
        <f>'Original data'!AF27</f>
        <v>0.033537</v>
      </c>
      <c r="AG19" s="22">
        <f>'Original data'!AG27</f>
        <v>0.032452</v>
      </c>
      <c r="AH19" s="22">
        <f>'Original data'!AH27</f>
        <v>0.033554</v>
      </c>
      <c r="AI19" s="22">
        <f>'Original data'!AI27</f>
        <v>0.031401</v>
      </c>
      <c r="AJ19" s="22">
        <f>'Original data'!AJ27</f>
        <v>0.032747</v>
      </c>
      <c r="AK19" s="22">
        <f>'Original data'!AK27</f>
        <v>0.033272</v>
      </c>
      <c r="AL19" s="22">
        <f>'Original data'!AL27</f>
        <v>0.031727</v>
      </c>
      <c r="AM19" s="22">
        <f>'Original data'!AM27</f>
        <v>0.034111</v>
      </c>
      <c r="AN19" s="22">
        <f>'Original data'!AN27</f>
        <v>0.035069</v>
      </c>
      <c r="AO19" s="22">
        <f>'Original data'!AO27</f>
        <v>0.034864</v>
      </c>
      <c r="AP19" s="22">
        <f>'Original data'!AP27</f>
        <v>0.036462</v>
      </c>
      <c r="AQ19" s="22">
        <f>'Original data'!AQ27</f>
        <v>0.033925</v>
      </c>
      <c r="AR19" s="22">
        <f>'Original data'!AR27</f>
        <v>0.0066471</v>
      </c>
      <c r="AS19" s="37">
        <f>'Original data'!AS27</f>
        <v>0</v>
      </c>
    </row>
    <row r="20" spans="1:45" ht="12.75">
      <c r="A20" s="9" t="s">
        <v>38</v>
      </c>
      <c r="B20" s="22">
        <f>'Original data'!B28</f>
        <v>0.01105</v>
      </c>
      <c r="C20" s="22">
        <f>'Original data'!C28</f>
        <v>0.018368</v>
      </c>
      <c r="D20" s="22">
        <f>'Original data'!D28</f>
        <v>0.022354</v>
      </c>
      <c r="E20" s="22">
        <f>'Original data'!E28</f>
        <v>0.013569</v>
      </c>
      <c r="F20" s="22">
        <f>'Original data'!F28</f>
        <v>0.011412</v>
      </c>
      <c r="G20" s="22">
        <f>'Original data'!G28</f>
        <v>0.007548</v>
      </c>
      <c r="H20" s="22">
        <f>'Original data'!H28</f>
        <v>0.012216</v>
      </c>
      <c r="I20" s="22">
        <f>'Original data'!I28</f>
        <v>0.014298</v>
      </c>
      <c r="J20" s="22">
        <f>'Original data'!J28</f>
        <v>0.013964</v>
      </c>
      <c r="K20" s="22">
        <f>'Original data'!K28</f>
        <v>0.015935</v>
      </c>
      <c r="L20" s="22">
        <f>'Original data'!L28</f>
        <v>0.017368</v>
      </c>
      <c r="M20" s="22">
        <f>'Original data'!M28</f>
        <v>0.013066</v>
      </c>
      <c r="N20" s="22">
        <f>'Original data'!N28</f>
        <v>0.0093728</v>
      </c>
      <c r="O20" s="22">
        <f>'Original data'!O28</f>
        <v>0.0080099</v>
      </c>
      <c r="P20" s="22">
        <f>'Original data'!P28</f>
        <v>0.010099</v>
      </c>
      <c r="Q20" s="22">
        <f>'Original data'!Q28</f>
        <v>0.011205</v>
      </c>
      <c r="R20" s="22">
        <f>'Original data'!R28</f>
        <v>0.011174</v>
      </c>
      <c r="S20" s="22">
        <f>'Original data'!S28</f>
        <v>0.010495</v>
      </c>
      <c r="T20" s="22">
        <f>'Original data'!T28</f>
        <v>0.020104</v>
      </c>
      <c r="U20" s="22">
        <f>'Original data'!U28</f>
        <v>0.0082364</v>
      </c>
      <c r="V20" s="37">
        <f>'Original data'!V28</f>
        <v>0</v>
      </c>
      <c r="W20" s="1"/>
      <c r="X20" s="10" t="str">
        <f>'Original data'!X28</f>
        <v>b16</v>
      </c>
      <c r="Y20" s="22">
        <f>'Original data'!Y28</f>
        <v>0.010346</v>
      </c>
      <c r="Z20" s="22">
        <f>'Original data'!Z28</f>
        <v>0.004391</v>
      </c>
      <c r="AA20" s="22">
        <f>'Original data'!AA28</f>
        <v>0.013528</v>
      </c>
      <c r="AB20" s="22">
        <f>'Original data'!AB28</f>
        <v>0.010623</v>
      </c>
      <c r="AC20" s="22">
        <f>'Original data'!AC28</f>
        <v>0.01019</v>
      </c>
      <c r="AD20" s="22">
        <f>'Original data'!AD28</f>
        <v>0.0042513</v>
      </c>
      <c r="AE20" s="22">
        <f>'Original data'!AE28</f>
        <v>0.0088878</v>
      </c>
      <c r="AF20" s="22">
        <f>'Original data'!AF28</f>
        <v>0.0096979</v>
      </c>
      <c r="AG20" s="22">
        <f>'Original data'!AG28</f>
        <v>0.013098</v>
      </c>
      <c r="AH20" s="22">
        <f>'Original data'!AH28</f>
        <v>0.012745</v>
      </c>
      <c r="AI20" s="22">
        <f>'Original data'!AI28</f>
        <v>0.013421</v>
      </c>
      <c r="AJ20" s="22">
        <f>'Original data'!AJ28</f>
        <v>0.011502</v>
      </c>
      <c r="AK20" s="22">
        <f>'Original data'!AK28</f>
        <v>0.0082808</v>
      </c>
      <c r="AL20" s="22">
        <f>'Original data'!AL28</f>
        <v>0.011272</v>
      </c>
      <c r="AM20" s="22">
        <f>'Original data'!AM28</f>
        <v>0.012396</v>
      </c>
      <c r="AN20" s="22">
        <f>'Original data'!AN28</f>
        <v>0.010878</v>
      </c>
      <c r="AO20" s="22">
        <f>'Original data'!AO28</f>
        <v>0.0097592</v>
      </c>
      <c r="AP20" s="22">
        <f>'Original data'!AP28</f>
        <v>0.010369</v>
      </c>
      <c r="AQ20" s="22">
        <f>'Original data'!AQ28</f>
        <v>0.014524</v>
      </c>
      <c r="AR20" s="22">
        <f>'Original data'!AR28</f>
        <v>0.0066007</v>
      </c>
      <c r="AS20" s="37">
        <f>'Original data'!AS28</f>
        <v>0</v>
      </c>
    </row>
    <row r="21" spans="1:45" ht="13.5" thickBot="1">
      <c r="A21" s="12" t="s">
        <v>39</v>
      </c>
      <c r="B21" s="22">
        <f>'Original data'!B29</f>
        <v>-0.035772</v>
      </c>
      <c r="C21" s="22">
        <f>'Original data'!C29</f>
        <v>-0.067438</v>
      </c>
      <c r="D21" s="22">
        <f>'Original data'!D29</f>
        <v>-0.067019</v>
      </c>
      <c r="E21" s="22">
        <f>'Original data'!E29</f>
        <v>-0.067249</v>
      </c>
      <c r="F21" s="22">
        <f>'Original data'!F29</f>
        <v>-0.067495</v>
      </c>
      <c r="G21" s="22">
        <f>'Original data'!G29</f>
        <v>-0.067478</v>
      </c>
      <c r="H21" s="22">
        <f>'Original data'!H29</f>
        <v>-0.067607</v>
      </c>
      <c r="I21" s="22">
        <f>'Original data'!I29</f>
        <v>-0.067682</v>
      </c>
      <c r="J21" s="22">
        <f>'Original data'!J29</f>
        <v>-0.068103</v>
      </c>
      <c r="K21" s="22">
        <f>'Original data'!K29</f>
        <v>-0.067723</v>
      </c>
      <c r="L21" s="22">
        <f>'Original data'!L29</f>
        <v>-0.067838</v>
      </c>
      <c r="M21" s="22">
        <f>'Original data'!M29</f>
        <v>-0.068084</v>
      </c>
      <c r="N21" s="22">
        <f>'Original data'!N29</f>
        <v>-0.067822</v>
      </c>
      <c r="O21" s="22">
        <f>'Original data'!O29</f>
        <v>-0.067265</v>
      </c>
      <c r="P21" s="22">
        <f>'Original data'!P29</f>
        <v>-0.067406</v>
      </c>
      <c r="Q21" s="22">
        <f>'Original data'!Q29</f>
        <v>-0.067986</v>
      </c>
      <c r="R21" s="22">
        <f>'Original data'!R29</f>
        <v>-0.067763</v>
      </c>
      <c r="S21" s="22">
        <f>'Original data'!S29</f>
        <v>-0.067154</v>
      </c>
      <c r="T21" s="22">
        <f>'Original data'!T29</f>
        <v>-0.066782</v>
      </c>
      <c r="U21" s="22">
        <f>'Original data'!U29</f>
        <v>-0.032242</v>
      </c>
      <c r="V21" s="38">
        <f>'Original data'!V29</f>
        <v>0</v>
      </c>
      <c r="W21" s="1"/>
      <c r="X21" s="11" t="str">
        <f>'Original data'!X29</f>
        <v>b17</v>
      </c>
      <c r="Y21" s="24">
        <f>'Original data'!Y29</f>
        <v>-0.036513</v>
      </c>
      <c r="Z21" s="24">
        <f>'Original data'!Z29</f>
        <v>-0.068631</v>
      </c>
      <c r="AA21" s="24">
        <f>'Original data'!AA29</f>
        <v>-0.068487</v>
      </c>
      <c r="AB21" s="24">
        <f>'Original data'!AB29</f>
        <v>-0.068361</v>
      </c>
      <c r="AC21" s="24">
        <f>'Original data'!AC29</f>
        <v>-0.068342</v>
      </c>
      <c r="AD21" s="24">
        <f>'Original data'!AD29</f>
        <v>-0.068074</v>
      </c>
      <c r="AE21" s="24">
        <f>'Original data'!AE29</f>
        <v>-0.068597</v>
      </c>
      <c r="AF21" s="24">
        <f>'Original data'!AF29</f>
        <v>-0.068378</v>
      </c>
      <c r="AG21" s="24">
        <f>'Original data'!AG29</f>
        <v>-0.068126</v>
      </c>
      <c r="AH21" s="24">
        <f>'Original data'!AH29</f>
        <v>-0.068201</v>
      </c>
      <c r="AI21" s="24">
        <f>'Original data'!AI29</f>
        <v>-0.068438</v>
      </c>
      <c r="AJ21" s="24">
        <f>'Original data'!AJ29</f>
        <v>-0.068071</v>
      </c>
      <c r="AK21" s="24">
        <f>'Original data'!AK29</f>
        <v>-0.067524</v>
      </c>
      <c r="AL21" s="24">
        <f>'Original data'!AL29</f>
        <v>-0.067496</v>
      </c>
      <c r="AM21" s="24">
        <f>'Original data'!AM29</f>
        <v>-0.06788</v>
      </c>
      <c r="AN21" s="24">
        <f>'Original data'!AN29</f>
        <v>-0.067945</v>
      </c>
      <c r="AO21" s="24">
        <f>'Original data'!AO29</f>
        <v>-0.068615</v>
      </c>
      <c r="AP21" s="24">
        <f>'Original data'!AP29</f>
        <v>-0.068114</v>
      </c>
      <c r="AQ21" s="24">
        <f>'Original data'!AQ29</f>
        <v>-0.068398</v>
      </c>
      <c r="AR21" s="24">
        <f>'Original data'!AR29</f>
        <v>-0.034587</v>
      </c>
      <c r="AS21" s="38">
        <f>'Original data'!AS29</f>
        <v>0</v>
      </c>
    </row>
    <row r="22" spans="1:45" ht="12.75">
      <c r="A22" s="87" t="s">
        <v>40</v>
      </c>
      <c r="B22" s="20">
        <f>'Original data'!B30</f>
        <v>0</v>
      </c>
      <c r="C22" s="20">
        <f>'Original data'!C30</f>
        <v>0</v>
      </c>
      <c r="D22" s="20">
        <f>'Original data'!D30</f>
        <v>0</v>
      </c>
      <c r="E22" s="20">
        <f>'Original data'!E30</f>
        <v>0</v>
      </c>
      <c r="F22" s="20">
        <f>'Original data'!F30</f>
        <v>0</v>
      </c>
      <c r="G22" s="20">
        <f>'Original data'!G30</f>
        <v>0</v>
      </c>
      <c r="H22" s="20">
        <f>'Original data'!H30</f>
        <v>0</v>
      </c>
      <c r="I22" s="20">
        <f>'Original data'!I30</f>
        <v>0</v>
      </c>
      <c r="J22" s="20">
        <f>'Original data'!J30</f>
        <v>0</v>
      </c>
      <c r="K22" s="20">
        <f>'Original data'!K30</f>
        <v>0</v>
      </c>
      <c r="L22" s="20">
        <f>'Original data'!L30</f>
        <v>0</v>
      </c>
      <c r="M22" s="20">
        <f>'Original data'!M30</f>
        <v>0</v>
      </c>
      <c r="N22" s="20">
        <f>'Original data'!N30</f>
        <v>0</v>
      </c>
      <c r="O22" s="20">
        <f>'Original data'!O30</f>
        <v>0</v>
      </c>
      <c r="P22" s="20">
        <f>'Original data'!P30</f>
        <v>0</v>
      </c>
      <c r="Q22" s="20">
        <f>'Original data'!Q30</f>
        <v>0</v>
      </c>
      <c r="R22" s="20">
        <f>'Original data'!R30</f>
        <v>0</v>
      </c>
      <c r="S22" s="20">
        <f>'Original data'!S30</f>
        <v>0</v>
      </c>
      <c r="T22" s="20">
        <f>'Original data'!T30</f>
        <v>0</v>
      </c>
      <c r="U22" s="20">
        <f>'Original data'!U30</f>
        <v>0</v>
      </c>
      <c r="V22" s="36" t="str">
        <f>'Original data'!V30</f>
        <v> </v>
      </c>
      <c r="W22" s="1"/>
      <c r="X22" s="10" t="str">
        <f>'Original data'!X30</f>
        <v>a1</v>
      </c>
      <c r="Y22" s="22">
        <f>'Original data'!Y30</f>
        <v>0</v>
      </c>
      <c r="Z22" s="22">
        <f>'Original data'!Z30</f>
        <v>0</v>
      </c>
      <c r="AA22" s="22">
        <f>'Original data'!AA30</f>
        <v>0</v>
      </c>
      <c r="AB22" s="22">
        <f>'Original data'!AB30</f>
        <v>0</v>
      </c>
      <c r="AC22" s="22">
        <f>'Original data'!AC30</f>
        <v>0</v>
      </c>
      <c r="AD22" s="22">
        <f>'Original data'!AD30</f>
        <v>0</v>
      </c>
      <c r="AE22" s="22">
        <f>'Original data'!AE30</f>
        <v>0</v>
      </c>
      <c r="AF22" s="22">
        <f>'Original data'!AF30</f>
        <v>0</v>
      </c>
      <c r="AG22" s="22">
        <f>'Original data'!AG30</f>
        <v>0</v>
      </c>
      <c r="AH22" s="22">
        <f>'Original data'!AH30</f>
        <v>0</v>
      </c>
      <c r="AI22" s="22">
        <f>'Original data'!AI30</f>
        <v>0</v>
      </c>
      <c r="AJ22" s="22">
        <f>'Original data'!AJ30</f>
        <v>0</v>
      </c>
      <c r="AK22" s="22">
        <f>'Original data'!AK30</f>
        <v>0</v>
      </c>
      <c r="AL22" s="22">
        <f>'Original data'!AL30</f>
        <v>0</v>
      </c>
      <c r="AM22" s="22">
        <f>'Original data'!AM30</f>
        <v>0</v>
      </c>
      <c r="AN22" s="22">
        <f>'Original data'!AN30</f>
        <v>0</v>
      </c>
      <c r="AO22" s="22">
        <f>'Original data'!AO30</f>
        <v>0</v>
      </c>
      <c r="AP22" s="22">
        <f>'Original data'!AP30</f>
        <v>0</v>
      </c>
      <c r="AQ22" s="22">
        <f>'Original data'!AQ30</f>
        <v>0</v>
      </c>
      <c r="AR22" s="22">
        <f>'Original data'!AR30</f>
        <v>0</v>
      </c>
      <c r="AS22" s="36">
        <f>'Original data'!AS30</f>
        <v>0</v>
      </c>
    </row>
    <row r="23" spans="1:45" ht="12.75">
      <c r="A23" s="9" t="s">
        <v>41</v>
      </c>
      <c r="B23" s="22">
        <f>'Original data'!B31</f>
        <v>-5.3215</v>
      </c>
      <c r="C23" s="22">
        <f>'Original data'!C31</f>
        <v>-2.2511</v>
      </c>
      <c r="D23" s="22">
        <f>'Original data'!D31</f>
        <v>-2.2621</v>
      </c>
      <c r="E23" s="22">
        <f>'Original data'!E31</f>
        <v>-2.3564</v>
      </c>
      <c r="F23" s="22">
        <f>'Original data'!F31</f>
        <v>-2.462</v>
      </c>
      <c r="G23" s="22">
        <f>'Original data'!G31</f>
        <v>-2.0718</v>
      </c>
      <c r="H23" s="22">
        <f>'Original data'!H31</f>
        <v>-2.3816</v>
      </c>
      <c r="I23" s="22">
        <f>'Original data'!I31</f>
        <v>-1.5426</v>
      </c>
      <c r="J23" s="22">
        <f>'Original data'!J31</f>
        <v>-1.8694</v>
      </c>
      <c r="K23" s="22">
        <f>'Original data'!K31</f>
        <v>-2.0606</v>
      </c>
      <c r="L23" s="22">
        <f>'Original data'!L31</f>
        <v>-1.944</v>
      </c>
      <c r="M23" s="22">
        <f>'Original data'!M31</f>
        <v>-2.51</v>
      </c>
      <c r="N23" s="22">
        <f>'Original data'!N31</f>
        <v>-2.261</v>
      </c>
      <c r="O23" s="22">
        <f>'Original data'!O31</f>
        <v>-2.0793</v>
      </c>
      <c r="P23" s="22">
        <f>'Original data'!P31</f>
        <v>-1.4192</v>
      </c>
      <c r="Q23" s="22">
        <f>'Original data'!Q31</f>
        <v>-1.7857</v>
      </c>
      <c r="R23" s="22">
        <f>'Original data'!R31</f>
        <v>-2.2441</v>
      </c>
      <c r="S23" s="22">
        <f>'Original data'!S31</f>
        <v>-2.9818</v>
      </c>
      <c r="T23" s="22">
        <f>'Original data'!T31</f>
        <v>-1.8886</v>
      </c>
      <c r="U23" s="22">
        <f>'Original data'!U31</f>
        <v>-3.4599</v>
      </c>
      <c r="V23" s="37">
        <f>'Original data'!V31</f>
        <v>0</v>
      </c>
      <c r="W23" s="1"/>
      <c r="X23" s="10" t="str">
        <f>'Original data'!X31</f>
        <v>a2</v>
      </c>
      <c r="Y23" s="22">
        <f>'Original data'!Y31</f>
        <v>-2.8237</v>
      </c>
      <c r="Z23" s="22">
        <f>'Original data'!Z31</f>
        <v>1.4777</v>
      </c>
      <c r="AA23" s="22">
        <f>'Original data'!AA31</f>
        <v>1.9169</v>
      </c>
      <c r="AB23" s="22">
        <f>'Original data'!AB31</f>
        <v>1.4429</v>
      </c>
      <c r="AC23" s="22">
        <f>'Original data'!AC31</f>
        <v>1.8109</v>
      </c>
      <c r="AD23" s="22">
        <f>'Original data'!AD31</f>
        <v>2.5388</v>
      </c>
      <c r="AE23" s="22">
        <f>'Original data'!AE31</f>
        <v>2.1895</v>
      </c>
      <c r="AF23" s="22">
        <f>'Original data'!AF31</f>
        <v>2.4873</v>
      </c>
      <c r="AG23" s="22">
        <f>'Original data'!AG31</f>
        <v>1.2877</v>
      </c>
      <c r="AH23" s="22">
        <f>'Original data'!AH31</f>
        <v>2.3181</v>
      </c>
      <c r="AI23" s="22">
        <f>'Original data'!AI31</f>
        <v>2.4447</v>
      </c>
      <c r="AJ23" s="22">
        <f>'Original data'!AJ31</f>
        <v>3.1583</v>
      </c>
      <c r="AK23" s="22">
        <f>'Original data'!AK31</f>
        <v>3.7095</v>
      </c>
      <c r="AL23" s="22">
        <f>'Original data'!AL31</f>
        <v>3.4029</v>
      </c>
      <c r="AM23" s="22">
        <f>'Original data'!AM31</f>
        <v>2.7354</v>
      </c>
      <c r="AN23" s="22">
        <f>'Original data'!AN31</f>
        <v>2.2329</v>
      </c>
      <c r="AO23" s="22">
        <f>'Original data'!AO31</f>
        <v>2.0173</v>
      </c>
      <c r="AP23" s="22">
        <f>'Original data'!AP31</f>
        <v>2.1753</v>
      </c>
      <c r="AQ23" s="22">
        <f>'Original data'!AQ31</f>
        <v>3.0143</v>
      </c>
      <c r="AR23" s="22">
        <f>'Original data'!AR31</f>
        <v>-2.9534</v>
      </c>
      <c r="AS23" s="37">
        <f>'Original data'!AS31</f>
        <v>0</v>
      </c>
    </row>
    <row r="24" spans="1:45" ht="12.75">
      <c r="A24" s="9" t="s">
        <v>42</v>
      </c>
      <c r="B24" s="22">
        <f>'Original data'!B32</f>
        <v>0.57538</v>
      </c>
      <c r="C24" s="22">
        <f>'Original data'!C32</f>
        <v>-0.22357</v>
      </c>
      <c r="D24" s="22">
        <f>'Original data'!D32</f>
        <v>0.2542</v>
      </c>
      <c r="E24" s="22">
        <f>'Original data'!E32</f>
        <v>-0.020111</v>
      </c>
      <c r="F24" s="22">
        <f>'Original data'!F32</f>
        <v>0.28223</v>
      </c>
      <c r="G24" s="22">
        <f>'Original data'!G32</f>
        <v>0.23623</v>
      </c>
      <c r="H24" s="22">
        <f>'Original data'!H32</f>
        <v>-0.16122</v>
      </c>
      <c r="I24" s="22">
        <f>'Original data'!I32</f>
        <v>0.17852</v>
      </c>
      <c r="J24" s="22">
        <f>'Original data'!J32</f>
        <v>-0.075286</v>
      </c>
      <c r="K24" s="22">
        <f>'Original data'!K32</f>
        <v>0.27614</v>
      </c>
      <c r="L24" s="22">
        <f>'Original data'!L32</f>
        <v>-0.27179</v>
      </c>
      <c r="M24" s="22">
        <f>'Original data'!M32</f>
        <v>0.29222</v>
      </c>
      <c r="N24" s="22">
        <f>'Original data'!N32</f>
        <v>0.28659</v>
      </c>
      <c r="O24" s="22">
        <f>'Original data'!O32</f>
        <v>0.76404</v>
      </c>
      <c r="P24" s="22">
        <f>'Original data'!P32</f>
        <v>0.44194</v>
      </c>
      <c r="Q24" s="22">
        <f>'Original data'!Q32</f>
        <v>-0.0098716</v>
      </c>
      <c r="R24" s="22">
        <f>'Original data'!R32</f>
        <v>0.36987</v>
      </c>
      <c r="S24" s="22">
        <f>'Original data'!S32</f>
        <v>0.47112</v>
      </c>
      <c r="T24" s="22">
        <f>'Original data'!T32</f>
        <v>0.16425</v>
      </c>
      <c r="U24" s="22">
        <f>'Original data'!U32</f>
        <v>-0.39255</v>
      </c>
      <c r="V24" s="37">
        <f>'Original data'!V32</f>
        <v>0</v>
      </c>
      <c r="W24" s="1"/>
      <c r="X24" s="10" t="str">
        <f>'Original data'!X32</f>
        <v>a3</v>
      </c>
      <c r="Y24" s="22">
        <f>'Original data'!Y32</f>
        <v>-1.4352</v>
      </c>
      <c r="Z24" s="22">
        <f>'Original data'!Z32</f>
        <v>-0.25158</v>
      </c>
      <c r="AA24" s="22">
        <f>'Original data'!AA32</f>
        <v>0.47953</v>
      </c>
      <c r="AB24" s="22">
        <f>'Original data'!AB32</f>
        <v>0.69079</v>
      </c>
      <c r="AC24" s="22">
        <f>'Original data'!AC32</f>
        <v>0.32737</v>
      </c>
      <c r="AD24" s="22">
        <f>'Original data'!AD32</f>
        <v>-0.096482</v>
      </c>
      <c r="AE24" s="22">
        <f>'Original data'!AE32</f>
        <v>0.25457</v>
      </c>
      <c r="AF24" s="22">
        <f>'Original data'!AF32</f>
        <v>0.15924</v>
      </c>
      <c r="AG24" s="22">
        <f>'Original data'!AG32</f>
        <v>0.78897</v>
      </c>
      <c r="AH24" s="22">
        <f>'Original data'!AH32</f>
        <v>0.86189</v>
      </c>
      <c r="AI24" s="22">
        <f>'Original data'!AI32</f>
        <v>0.40923</v>
      </c>
      <c r="AJ24" s="22">
        <f>'Original data'!AJ32</f>
        <v>0.61301</v>
      </c>
      <c r="AK24" s="22">
        <f>'Original data'!AK32</f>
        <v>0.28653</v>
      </c>
      <c r="AL24" s="22">
        <f>'Original data'!AL32</f>
        <v>0.33143</v>
      </c>
      <c r="AM24" s="22">
        <f>'Original data'!AM32</f>
        <v>0.72317</v>
      </c>
      <c r="AN24" s="22">
        <f>'Original data'!AN32</f>
        <v>0.6824</v>
      </c>
      <c r="AO24" s="22">
        <f>'Original data'!AO32</f>
        <v>0.2976</v>
      </c>
      <c r="AP24" s="22">
        <f>'Original data'!AP32</f>
        <v>0.9634</v>
      </c>
      <c r="AQ24" s="22">
        <f>'Original data'!AQ32</f>
        <v>0.62344</v>
      </c>
      <c r="AR24" s="22">
        <f>'Original data'!AR32</f>
        <v>1.2257</v>
      </c>
      <c r="AS24" s="37">
        <f>'Original data'!AS32</f>
        <v>0</v>
      </c>
    </row>
    <row r="25" spans="1:45" ht="12.75">
      <c r="A25" s="9" t="s">
        <v>43</v>
      </c>
      <c r="B25" s="22">
        <f>'Original data'!B33</f>
        <v>-0.88116</v>
      </c>
      <c r="C25" s="22">
        <f>'Original data'!C33</f>
        <v>0.15293</v>
      </c>
      <c r="D25" s="22">
        <f>'Original data'!D33</f>
        <v>0.1875</v>
      </c>
      <c r="E25" s="22">
        <f>'Original data'!E33</f>
        <v>0.22138</v>
      </c>
      <c r="F25" s="22">
        <f>'Original data'!F33</f>
        <v>0.5093</v>
      </c>
      <c r="G25" s="22">
        <f>'Original data'!G33</f>
        <v>0.34247</v>
      </c>
      <c r="H25" s="22">
        <f>'Original data'!H33</f>
        <v>0.3749</v>
      </c>
      <c r="I25" s="22">
        <f>'Original data'!I33</f>
        <v>0.17446</v>
      </c>
      <c r="J25" s="22">
        <f>'Original data'!J33</f>
        <v>0.094425</v>
      </c>
      <c r="K25" s="22">
        <f>'Original data'!K33</f>
        <v>0.33306</v>
      </c>
      <c r="L25" s="22">
        <f>'Original data'!L33</f>
        <v>0.37157</v>
      </c>
      <c r="M25" s="22">
        <f>'Original data'!M33</f>
        <v>0.19009</v>
      </c>
      <c r="N25" s="22">
        <f>'Original data'!N33</f>
        <v>0.19063</v>
      </c>
      <c r="O25" s="22">
        <f>'Original data'!O33</f>
        <v>0.032919</v>
      </c>
      <c r="P25" s="22">
        <f>'Original data'!P33</f>
        <v>-0.019105</v>
      </c>
      <c r="Q25" s="22">
        <f>'Original data'!Q33</f>
        <v>0.027966</v>
      </c>
      <c r="R25" s="22">
        <f>'Original data'!R33</f>
        <v>-0.33906</v>
      </c>
      <c r="S25" s="22">
        <f>'Original data'!S33</f>
        <v>-0.20267</v>
      </c>
      <c r="T25" s="22">
        <f>'Original data'!T33</f>
        <v>0.20425</v>
      </c>
      <c r="U25" s="22">
        <f>'Original data'!U33</f>
        <v>-0.18398</v>
      </c>
      <c r="V25" s="37">
        <f>'Original data'!V33</f>
        <v>0</v>
      </c>
      <c r="W25" s="1"/>
      <c r="X25" s="10" t="str">
        <f>'Original data'!X33</f>
        <v>a4</v>
      </c>
      <c r="Y25" s="22">
        <f>'Original data'!Y33</f>
        <v>-0.39871</v>
      </c>
      <c r="Z25" s="22">
        <f>'Original data'!Z33</f>
        <v>-0.11788</v>
      </c>
      <c r="AA25" s="22">
        <f>'Original data'!AA33</f>
        <v>-0.16455</v>
      </c>
      <c r="AB25" s="22">
        <f>'Original data'!AB33</f>
        <v>0.0539</v>
      </c>
      <c r="AC25" s="22">
        <f>'Original data'!AC33</f>
        <v>-0.035166</v>
      </c>
      <c r="AD25" s="22">
        <f>'Original data'!AD33</f>
        <v>0.19298</v>
      </c>
      <c r="AE25" s="22">
        <f>'Original data'!AE33</f>
        <v>-0.010748</v>
      </c>
      <c r="AF25" s="22">
        <f>'Original data'!AF33</f>
        <v>-0.55666</v>
      </c>
      <c r="AG25" s="22">
        <f>'Original data'!AG33</f>
        <v>-0.85307</v>
      </c>
      <c r="AH25" s="22">
        <f>'Original data'!AH33</f>
        <v>-0.044526</v>
      </c>
      <c r="AI25" s="22">
        <f>'Original data'!AI33</f>
        <v>0.15558</v>
      </c>
      <c r="AJ25" s="22">
        <f>'Original data'!AJ33</f>
        <v>0.13992</v>
      </c>
      <c r="AK25" s="22">
        <f>'Original data'!AK33</f>
        <v>-0.25505</v>
      </c>
      <c r="AL25" s="22">
        <f>'Original data'!AL33</f>
        <v>-0.0071506</v>
      </c>
      <c r="AM25" s="22">
        <f>'Original data'!AM33</f>
        <v>0.11638</v>
      </c>
      <c r="AN25" s="22">
        <f>'Original data'!AN33</f>
        <v>-0.16406</v>
      </c>
      <c r="AO25" s="22">
        <f>'Original data'!AO33</f>
        <v>-0.12488</v>
      </c>
      <c r="AP25" s="22">
        <f>'Original data'!AP33</f>
        <v>-0.28196</v>
      </c>
      <c r="AQ25" s="22">
        <f>'Original data'!AQ33</f>
        <v>0.12228</v>
      </c>
      <c r="AR25" s="22">
        <f>'Original data'!AR33</f>
        <v>-1.1526</v>
      </c>
      <c r="AS25" s="37">
        <f>'Original data'!AS33</f>
        <v>0</v>
      </c>
    </row>
    <row r="26" spans="1:45" ht="12.75">
      <c r="A26" s="9" t="s">
        <v>44</v>
      </c>
      <c r="B26" s="22">
        <f>'Original data'!B34</f>
        <v>-1.508</v>
      </c>
      <c r="C26" s="22">
        <f>'Original data'!C34</f>
        <v>0.0020443</v>
      </c>
      <c r="D26" s="22">
        <f>'Original data'!D34</f>
        <v>0.0062559</v>
      </c>
      <c r="E26" s="22">
        <f>'Original data'!E34</f>
        <v>-0.085513</v>
      </c>
      <c r="F26" s="22">
        <f>'Original data'!F34</f>
        <v>-0.037146</v>
      </c>
      <c r="G26" s="22">
        <f>'Original data'!G34</f>
        <v>-0.12311</v>
      </c>
      <c r="H26" s="22">
        <f>'Original data'!H34</f>
        <v>-0.035181</v>
      </c>
      <c r="I26" s="22">
        <f>'Original data'!I34</f>
        <v>-0.13736</v>
      </c>
      <c r="J26" s="22">
        <f>'Original data'!J34</f>
        <v>0.015078</v>
      </c>
      <c r="K26" s="22">
        <f>'Original data'!K34</f>
        <v>0.168</v>
      </c>
      <c r="L26" s="22">
        <f>'Original data'!L34</f>
        <v>-0.034219</v>
      </c>
      <c r="M26" s="22">
        <f>'Original data'!M34</f>
        <v>0.11474</v>
      </c>
      <c r="N26" s="22">
        <f>'Original data'!N34</f>
        <v>0.087286</v>
      </c>
      <c r="O26" s="22">
        <f>'Original data'!O34</f>
        <v>0.097982</v>
      </c>
      <c r="P26" s="22">
        <f>'Original data'!P34</f>
        <v>-0.033278</v>
      </c>
      <c r="Q26" s="22">
        <f>'Original data'!Q34</f>
        <v>-0.08535</v>
      </c>
      <c r="R26" s="22">
        <f>'Original data'!R34</f>
        <v>0.031913</v>
      </c>
      <c r="S26" s="22">
        <f>'Original data'!S34</f>
        <v>0.032259</v>
      </c>
      <c r="T26" s="22">
        <f>'Original data'!T34</f>
        <v>-0.0041066</v>
      </c>
      <c r="U26" s="22">
        <f>'Original data'!U34</f>
        <v>0.17267</v>
      </c>
      <c r="V26" s="37">
        <f>'Original data'!V34</f>
        <v>0</v>
      </c>
      <c r="W26" s="1"/>
      <c r="X26" s="10" t="str">
        <f>'Original data'!X34</f>
        <v>a5</v>
      </c>
      <c r="Y26" s="22">
        <f>'Original data'!Y34</f>
        <v>-1.9815</v>
      </c>
      <c r="Z26" s="22">
        <f>'Original data'!Z34</f>
        <v>0.064169</v>
      </c>
      <c r="AA26" s="22">
        <f>'Original data'!AA34</f>
        <v>0.13169</v>
      </c>
      <c r="AB26" s="22">
        <f>'Original data'!AB34</f>
        <v>0.064946</v>
      </c>
      <c r="AC26" s="22">
        <f>'Original data'!AC34</f>
        <v>-0.033238</v>
      </c>
      <c r="AD26" s="22">
        <f>'Original data'!AD34</f>
        <v>-0.11679</v>
      </c>
      <c r="AE26" s="22">
        <f>'Original data'!AE34</f>
        <v>0.020436</v>
      </c>
      <c r="AF26" s="22">
        <f>'Original data'!AF34</f>
        <v>0.0033572</v>
      </c>
      <c r="AG26" s="22">
        <f>'Original data'!AG34</f>
        <v>-0.01477</v>
      </c>
      <c r="AH26" s="22">
        <f>'Original data'!AH34</f>
        <v>0.019101</v>
      </c>
      <c r="AI26" s="22">
        <f>'Original data'!AI34</f>
        <v>-0.098705</v>
      </c>
      <c r="AJ26" s="22">
        <f>'Original data'!AJ34</f>
        <v>-0.054742</v>
      </c>
      <c r="AK26" s="22">
        <f>'Original data'!AK34</f>
        <v>-0.16555</v>
      </c>
      <c r="AL26" s="22">
        <f>'Original data'!AL34</f>
        <v>-0.063906</v>
      </c>
      <c r="AM26" s="22">
        <f>'Original data'!AM34</f>
        <v>-0.070523</v>
      </c>
      <c r="AN26" s="22">
        <f>'Original data'!AN34</f>
        <v>0.037029</v>
      </c>
      <c r="AO26" s="22">
        <f>'Original data'!AO34</f>
        <v>0.044101</v>
      </c>
      <c r="AP26" s="22">
        <f>'Original data'!AP34</f>
        <v>0.16948</v>
      </c>
      <c r="AQ26" s="22">
        <f>'Original data'!AQ34</f>
        <v>-0.057062</v>
      </c>
      <c r="AR26" s="22">
        <f>'Original data'!AR34</f>
        <v>0.34035</v>
      </c>
      <c r="AS26" s="37">
        <f>'Original data'!AS34</f>
        <v>0</v>
      </c>
    </row>
    <row r="27" spans="1:45" ht="12.75">
      <c r="A27" s="9" t="s">
        <v>45</v>
      </c>
      <c r="B27" s="22">
        <f>'Original data'!B35</f>
        <v>0.1788</v>
      </c>
      <c r="C27" s="22">
        <f>'Original data'!C35</f>
        <v>0.23449</v>
      </c>
      <c r="D27" s="22">
        <f>'Original data'!D35</f>
        <v>0.20193</v>
      </c>
      <c r="E27" s="22">
        <f>'Original data'!E35</f>
        <v>0.19586</v>
      </c>
      <c r="F27" s="22">
        <f>'Original data'!F35</f>
        <v>0.18814</v>
      </c>
      <c r="G27" s="22">
        <f>'Original data'!G35</f>
        <v>0.26852</v>
      </c>
      <c r="H27" s="22">
        <f>'Original data'!H35</f>
        <v>0.19926</v>
      </c>
      <c r="I27" s="22">
        <f>'Original data'!I35</f>
        <v>0.191</v>
      </c>
      <c r="J27" s="22">
        <f>'Original data'!J35</f>
        <v>0.21007</v>
      </c>
      <c r="K27" s="22">
        <f>'Original data'!K35</f>
        <v>0.23449</v>
      </c>
      <c r="L27" s="22">
        <f>'Original data'!L35</f>
        <v>0.27586</v>
      </c>
      <c r="M27" s="22">
        <f>'Original data'!M35</f>
        <v>0.23096</v>
      </c>
      <c r="N27" s="22">
        <f>'Original data'!N35</f>
        <v>0.17973</v>
      </c>
      <c r="O27" s="22">
        <f>'Original data'!O35</f>
        <v>0.15738</v>
      </c>
      <c r="P27" s="22">
        <f>'Original data'!P35</f>
        <v>0.1733</v>
      </c>
      <c r="Q27" s="22">
        <f>'Original data'!Q35</f>
        <v>0.13885</v>
      </c>
      <c r="R27" s="22">
        <f>'Original data'!R35</f>
        <v>0.18483</v>
      </c>
      <c r="S27" s="22">
        <f>'Original data'!S35</f>
        <v>0.13496</v>
      </c>
      <c r="T27" s="22">
        <f>'Original data'!T35</f>
        <v>0.21905</v>
      </c>
      <c r="U27" s="22">
        <f>'Original data'!U35</f>
        <v>0.032084</v>
      </c>
      <c r="V27" s="37">
        <f>'Original data'!V35</f>
        <v>0</v>
      </c>
      <c r="W27" s="1"/>
      <c r="X27" s="10" t="str">
        <f>'Original data'!X35</f>
        <v>a6</v>
      </c>
      <c r="Y27" s="22">
        <f>'Original data'!Y35</f>
        <v>0.34391</v>
      </c>
      <c r="Z27" s="22">
        <f>'Original data'!Z35</f>
        <v>-0.062824</v>
      </c>
      <c r="AA27" s="22">
        <f>'Original data'!AA35</f>
        <v>-0.035285</v>
      </c>
      <c r="AB27" s="22">
        <f>'Original data'!AB35</f>
        <v>-0.045695</v>
      </c>
      <c r="AC27" s="22">
        <f>'Original data'!AC35</f>
        <v>-0.05652</v>
      </c>
      <c r="AD27" s="22">
        <f>'Original data'!AD35</f>
        <v>-0.010982</v>
      </c>
      <c r="AE27" s="22">
        <f>'Original data'!AE35</f>
        <v>-0.019867</v>
      </c>
      <c r="AF27" s="22">
        <f>'Original data'!AF35</f>
        <v>-0.047593</v>
      </c>
      <c r="AG27" s="22">
        <f>'Original data'!AG35</f>
        <v>-0.17292</v>
      </c>
      <c r="AH27" s="22">
        <f>'Original data'!AH35</f>
        <v>-0.10793</v>
      </c>
      <c r="AI27" s="22">
        <f>'Original data'!AI35</f>
        <v>-0.10229</v>
      </c>
      <c r="AJ27" s="22">
        <f>'Original data'!AJ35</f>
        <v>-0.04448</v>
      </c>
      <c r="AK27" s="22">
        <f>'Original data'!AK35</f>
        <v>-0.088305</v>
      </c>
      <c r="AL27" s="22">
        <f>'Original data'!AL35</f>
        <v>-0.089623</v>
      </c>
      <c r="AM27" s="22">
        <f>'Original data'!AM35</f>
        <v>-0.10883</v>
      </c>
      <c r="AN27" s="22">
        <f>'Original data'!AN35</f>
        <v>-0.082903</v>
      </c>
      <c r="AO27" s="22">
        <f>'Original data'!AO35</f>
        <v>-0.11221</v>
      </c>
      <c r="AP27" s="22">
        <f>'Original data'!AP35</f>
        <v>-0.09694</v>
      </c>
      <c r="AQ27" s="22">
        <f>'Original data'!AQ35</f>
        <v>-0.14606</v>
      </c>
      <c r="AR27" s="22">
        <f>'Original data'!AR35</f>
        <v>-0.17289</v>
      </c>
      <c r="AS27" s="37">
        <f>'Original data'!AS35</f>
        <v>0</v>
      </c>
    </row>
    <row r="28" spans="1:45" ht="12.75">
      <c r="A28" s="9" t="s">
        <v>46</v>
      </c>
      <c r="B28" s="22">
        <f>'Original data'!B36</f>
        <v>-1.1033</v>
      </c>
      <c r="C28" s="22">
        <f>'Original data'!C36</f>
        <v>0.035057</v>
      </c>
      <c r="D28" s="22">
        <f>'Original data'!D36</f>
        <v>0.057592</v>
      </c>
      <c r="E28" s="22">
        <f>'Original data'!E36</f>
        <v>0.007785</v>
      </c>
      <c r="F28" s="22">
        <f>'Original data'!F36</f>
        <v>0.024878</v>
      </c>
      <c r="G28" s="22">
        <f>'Original data'!G36</f>
        <v>-0.023627</v>
      </c>
      <c r="H28" s="22">
        <f>'Original data'!H36</f>
        <v>-0.0032651</v>
      </c>
      <c r="I28" s="22">
        <f>'Original data'!I36</f>
        <v>-0.022901</v>
      </c>
      <c r="J28" s="22">
        <f>'Original data'!J36</f>
        <v>-0.055555</v>
      </c>
      <c r="K28" s="22">
        <f>'Original data'!K36</f>
        <v>0.013749</v>
      </c>
      <c r="L28" s="22">
        <f>'Original data'!L36</f>
        <v>-0.040992</v>
      </c>
      <c r="M28" s="22">
        <f>'Original data'!M36</f>
        <v>-0.01295</v>
      </c>
      <c r="N28" s="22">
        <f>'Original data'!N36</f>
        <v>-0.023154</v>
      </c>
      <c r="O28" s="22">
        <f>'Original data'!O36</f>
        <v>0.029965</v>
      </c>
      <c r="P28" s="22">
        <f>'Original data'!P36</f>
        <v>0.029625</v>
      </c>
      <c r="Q28" s="22">
        <f>'Original data'!Q36</f>
        <v>0.037951</v>
      </c>
      <c r="R28" s="22">
        <f>'Original data'!R36</f>
        <v>0.00093537</v>
      </c>
      <c r="S28" s="22">
        <f>'Original data'!S36</f>
        <v>0.0072587</v>
      </c>
      <c r="T28" s="22">
        <f>'Original data'!T36</f>
        <v>0.035541</v>
      </c>
      <c r="U28" s="22">
        <f>'Original data'!U36</f>
        <v>0.0074909</v>
      </c>
      <c r="V28" s="37">
        <f>'Original data'!V36</f>
        <v>0</v>
      </c>
      <c r="W28" s="1"/>
      <c r="X28" s="10" t="str">
        <f>'Original data'!X36</f>
        <v>a7</v>
      </c>
      <c r="Y28" s="22">
        <f>'Original data'!Y36</f>
        <v>-1.3214</v>
      </c>
      <c r="Z28" s="22">
        <f>'Original data'!Z36</f>
        <v>0.015018</v>
      </c>
      <c r="AA28" s="22">
        <f>'Original data'!AA36</f>
        <v>0.059262</v>
      </c>
      <c r="AB28" s="22">
        <f>'Original data'!AB36</f>
        <v>0.053793</v>
      </c>
      <c r="AC28" s="22">
        <f>'Original data'!AC36</f>
        <v>0.036431</v>
      </c>
      <c r="AD28" s="22">
        <f>'Original data'!AD36</f>
        <v>-0.0016267</v>
      </c>
      <c r="AE28" s="22">
        <f>'Original data'!AE36</f>
        <v>0.04525</v>
      </c>
      <c r="AF28" s="22">
        <f>'Original data'!AF36</f>
        <v>-0.082463</v>
      </c>
      <c r="AG28" s="22">
        <f>'Original data'!AG36</f>
        <v>-0.023934</v>
      </c>
      <c r="AH28" s="22">
        <f>'Original data'!AH36</f>
        <v>0.076582</v>
      </c>
      <c r="AI28" s="22">
        <f>'Original data'!AI36</f>
        <v>0.050823</v>
      </c>
      <c r="AJ28" s="22">
        <f>'Original data'!AJ36</f>
        <v>0.02067</v>
      </c>
      <c r="AK28" s="22">
        <f>'Original data'!AK36</f>
        <v>0.023269</v>
      </c>
      <c r="AL28" s="22">
        <f>'Original data'!AL36</f>
        <v>-0.0024971</v>
      </c>
      <c r="AM28" s="22">
        <f>'Original data'!AM36</f>
        <v>-0.0039369</v>
      </c>
      <c r="AN28" s="22">
        <f>'Original data'!AN36</f>
        <v>0.054135</v>
      </c>
      <c r="AO28" s="22">
        <f>'Original data'!AO36</f>
        <v>-0.0045353</v>
      </c>
      <c r="AP28" s="22">
        <f>'Original data'!AP36</f>
        <v>0.041957</v>
      </c>
      <c r="AQ28" s="22">
        <f>'Original data'!AQ36</f>
        <v>0.068517</v>
      </c>
      <c r="AR28" s="22">
        <f>'Original data'!AR36</f>
        <v>0.043937</v>
      </c>
      <c r="AS28" s="37">
        <f>'Original data'!AS36</f>
        <v>0</v>
      </c>
    </row>
    <row r="29" spans="1:45" ht="12.75">
      <c r="A29" s="9" t="s">
        <v>47</v>
      </c>
      <c r="B29" s="22">
        <f>'Original data'!B37</f>
        <v>0.10436</v>
      </c>
      <c r="C29" s="22">
        <f>'Original data'!C37</f>
        <v>0.057728</v>
      </c>
      <c r="D29" s="22">
        <f>'Original data'!D37</f>
        <v>0.065492</v>
      </c>
      <c r="E29" s="22">
        <f>'Original data'!E37</f>
        <v>0.034005</v>
      </c>
      <c r="F29" s="22">
        <f>'Original data'!F37</f>
        <v>0.051162</v>
      </c>
      <c r="G29" s="22">
        <f>'Original data'!G37</f>
        <v>0.027417</v>
      </c>
      <c r="H29" s="22">
        <f>'Original data'!H37</f>
        <v>0.058417</v>
      </c>
      <c r="I29" s="22">
        <f>'Original data'!I37</f>
        <v>0.068192</v>
      </c>
      <c r="J29" s="22">
        <f>'Original data'!J37</f>
        <v>0.036486</v>
      </c>
      <c r="K29" s="22">
        <f>'Original data'!K37</f>
        <v>0.066596</v>
      </c>
      <c r="L29" s="22">
        <f>'Original data'!L37</f>
        <v>0.079306</v>
      </c>
      <c r="M29" s="22">
        <f>'Original data'!M37</f>
        <v>0.041297</v>
      </c>
      <c r="N29" s="22">
        <f>'Original data'!N37</f>
        <v>0.022044</v>
      </c>
      <c r="O29" s="22">
        <f>'Original data'!O37</f>
        <v>0.038609</v>
      </c>
      <c r="P29" s="22">
        <f>'Original data'!P37</f>
        <v>0.012256</v>
      </c>
      <c r="Q29" s="22">
        <f>'Original data'!Q37</f>
        <v>0.048373</v>
      </c>
      <c r="R29" s="22">
        <f>'Original data'!R37</f>
        <v>0.094351</v>
      </c>
      <c r="S29" s="22">
        <f>'Original data'!S37</f>
        <v>0.076138</v>
      </c>
      <c r="T29" s="22">
        <f>'Original data'!T37</f>
        <v>0.071552</v>
      </c>
      <c r="U29" s="22">
        <f>'Original data'!U37</f>
        <v>0.059699</v>
      </c>
      <c r="V29" s="37">
        <f>'Original data'!V37</f>
        <v>0</v>
      </c>
      <c r="W29" s="1"/>
      <c r="X29" s="10" t="str">
        <f>'Original data'!X37</f>
        <v>a8</v>
      </c>
      <c r="Y29" s="22">
        <f>'Original data'!Y37</f>
        <v>0.068561</v>
      </c>
      <c r="Z29" s="22">
        <f>'Original data'!Z37</f>
        <v>0.13859</v>
      </c>
      <c r="AA29" s="22">
        <f>'Original data'!AA37</f>
        <v>0.17869</v>
      </c>
      <c r="AB29" s="22">
        <f>'Original data'!AB37</f>
        <v>0.15599</v>
      </c>
      <c r="AC29" s="22">
        <f>'Original data'!AC37</f>
        <v>0.17381</v>
      </c>
      <c r="AD29" s="22">
        <f>'Original data'!AD37</f>
        <v>0.15459</v>
      </c>
      <c r="AE29" s="22">
        <f>'Original data'!AE37</f>
        <v>0.19786</v>
      </c>
      <c r="AF29" s="22">
        <f>'Original data'!AF37</f>
        <v>0.22493</v>
      </c>
      <c r="AG29" s="22">
        <f>'Original data'!AG37</f>
        <v>0.21027</v>
      </c>
      <c r="AH29" s="22">
        <f>'Original data'!AH37</f>
        <v>0.17171</v>
      </c>
      <c r="AI29" s="22">
        <f>'Original data'!AI37</f>
        <v>0.17603</v>
      </c>
      <c r="AJ29" s="22">
        <f>'Original data'!AJ37</f>
        <v>0.20576</v>
      </c>
      <c r="AK29" s="22">
        <f>'Original data'!AK37</f>
        <v>0.19778</v>
      </c>
      <c r="AL29" s="22">
        <f>'Original data'!AL37</f>
        <v>0.17674</v>
      </c>
      <c r="AM29" s="22">
        <f>'Original data'!AM37</f>
        <v>0.19018</v>
      </c>
      <c r="AN29" s="22">
        <f>'Original data'!AN37</f>
        <v>0.17659</v>
      </c>
      <c r="AO29" s="22">
        <f>'Original data'!AO37</f>
        <v>0.1646</v>
      </c>
      <c r="AP29" s="22">
        <f>'Original data'!AP37</f>
        <v>0.18254</v>
      </c>
      <c r="AQ29" s="22">
        <f>'Original data'!AQ37</f>
        <v>0.169</v>
      </c>
      <c r="AR29" s="22">
        <f>'Original data'!AR37</f>
        <v>0.063273</v>
      </c>
      <c r="AS29" s="37">
        <f>'Original data'!AS37</f>
        <v>0</v>
      </c>
    </row>
    <row r="30" spans="1:45" ht="12.75">
      <c r="A30" s="9" t="s">
        <v>48</v>
      </c>
      <c r="B30" s="22">
        <f>'Original data'!B38</f>
        <v>0.12477</v>
      </c>
      <c r="C30" s="22">
        <f>'Original data'!C38</f>
        <v>-0.044834</v>
      </c>
      <c r="D30" s="22">
        <f>'Original data'!D38</f>
        <v>-0.046917</v>
      </c>
      <c r="E30" s="22">
        <f>'Original data'!E38</f>
        <v>-0.047703</v>
      </c>
      <c r="F30" s="22">
        <f>'Original data'!F38</f>
        <v>-0.087681</v>
      </c>
      <c r="G30" s="22">
        <f>'Original data'!G38</f>
        <v>-0.047563</v>
      </c>
      <c r="H30" s="22">
        <f>'Original data'!H38</f>
        <v>-0.041928</v>
      </c>
      <c r="I30" s="22">
        <f>'Original data'!I38</f>
        <v>-0.0493</v>
      </c>
      <c r="J30" s="22">
        <f>'Original data'!J38</f>
        <v>-0.059167</v>
      </c>
      <c r="K30" s="22">
        <f>'Original data'!K38</f>
        <v>-0.073043</v>
      </c>
      <c r="L30" s="22">
        <f>'Original data'!L38</f>
        <v>-0.064408</v>
      </c>
      <c r="M30" s="22">
        <f>'Original data'!M38</f>
        <v>-0.051086</v>
      </c>
      <c r="N30" s="22">
        <f>'Original data'!N38</f>
        <v>-0.064528</v>
      </c>
      <c r="O30" s="22">
        <f>'Original data'!O38</f>
        <v>-0.07447</v>
      </c>
      <c r="P30" s="22">
        <f>'Original data'!P38</f>
        <v>-0.033232</v>
      </c>
      <c r="Q30" s="22">
        <f>'Original data'!Q38</f>
        <v>-0.0081906</v>
      </c>
      <c r="R30" s="22">
        <f>'Original data'!R38</f>
        <v>-0.042585</v>
      </c>
      <c r="S30" s="22">
        <f>'Original data'!S38</f>
        <v>-0.045234</v>
      </c>
      <c r="T30" s="22">
        <f>'Original data'!T38</f>
        <v>-0.10836</v>
      </c>
      <c r="U30" s="22">
        <f>'Original data'!U38</f>
        <v>0.0029869</v>
      </c>
      <c r="V30" s="37">
        <f>'Original data'!V38</f>
        <v>0</v>
      </c>
      <c r="W30" s="1"/>
      <c r="X30" s="10" t="str">
        <f>'Original data'!X38</f>
        <v>a9</v>
      </c>
      <c r="Y30" s="22">
        <f>'Original data'!Y38</f>
        <v>0.058973</v>
      </c>
      <c r="Z30" s="22">
        <f>'Original data'!Z38</f>
        <v>-0.030758</v>
      </c>
      <c r="AA30" s="22">
        <f>'Original data'!AA38</f>
        <v>-0.047293</v>
      </c>
      <c r="AB30" s="22">
        <f>'Original data'!AB38</f>
        <v>-0.050162</v>
      </c>
      <c r="AC30" s="22">
        <f>'Original data'!AC38</f>
        <v>-0.053011</v>
      </c>
      <c r="AD30" s="22">
        <f>'Original data'!AD38</f>
        <v>-0.039039</v>
      </c>
      <c r="AE30" s="22">
        <f>'Original data'!AE38</f>
        <v>-0.030702</v>
      </c>
      <c r="AF30" s="22">
        <f>'Original data'!AF38</f>
        <v>-0.062114</v>
      </c>
      <c r="AG30" s="22">
        <f>'Original data'!AG38</f>
        <v>-0.060417</v>
      </c>
      <c r="AH30" s="22">
        <f>'Original data'!AH38</f>
        <v>-0.057078</v>
      </c>
      <c r="AI30" s="22">
        <f>'Original data'!AI38</f>
        <v>-0.036915</v>
      </c>
      <c r="AJ30" s="22">
        <f>'Original data'!AJ38</f>
        <v>-0.028243</v>
      </c>
      <c r="AK30" s="22">
        <f>'Original data'!AK38</f>
        <v>-0.027407</v>
      </c>
      <c r="AL30" s="22">
        <f>'Original data'!AL38</f>
        <v>-0.051133</v>
      </c>
      <c r="AM30" s="22">
        <f>'Original data'!AM38</f>
        <v>-0.050318</v>
      </c>
      <c r="AN30" s="22">
        <f>'Original data'!AN38</f>
        <v>-0.047041</v>
      </c>
      <c r="AO30" s="22">
        <f>'Original data'!AO38</f>
        <v>-0.045123</v>
      </c>
      <c r="AP30" s="22">
        <f>'Original data'!AP38</f>
        <v>-0.058132</v>
      </c>
      <c r="AQ30" s="22">
        <f>'Original data'!AQ38</f>
        <v>-0.058884</v>
      </c>
      <c r="AR30" s="22">
        <f>'Original data'!AR38</f>
        <v>0.0065592</v>
      </c>
      <c r="AS30" s="37">
        <f>'Original data'!AS38</f>
        <v>0</v>
      </c>
    </row>
    <row r="31" spans="1:45" ht="12.75">
      <c r="A31" s="9" t="s">
        <v>49</v>
      </c>
      <c r="B31" s="22">
        <f>'Original data'!B39</f>
        <v>0.12729</v>
      </c>
      <c r="C31" s="22">
        <f>'Original data'!C39</f>
        <v>0.19292</v>
      </c>
      <c r="D31" s="22">
        <f>'Original data'!D39</f>
        <v>0.20778</v>
      </c>
      <c r="E31" s="22">
        <f>'Original data'!E39</f>
        <v>0.17282</v>
      </c>
      <c r="F31" s="22">
        <f>'Original data'!F39</f>
        <v>0.19583</v>
      </c>
      <c r="G31" s="22">
        <f>'Original data'!G39</f>
        <v>0.18947</v>
      </c>
      <c r="H31" s="22">
        <f>'Original data'!H39</f>
        <v>0.24357</v>
      </c>
      <c r="I31" s="22">
        <f>'Original data'!I39</f>
        <v>0.26018</v>
      </c>
      <c r="J31" s="22">
        <f>'Original data'!J39</f>
        <v>0.2402</v>
      </c>
      <c r="K31" s="22">
        <f>'Original data'!K39</f>
        <v>0.23509</v>
      </c>
      <c r="L31" s="22">
        <f>'Original data'!L39</f>
        <v>0.22846</v>
      </c>
      <c r="M31" s="22">
        <f>'Original data'!M39</f>
        <v>0.24993</v>
      </c>
      <c r="N31" s="22">
        <f>'Original data'!N39</f>
        <v>0.21567</v>
      </c>
      <c r="O31" s="22">
        <f>'Original data'!O39</f>
        <v>0.19905</v>
      </c>
      <c r="P31" s="22">
        <f>'Original data'!P39</f>
        <v>0.23521</v>
      </c>
      <c r="Q31" s="22">
        <f>'Original data'!Q39</f>
        <v>0.24773</v>
      </c>
      <c r="R31" s="22">
        <f>'Original data'!R39</f>
        <v>0.25993</v>
      </c>
      <c r="S31" s="22">
        <f>'Original data'!S39</f>
        <v>0.21976</v>
      </c>
      <c r="T31" s="22">
        <f>'Original data'!T39</f>
        <v>0.22775</v>
      </c>
      <c r="U31" s="22">
        <f>'Original data'!U39</f>
        <v>0.14289</v>
      </c>
      <c r="V31" s="37">
        <f>'Original data'!V39</f>
        <v>0</v>
      </c>
      <c r="W31" s="1"/>
      <c r="X31" s="10" t="str">
        <f>'Original data'!X39</f>
        <v>a10</v>
      </c>
      <c r="Y31" s="22">
        <f>'Original data'!Y39</f>
        <v>0.13676</v>
      </c>
      <c r="Z31" s="22">
        <f>'Original data'!Z39</f>
        <v>0.2453</v>
      </c>
      <c r="AA31" s="22">
        <f>'Original data'!AA39</f>
        <v>0.27193</v>
      </c>
      <c r="AB31" s="22">
        <f>'Original data'!AB39</f>
        <v>0.22254</v>
      </c>
      <c r="AC31" s="22">
        <f>'Original data'!AC39</f>
        <v>0.24924</v>
      </c>
      <c r="AD31" s="22">
        <f>'Original data'!AD39</f>
        <v>0.2032</v>
      </c>
      <c r="AE31" s="22">
        <f>'Original data'!AE39</f>
        <v>0.26371</v>
      </c>
      <c r="AF31" s="22">
        <f>'Original data'!AF39</f>
        <v>0.26322</v>
      </c>
      <c r="AG31" s="22">
        <f>'Original data'!AG39</f>
        <v>0.22767</v>
      </c>
      <c r="AH31" s="22">
        <f>'Original data'!AH39</f>
        <v>0.23663</v>
      </c>
      <c r="AI31" s="22">
        <f>'Original data'!AI39</f>
        <v>0.22521</v>
      </c>
      <c r="AJ31" s="22">
        <f>'Original data'!AJ39</f>
        <v>0.24435</v>
      </c>
      <c r="AK31" s="22">
        <f>'Original data'!AK39</f>
        <v>0.25199</v>
      </c>
      <c r="AL31" s="22">
        <f>'Original data'!AL39</f>
        <v>0.23639</v>
      </c>
      <c r="AM31" s="22">
        <f>'Original data'!AM39</f>
        <v>0.2584</v>
      </c>
      <c r="AN31" s="22">
        <f>'Original data'!AN39</f>
        <v>0.2619</v>
      </c>
      <c r="AO31" s="22">
        <f>'Original data'!AO39</f>
        <v>0.24515</v>
      </c>
      <c r="AP31" s="22">
        <f>'Original data'!AP39</f>
        <v>0.26033</v>
      </c>
      <c r="AQ31" s="22">
        <f>'Original data'!AQ39</f>
        <v>0.21002</v>
      </c>
      <c r="AR31" s="22">
        <f>'Original data'!AR39</f>
        <v>0.13183</v>
      </c>
      <c r="AS31" s="37">
        <f>'Original data'!AS39</f>
        <v>0</v>
      </c>
    </row>
    <row r="32" spans="1:45" ht="12.75">
      <c r="A32" s="9" t="s">
        <v>50</v>
      </c>
      <c r="B32" s="22">
        <f>'Original data'!B40</f>
        <v>-0.16766</v>
      </c>
      <c r="C32" s="22">
        <f>'Original data'!C40</f>
        <v>-0.025935</v>
      </c>
      <c r="D32" s="22">
        <f>'Original data'!D40</f>
        <v>-0.02314</v>
      </c>
      <c r="E32" s="22">
        <f>'Original data'!E40</f>
        <v>-0.02735</v>
      </c>
      <c r="F32" s="22">
        <f>'Original data'!F40</f>
        <v>-0.020447</v>
      </c>
      <c r="G32" s="22">
        <f>'Original data'!G40</f>
        <v>-0.027933</v>
      </c>
      <c r="H32" s="22">
        <f>'Original data'!H40</f>
        <v>-0.023946</v>
      </c>
      <c r="I32" s="22">
        <f>'Original data'!I40</f>
        <v>-0.027528</v>
      </c>
      <c r="J32" s="22">
        <f>'Original data'!J40</f>
        <v>-0.03661</v>
      </c>
      <c r="K32" s="22">
        <f>'Original data'!K40</f>
        <v>-0.023429</v>
      </c>
      <c r="L32" s="22">
        <f>'Original data'!L40</f>
        <v>-0.0388</v>
      </c>
      <c r="M32" s="22">
        <f>'Original data'!M40</f>
        <v>-0.031304</v>
      </c>
      <c r="N32" s="22">
        <f>'Original data'!N40</f>
        <v>-0.039576</v>
      </c>
      <c r="O32" s="22">
        <f>'Original data'!O40</f>
        <v>-0.030242</v>
      </c>
      <c r="P32" s="22">
        <f>'Original data'!P40</f>
        <v>-0.034342</v>
      </c>
      <c r="Q32" s="22">
        <f>'Original data'!Q40</f>
        <v>-0.028076</v>
      </c>
      <c r="R32" s="22">
        <f>'Original data'!R40</f>
        <v>-0.036291</v>
      </c>
      <c r="S32" s="22">
        <f>'Original data'!S40</f>
        <v>-0.03764</v>
      </c>
      <c r="T32" s="22">
        <f>'Original data'!T40</f>
        <v>-0.042814</v>
      </c>
      <c r="U32" s="22">
        <f>'Original data'!U40</f>
        <v>-0.003844</v>
      </c>
      <c r="V32" s="37">
        <f>'Original data'!V40</f>
        <v>0</v>
      </c>
      <c r="W32" s="1"/>
      <c r="X32" s="10" t="str">
        <f>'Original data'!X40</f>
        <v>a11</v>
      </c>
      <c r="Y32" s="22">
        <f>'Original data'!Y40</f>
        <v>-0.16589</v>
      </c>
      <c r="Z32" s="22">
        <f>'Original data'!Z40</f>
        <v>-0.021955</v>
      </c>
      <c r="AA32" s="22">
        <f>'Original data'!AA40</f>
        <v>-0.031867</v>
      </c>
      <c r="AB32" s="22">
        <f>'Original data'!AB40</f>
        <v>-0.037759</v>
      </c>
      <c r="AC32" s="22">
        <f>'Original data'!AC40</f>
        <v>-0.037302</v>
      </c>
      <c r="AD32" s="22">
        <f>'Original data'!AD40</f>
        <v>-0.039284</v>
      </c>
      <c r="AE32" s="22">
        <f>'Original data'!AE40</f>
        <v>-0.040558</v>
      </c>
      <c r="AF32" s="22">
        <f>'Original data'!AF40</f>
        <v>-0.038726</v>
      </c>
      <c r="AG32" s="22">
        <f>'Original data'!AG40</f>
        <v>-0.049585</v>
      </c>
      <c r="AH32" s="22">
        <f>'Original data'!AH40</f>
        <v>-0.032457</v>
      </c>
      <c r="AI32" s="22">
        <f>'Original data'!AI40</f>
        <v>-0.041486</v>
      </c>
      <c r="AJ32" s="22">
        <f>'Original data'!AJ40</f>
        <v>-0.045006</v>
      </c>
      <c r="AK32" s="22">
        <f>'Original data'!AK40</f>
        <v>-0.034515</v>
      </c>
      <c r="AL32" s="22">
        <f>'Original data'!AL40</f>
        <v>-0.038109</v>
      </c>
      <c r="AM32" s="22">
        <f>'Original data'!AM40</f>
        <v>-0.04802</v>
      </c>
      <c r="AN32" s="22">
        <f>'Original data'!AN40</f>
        <v>-0.042619</v>
      </c>
      <c r="AO32" s="22">
        <f>'Original data'!AO40</f>
        <v>-0.035978</v>
      </c>
      <c r="AP32" s="22">
        <f>'Original data'!AP40</f>
        <v>-0.036313</v>
      </c>
      <c r="AQ32" s="22">
        <f>'Original data'!AQ40</f>
        <v>-0.03339</v>
      </c>
      <c r="AR32" s="22">
        <f>'Original data'!AR40</f>
        <v>0.0094123</v>
      </c>
      <c r="AS32" s="37">
        <f>'Original data'!AS40</f>
        <v>0</v>
      </c>
    </row>
    <row r="33" spans="1:45" ht="12.75">
      <c r="A33" s="9" t="s">
        <v>51</v>
      </c>
      <c r="B33" s="22">
        <f>'Original data'!B41</f>
        <v>0.021978</v>
      </c>
      <c r="C33" s="22">
        <f>'Original data'!C41</f>
        <v>0.035469</v>
      </c>
      <c r="D33" s="22">
        <f>'Original data'!D41</f>
        <v>0.036673</v>
      </c>
      <c r="E33" s="22">
        <f>'Original data'!E41</f>
        <v>0.033235</v>
      </c>
      <c r="F33" s="22">
        <f>'Original data'!F41</f>
        <v>0.035076</v>
      </c>
      <c r="G33" s="22">
        <f>'Original data'!G41</f>
        <v>0.035175</v>
      </c>
      <c r="H33" s="22">
        <f>'Original data'!H41</f>
        <v>0.037989</v>
      </c>
      <c r="I33" s="22">
        <f>'Original data'!I41</f>
        <v>0.04049</v>
      </c>
      <c r="J33" s="22">
        <f>'Original data'!J41</f>
        <v>0.040522</v>
      </c>
      <c r="K33" s="22">
        <f>'Original data'!K41</f>
        <v>0.038361</v>
      </c>
      <c r="L33" s="22">
        <f>'Original data'!L41</f>
        <v>0.040166</v>
      </c>
      <c r="M33" s="22">
        <f>'Original data'!M41</f>
        <v>0.041517</v>
      </c>
      <c r="N33" s="22">
        <f>'Original data'!N41</f>
        <v>0.035813</v>
      </c>
      <c r="O33" s="22">
        <f>'Original data'!O41</f>
        <v>0.035405</v>
      </c>
      <c r="P33" s="22">
        <f>'Original data'!P41</f>
        <v>0.04179</v>
      </c>
      <c r="Q33" s="22">
        <f>'Original data'!Q41</f>
        <v>0.04083</v>
      </c>
      <c r="R33" s="22">
        <f>'Original data'!R41</f>
        <v>0.043378</v>
      </c>
      <c r="S33" s="22">
        <f>'Original data'!S41</f>
        <v>0.035182</v>
      </c>
      <c r="T33" s="22">
        <f>'Original data'!T41</f>
        <v>0.03737</v>
      </c>
      <c r="U33" s="22">
        <f>'Original data'!U41</f>
        <v>0.01292</v>
      </c>
      <c r="V33" s="37">
        <f>'Original data'!V41</f>
        <v>0</v>
      </c>
      <c r="W33" s="1"/>
      <c r="X33" s="10" t="str">
        <f>'Original data'!X41</f>
        <v>a12</v>
      </c>
      <c r="Y33" s="22">
        <f>'Original data'!Y41</f>
        <v>0.02335</v>
      </c>
      <c r="Z33" s="22">
        <f>'Original data'!Z41</f>
        <v>0.045877</v>
      </c>
      <c r="AA33" s="22">
        <f>'Original data'!AA41</f>
        <v>0.052388</v>
      </c>
      <c r="AB33" s="22">
        <f>'Original data'!AB41</f>
        <v>0.041945</v>
      </c>
      <c r="AC33" s="22">
        <f>'Original data'!AC41</f>
        <v>0.044997</v>
      </c>
      <c r="AD33" s="22">
        <f>'Original data'!AD41</f>
        <v>0.040134</v>
      </c>
      <c r="AE33" s="22">
        <f>'Original data'!AE41</f>
        <v>0.045644</v>
      </c>
      <c r="AF33" s="22">
        <f>'Original data'!AF41</f>
        <v>0.047551</v>
      </c>
      <c r="AG33" s="22">
        <f>'Original data'!AG41</f>
        <v>0.042475</v>
      </c>
      <c r="AH33" s="22">
        <f>'Original data'!AH41</f>
        <v>0.04227</v>
      </c>
      <c r="AI33" s="22">
        <f>'Original data'!AI41</f>
        <v>0.041743</v>
      </c>
      <c r="AJ33" s="22">
        <f>'Original data'!AJ41</f>
        <v>0.046232</v>
      </c>
      <c r="AK33" s="22">
        <f>'Original data'!AK41</f>
        <v>0.048154</v>
      </c>
      <c r="AL33" s="22">
        <f>'Original data'!AL41</f>
        <v>0.044975</v>
      </c>
      <c r="AM33" s="22">
        <f>'Original data'!AM41</f>
        <v>0.042604</v>
      </c>
      <c r="AN33" s="22">
        <f>'Original data'!AN41</f>
        <v>0.045838</v>
      </c>
      <c r="AO33" s="22">
        <f>'Original data'!AO41</f>
        <v>0.043565</v>
      </c>
      <c r="AP33" s="22">
        <f>'Original data'!AP41</f>
        <v>0.048854</v>
      </c>
      <c r="AQ33" s="22">
        <f>'Original data'!AQ41</f>
        <v>0.038458</v>
      </c>
      <c r="AR33" s="22">
        <f>'Original data'!AR41</f>
        <v>0.0090577</v>
      </c>
      <c r="AS33" s="37">
        <f>'Original data'!AS41</f>
        <v>0</v>
      </c>
    </row>
    <row r="34" spans="1:45" ht="12.75">
      <c r="A34" s="9" t="s">
        <v>52</v>
      </c>
      <c r="B34" s="22">
        <f>'Original data'!B42</f>
        <v>0.015288</v>
      </c>
      <c r="C34" s="22">
        <f>'Original data'!C42</f>
        <v>-0.0056756</v>
      </c>
      <c r="D34" s="22">
        <f>'Original data'!D42</f>
        <v>-0.0039101</v>
      </c>
      <c r="E34" s="22">
        <f>'Original data'!E42</f>
        <v>-0.0039792</v>
      </c>
      <c r="F34" s="22">
        <f>'Original data'!F42</f>
        <v>-0.0065355</v>
      </c>
      <c r="G34" s="22">
        <f>'Original data'!G42</f>
        <v>-0.0044021</v>
      </c>
      <c r="H34" s="22">
        <f>'Original data'!H42</f>
        <v>-0.0036427</v>
      </c>
      <c r="I34" s="22">
        <f>'Original data'!I42</f>
        <v>-0.0027083</v>
      </c>
      <c r="J34" s="22">
        <f>'Original data'!J42</f>
        <v>-0.0035166</v>
      </c>
      <c r="K34" s="22">
        <f>'Original data'!K42</f>
        <v>-0.0042968</v>
      </c>
      <c r="L34" s="22">
        <f>'Original data'!L42</f>
        <v>-0.0060053</v>
      </c>
      <c r="M34" s="22">
        <f>'Original data'!M42</f>
        <v>-0.0034219</v>
      </c>
      <c r="N34" s="22">
        <f>'Original data'!N42</f>
        <v>-0.0049981</v>
      </c>
      <c r="O34" s="22">
        <f>'Original data'!O42</f>
        <v>-0.0032784</v>
      </c>
      <c r="P34" s="22">
        <f>'Original data'!P42</f>
        <v>-0.002934</v>
      </c>
      <c r="Q34" s="22">
        <f>'Original data'!Q42</f>
        <v>-0.002009</v>
      </c>
      <c r="R34" s="22">
        <f>'Original data'!R42</f>
        <v>-0.0019916</v>
      </c>
      <c r="S34" s="22">
        <f>'Original data'!S42</f>
        <v>-0.0033893</v>
      </c>
      <c r="T34" s="22">
        <f>'Original data'!T42</f>
        <v>-0.0062725</v>
      </c>
      <c r="U34" s="22">
        <f>'Original data'!U42</f>
        <v>0.0053983</v>
      </c>
      <c r="V34" s="37">
        <f>'Original data'!V42</f>
        <v>0</v>
      </c>
      <c r="W34" s="1"/>
      <c r="X34" s="10" t="str">
        <f>'Original data'!X42</f>
        <v>a13</v>
      </c>
      <c r="Y34" s="22">
        <f>'Original data'!Y42</f>
        <v>0.016538</v>
      </c>
      <c r="Z34" s="22">
        <f>'Original data'!Z42</f>
        <v>-0.0028605</v>
      </c>
      <c r="AA34" s="22">
        <f>'Original data'!AA42</f>
        <v>-0.003206</v>
      </c>
      <c r="AB34" s="22">
        <f>'Original data'!AB42</f>
        <v>-0.0039485</v>
      </c>
      <c r="AC34" s="22">
        <f>'Original data'!AC42</f>
        <v>-0.0062303</v>
      </c>
      <c r="AD34" s="22">
        <f>'Original data'!AD42</f>
        <v>-0.00653</v>
      </c>
      <c r="AE34" s="22">
        <f>'Original data'!AE42</f>
        <v>-0.0055633</v>
      </c>
      <c r="AF34" s="22">
        <f>'Original data'!AF42</f>
        <v>-0.002661</v>
      </c>
      <c r="AG34" s="22">
        <f>'Original data'!AG42</f>
        <v>-0.0039846</v>
      </c>
      <c r="AH34" s="22">
        <f>'Original data'!AH42</f>
        <v>-0.0034638</v>
      </c>
      <c r="AI34" s="22">
        <f>'Original data'!AI42</f>
        <v>-0.004941</v>
      </c>
      <c r="AJ34" s="22">
        <f>'Original data'!AJ42</f>
        <v>-0.0033974</v>
      </c>
      <c r="AK34" s="22">
        <f>'Original data'!AK42</f>
        <v>-0.0047343</v>
      </c>
      <c r="AL34" s="22">
        <f>'Original data'!AL42</f>
        <v>-0.0038532</v>
      </c>
      <c r="AM34" s="22">
        <f>'Original data'!AM42</f>
        <v>-0.0038437</v>
      </c>
      <c r="AN34" s="22">
        <f>'Original data'!AN42</f>
        <v>-0.0040525</v>
      </c>
      <c r="AO34" s="22">
        <f>'Original data'!AO42</f>
        <v>-0.00377</v>
      </c>
      <c r="AP34" s="22">
        <f>'Original data'!AP42</f>
        <v>-0.0036498</v>
      </c>
      <c r="AQ34" s="22">
        <f>'Original data'!AQ42</f>
        <v>-0.0041263</v>
      </c>
      <c r="AR34" s="22">
        <f>'Original data'!AR42</f>
        <v>0.0063726</v>
      </c>
      <c r="AS34" s="37">
        <f>'Original data'!AS42</f>
        <v>0</v>
      </c>
    </row>
    <row r="35" spans="1:45" ht="12.75">
      <c r="A35" s="9" t="s">
        <v>53</v>
      </c>
      <c r="B35" s="22">
        <f>'Original data'!B43</f>
        <v>-0.00046898</v>
      </c>
      <c r="C35" s="22">
        <f>'Original data'!C43</f>
        <v>0.011261</v>
      </c>
      <c r="D35" s="22">
        <f>'Original data'!D43</f>
        <v>0.013147</v>
      </c>
      <c r="E35" s="22">
        <f>'Original data'!E43</f>
        <v>0.012429</v>
      </c>
      <c r="F35" s="22">
        <f>'Original data'!F43</f>
        <v>0.016086</v>
      </c>
      <c r="G35" s="22">
        <f>'Original data'!G43</f>
        <v>0.013883</v>
      </c>
      <c r="H35" s="22">
        <f>'Original data'!H43</f>
        <v>0.016757</v>
      </c>
      <c r="I35" s="22">
        <f>'Original data'!I43</f>
        <v>0.016314</v>
      </c>
      <c r="J35" s="22">
        <f>'Original data'!J43</f>
        <v>0.015783</v>
      </c>
      <c r="K35" s="22">
        <f>'Original data'!K43</f>
        <v>0.017465</v>
      </c>
      <c r="L35" s="22">
        <f>'Original data'!L43</f>
        <v>0.016331</v>
      </c>
      <c r="M35" s="22">
        <f>'Original data'!M43</f>
        <v>0.018088</v>
      </c>
      <c r="N35" s="22">
        <f>'Original data'!N43</f>
        <v>0.016876</v>
      </c>
      <c r="O35" s="22">
        <f>'Original data'!O43</f>
        <v>0.015131</v>
      </c>
      <c r="P35" s="22">
        <f>'Original data'!P43</f>
        <v>0.015728</v>
      </c>
      <c r="Q35" s="22">
        <f>'Original data'!Q43</f>
        <v>0.017584</v>
      </c>
      <c r="R35" s="22">
        <f>'Original data'!R43</f>
        <v>0.016809</v>
      </c>
      <c r="S35" s="22">
        <f>'Original data'!S43</f>
        <v>0.016195</v>
      </c>
      <c r="T35" s="22">
        <f>'Original data'!T43</f>
        <v>0.014981</v>
      </c>
      <c r="U35" s="22">
        <f>'Original data'!U43</f>
        <v>0.0067239</v>
      </c>
      <c r="V35" s="37">
        <f>'Original data'!V43</f>
        <v>0</v>
      </c>
      <c r="W35" s="1"/>
      <c r="X35" s="10" t="str">
        <f>'Original data'!X43</f>
        <v>a14</v>
      </c>
      <c r="Y35" s="22">
        <f>'Original data'!Y43</f>
        <v>-0.0074292</v>
      </c>
      <c r="Z35" s="22">
        <f>'Original data'!Z43</f>
        <v>0.014963</v>
      </c>
      <c r="AA35" s="22">
        <f>'Original data'!AA43</f>
        <v>0.016193</v>
      </c>
      <c r="AB35" s="22">
        <f>'Original data'!AB43</f>
        <v>0.014038</v>
      </c>
      <c r="AC35" s="22">
        <f>'Original data'!AC43</f>
        <v>0.015924</v>
      </c>
      <c r="AD35" s="22">
        <f>'Original data'!AD43</f>
        <v>0.014035</v>
      </c>
      <c r="AE35" s="22">
        <f>'Original data'!AE43</f>
        <v>0.018076</v>
      </c>
      <c r="AF35" s="22">
        <f>'Original data'!AF43</f>
        <v>0.014456</v>
      </c>
      <c r="AG35" s="22">
        <f>'Original data'!AG43</f>
        <v>0.012727</v>
      </c>
      <c r="AH35" s="22">
        <f>'Original data'!AH43</f>
        <v>0.015648</v>
      </c>
      <c r="AI35" s="22">
        <f>'Original data'!AI43</f>
        <v>0.015761</v>
      </c>
      <c r="AJ35" s="22">
        <f>'Original data'!AJ43</f>
        <v>0.01675</v>
      </c>
      <c r="AK35" s="22">
        <f>'Original data'!AK43</f>
        <v>0.015796</v>
      </c>
      <c r="AL35" s="22">
        <f>'Original data'!AL43</f>
        <v>0.015029</v>
      </c>
      <c r="AM35" s="22">
        <f>'Original data'!AM43</f>
        <v>0.01675</v>
      </c>
      <c r="AN35" s="22">
        <f>'Original data'!AN43</f>
        <v>0.015322</v>
      </c>
      <c r="AO35" s="22">
        <f>'Original data'!AO43</f>
        <v>0.015853</v>
      </c>
      <c r="AP35" s="22">
        <f>'Original data'!AP43</f>
        <v>0.016465</v>
      </c>
      <c r="AQ35" s="22">
        <f>'Original data'!AQ43</f>
        <v>0.015152</v>
      </c>
      <c r="AR35" s="22">
        <f>'Original data'!AR43</f>
        <v>0.0055066</v>
      </c>
      <c r="AS35" s="37">
        <f>'Original data'!AS43</f>
        <v>0</v>
      </c>
    </row>
    <row r="36" spans="1:45" ht="12.75">
      <c r="A36" s="9" t="s">
        <v>54</v>
      </c>
      <c r="B36" s="22">
        <f>'Original data'!B44</f>
        <v>-0.0038745</v>
      </c>
      <c r="C36" s="22">
        <f>'Original data'!C44</f>
        <v>0.0011837</v>
      </c>
      <c r="D36" s="22">
        <f>'Original data'!D44</f>
        <v>0.0036949</v>
      </c>
      <c r="E36" s="22">
        <f>'Original data'!E44</f>
        <v>-0.0017854</v>
      </c>
      <c r="F36" s="22">
        <f>'Original data'!F44</f>
        <v>-0.0021756</v>
      </c>
      <c r="G36" s="22">
        <f>'Original data'!G44</f>
        <v>-0.0040291</v>
      </c>
      <c r="H36" s="22">
        <f>'Original data'!H44</f>
        <v>-0.0016102</v>
      </c>
      <c r="I36" s="22">
        <f>'Original data'!I44</f>
        <v>0.00073685</v>
      </c>
      <c r="J36" s="22">
        <f>'Original data'!J44</f>
        <v>-0.0016138</v>
      </c>
      <c r="K36" s="22">
        <f>'Original data'!K44</f>
        <v>6.7278E-06</v>
      </c>
      <c r="L36" s="22">
        <f>'Original data'!L44</f>
        <v>0.00016403</v>
      </c>
      <c r="M36" s="22">
        <f>'Original data'!M44</f>
        <v>0.0002109</v>
      </c>
      <c r="N36" s="22">
        <f>'Original data'!N44</f>
        <v>-0.0026131</v>
      </c>
      <c r="O36" s="22">
        <f>'Original data'!O44</f>
        <v>-0.002915</v>
      </c>
      <c r="P36" s="22">
        <f>'Original data'!P44</f>
        <v>-0.0016519</v>
      </c>
      <c r="Q36" s="22">
        <f>'Original data'!Q44</f>
        <v>-0.0011757</v>
      </c>
      <c r="R36" s="22">
        <f>'Original data'!R44</f>
        <v>-0.00097685</v>
      </c>
      <c r="S36" s="22">
        <f>'Original data'!S44</f>
        <v>-0.0022839</v>
      </c>
      <c r="T36" s="22">
        <f>'Original data'!T44</f>
        <v>0.0024105</v>
      </c>
      <c r="U36" s="22">
        <f>'Original data'!U44</f>
        <v>0.0050778</v>
      </c>
      <c r="V36" s="37">
        <f>'Original data'!V44</f>
        <v>0</v>
      </c>
      <c r="W36" s="1"/>
      <c r="X36" s="10" t="str">
        <f>'Original data'!X44</f>
        <v>a15</v>
      </c>
      <c r="Y36" s="22">
        <f>'Original data'!Y44</f>
        <v>-0.0028705</v>
      </c>
      <c r="Z36" s="22">
        <f>'Original data'!Z44</f>
        <v>-0.005423</v>
      </c>
      <c r="AA36" s="22">
        <f>'Original data'!AA44</f>
        <v>0.0013735</v>
      </c>
      <c r="AB36" s="22">
        <f>'Original data'!AB44</f>
        <v>-0.0017419</v>
      </c>
      <c r="AC36" s="22">
        <f>'Original data'!AC44</f>
        <v>-0.0025136</v>
      </c>
      <c r="AD36" s="22">
        <f>'Original data'!AD44</f>
        <v>-0.0068246</v>
      </c>
      <c r="AE36" s="22">
        <f>'Original data'!AE44</f>
        <v>-0.002383</v>
      </c>
      <c r="AF36" s="22">
        <f>'Original data'!AF44</f>
        <v>-0.0041564</v>
      </c>
      <c r="AG36" s="22">
        <f>'Original data'!AG44</f>
        <v>-0.0019222</v>
      </c>
      <c r="AH36" s="22">
        <f>'Original data'!AH44</f>
        <v>0.00039828</v>
      </c>
      <c r="AI36" s="22">
        <f>'Original data'!AI44</f>
        <v>-0.00022399</v>
      </c>
      <c r="AJ36" s="22">
        <f>'Original data'!AJ44</f>
        <v>-0.00023315</v>
      </c>
      <c r="AK36" s="22">
        <f>'Original data'!AK44</f>
        <v>-0.0032247</v>
      </c>
      <c r="AL36" s="22">
        <f>'Original data'!AL44</f>
        <v>-0.0024493</v>
      </c>
      <c r="AM36" s="22">
        <f>'Original data'!AM44</f>
        <v>0.00022675</v>
      </c>
      <c r="AN36" s="22">
        <f>'Original data'!AN44</f>
        <v>-0.00094921</v>
      </c>
      <c r="AO36" s="22">
        <f>'Original data'!AO44</f>
        <v>-0.00368</v>
      </c>
      <c r="AP36" s="22">
        <f>'Original data'!AP44</f>
        <v>-0.0029292</v>
      </c>
      <c r="AQ36" s="22">
        <f>'Original data'!AQ44</f>
        <v>-0.0015101</v>
      </c>
      <c r="AR36" s="22">
        <f>'Original data'!AR44</f>
        <v>0.0038381</v>
      </c>
      <c r="AS36" s="37">
        <f>'Original data'!AS44</f>
        <v>0</v>
      </c>
    </row>
    <row r="37" spans="1:45" ht="12.75">
      <c r="A37" s="9" t="s">
        <v>55</v>
      </c>
      <c r="B37" s="22">
        <f>'Original data'!B45</f>
        <v>-0.010119</v>
      </c>
      <c r="C37" s="22">
        <f>'Original data'!C45</f>
        <v>-0.023328</v>
      </c>
      <c r="D37" s="22">
        <f>'Original data'!D45</f>
        <v>-0.026187</v>
      </c>
      <c r="E37" s="22">
        <f>'Original data'!E45</f>
        <v>-0.021576</v>
      </c>
      <c r="F37" s="22">
        <f>'Original data'!F45</f>
        <v>-0.025598</v>
      </c>
      <c r="G37" s="22">
        <f>'Original data'!G45</f>
        <v>-0.02444</v>
      </c>
      <c r="H37" s="22">
        <f>'Original data'!H45</f>
        <v>-0.031105</v>
      </c>
      <c r="I37" s="22">
        <f>'Original data'!I45</f>
        <v>-0.033789</v>
      </c>
      <c r="J37" s="22">
        <f>'Original data'!J45</f>
        <v>-0.031222</v>
      </c>
      <c r="K37" s="22">
        <f>'Original data'!K45</f>
        <v>-0.028979</v>
      </c>
      <c r="L37" s="22">
        <f>'Original data'!L45</f>
        <v>-0.02715</v>
      </c>
      <c r="M37" s="22">
        <f>'Original data'!M45</f>
        <v>-0.034394</v>
      </c>
      <c r="N37" s="22">
        <f>'Original data'!N45</f>
        <v>-0.030004</v>
      </c>
      <c r="O37" s="22">
        <f>'Original data'!O45</f>
        <v>-0.026385</v>
      </c>
      <c r="P37" s="22">
        <f>'Original data'!P45</f>
        <v>-0.032911</v>
      </c>
      <c r="Q37" s="22">
        <f>'Original data'!Q45</f>
        <v>-0.032747</v>
      </c>
      <c r="R37" s="22">
        <f>'Original data'!R45</f>
        <v>-0.033233</v>
      </c>
      <c r="S37" s="22">
        <f>'Original data'!S45</f>
        <v>-0.028705</v>
      </c>
      <c r="T37" s="22">
        <f>'Original data'!T45</f>
        <v>-0.02889</v>
      </c>
      <c r="U37" s="22">
        <f>'Original data'!U45</f>
        <v>-0.01903</v>
      </c>
      <c r="V37" s="37">
        <f>'Original data'!V45</f>
        <v>0</v>
      </c>
      <c r="W37" s="1"/>
      <c r="X37" s="10" t="str">
        <f>'Original data'!X45</f>
        <v>a16</v>
      </c>
      <c r="Y37" s="22">
        <f>'Original data'!Y45</f>
        <v>-0.017042</v>
      </c>
      <c r="Z37" s="22">
        <f>'Original data'!Z45</f>
        <v>-0.030935</v>
      </c>
      <c r="AA37" s="22">
        <f>'Original data'!AA45</f>
        <v>-0.034218</v>
      </c>
      <c r="AB37" s="22">
        <f>'Original data'!AB45</f>
        <v>-0.028245</v>
      </c>
      <c r="AC37" s="22">
        <f>'Original data'!AC45</f>
        <v>-0.030831</v>
      </c>
      <c r="AD37" s="22">
        <f>'Original data'!AD45</f>
        <v>-0.024299</v>
      </c>
      <c r="AE37" s="22">
        <f>'Original data'!AE45</f>
        <v>-0.033226</v>
      </c>
      <c r="AF37" s="22">
        <f>'Original data'!AF45</f>
        <v>-0.031807</v>
      </c>
      <c r="AG37" s="22">
        <f>'Original data'!AG45</f>
        <v>-0.027699</v>
      </c>
      <c r="AH37" s="22">
        <f>'Original data'!AH45</f>
        <v>-0.029825</v>
      </c>
      <c r="AI37" s="22">
        <f>'Original data'!AI45</f>
        <v>-0.027575</v>
      </c>
      <c r="AJ37" s="22">
        <f>'Original data'!AJ45</f>
        <v>-0.029552</v>
      </c>
      <c r="AK37" s="22">
        <f>'Original data'!AK45</f>
        <v>-0.030017</v>
      </c>
      <c r="AL37" s="22">
        <f>'Original data'!AL45</f>
        <v>-0.028586</v>
      </c>
      <c r="AM37" s="22">
        <f>'Original data'!AM45</f>
        <v>-0.03295</v>
      </c>
      <c r="AN37" s="22">
        <f>'Original data'!AN45</f>
        <v>-0.033031</v>
      </c>
      <c r="AO37" s="22">
        <f>'Original data'!AO45</f>
        <v>-0.030288</v>
      </c>
      <c r="AP37" s="22">
        <f>'Original data'!AP45</f>
        <v>-0.031885</v>
      </c>
      <c r="AQ37" s="22">
        <f>'Original data'!AQ45</f>
        <v>-0.026092</v>
      </c>
      <c r="AR37" s="22">
        <f>'Original data'!AR45</f>
        <v>-0.020443</v>
      </c>
      <c r="AS37" s="37">
        <f>'Original data'!AS45</f>
        <v>0</v>
      </c>
    </row>
    <row r="38" spans="1:45" ht="13.5" thickBot="1">
      <c r="A38" s="12" t="s">
        <v>56</v>
      </c>
      <c r="B38" s="24">
        <f>'Original data'!B46</f>
        <v>-0.0006427</v>
      </c>
      <c r="C38" s="24">
        <f>'Original data'!C46</f>
        <v>-0.00039861</v>
      </c>
      <c r="D38" s="24">
        <f>'Original data'!D46</f>
        <v>-0.0016595</v>
      </c>
      <c r="E38" s="24">
        <f>'Original data'!E46</f>
        <v>-0.0015197</v>
      </c>
      <c r="F38" s="24">
        <f>'Original data'!F46</f>
        <v>-0.00069439</v>
      </c>
      <c r="G38" s="24">
        <f>'Original data'!G46</f>
        <v>-0.00043847</v>
      </c>
      <c r="H38" s="24">
        <f>'Original data'!H46</f>
        <v>-0.0013953</v>
      </c>
      <c r="I38" s="24">
        <f>'Original data'!I46</f>
        <v>-0.0014847</v>
      </c>
      <c r="J38" s="24">
        <f>'Original data'!J46</f>
        <v>-0.0018109</v>
      </c>
      <c r="K38" s="24">
        <f>'Original data'!K46</f>
        <v>-0.0013568</v>
      </c>
      <c r="L38" s="24">
        <f>'Original data'!L46</f>
        <v>-0.001765</v>
      </c>
      <c r="M38" s="24">
        <f>'Original data'!M46</f>
        <v>-0.0007374</v>
      </c>
      <c r="N38" s="24">
        <f>'Original data'!N46</f>
        <v>0.0002561</v>
      </c>
      <c r="O38" s="24">
        <f>'Original data'!O46</f>
        <v>0.0011737</v>
      </c>
      <c r="P38" s="24">
        <f>'Original data'!P46</f>
        <v>0.00036917</v>
      </c>
      <c r="Q38" s="24">
        <f>'Original data'!Q46</f>
        <v>0.00057208</v>
      </c>
      <c r="R38" s="24">
        <f>'Original data'!R46</f>
        <v>0.00038195</v>
      </c>
      <c r="S38" s="24">
        <f>'Original data'!S46</f>
        <v>0.00073656</v>
      </c>
      <c r="T38" s="24">
        <f>'Original data'!T46</f>
        <v>0.0013223</v>
      </c>
      <c r="U38" s="24">
        <f>'Original data'!U46</f>
        <v>-0.0011316</v>
      </c>
      <c r="V38" s="38">
        <f>'Original data'!V46</f>
        <v>0</v>
      </c>
      <c r="W38" s="1"/>
      <c r="X38" s="11" t="str">
        <f>'Original data'!X46</f>
        <v>a17</v>
      </c>
      <c r="Y38" s="24">
        <f>'Original data'!Y46</f>
        <v>-0.00074606</v>
      </c>
      <c r="Z38" s="24">
        <f>'Original data'!Z46</f>
        <v>-0.00042502</v>
      </c>
      <c r="AA38" s="24">
        <f>'Original data'!AA46</f>
        <v>-0.00010876</v>
      </c>
      <c r="AB38" s="24">
        <f>'Original data'!AB46</f>
        <v>0.00015172</v>
      </c>
      <c r="AC38" s="24">
        <f>'Original data'!AC46</f>
        <v>-0.00030701</v>
      </c>
      <c r="AD38" s="24">
        <f>'Original data'!AD46</f>
        <v>2.9627E-05</v>
      </c>
      <c r="AE38" s="24">
        <f>'Original data'!AE46</f>
        <v>-0.00013929</v>
      </c>
      <c r="AF38" s="24">
        <f>'Original data'!AF46</f>
        <v>-0.0010562</v>
      </c>
      <c r="AG38" s="24">
        <f>'Original data'!AG46</f>
        <v>5.3557E-06</v>
      </c>
      <c r="AH38" s="24">
        <f>'Original data'!AH46</f>
        <v>4.2392E-05</v>
      </c>
      <c r="AI38" s="24">
        <f>'Original data'!AI46</f>
        <v>0.00038656</v>
      </c>
      <c r="AJ38" s="24">
        <f>'Original data'!AJ46</f>
        <v>0.00028982</v>
      </c>
      <c r="AK38" s="24">
        <f>'Original data'!AK46</f>
        <v>0.00023415</v>
      </c>
      <c r="AL38" s="24">
        <f>'Original data'!AL46</f>
        <v>0.00019942</v>
      </c>
      <c r="AM38" s="24">
        <f>'Original data'!AM46</f>
        <v>0.00044097</v>
      </c>
      <c r="AN38" s="24">
        <f>'Original data'!AN46</f>
        <v>0.0012485</v>
      </c>
      <c r="AO38" s="24">
        <f>'Original data'!AO46</f>
        <v>-9.471E-05</v>
      </c>
      <c r="AP38" s="24">
        <f>'Original data'!AP46</f>
        <v>-3.3961E-05</v>
      </c>
      <c r="AQ38" s="24">
        <f>'Original data'!AQ46</f>
        <v>0.00034872</v>
      </c>
      <c r="AR38" s="24">
        <f>'Original data'!AR46</f>
        <v>-0.00071653</v>
      </c>
      <c r="AS38" s="38">
        <f>'Original data'!AS46</f>
        <v>0</v>
      </c>
    </row>
    <row r="39" spans="1:45" ht="13.5" thickBot="1">
      <c r="A39" s="10" t="s">
        <v>58</v>
      </c>
      <c r="B39" s="98">
        <f>'Original data'!B47</f>
        <v>-0.329617966475711</v>
      </c>
      <c r="C39" s="98">
        <f>'Original data'!C47</f>
        <v>-0.28683943842322074</v>
      </c>
      <c r="D39" s="98">
        <f>'Original data'!D47</f>
        <v>-0.364490657282797</v>
      </c>
      <c r="E39" s="98">
        <f>'Original data'!E47</f>
        <v>-0.23803203903331074</v>
      </c>
      <c r="F39" s="98">
        <f>'Original data'!F47</f>
        <v>-0.2203615394077819</v>
      </c>
      <c r="G39" s="98">
        <f>'Original data'!G47</f>
        <v>-0.1228245658284858</v>
      </c>
      <c r="H39" s="98">
        <f>'Original data'!H47</f>
        <v>-0.23545671488743392</v>
      </c>
      <c r="I39" s="98">
        <f>'Original data'!I47</f>
        <v>-0.24265686290711524</v>
      </c>
      <c r="J39" s="98">
        <f>'Original data'!J47</f>
        <v>-0.2392837671397607</v>
      </c>
      <c r="K39" s="98">
        <f>'Original data'!K47</f>
        <v>-0.26539104858658774</v>
      </c>
      <c r="L39" s="98">
        <f>'Original data'!L47</f>
        <v>-0.2875488981500193</v>
      </c>
      <c r="M39" s="98">
        <f>'Original data'!M47</f>
        <v>-0.2495543166971473</v>
      </c>
      <c r="N39" s="98">
        <f>'Original data'!N47</f>
        <v>-0.17095583547047355</v>
      </c>
      <c r="O39" s="98">
        <f>'Original data'!O47</f>
        <v>-0.17548634445963207</v>
      </c>
      <c r="P39" s="98">
        <f>'Original data'!P47</f>
        <v>-0.2029757161036413</v>
      </c>
      <c r="Q39" s="98">
        <f>'Original data'!Q47</f>
        <v>-0.20146162237171186</v>
      </c>
      <c r="R39" s="98">
        <f>'Original data'!R47</f>
        <v>-0.19914028480542265</v>
      </c>
      <c r="S39" s="98">
        <f>'Original data'!S47</f>
        <v>-0.20030472332432175</v>
      </c>
      <c r="T39" s="98">
        <f>'Original data'!T47</f>
        <v>-0.3751200680841194</v>
      </c>
      <c r="U39" s="98">
        <f>'Original data'!U47</f>
        <v>-0.32191910864916046</v>
      </c>
      <c r="V39" s="105"/>
      <c r="X39" s="10" t="str">
        <f>'Original data'!X47</f>
        <v>Dx (mm)</v>
      </c>
      <c r="Y39" s="101">
        <f>'Original data'!Y47</f>
        <v>-0.23437234827752157</v>
      </c>
      <c r="Z39" s="101">
        <f>'Original data'!Z47</f>
        <v>-0.12056423768358189</v>
      </c>
      <c r="AA39" s="101">
        <f>'Original data'!AA47</f>
        <v>-0.26113584249960875</v>
      </c>
      <c r="AB39" s="101">
        <f>'Original data'!AB47</f>
        <v>-0.2149983638830348</v>
      </c>
      <c r="AC39" s="101">
        <f>'Original data'!AC47</f>
        <v>-0.2042204343002215</v>
      </c>
      <c r="AD39" s="101">
        <f>'Original data'!AD47</f>
        <v>-0.11232414174607222</v>
      </c>
      <c r="AE39" s="101">
        <f>'Original data'!AE47</f>
        <v>-0.21371682759042485</v>
      </c>
      <c r="AF39" s="101">
        <f>'Original data'!AF47</f>
        <v>-0.18740906829334125</v>
      </c>
      <c r="AG39" s="101">
        <f>'Original data'!AG47</f>
        <v>-0.24606378103791834</v>
      </c>
      <c r="AH39" s="101">
        <f>'Original data'!AH47</f>
        <v>-0.24607592952045199</v>
      </c>
      <c r="AI39" s="101">
        <f>'Original data'!AI47</f>
        <v>-0.2395764300321195</v>
      </c>
      <c r="AJ39" s="101">
        <f>'Original data'!AJ47</f>
        <v>-0.2072632147262951</v>
      </c>
      <c r="AK39" s="101">
        <f>'Original data'!AK47</f>
        <v>-0.17318252700507594</v>
      </c>
      <c r="AL39" s="101">
        <f>'Original data'!AL47</f>
        <v>-0.20063456779787653</v>
      </c>
      <c r="AM39" s="101">
        <f>'Original data'!AM47</f>
        <v>-0.23628828152323528</v>
      </c>
      <c r="AN39" s="101">
        <f>'Original data'!AN47</f>
        <v>-0.2398331199433538</v>
      </c>
      <c r="AO39" s="101">
        <f>'Original data'!AO47</f>
        <v>-0.19285010270093475</v>
      </c>
      <c r="AP39" s="101">
        <f>'Original data'!AP47</f>
        <v>-0.176641898590188</v>
      </c>
      <c r="AQ39" s="101">
        <f>'Original data'!AQ47</f>
        <v>-0.2585059859668341</v>
      </c>
      <c r="AR39" s="101">
        <f>'Original data'!AR47</f>
        <v>-0.22690240755549373</v>
      </c>
      <c r="AS39" s="3"/>
    </row>
    <row r="40" spans="1:45" ht="13.5" thickBot="1">
      <c r="A40" s="11" t="s">
        <v>59</v>
      </c>
      <c r="B40" s="98">
        <f>'Original data'!B48</f>
        <v>0.44103917375782087</v>
      </c>
      <c r="C40" s="98">
        <f>'Original data'!C48</f>
        <v>0.41937591642503985</v>
      </c>
      <c r="D40" s="98">
        <f>'Original data'!D48</f>
        <v>0.45744114176038964</v>
      </c>
      <c r="E40" s="98">
        <f>'Original data'!E48</f>
        <v>0.3824382962132603</v>
      </c>
      <c r="F40" s="98">
        <f>'Original data'!F48</f>
        <v>0.43647116280183557</v>
      </c>
      <c r="G40" s="98">
        <f>'Original data'!G48</f>
        <v>0.4285362704105765</v>
      </c>
      <c r="H40" s="98">
        <f>'Original data'!H48</f>
        <v>0.5444872200518657</v>
      </c>
      <c r="I40" s="98">
        <f>'Original data'!I48</f>
        <v>0.5854167173449437</v>
      </c>
      <c r="J40" s="98">
        <f>'Original data'!J48</f>
        <v>0.5341690568485821</v>
      </c>
      <c r="K40" s="98">
        <f>'Original data'!K48</f>
        <v>0.5248531277900039</v>
      </c>
      <c r="L40" s="98">
        <f>'Original data'!L48</f>
        <v>0.4989618035922055</v>
      </c>
      <c r="M40" s="98">
        <f>'Original data'!M48</f>
        <v>0.5588938567620504</v>
      </c>
      <c r="N40" s="98">
        <f>'Original data'!N48</f>
        <v>0.47756416457272216</v>
      </c>
      <c r="O40" s="98">
        <f>'Original data'!O48</f>
        <v>0.44535685992706386</v>
      </c>
      <c r="P40" s="98">
        <f>'Original data'!P48</f>
        <v>0.5292112176152597</v>
      </c>
      <c r="Q40" s="98">
        <f>'Original data'!Q48</f>
        <v>0.5509823407202046</v>
      </c>
      <c r="R40" s="98">
        <f>'Original data'!R48</f>
        <v>0.579245182339783</v>
      </c>
      <c r="S40" s="98">
        <f>'Original data'!S48</f>
        <v>0.48622239518373184</v>
      </c>
      <c r="T40" s="98">
        <f>'Original data'!T48</f>
        <v>0.49613589310978007</v>
      </c>
      <c r="U40" s="98">
        <f>'Original data'!U48</f>
        <v>0.7310873429117968</v>
      </c>
      <c r="V40" s="105"/>
      <c r="X40" s="11" t="str">
        <f>'Original data'!X48</f>
        <v>Dy (mm)</v>
      </c>
      <c r="Y40" s="103">
        <f>'Original data'!Y48</f>
        <v>0.5636283402062295</v>
      </c>
      <c r="Z40" s="103">
        <f>'Original data'!Z48</f>
        <v>0.537414902353549</v>
      </c>
      <c r="AA40" s="103">
        <f>'Original data'!AA48</f>
        <v>0.598654073726843</v>
      </c>
      <c r="AB40" s="103">
        <f>'Original data'!AB48</f>
        <v>0.4882679496935339</v>
      </c>
      <c r="AC40" s="103">
        <f>'Original data'!AC48</f>
        <v>0.548417932226718</v>
      </c>
      <c r="AD40" s="103">
        <f>'Original data'!AD48</f>
        <v>0.44879710794694794</v>
      </c>
      <c r="AE40" s="103">
        <f>'Original data'!AE48</f>
        <v>0.5744813308940356</v>
      </c>
      <c r="AF40" s="103">
        <f>'Original data'!AF48</f>
        <v>0.5843839060417789</v>
      </c>
      <c r="AG40" s="103">
        <f>'Original data'!AG48</f>
        <v>0.49322077872738085</v>
      </c>
      <c r="AH40" s="103">
        <f>'Original data'!AH48</f>
        <v>0.5197934368069642</v>
      </c>
      <c r="AI40" s="103">
        <f>'Original data'!AI48</f>
        <v>0.48367457260435986</v>
      </c>
      <c r="AJ40" s="103">
        <f>'Original data'!AJ48</f>
        <v>0.5339823943165605</v>
      </c>
      <c r="AK40" s="103">
        <f>'Original data'!AK48</f>
        <v>0.5545491132851345</v>
      </c>
      <c r="AL40" s="103">
        <f>'Original data'!AL48</f>
        <v>0.5226055138411447</v>
      </c>
      <c r="AM40" s="103">
        <f>'Original data'!AM48</f>
        <v>0.5657950613761724</v>
      </c>
      <c r="AN40" s="103">
        <f>'Original data'!AN48</f>
        <v>0.5749746252972419</v>
      </c>
      <c r="AO40" s="103">
        <f>'Original data'!AO48</f>
        <v>0.5374221556402458</v>
      </c>
      <c r="AP40" s="103">
        <f>'Original data'!AP48</f>
        <v>0.5771959857820553</v>
      </c>
      <c r="AQ40" s="103">
        <f>'Original data'!AQ48</f>
        <v>0.4542405281989145</v>
      </c>
      <c r="AR40" s="103">
        <f>'Original data'!AR48</f>
        <v>0.6392413006262102</v>
      </c>
      <c r="AS40" s="3"/>
    </row>
    <row r="41" ht="12.75">
      <c r="A41" s="2"/>
    </row>
  </sheetData>
  <mergeCells count="2">
    <mergeCell ref="B1:U1"/>
    <mergeCell ref="Y1:AR1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8"/>
  <sheetViews>
    <sheetView zoomScale="75" zoomScaleNormal="75" workbookViewId="0" topLeftCell="A77">
      <selection activeCell="T77" sqref="T77"/>
    </sheetView>
  </sheetViews>
  <sheetFormatPr defaultColWidth="9.140625" defaultRowHeight="12.75"/>
  <cols>
    <col min="1" max="1" width="2.7109375" style="42" bestFit="1" customWidth="1"/>
    <col min="2" max="2" width="8.140625" style="42" bestFit="1" customWidth="1"/>
    <col min="3" max="4" width="7.7109375" style="42" bestFit="1" customWidth="1"/>
    <col min="5" max="10" width="8.00390625" style="42" bestFit="1" customWidth="1"/>
    <col min="11" max="18" width="8.57421875" style="42" bestFit="1" customWidth="1"/>
    <col min="19" max="19" width="9.28125" style="42" bestFit="1" customWidth="1"/>
    <col min="20" max="20" width="8.57421875" style="42" bestFit="1" customWidth="1"/>
    <col min="21" max="21" width="8.421875" style="42" bestFit="1" customWidth="1"/>
    <col min="22" max="22" width="6.421875" style="42" bestFit="1" customWidth="1"/>
    <col min="23" max="23" width="7.421875" style="42" bestFit="1" customWidth="1"/>
    <col min="24" max="25" width="7.421875" style="42" customWidth="1"/>
    <col min="26" max="16384" width="9.140625" style="42" customWidth="1"/>
  </cols>
  <sheetData>
    <row r="1" spans="1:19" ht="11.25">
      <c r="A1" s="41"/>
      <c r="B1" s="124" t="s">
        <v>62</v>
      </c>
      <c r="C1" s="125"/>
      <c r="D1" s="125"/>
      <c r="E1" s="125"/>
      <c r="F1" s="125"/>
      <c r="G1" s="125"/>
      <c r="H1" s="125"/>
      <c r="I1" s="126"/>
      <c r="J1" s="127" t="s">
        <v>63</v>
      </c>
      <c r="K1" s="128"/>
      <c r="L1" s="128"/>
      <c r="M1" s="128"/>
      <c r="N1" s="128"/>
      <c r="O1" s="128"/>
      <c r="P1" s="128"/>
      <c r="Q1" s="129"/>
      <c r="S1" s="43" t="s">
        <v>64</v>
      </c>
    </row>
    <row r="2" spans="1:19" ht="11.25">
      <c r="A2" s="44"/>
      <c r="B2" s="130" t="s">
        <v>65</v>
      </c>
      <c r="C2" s="131"/>
      <c r="D2" s="131"/>
      <c r="E2" s="131"/>
      <c r="F2" s="132" t="s">
        <v>66</v>
      </c>
      <c r="G2" s="131"/>
      <c r="H2" s="131"/>
      <c r="I2" s="133"/>
      <c r="J2" s="130" t="s">
        <v>65</v>
      </c>
      <c r="K2" s="131"/>
      <c r="L2" s="131"/>
      <c r="M2" s="134"/>
      <c r="N2" s="131" t="s">
        <v>66</v>
      </c>
      <c r="O2" s="131"/>
      <c r="P2" s="131"/>
      <c r="Q2" s="133"/>
      <c r="S2" s="45"/>
    </row>
    <row r="3" spans="1:19" ht="11.25">
      <c r="A3" s="44"/>
      <c r="B3" s="130" t="s">
        <v>92</v>
      </c>
      <c r="C3" s="131"/>
      <c r="D3" s="131" t="s">
        <v>91</v>
      </c>
      <c r="E3" s="131"/>
      <c r="F3" s="132" t="s">
        <v>92</v>
      </c>
      <c r="G3" s="131"/>
      <c r="H3" s="131" t="s">
        <v>91</v>
      </c>
      <c r="I3" s="133"/>
      <c r="J3" s="130" t="s">
        <v>92</v>
      </c>
      <c r="K3" s="131"/>
      <c r="L3" s="131" t="s">
        <v>91</v>
      </c>
      <c r="M3" s="134"/>
      <c r="N3" s="131" t="s">
        <v>92</v>
      </c>
      <c r="O3" s="131"/>
      <c r="P3" s="131" t="s">
        <v>91</v>
      </c>
      <c r="Q3" s="133"/>
      <c r="S3" s="45"/>
    </row>
    <row r="4" spans="1:19" ht="11.25">
      <c r="A4" s="44"/>
      <c r="B4" s="46" t="s">
        <v>67</v>
      </c>
      <c r="C4" s="47" t="s">
        <v>68</v>
      </c>
      <c r="D4" s="47" t="s">
        <v>67</v>
      </c>
      <c r="E4" s="47" t="s">
        <v>68</v>
      </c>
      <c r="F4" s="48" t="s">
        <v>67</v>
      </c>
      <c r="G4" s="47" t="s">
        <v>68</v>
      </c>
      <c r="H4" s="47" t="s">
        <v>67</v>
      </c>
      <c r="I4" s="49" t="s">
        <v>68</v>
      </c>
      <c r="J4" s="46" t="s">
        <v>67</v>
      </c>
      <c r="K4" s="47" t="s">
        <v>68</v>
      </c>
      <c r="L4" s="47" t="s">
        <v>67</v>
      </c>
      <c r="M4" s="50" t="s">
        <v>68</v>
      </c>
      <c r="N4" s="47" t="s">
        <v>67</v>
      </c>
      <c r="O4" s="47" t="s">
        <v>68</v>
      </c>
      <c r="P4" s="47" t="s">
        <v>67</v>
      </c>
      <c r="Q4" s="49" t="s">
        <v>68</v>
      </c>
      <c r="S4" s="45"/>
    </row>
    <row r="5" spans="1:19" ht="11.25">
      <c r="A5" s="44">
        <v>1</v>
      </c>
      <c r="B5" s="51"/>
      <c r="C5" s="52"/>
      <c r="D5" s="53"/>
      <c r="E5" s="52"/>
      <c r="F5" s="54"/>
      <c r="G5" s="52"/>
      <c r="H5" s="52"/>
      <c r="I5" s="55"/>
      <c r="J5" s="76"/>
      <c r="K5" s="77"/>
      <c r="L5" s="78"/>
      <c r="M5" s="79"/>
      <c r="N5" s="52"/>
      <c r="O5" s="52"/>
      <c r="P5" s="52"/>
      <c r="Q5" s="55"/>
      <c r="S5" s="45">
        <v>0</v>
      </c>
    </row>
    <row r="6" spans="1:19" ht="11.25">
      <c r="A6" s="44">
        <v>2</v>
      </c>
      <c r="B6" s="57">
        <f>'Summary Data'!V6</f>
        <v>0</v>
      </c>
      <c r="C6" s="52">
        <f>STDEV('Summary Data'!B6:U6)</f>
        <v>0.9611504227365123</v>
      </c>
      <c r="D6" s="52">
        <f>AVERAGE(C68:T68)</f>
        <v>0.3101392328413284</v>
      </c>
      <c r="E6" s="52">
        <f>STDEV(C68:T68)</f>
        <v>0.45186025854223333</v>
      </c>
      <c r="F6" s="54">
        <f>'Summary Data'!V23</f>
        <v>0</v>
      </c>
      <c r="G6" s="52">
        <f>STDEV('Summary Data'!B23:U23)</f>
        <v>0.8339938433920195</v>
      </c>
      <c r="H6" s="52">
        <f>AVERAGE(C88:T88)</f>
        <v>-2.0129264060835257</v>
      </c>
      <c r="I6" s="55">
        <f>STDEV(C88:T88)</f>
        <v>0.37475859422368046</v>
      </c>
      <c r="J6" s="57">
        <f>'Summary Data'!AS6</f>
        <v>0</v>
      </c>
      <c r="K6" s="52">
        <f>STDEV('Summary Data'!Y6:AR6)</f>
        <v>1.0393141871769909</v>
      </c>
      <c r="L6" s="52">
        <f>AVERAGE(C108:T108)</f>
        <v>-0.6646723855809898</v>
      </c>
      <c r="M6" s="56">
        <f>STDEV(C108:T108)</f>
        <v>0.6193066466965247</v>
      </c>
      <c r="N6" s="52">
        <f>'Summary Data'!AS23</f>
        <v>0</v>
      </c>
      <c r="O6" s="52">
        <f>STDEV('Summary Data'!Y23:AR23)</f>
        <v>1.7336217699781309</v>
      </c>
      <c r="P6" s="52">
        <f>AVERAGE(C128:T128)</f>
        <v>2.469678302933064</v>
      </c>
      <c r="Q6" s="55">
        <f>STDEV(C128:T128)</f>
        <v>0.6746005333783269</v>
      </c>
      <c r="S6" s="45">
        <v>0</v>
      </c>
    </row>
    <row r="7" spans="1:19" ht="11.25">
      <c r="A7" s="44">
        <v>3</v>
      </c>
      <c r="B7" s="57">
        <f>'Summary Data'!V7</f>
        <v>0</v>
      </c>
      <c r="C7" s="52">
        <f>STDEV('Summary Data'!B7:U7)</f>
        <v>3.911086819131474</v>
      </c>
      <c r="D7" s="52">
        <f aca="true" t="shared" si="0" ref="D7:D15">AVERAGE(C69:T69)</f>
        <v>-1.9443330531961405</v>
      </c>
      <c r="E7" s="52">
        <f aca="true" t="shared" si="1" ref="E7:E15">STDEV(C69:T69)</f>
        <v>0.46130780374923275</v>
      </c>
      <c r="F7" s="54">
        <f>'Summary Data'!V24</f>
        <v>0</v>
      </c>
      <c r="G7" s="52">
        <f>STDEV('Summary Data'!B24:U24)</f>
        <v>0.29829301360912525</v>
      </c>
      <c r="H7" s="52">
        <f aca="true" t="shared" si="2" ref="H7:H15">AVERAGE(C89:T89)</f>
        <v>0.19843520798864986</v>
      </c>
      <c r="I7" s="55">
        <f aca="true" t="shared" si="3" ref="I7:I15">STDEV(C89:T89)</f>
        <v>0.26229790381564855</v>
      </c>
      <c r="J7" s="57">
        <f>'Summary Data'!AS7</f>
        <v>0</v>
      </c>
      <c r="K7" s="52">
        <f>STDEV('Summary Data'!Y7:AR7)</f>
        <v>4.2864837350615685</v>
      </c>
      <c r="L7" s="52">
        <f aca="true" t="shared" si="4" ref="L7:L15">AVERAGE(C109:T109)</f>
        <v>-1.6740183334759786</v>
      </c>
      <c r="M7" s="56">
        <f aca="true" t="shared" si="5" ref="M7:M15">STDEV(C109:T109)</f>
        <v>0.4931552349939447</v>
      </c>
      <c r="N7" s="52">
        <f>'Summary Data'!AS24</f>
        <v>0</v>
      </c>
      <c r="O7" s="52">
        <f>STDEV('Summary Data'!Y24:AR24)</f>
        <v>0.5565660013549629</v>
      </c>
      <c r="P7" s="52">
        <f aca="true" t="shared" si="6" ref="P7:P15">AVERAGE(C129:T129)</f>
        <v>0.4385016235565397</v>
      </c>
      <c r="Q7" s="55">
        <f aca="true" t="shared" si="7" ref="Q7:Q15">STDEV(C129:T129)</f>
        <v>0.3260853186976064</v>
      </c>
      <c r="S7" s="45">
        <v>0</v>
      </c>
    </row>
    <row r="8" spans="1:19" ht="11.25">
      <c r="A8" s="44">
        <v>4</v>
      </c>
      <c r="B8" s="57">
        <f>'Summary Data'!V8</f>
        <v>0</v>
      </c>
      <c r="C8" s="52">
        <f>STDEV('Summary Data'!B8:U8)</f>
        <v>0.3057479458934485</v>
      </c>
      <c r="D8" s="52">
        <f t="shared" si="0"/>
        <v>-0.03592671283849712</v>
      </c>
      <c r="E8" s="52">
        <f t="shared" si="1"/>
        <v>0.11544265587392363</v>
      </c>
      <c r="F8" s="54">
        <f>'Summary Data'!V25</f>
        <v>0</v>
      </c>
      <c r="G8" s="52">
        <f>STDEV('Summary Data'!B25:U25)</f>
        <v>0.3109508371943732</v>
      </c>
      <c r="H8" s="52">
        <f t="shared" si="2"/>
        <v>-0.016005920901281546</v>
      </c>
      <c r="I8" s="55">
        <f t="shared" si="3"/>
        <v>0.2114394386926281</v>
      </c>
      <c r="J8" s="57">
        <f>'Summary Data'!AS8</f>
        <v>0</v>
      </c>
      <c r="K8" s="52">
        <f>STDEV('Summary Data'!Y8:AR8)</f>
        <v>0.20732170495566368</v>
      </c>
      <c r="L8" s="52">
        <f t="shared" si="4"/>
        <v>0.15847951616988898</v>
      </c>
      <c r="M8" s="56">
        <f t="shared" si="5"/>
        <v>0.16713099029566994</v>
      </c>
      <c r="N8" s="52">
        <f>'Summary Data'!AS25</f>
        <v>0</v>
      </c>
      <c r="O8" s="52">
        <f>STDEV('Summary Data'!Y25:AR25)</f>
        <v>0.34759793752137363</v>
      </c>
      <c r="P8" s="52">
        <f t="shared" si="6"/>
        <v>-0.24140117593726895</v>
      </c>
      <c r="Q8" s="55">
        <f t="shared" si="7"/>
        <v>0.26598870437424943</v>
      </c>
      <c r="S8" s="45">
        <v>0</v>
      </c>
    </row>
    <row r="9" spans="1:19" ht="11.25">
      <c r="A9" s="44">
        <v>5</v>
      </c>
      <c r="B9" s="57">
        <f>'Summary Data'!V9</f>
        <v>0</v>
      </c>
      <c r="C9" s="52">
        <f>STDEV('Summary Data'!B9:U9)</f>
        <v>1.2926165961865266</v>
      </c>
      <c r="D9" s="52">
        <f t="shared" si="0"/>
        <v>1.515561651292166</v>
      </c>
      <c r="E9" s="52">
        <f t="shared" si="1"/>
        <v>0.08498001950803415</v>
      </c>
      <c r="F9" s="54">
        <f>'Summary Data'!V26</f>
        <v>0</v>
      </c>
      <c r="G9" s="52">
        <f>STDEV('Summary Data'!B26:U26)</f>
        <v>0.3499281811197084</v>
      </c>
      <c r="H9" s="52">
        <f t="shared" si="2"/>
        <v>0.019255972491265472</v>
      </c>
      <c r="I9" s="55">
        <f t="shared" si="3"/>
        <v>0.08341967515976423</v>
      </c>
      <c r="J9" s="57">
        <f>'Summary Data'!AS9</f>
        <v>0</v>
      </c>
      <c r="K9" s="52">
        <f>STDEV('Summary Data'!Y9:AR9)</f>
        <v>1.2189298097019365</v>
      </c>
      <c r="L9" s="52">
        <f t="shared" si="4"/>
        <v>1.0950978491116963</v>
      </c>
      <c r="M9" s="56">
        <f t="shared" si="5"/>
        <v>0.08448242298406537</v>
      </c>
      <c r="N9" s="52">
        <f>'Summary Data'!AS26</f>
        <v>0</v>
      </c>
      <c r="O9" s="52">
        <f>STDEV('Summary Data'!Y26:AR26)</f>
        <v>0.45956842017300525</v>
      </c>
      <c r="P9" s="52">
        <f t="shared" si="6"/>
        <v>-0.004177904241884508</v>
      </c>
      <c r="Q9" s="55">
        <f t="shared" si="7"/>
        <v>0.08525183385651273</v>
      </c>
      <c r="S9" s="45">
        <v>0</v>
      </c>
    </row>
    <row r="10" spans="1:19" ht="11.25">
      <c r="A10" s="44">
        <v>6</v>
      </c>
      <c r="B10" s="57">
        <f>'Summary Data'!V10</f>
        <v>0</v>
      </c>
      <c r="C10" s="52">
        <f>STDEV('Summary Data'!B10:U10)</f>
        <v>0.0583827752848209</v>
      </c>
      <c r="D10" s="52">
        <f t="shared" si="0"/>
        <v>0.007965834696733825</v>
      </c>
      <c r="E10" s="52">
        <f t="shared" si="1"/>
        <v>0.035714816888810605</v>
      </c>
      <c r="F10" s="54">
        <f>'Summary Data'!V27</f>
        <v>0</v>
      </c>
      <c r="G10" s="52">
        <f>STDEV('Summary Data'!B27:U27)</f>
        <v>0.052729414916454026</v>
      </c>
      <c r="H10" s="52">
        <f t="shared" si="2"/>
        <v>0.09521206368102209</v>
      </c>
      <c r="I10" s="55">
        <f t="shared" si="3"/>
        <v>0.04604852359048685</v>
      </c>
      <c r="J10" s="57">
        <f>'Summary Data'!AS10</f>
        <v>0</v>
      </c>
      <c r="K10" s="52">
        <f>STDEV('Summary Data'!Y10:AR10)</f>
        <v>0.06272187986426615</v>
      </c>
      <c r="L10" s="52">
        <f t="shared" si="4"/>
        <v>-0.008593161820482073</v>
      </c>
      <c r="M10" s="56">
        <f t="shared" si="5"/>
        <v>0.05443353836673955</v>
      </c>
      <c r="N10" s="52">
        <f>'Summary Data'!AS27</f>
        <v>0</v>
      </c>
      <c r="O10" s="52">
        <f>STDEV('Summary Data'!Y27:AR27)</f>
        <v>0.10609599160108935</v>
      </c>
      <c r="P10" s="52">
        <f t="shared" si="6"/>
        <v>-0.16873270236835258</v>
      </c>
      <c r="Q10" s="55">
        <f t="shared" si="7"/>
        <v>0.044092856635947746</v>
      </c>
      <c r="S10" s="45">
        <v>0</v>
      </c>
    </row>
    <row r="11" spans="1:19" ht="11.25">
      <c r="A11" s="44">
        <v>7</v>
      </c>
      <c r="B11" s="57">
        <f>'Summary Data'!V11</f>
        <v>0</v>
      </c>
      <c r="C11" s="52">
        <f>STDEV('Summary Data'!B11:U11)</f>
        <v>0.14289967229179645</v>
      </c>
      <c r="D11" s="52">
        <f t="shared" si="0"/>
        <v>0.6105283535751178</v>
      </c>
      <c r="E11" s="52">
        <f t="shared" si="1"/>
        <v>0.06763477305800025</v>
      </c>
      <c r="F11" s="54">
        <f>'Summary Data'!V28</f>
        <v>0</v>
      </c>
      <c r="G11" s="52">
        <f>STDEV('Summary Data'!B28:U28)</f>
        <v>0.24963615333308367</v>
      </c>
      <c r="H11" s="52">
        <f t="shared" si="2"/>
        <v>0.01873594542335959</v>
      </c>
      <c r="I11" s="55">
        <f t="shared" si="3"/>
        <v>0.03291980059136535</v>
      </c>
      <c r="J11" s="57">
        <f>'Summary Data'!AS11</f>
        <v>0</v>
      </c>
      <c r="K11" s="52">
        <f>STDEV('Summary Data'!Y11:AR11)</f>
        <v>0.182834734816791</v>
      </c>
      <c r="L11" s="52">
        <f t="shared" si="4"/>
        <v>0.5236388699668885</v>
      </c>
      <c r="M11" s="56">
        <f t="shared" si="5"/>
        <v>0.06814173792085751</v>
      </c>
      <c r="N11" s="52">
        <f>'Summary Data'!AS28</f>
        <v>0</v>
      </c>
      <c r="O11" s="52">
        <f>STDEV('Summary Data'!Y28:AR28)</f>
        <v>0.3033207173749255</v>
      </c>
      <c r="P11" s="52">
        <f t="shared" si="6"/>
        <v>0.03991324697303884</v>
      </c>
      <c r="Q11" s="55">
        <f t="shared" si="7"/>
        <v>0.03890777913710084</v>
      </c>
      <c r="S11" s="45">
        <v>0</v>
      </c>
    </row>
    <row r="12" spans="1:19" ht="11.25">
      <c r="A12" s="44">
        <v>8</v>
      </c>
      <c r="B12" s="57">
        <f>'Summary Data'!V12</f>
        <v>0</v>
      </c>
      <c r="C12" s="52">
        <f>STDEV('Summary Data'!B12:U12)</f>
        <v>0.030788388769593927</v>
      </c>
      <c r="D12" s="52">
        <f t="shared" si="0"/>
        <v>-0.005539963271887678</v>
      </c>
      <c r="E12" s="52">
        <f t="shared" si="1"/>
        <v>0.014275329610911665</v>
      </c>
      <c r="F12" s="54">
        <f>'Summary Data'!V29</f>
        <v>0</v>
      </c>
      <c r="G12" s="52">
        <f>STDEV('Summary Data'!B29:U29)</f>
        <v>0.023752871657970118</v>
      </c>
      <c r="H12" s="52">
        <f t="shared" si="2"/>
        <v>-0.04831994245905044</v>
      </c>
      <c r="I12" s="55">
        <f t="shared" si="3"/>
        <v>0.018622507702264677</v>
      </c>
      <c r="J12" s="57">
        <f>'Summary Data'!AS12</f>
        <v>0</v>
      </c>
      <c r="K12" s="52">
        <f>STDEV('Summary Data'!Y12:AR12)</f>
        <v>0.01297595010000874</v>
      </c>
      <c r="L12" s="52">
        <f t="shared" si="4"/>
        <v>0.022047662143519407</v>
      </c>
      <c r="M12" s="56">
        <f t="shared" si="5"/>
        <v>0.012181726668254938</v>
      </c>
      <c r="N12" s="52">
        <f>'Summary Data'!AS29</f>
        <v>0</v>
      </c>
      <c r="O12" s="52">
        <f>STDEV('Summary Data'!Y29:AR29)</f>
        <v>0.0406227923113174</v>
      </c>
      <c r="P12" s="52">
        <f t="shared" si="6"/>
        <v>0.08095966483353262</v>
      </c>
      <c r="Q12" s="55">
        <f t="shared" si="7"/>
        <v>0.019295628053837412</v>
      </c>
      <c r="S12" s="45">
        <v>0</v>
      </c>
    </row>
    <row r="13" spans="1:19" ht="11.25">
      <c r="A13" s="44">
        <v>9</v>
      </c>
      <c r="B13" s="57">
        <f>'Summary Data'!V13</f>
        <v>0</v>
      </c>
      <c r="C13" s="52">
        <f>STDEV('Summary Data'!B13:U13)</f>
        <v>0.08716704661836645</v>
      </c>
      <c r="D13" s="52">
        <f t="shared" si="0"/>
        <v>0.45277798625666876</v>
      </c>
      <c r="E13" s="52">
        <f>STDEV(C75:T75)</f>
        <v>0.009892763478441327</v>
      </c>
      <c r="F13" s="54">
        <f>'Summary Data'!V30</f>
        <v>0</v>
      </c>
      <c r="G13" s="52">
        <f>STDEV('Summary Data'!B30:U30)</f>
        <v>0.04650172308222651</v>
      </c>
      <c r="H13" s="52">
        <f t="shared" si="2"/>
        <v>-0.0016821661814669315</v>
      </c>
      <c r="I13" s="55">
        <f t="shared" si="3"/>
        <v>0.023229574506921893</v>
      </c>
      <c r="J13" s="57">
        <f>'Summary Data'!AS13</f>
        <v>0</v>
      </c>
      <c r="K13" s="52">
        <f>STDEV('Summary Data'!Y13:AR13)</f>
        <v>0.09141850060974588</v>
      </c>
      <c r="L13" s="52">
        <f t="shared" si="4"/>
        <v>0.43786884259174447</v>
      </c>
      <c r="M13" s="56">
        <f t="shared" si="5"/>
        <v>0.016857346819288455</v>
      </c>
      <c r="N13" s="52">
        <f>'Summary Data'!AS30</f>
        <v>0</v>
      </c>
      <c r="O13" s="52">
        <f>STDEV('Summary Data'!Y30:AR30)</f>
        <v>0.028010310567997704</v>
      </c>
      <c r="P13" s="52">
        <f t="shared" si="6"/>
        <v>0.003234874974174961</v>
      </c>
      <c r="Q13" s="55">
        <f t="shared" si="7"/>
        <v>0.013208730058935811</v>
      </c>
      <c r="S13" s="45">
        <v>0</v>
      </c>
    </row>
    <row r="14" spans="1:19" ht="11.25">
      <c r="A14" s="44">
        <v>10</v>
      </c>
      <c r="B14" s="57">
        <f>'Summary Data'!V14</f>
        <v>0</v>
      </c>
      <c r="C14" s="52">
        <f>STDEV('Summary Data'!B14:U14)</f>
        <v>0.0315515514061387</v>
      </c>
      <c r="D14" s="52">
        <f t="shared" si="0"/>
        <v>4.625929269271485E-18</v>
      </c>
      <c r="E14" s="52">
        <f t="shared" si="1"/>
        <v>1.4280125843688834E-17</v>
      </c>
      <c r="F14" s="54">
        <f>'Summary Data'!V31</f>
        <v>0</v>
      </c>
      <c r="G14" s="52">
        <f>STDEV('Summary Data'!B31:U31)</f>
        <v>0.03660835499617963</v>
      </c>
      <c r="H14" s="52">
        <f t="shared" si="2"/>
        <v>1.5419764230904951E-18</v>
      </c>
      <c r="I14" s="55">
        <f t="shared" si="3"/>
        <v>3.362116017932382E-17</v>
      </c>
      <c r="J14" s="57">
        <f>'Summary Data'!AS14</f>
        <v>0</v>
      </c>
      <c r="K14" s="52">
        <f>STDEV('Summary Data'!Y14:AR14)</f>
        <v>0.0269260469140726</v>
      </c>
      <c r="L14" s="52">
        <f t="shared" si="4"/>
        <v>1.1564823173178713E-18</v>
      </c>
      <c r="M14" s="56">
        <f t="shared" si="5"/>
        <v>1.3090115356714763E-17</v>
      </c>
      <c r="N14" s="52">
        <f>'Summary Data'!AS31</f>
        <v>0</v>
      </c>
      <c r="O14" s="52">
        <f>STDEV('Summary Data'!Y31:AR31)</f>
        <v>0.03823608440025172</v>
      </c>
      <c r="P14" s="52">
        <f t="shared" si="6"/>
        <v>-4.625929269271485E-18</v>
      </c>
      <c r="Q14" s="55">
        <f t="shared" si="7"/>
        <v>2.895420480331122E-17</v>
      </c>
      <c r="S14" s="45">
        <v>0</v>
      </c>
    </row>
    <row r="15" spans="1:19" ht="11.25">
      <c r="A15" s="44">
        <v>11</v>
      </c>
      <c r="B15" s="57">
        <f>'Summary Data'!V15</f>
        <v>0</v>
      </c>
      <c r="C15" s="52">
        <f>STDEV('Summary Data'!B15:U15)</f>
        <v>0.12411831259241896</v>
      </c>
      <c r="D15" s="52">
        <f t="shared" si="0"/>
        <v>0.7603970470466124</v>
      </c>
      <c r="E15" s="52">
        <f t="shared" si="1"/>
        <v>0.004621358568664202</v>
      </c>
      <c r="F15" s="54">
        <f>'Summary Data'!V32</f>
        <v>0</v>
      </c>
      <c r="G15" s="52">
        <f>STDEV('Summary Data'!B32:U32)</f>
        <v>0.03210223097719469</v>
      </c>
      <c r="H15" s="52">
        <f t="shared" si="2"/>
        <v>-0.020320158735974776</v>
      </c>
      <c r="I15" s="55">
        <f t="shared" si="3"/>
        <v>0.007145274831440046</v>
      </c>
      <c r="J15" s="57">
        <f>'Summary Data'!AS15</f>
        <v>0</v>
      </c>
      <c r="K15" s="52">
        <f>STDEV('Summary Data'!Y15:AR15)</f>
        <v>0.12684578559063428</v>
      </c>
      <c r="L15" s="52">
        <f t="shared" si="4"/>
        <v>0.774311501762672</v>
      </c>
      <c r="M15" s="56">
        <f t="shared" si="5"/>
        <v>0.0049469693158285585</v>
      </c>
      <c r="N15" s="52">
        <f>'Summary Data'!AS32</f>
        <v>0</v>
      </c>
      <c r="O15" s="52">
        <f>STDEV('Summary Data'!Y32:AR32)</f>
        <v>0.03159363557830957</v>
      </c>
      <c r="P15" s="52">
        <f t="shared" si="6"/>
        <v>-0.02794434155954429</v>
      </c>
      <c r="Q15" s="55">
        <f t="shared" si="7"/>
        <v>0.006094939992719455</v>
      </c>
      <c r="S15" s="45">
        <v>0</v>
      </c>
    </row>
    <row r="16" spans="1:19" ht="11.25">
      <c r="A16" s="44">
        <v>12</v>
      </c>
      <c r="B16" s="57">
        <f>'Summary Data'!V16</f>
        <v>0</v>
      </c>
      <c r="C16" s="52">
        <f>STDEV('Summary Data'!B16:U16)</f>
        <v>0.0042837425426839135</v>
      </c>
      <c r="D16" s="52">
        <f aca="true" t="shared" si="8" ref="D16:D21">AVERAGE(C78:T78)/10</f>
        <v>-0.0027686264898766815</v>
      </c>
      <c r="E16" s="52">
        <f aca="true" t="shared" si="9" ref="E16:E21">STDEV(C78:T78)/10</f>
        <v>0.0016582187347573875</v>
      </c>
      <c r="F16" s="54">
        <f>'Summary Data'!V33</f>
        <v>0</v>
      </c>
      <c r="G16" s="52">
        <f>STDEV('Summary Data'!B33:U33)</f>
        <v>0.0070760914239057756</v>
      </c>
      <c r="H16" s="52">
        <f aca="true" t="shared" si="10" ref="H16:H21">AVERAGE(C98:T98)/10</f>
        <v>0.009560266033870841</v>
      </c>
      <c r="I16" s="55">
        <f aca="true" t="shared" si="11" ref="I16:I21">STDEV(C98:T98)/10</f>
        <v>0.0012531986215584953</v>
      </c>
      <c r="J16" s="57">
        <f>'Summary Data'!AS16</f>
        <v>0</v>
      </c>
      <c r="K16" s="52">
        <f>STDEV('Summary Data'!Y16:AR16)</f>
        <v>0.0035459421777983766</v>
      </c>
      <c r="L16" s="52">
        <f aca="true" t="shared" si="12" ref="L16:L21">AVERAGE(C118:T118)/10</f>
        <v>-0.0014312722900109913</v>
      </c>
      <c r="M16" s="56">
        <f aca="true" t="shared" si="13" ref="M16:M21">STDEV(C118:T118)/10</f>
        <v>0.0022994583730063306</v>
      </c>
      <c r="N16" s="52">
        <f>'Summary Data'!AS33</f>
        <v>0</v>
      </c>
      <c r="O16" s="52">
        <f>STDEV('Summary Data'!Y33:AR33)</f>
        <v>0.009607636188403004</v>
      </c>
      <c r="P16" s="52">
        <f aca="true" t="shared" si="14" ref="P16:P21">AVERAGE(C138:T138)/10</f>
        <v>0.01301079858310189</v>
      </c>
      <c r="Q16" s="55">
        <f aca="true" t="shared" si="15" ref="Q16:Q21">STDEV(C138:T138)/10</f>
        <v>0.0016914629078014394</v>
      </c>
      <c r="S16" s="45">
        <v>0</v>
      </c>
    </row>
    <row r="17" spans="1:19" ht="11.25">
      <c r="A17" s="44">
        <v>13</v>
      </c>
      <c r="B17" s="57">
        <f>'Summary Data'!V17</f>
        <v>0</v>
      </c>
      <c r="C17" s="52">
        <f>STDEV('Summary Data'!B17:U17)</f>
        <v>0.014604008146648277</v>
      </c>
      <c r="D17" s="52">
        <f t="shared" si="8"/>
        <v>0.08449586219478795</v>
      </c>
      <c r="E17" s="52">
        <f t="shared" si="9"/>
        <v>0.0026033710225189443</v>
      </c>
      <c r="F17" s="54">
        <f>'Summary Data'!V34</f>
        <v>0</v>
      </c>
      <c r="G17" s="52">
        <f>STDEV('Summary Data'!B34:U34)</f>
        <v>0.004888252168992298</v>
      </c>
      <c r="H17" s="52">
        <f t="shared" si="10"/>
        <v>0.0003197703233813752</v>
      </c>
      <c r="I17" s="55">
        <f t="shared" si="11"/>
        <v>0.0017071244054560647</v>
      </c>
      <c r="J17" s="57">
        <f>'Summary Data'!AS17</f>
        <v>0</v>
      </c>
      <c r="K17" s="52">
        <f>STDEV('Summary Data'!Y17:AR17)</f>
        <v>0.01575610620638364</v>
      </c>
      <c r="L17" s="52">
        <f t="shared" si="12"/>
        <v>0.08804301683210419</v>
      </c>
      <c r="M17" s="56">
        <f t="shared" si="13"/>
        <v>0.0020346489223216405</v>
      </c>
      <c r="N17" s="52">
        <f>'Summary Data'!AS34</f>
        <v>0</v>
      </c>
      <c r="O17" s="52">
        <f>STDEV('Summary Data'!Y34:AR34)</f>
        <v>0.005179894346778655</v>
      </c>
      <c r="P17" s="52">
        <f t="shared" si="14"/>
        <v>0.00011526669496469003</v>
      </c>
      <c r="Q17" s="55">
        <f t="shared" si="15"/>
        <v>0.0017158630778937463</v>
      </c>
      <c r="S17" s="45">
        <v>0</v>
      </c>
    </row>
    <row r="18" spans="1:19" ht="11.25">
      <c r="A18" s="44">
        <v>14</v>
      </c>
      <c r="B18" s="57">
        <f>'Summary Data'!V18</f>
        <v>0</v>
      </c>
      <c r="C18" s="52">
        <f>STDEV('Summary Data'!B18:U18)</f>
        <v>0.002500157009864319</v>
      </c>
      <c r="D18" s="52">
        <f t="shared" si="8"/>
        <v>0.0019476531333638774</v>
      </c>
      <c r="E18" s="52">
        <f t="shared" si="9"/>
        <v>0.0007371074152149862</v>
      </c>
      <c r="F18" s="54">
        <f>'Summary Data'!V35</f>
        <v>0</v>
      </c>
      <c r="G18" s="52">
        <f>STDEV('Summary Data'!B35:U35)</f>
        <v>0.00437800726012285</v>
      </c>
      <c r="H18" s="52">
        <f t="shared" si="10"/>
        <v>0.002098282815788624</v>
      </c>
      <c r="I18" s="55">
        <f t="shared" si="11"/>
        <v>0.0013316046070277266</v>
      </c>
      <c r="J18" s="57">
        <f>'Summary Data'!AS18</f>
        <v>0</v>
      </c>
      <c r="K18" s="52">
        <f>STDEV('Summary Data'!Y18:AR18)</f>
        <v>0.0023237984853082217</v>
      </c>
      <c r="L18" s="52">
        <f t="shared" si="12"/>
        <v>0.00044654454914160046</v>
      </c>
      <c r="M18" s="56">
        <f t="shared" si="13"/>
        <v>0.0009172839461198198</v>
      </c>
      <c r="N18" s="52">
        <f>'Summary Data'!AS35</f>
        <v>0</v>
      </c>
      <c r="O18" s="52">
        <f>STDEV('Summary Data'!Y35:AR35)</f>
        <v>0.00560355841991215</v>
      </c>
      <c r="P18" s="52">
        <f t="shared" si="14"/>
        <v>0.0002945078907762333</v>
      </c>
      <c r="Q18" s="55">
        <f t="shared" si="15"/>
        <v>0.001501875117563693</v>
      </c>
      <c r="S18" s="45">
        <v>0</v>
      </c>
    </row>
    <row r="19" spans="1:19" ht="11.25">
      <c r="A19" s="44">
        <v>15</v>
      </c>
      <c r="B19" s="57">
        <f>'Summary Data'!V19</f>
        <v>0</v>
      </c>
      <c r="C19" s="52">
        <f>STDEV('Summary Data'!B19:U19)</f>
        <v>0.010596515928241382</v>
      </c>
      <c r="D19" s="52">
        <f t="shared" si="8"/>
        <v>0.022853323789138003</v>
      </c>
      <c r="E19" s="52">
        <f t="shared" si="9"/>
        <v>0.0020251061822497063</v>
      </c>
      <c r="F19" s="54">
        <f>'Summary Data'!V36</f>
        <v>0</v>
      </c>
      <c r="G19" s="52">
        <f>STDEV('Summary Data'!B36:U36)</f>
        <v>0.002389613506895291</v>
      </c>
      <c r="H19" s="52">
        <f t="shared" si="10"/>
        <v>-0.012692911437499423</v>
      </c>
      <c r="I19" s="55">
        <f t="shared" si="11"/>
        <v>0.001736173669360332</v>
      </c>
      <c r="J19" s="57">
        <f>'Summary Data'!AS19</f>
        <v>0</v>
      </c>
      <c r="K19" s="52">
        <f>STDEV('Summary Data'!Y19:AR19)</f>
        <v>0.009962613350918257</v>
      </c>
      <c r="L19" s="52">
        <f t="shared" si="12"/>
        <v>0.02163886311538125</v>
      </c>
      <c r="M19" s="56">
        <f t="shared" si="13"/>
        <v>0.0017637712004567774</v>
      </c>
      <c r="N19" s="52">
        <f>'Summary Data'!AS36</f>
        <v>0</v>
      </c>
      <c r="O19" s="52">
        <f>STDEV('Summary Data'!Y36:AR36)</f>
        <v>0.002402563881610643</v>
      </c>
      <c r="P19" s="52">
        <f t="shared" si="14"/>
        <v>-0.01259985889694074</v>
      </c>
      <c r="Q19" s="55">
        <f t="shared" si="15"/>
        <v>0.0010654265352631252</v>
      </c>
      <c r="S19" s="45">
        <v>0</v>
      </c>
    </row>
    <row r="20" spans="1:19" ht="11.25">
      <c r="A20" s="44">
        <v>16</v>
      </c>
      <c r="B20" s="57">
        <f>'Summary Data'!V20</f>
        <v>0</v>
      </c>
      <c r="C20" s="52">
        <f>STDEV('Summary Data'!B20:U20)</f>
        <v>0.0040786614197972</v>
      </c>
      <c r="D20" s="52">
        <f t="shared" si="8"/>
        <v>-0.001957579555059888</v>
      </c>
      <c r="E20" s="52">
        <f t="shared" si="9"/>
        <v>0.0009217331838691121</v>
      </c>
      <c r="F20" s="54">
        <f>'Summary Data'!V37</f>
        <v>0</v>
      </c>
      <c r="G20" s="52">
        <f>STDEV('Summary Data'!B37:U37)</f>
        <v>0.005884211805197137</v>
      </c>
      <c r="H20" s="52">
        <f t="shared" si="10"/>
        <v>0.002526492404357186</v>
      </c>
      <c r="I20" s="55">
        <f t="shared" si="11"/>
        <v>0.001038147002099228</v>
      </c>
      <c r="J20" s="57">
        <f>'Summary Data'!AS20</f>
        <v>0</v>
      </c>
      <c r="K20" s="52">
        <f>STDEV('Summary Data'!Y20:AR20)</f>
        <v>0.0028185030600013355</v>
      </c>
      <c r="L20" s="52">
        <f t="shared" si="12"/>
        <v>-0.0027315091350575264</v>
      </c>
      <c r="M20" s="56">
        <f t="shared" si="13"/>
        <v>0.0009537086465090675</v>
      </c>
      <c r="N20" s="52">
        <f>'Summary Data'!AS37</f>
        <v>0</v>
      </c>
      <c r="O20" s="52">
        <f>STDEV('Summary Data'!Y37:AR37)</f>
        <v>0.0043228079458659694</v>
      </c>
      <c r="P20" s="52">
        <f t="shared" si="14"/>
        <v>0.004189098011353018</v>
      </c>
      <c r="Q20" s="55">
        <f t="shared" si="15"/>
        <v>0.0007075825468895485</v>
      </c>
      <c r="S20" s="45">
        <v>0</v>
      </c>
    </row>
    <row r="21" spans="1:19" ht="12" thickBot="1">
      <c r="A21" s="44">
        <v>17</v>
      </c>
      <c r="B21" s="58">
        <f>'Summary Data'!V21</f>
        <v>0</v>
      </c>
      <c r="C21" s="59">
        <f>STDEV('Summary Data'!B21:U21)</f>
        <v>0.010345874338671375</v>
      </c>
      <c r="D21" s="59">
        <f t="shared" si="8"/>
        <v>-0.06754966666666667</v>
      </c>
      <c r="E21" s="59">
        <f t="shared" si="9"/>
        <v>0.00036588924714336127</v>
      </c>
      <c r="F21" s="60">
        <f>'Summary Data'!V38</f>
        <v>0</v>
      </c>
      <c r="G21" s="59">
        <f>STDEV('Summary Data'!B38:U38)</f>
        <v>0.0010166685023902176</v>
      </c>
      <c r="H21" s="59">
        <f t="shared" si="10"/>
        <v>-0.00046938388888888885</v>
      </c>
      <c r="I21" s="61">
        <f t="shared" si="11"/>
        <v>0.0010628767590511355</v>
      </c>
      <c r="J21" s="58">
        <f>'Summary Data'!AS21</f>
        <v>0</v>
      </c>
      <c r="K21" s="59">
        <f>STDEV('Summary Data'!Y21:AR21)</f>
        <v>0.010060713749400187</v>
      </c>
      <c r="L21" s="59">
        <f t="shared" si="12"/>
        <v>-0.06820433333333333</v>
      </c>
      <c r="M21" s="62">
        <f t="shared" si="13"/>
        <v>0.0003375212411642123</v>
      </c>
      <c r="N21" s="59">
        <f>'Summary Data'!AS38</f>
        <v>0</v>
      </c>
      <c r="O21" s="59">
        <f>STDEV('Summary Data'!Y38:AR38)</f>
        <v>0.0004988012574924798</v>
      </c>
      <c r="P21" s="59">
        <f t="shared" si="14"/>
        <v>6.734909444444445E-05</v>
      </c>
      <c r="Q21" s="61">
        <f t="shared" si="15"/>
        <v>0.0004588166930736532</v>
      </c>
      <c r="S21" s="63">
        <v>0</v>
      </c>
    </row>
    <row r="22" ht="12" thickBot="1"/>
    <row r="23" spans="1:11" ht="11.25">
      <c r="A23" s="64"/>
      <c r="B23" s="135" t="s">
        <v>69</v>
      </c>
      <c r="C23" s="136"/>
      <c r="D23" s="136"/>
      <c r="E23" s="136"/>
      <c r="F23" s="136"/>
      <c r="G23" s="136"/>
      <c r="H23" s="136"/>
      <c r="I23" s="136"/>
      <c r="J23" s="136"/>
      <c r="K23" s="137"/>
    </row>
    <row r="24" spans="1:11" ht="11.25">
      <c r="A24" s="64"/>
      <c r="B24" s="130" t="s">
        <v>70</v>
      </c>
      <c r="C24" s="131"/>
      <c r="D24" s="131"/>
      <c r="E24" s="131"/>
      <c r="F24" s="134"/>
      <c r="G24" s="131" t="s">
        <v>71</v>
      </c>
      <c r="H24" s="131"/>
      <c r="I24" s="131"/>
      <c r="J24" s="131"/>
      <c r="K24" s="133"/>
    </row>
    <row r="25" spans="2:11" ht="11.25">
      <c r="B25" s="46" t="s">
        <v>67</v>
      </c>
      <c r="C25" s="47" t="s">
        <v>72</v>
      </c>
      <c r="D25" s="47" t="s">
        <v>68</v>
      </c>
      <c r="E25" s="48" t="s">
        <v>73</v>
      </c>
      <c r="F25" s="50" t="s">
        <v>74</v>
      </c>
      <c r="G25" s="47" t="s">
        <v>75</v>
      </c>
      <c r="H25" s="47" t="s">
        <v>72</v>
      </c>
      <c r="I25" s="47" t="s">
        <v>68</v>
      </c>
      <c r="J25" s="48" t="s">
        <v>73</v>
      </c>
      <c r="K25" s="49" t="s">
        <v>74</v>
      </c>
    </row>
    <row r="26" spans="1:11" ht="11.25">
      <c r="A26" s="42">
        <v>1</v>
      </c>
      <c r="B26" s="88">
        <v>0</v>
      </c>
      <c r="C26" s="89">
        <v>10</v>
      </c>
      <c r="D26" s="89">
        <v>5</v>
      </c>
      <c r="E26" s="90">
        <f>B26-3*D26</f>
        <v>-15</v>
      </c>
      <c r="F26" s="91">
        <f>B26+3*D26</f>
        <v>15</v>
      </c>
      <c r="G26" s="89">
        <v>0.75</v>
      </c>
      <c r="H26" s="89">
        <v>5</v>
      </c>
      <c r="I26" s="89">
        <v>0</v>
      </c>
      <c r="J26" s="90">
        <f>G26-3*I26</f>
        <v>0.75</v>
      </c>
      <c r="K26" s="92">
        <f>G26+3*I26</f>
        <v>0.75</v>
      </c>
    </row>
    <row r="27" spans="1:11" ht="11.25">
      <c r="A27" s="42">
        <v>2</v>
      </c>
      <c r="B27" s="88">
        <v>-1.4</v>
      </c>
      <c r="C27" s="89">
        <v>0.85</v>
      </c>
      <c r="D27" s="89">
        <v>0.68</v>
      </c>
      <c r="E27" s="90">
        <f aca="true" t="shared" si="16" ref="E27:E42">B27-3*D27</f>
        <v>-3.44</v>
      </c>
      <c r="F27" s="91">
        <f aca="true" t="shared" si="17" ref="F27:F42">B27+3*D27</f>
        <v>0.6400000000000001</v>
      </c>
      <c r="G27" s="89">
        <v>0</v>
      </c>
      <c r="H27" s="89">
        <v>0.51</v>
      </c>
      <c r="I27" s="89">
        <v>1.7</v>
      </c>
      <c r="J27" s="90">
        <f aca="true" t="shared" si="18" ref="J27:J42">G27-3*I27</f>
        <v>-5.1</v>
      </c>
      <c r="K27" s="92">
        <f aca="true" t="shared" si="19" ref="K27:K42">G27+3*I27</f>
        <v>5.1</v>
      </c>
    </row>
    <row r="28" spans="1:11" ht="11.25">
      <c r="A28" s="42">
        <v>3</v>
      </c>
      <c r="B28" s="88">
        <v>-4</v>
      </c>
      <c r="C28" s="89">
        <v>0.87</v>
      </c>
      <c r="D28" s="89">
        <v>1.45</v>
      </c>
      <c r="E28" s="90">
        <f t="shared" si="16"/>
        <v>-8.35</v>
      </c>
      <c r="F28" s="91">
        <f t="shared" si="17"/>
        <v>0.34999999999999964</v>
      </c>
      <c r="G28" s="89">
        <v>0.08</v>
      </c>
      <c r="H28" s="89">
        <v>0.87</v>
      </c>
      <c r="I28" s="89">
        <v>0.43</v>
      </c>
      <c r="J28" s="90">
        <f t="shared" si="18"/>
        <v>-1.21</v>
      </c>
      <c r="K28" s="92">
        <f t="shared" si="19"/>
        <v>1.37</v>
      </c>
    </row>
    <row r="29" spans="1:11" ht="11.25">
      <c r="A29" s="42">
        <v>4</v>
      </c>
      <c r="B29" s="88">
        <v>0.22</v>
      </c>
      <c r="C29" s="89">
        <v>0.34</v>
      </c>
      <c r="D29" s="89">
        <v>0.49</v>
      </c>
      <c r="E29" s="90">
        <f t="shared" si="16"/>
        <v>-1.25</v>
      </c>
      <c r="F29" s="91">
        <f t="shared" si="17"/>
        <v>1.69</v>
      </c>
      <c r="G29" s="89">
        <v>0</v>
      </c>
      <c r="H29" s="89">
        <v>0.13</v>
      </c>
      <c r="I29" s="89">
        <v>0.49</v>
      </c>
      <c r="J29" s="90">
        <f t="shared" si="18"/>
        <v>-1.47</v>
      </c>
      <c r="K29" s="92">
        <f t="shared" si="19"/>
        <v>1.47</v>
      </c>
    </row>
    <row r="30" spans="1:11" ht="11.25">
      <c r="A30" s="42">
        <v>5</v>
      </c>
      <c r="B30" s="88">
        <v>0</v>
      </c>
      <c r="C30" s="89">
        <v>0.42</v>
      </c>
      <c r="D30" s="89">
        <v>0.42</v>
      </c>
      <c r="E30" s="90">
        <f t="shared" si="16"/>
        <v>-1.26</v>
      </c>
      <c r="F30" s="91">
        <f t="shared" si="17"/>
        <v>1.26</v>
      </c>
      <c r="G30" s="89">
        <v>0.01</v>
      </c>
      <c r="H30" s="89">
        <v>0.42</v>
      </c>
      <c r="I30" s="89">
        <v>0.33</v>
      </c>
      <c r="J30" s="90">
        <f t="shared" si="18"/>
        <v>-0.98</v>
      </c>
      <c r="K30" s="92">
        <f t="shared" si="19"/>
        <v>1</v>
      </c>
    </row>
    <row r="31" spans="1:11" ht="11.25">
      <c r="A31" s="42">
        <v>6</v>
      </c>
      <c r="B31" s="88">
        <v>-0.01</v>
      </c>
      <c r="C31" s="89">
        <v>0.06</v>
      </c>
      <c r="D31" s="89">
        <v>0.09</v>
      </c>
      <c r="E31" s="90">
        <f t="shared" si="16"/>
        <v>-0.28</v>
      </c>
      <c r="F31" s="91">
        <f t="shared" si="17"/>
        <v>0.26</v>
      </c>
      <c r="G31" s="89">
        <v>0</v>
      </c>
      <c r="H31" s="89">
        <v>0.06</v>
      </c>
      <c r="I31" s="89">
        <v>0.14</v>
      </c>
      <c r="J31" s="90">
        <f t="shared" si="18"/>
        <v>-0.42000000000000004</v>
      </c>
      <c r="K31" s="92">
        <f t="shared" si="19"/>
        <v>0.42000000000000004</v>
      </c>
    </row>
    <row r="32" spans="1:11" ht="11.25">
      <c r="A32" s="42">
        <v>7</v>
      </c>
      <c r="B32" s="88">
        <v>0.32</v>
      </c>
      <c r="C32" s="89">
        <v>0</v>
      </c>
      <c r="D32" s="89">
        <v>0.22</v>
      </c>
      <c r="E32" s="90">
        <f t="shared" si="16"/>
        <v>-0.34</v>
      </c>
      <c r="F32" s="91">
        <f t="shared" si="17"/>
        <v>0.98</v>
      </c>
      <c r="G32" s="89">
        <v>0.02</v>
      </c>
      <c r="H32" s="89">
        <v>0</v>
      </c>
      <c r="I32" s="89">
        <v>0.07</v>
      </c>
      <c r="J32" s="90">
        <f t="shared" si="18"/>
        <v>-0.19000000000000003</v>
      </c>
      <c r="K32" s="92">
        <f t="shared" si="19"/>
        <v>0.23</v>
      </c>
    </row>
    <row r="33" spans="1:11" ht="11.25">
      <c r="A33" s="42">
        <v>8</v>
      </c>
      <c r="B33" s="88">
        <v>0</v>
      </c>
      <c r="C33" s="89">
        <v>0</v>
      </c>
      <c r="D33" s="89">
        <v>0.04</v>
      </c>
      <c r="E33" s="90">
        <f t="shared" si="16"/>
        <v>-0.12</v>
      </c>
      <c r="F33" s="91">
        <f t="shared" si="17"/>
        <v>0.12</v>
      </c>
      <c r="G33" s="89">
        <v>0</v>
      </c>
      <c r="H33" s="89">
        <v>0</v>
      </c>
      <c r="I33" s="89">
        <v>0.08</v>
      </c>
      <c r="J33" s="90">
        <f t="shared" si="18"/>
        <v>-0.24</v>
      </c>
      <c r="K33" s="92">
        <f t="shared" si="19"/>
        <v>0.24</v>
      </c>
    </row>
    <row r="34" spans="1:11" ht="11.25">
      <c r="A34" s="42">
        <v>9</v>
      </c>
      <c r="B34" s="88">
        <v>0.13</v>
      </c>
      <c r="C34" s="89">
        <v>0</v>
      </c>
      <c r="D34" s="89">
        <v>0.07</v>
      </c>
      <c r="E34" s="90">
        <f t="shared" si="16"/>
        <v>-0.08000000000000002</v>
      </c>
      <c r="F34" s="91">
        <f t="shared" si="17"/>
        <v>0.34</v>
      </c>
      <c r="G34" s="89">
        <v>-0.01</v>
      </c>
      <c r="H34" s="89">
        <v>0</v>
      </c>
      <c r="I34" s="89">
        <v>0.07</v>
      </c>
      <c r="J34" s="90">
        <f t="shared" si="18"/>
        <v>-0.22000000000000003</v>
      </c>
      <c r="K34" s="92">
        <f t="shared" si="19"/>
        <v>0.2</v>
      </c>
    </row>
    <row r="35" spans="1:11" ht="11.25">
      <c r="A35" s="42">
        <v>10</v>
      </c>
      <c r="B35" s="88">
        <v>0</v>
      </c>
      <c r="C35" s="89">
        <v>0</v>
      </c>
      <c r="D35" s="89">
        <v>0</v>
      </c>
      <c r="E35" s="90">
        <f t="shared" si="16"/>
        <v>0</v>
      </c>
      <c r="F35" s="91">
        <f t="shared" si="17"/>
        <v>0</v>
      </c>
      <c r="G35" s="89">
        <v>0</v>
      </c>
      <c r="H35" s="89">
        <v>0</v>
      </c>
      <c r="I35" s="89">
        <v>0</v>
      </c>
      <c r="J35" s="90">
        <f t="shared" si="18"/>
        <v>0</v>
      </c>
      <c r="K35" s="92">
        <f t="shared" si="19"/>
        <v>0</v>
      </c>
    </row>
    <row r="36" spans="1:11" ht="11.25">
      <c r="A36" s="42">
        <v>11</v>
      </c>
      <c r="B36" s="88">
        <v>0.53</v>
      </c>
      <c r="C36" s="89">
        <v>0</v>
      </c>
      <c r="D36" s="89">
        <v>0</v>
      </c>
      <c r="E36" s="90">
        <f t="shared" si="16"/>
        <v>0.53</v>
      </c>
      <c r="F36" s="91">
        <f t="shared" si="17"/>
        <v>0.53</v>
      </c>
      <c r="G36" s="89">
        <v>0</v>
      </c>
      <c r="H36" s="89">
        <v>0</v>
      </c>
      <c r="I36" s="89">
        <v>0</v>
      </c>
      <c r="J36" s="90">
        <f t="shared" si="18"/>
        <v>0</v>
      </c>
      <c r="K36" s="92">
        <f t="shared" si="19"/>
        <v>0</v>
      </c>
    </row>
    <row r="37" spans="1:11" ht="11.25">
      <c r="A37" s="42">
        <v>12</v>
      </c>
      <c r="B37" s="88">
        <v>0</v>
      </c>
      <c r="C37" s="89">
        <v>0</v>
      </c>
      <c r="D37" s="89">
        <v>0</v>
      </c>
      <c r="E37" s="90">
        <f t="shared" si="16"/>
        <v>0</v>
      </c>
      <c r="F37" s="91">
        <f t="shared" si="17"/>
        <v>0</v>
      </c>
      <c r="G37" s="89">
        <v>0</v>
      </c>
      <c r="H37" s="89">
        <v>0</v>
      </c>
      <c r="I37" s="89">
        <v>0</v>
      </c>
      <c r="J37" s="90">
        <f t="shared" si="18"/>
        <v>0</v>
      </c>
      <c r="K37" s="92">
        <f t="shared" si="19"/>
        <v>0</v>
      </c>
    </row>
    <row r="38" spans="1:11" ht="11.25">
      <c r="A38" s="42">
        <v>13</v>
      </c>
      <c r="B38" s="88">
        <v>0</v>
      </c>
      <c r="C38" s="89">
        <v>0</v>
      </c>
      <c r="D38" s="89">
        <v>0</v>
      </c>
      <c r="E38" s="90">
        <f t="shared" si="16"/>
        <v>0</v>
      </c>
      <c r="F38" s="91">
        <f t="shared" si="17"/>
        <v>0</v>
      </c>
      <c r="G38" s="89">
        <v>0</v>
      </c>
      <c r="H38" s="89">
        <v>0</v>
      </c>
      <c r="I38" s="89">
        <v>0</v>
      </c>
      <c r="J38" s="90">
        <f t="shared" si="18"/>
        <v>0</v>
      </c>
      <c r="K38" s="92">
        <f t="shared" si="19"/>
        <v>0</v>
      </c>
    </row>
    <row r="39" spans="1:11" ht="11.25">
      <c r="A39" s="42">
        <v>14</v>
      </c>
      <c r="B39" s="88">
        <v>0</v>
      </c>
      <c r="C39" s="89">
        <v>0</v>
      </c>
      <c r="D39" s="89">
        <v>0</v>
      </c>
      <c r="E39" s="90">
        <f t="shared" si="16"/>
        <v>0</v>
      </c>
      <c r="F39" s="91">
        <f t="shared" si="17"/>
        <v>0</v>
      </c>
      <c r="G39" s="89">
        <v>0</v>
      </c>
      <c r="H39" s="89">
        <v>0</v>
      </c>
      <c r="I39" s="89">
        <v>0</v>
      </c>
      <c r="J39" s="90">
        <f t="shared" si="18"/>
        <v>0</v>
      </c>
      <c r="K39" s="92">
        <f t="shared" si="19"/>
        <v>0</v>
      </c>
    </row>
    <row r="40" spans="1:11" ht="11.25">
      <c r="A40" s="42">
        <v>15</v>
      </c>
      <c r="B40" s="88">
        <v>0</v>
      </c>
      <c r="C40" s="89">
        <v>0</v>
      </c>
      <c r="D40" s="89">
        <v>0</v>
      </c>
      <c r="E40" s="90">
        <f t="shared" si="16"/>
        <v>0</v>
      </c>
      <c r="F40" s="91">
        <f t="shared" si="17"/>
        <v>0</v>
      </c>
      <c r="G40" s="89">
        <v>0</v>
      </c>
      <c r="H40" s="89">
        <v>0</v>
      </c>
      <c r="I40" s="89">
        <v>0</v>
      </c>
      <c r="J40" s="90">
        <f t="shared" si="18"/>
        <v>0</v>
      </c>
      <c r="K40" s="92">
        <f t="shared" si="19"/>
        <v>0</v>
      </c>
    </row>
    <row r="41" spans="1:11" ht="11.25">
      <c r="A41" s="42">
        <v>16</v>
      </c>
      <c r="B41" s="88">
        <v>0</v>
      </c>
      <c r="C41" s="89">
        <v>0</v>
      </c>
      <c r="D41" s="89">
        <v>0</v>
      </c>
      <c r="E41" s="90">
        <f t="shared" si="16"/>
        <v>0</v>
      </c>
      <c r="F41" s="91">
        <f t="shared" si="17"/>
        <v>0</v>
      </c>
      <c r="G41" s="89">
        <v>0</v>
      </c>
      <c r="H41" s="89">
        <v>0</v>
      </c>
      <c r="I41" s="89">
        <v>0</v>
      </c>
      <c r="J41" s="90">
        <f t="shared" si="18"/>
        <v>0</v>
      </c>
      <c r="K41" s="92">
        <f t="shared" si="19"/>
        <v>0</v>
      </c>
    </row>
    <row r="42" spans="1:11" ht="12" thickBot="1">
      <c r="A42" s="42">
        <v>17</v>
      </c>
      <c r="B42" s="93">
        <v>0</v>
      </c>
      <c r="C42" s="94">
        <v>0</v>
      </c>
      <c r="D42" s="94">
        <v>0</v>
      </c>
      <c r="E42" s="95">
        <f t="shared" si="16"/>
        <v>0</v>
      </c>
      <c r="F42" s="96">
        <f t="shared" si="17"/>
        <v>0</v>
      </c>
      <c r="G42" s="94">
        <v>0</v>
      </c>
      <c r="H42" s="94">
        <v>0</v>
      </c>
      <c r="I42" s="94">
        <v>0</v>
      </c>
      <c r="J42" s="95">
        <f t="shared" si="18"/>
        <v>0</v>
      </c>
      <c r="K42" s="97">
        <f t="shared" si="19"/>
        <v>0</v>
      </c>
    </row>
    <row r="43" ht="12" thickBot="1"/>
    <row r="44" spans="1:15" ht="11.25">
      <c r="A44" s="64"/>
      <c r="B44" s="124" t="s">
        <v>76</v>
      </c>
      <c r="C44" s="125"/>
      <c r="D44" s="125"/>
      <c r="E44" s="125"/>
      <c r="F44" s="125"/>
      <c r="G44" s="126"/>
      <c r="I44" s="124" t="s">
        <v>123</v>
      </c>
      <c r="J44" s="125"/>
      <c r="K44" s="125"/>
      <c r="L44" s="125"/>
      <c r="M44" s="125"/>
      <c r="N44" s="125"/>
      <c r="O44" s="126"/>
    </row>
    <row r="45" spans="1:15" ht="11.25">
      <c r="A45" s="64"/>
      <c r="B45" s="130" t="s">
        <v>77</v>
      </c>
      <c r="C45" s="131"/>
      <c r="D45" s="131"/>
      <c r="E45" s="44"/>
      <c r="F45" s="131" t="s">
        <v>78</v>
      </c>
      <c r="G45" s="133"/>
      <c r="H45" s="64"/>
      <c r="I45" s="130" t="s">
        <v>79</v>
      </c>
      <c r="J45" s="131"/>
      <c r="K45" s="131"/>
      <c r="L45" s="131" t="s">
        <v>80</v>
      </c>
      <c r="M45" s="131"/>
      <c r="N45" s="131"/>
      <c r="O45" s="65"/>
    </row>
    <row r="46" spans="1:15" ht="11.25">
      <c r="A46" s="64"/>
      <c r="B46" s="66">
        <v>0.1</v>
      </c>
      <c r="C46" s="67">
        <v>0.025</v>
      </c>
      <c r="D46" s="68">
        <v>0.006</v>
      </c>
      <c r="E46" s="47"/>
      <c r="F46" s="47"/>
      <c r="G46" s="49"/>
      <c r="I46" s="46" t="s">
        <v>73</v>
      </c>
      <c r="J46" s="47" t="s">
        <v>122</v>
      </c>
      <c r="K46" s="47" t="s">
        <v>74</v>
      </c>
      <c r="L46" s="47" t="s">
        <v>73</v>
      </c>
      <c r="M46" s="47" t="s">
        <v>122</v>
      </c>
      <c r="N46" s="47" t="s">
        <v>74</v>
      </c>
      <c r="O46" s="49"/>
    </row>
    <row r="47" spans="1:15" ht="11.25">
      <c r="A47" s="42">
        <v>1</v>
      </c>
      <c r="B47" s="69">
        <f>$B$46*$G$48*$G$49^A47*$G$50^(A47*A47)</f>
        <v>4.602327498600001</v>
      </c>
      <c r="C47" s="70">
        <f>$C$46*$G$48*$G$49^A47*$G$50^(A47*A47)</f>
        <v>1.1505818746500003</v>
      </c>
      <c r="D47" s="70">
        <f>$D$46*$G$48*$G$49^A47*$G$50^(A47*A47)</f>
        <v>0.27613964991600004</v>
      </c>
      <c r="E47" s="44"/>
      <c r="F47" s="131" t="s">
        <v>81</v>
      </c>
      <c r="G47" s="133"/>
      <c r="I47" s="57">
        <f>E26</f>
        <v>-15</v>
      </c>
      <c r="J47" s="52">
        <f>B26</f>
        <v>0</v>
      </c>
      <c r="K47" s="52">
        <f>F26</f>
        <v>15</v>
      </c>
      <c r="L47" s="52">
        <f>J26</f>
        <v>0.75</v>
      </c>
      <c r="M47" s="89">
        <f>G26</f>
        <v>0.75</v>
      </c>
      <c r="N47" s="89">
        <f>K26</f>
        <v>0.75</v>
      </c>
      <c r="O47" s="65"/>
    </row>
    <row r="48" spans="1:15" ht="11.25">
      <c r="A48" s="42">
        <v>2</v>
      </c>
      <c r="B48" s="69">
        <f aca="true" t="shared" si="20" ref="B48:B63">$B$46*$G$48*$G$49^A48*$G$50^(A48*A48)</f>
        <v>2.831365799785555</v>
      </c>
      <c r="C48" s="70">
        <f aca="true" t="shared" si="21" ref="C48:C63">$C$46*$G$48*$G$49^A48*$G$50^(A48*A48)</f>
        <v>0.7078414499463888</v>
      </c>
      <c r="D48" s="70">
        <f aca="true" t="shared" si="22" ref="D48:D63">$D$46*$G$48*$G$49^A48*$G$50^(A48*A48)</f>
        <v>0.1698819479871333</v>
      </c>
      <c r="E48" s="44"/>
      <c r="F48" s="44" t="s">
        <v>82</v>
      </c>
      <c r="G48" s="65">
        <v>73.9</v>
      </c>
      <c r="I48" s="57">
        <f>E27</f>
        <v>-3.44</v>
      </c>
      <c r="J48" s="52">
        <f>B27</f>
        <v>-1.4</v>
      </c>
      <c r="K48" s="52">
        <f>F27</f>
        <v>0.6400000000000001</v>
      </c>
      <c r="L48" s="52">
        <f>J27</f>
        <v>-5.1</v>
      </c>
      <c r="M48" s="89">
        <f>G27</f>
        <v>0</v>
      </c>
      <c r="N48" s="89">
        <f>K27</f>
        <v>5.1</v>
      </c>
      <c r="O48" s="65"/>
    </row>
    <row r="49" spans="1:15" ht="11.25">
      <c r="A49" s="42">
        <v>3</v>
      </c>
      <c r="B49" s="69">
        <f t="shared" si="20"/>
        <v>1.7206788694474822</v>
      </c>
      <c r="C49" s="70">
        <f t="shared" si="21"/>
        <v>0.43016971736187054</v>
      </c>
      <c r="D49" s="70">
        <f t="shared" si="22"/>
        <v>0.10324073216684893</v>
      </c>
      <c r="E49" s="44"/>
      <c r="F49" s="44" t="s">
        <v>83</v>
      </c>
      <c r="G49" s="65">
        <v>0.6266</v>
      </c>
      <c r="I49" s="57">
        <f aca="true" t="shared" si="23" ref="I49:I57">E28</f>
        <v>-8.35</v>
      </c>
      <c r="J49" s="52">
        <f aca="true" t="shared" si="24" ref="J49:J57">B28</f>
        <v>-4</v>
      </c>
      <c r="K49" s="52">
        <f aca="true" t="shared" si="25" ref="K49:K57">F28</f>
        <v>0.34999999999999964</v>
      </c>
      <c r="L49" s="52">
        <f aca="true" t="shared" si="26" ref="L49:L57">J28</f>
        <v>-1.21</v>
      </c>
      <c r="M49" s="89">
        <f aca="true" t="shared" si="27" ref="M49:M57">G28</f>
        <v>0.08</v>
      </c>
      <c r="N49" s="89">
        <f aca="true" t="shared" si="28" ref="N49:N57">K28</f>
        <v>1.37</v>
      </c>
      <c r="O49" s="65"/>
    </row>
    <row r="50" spans="1:15" ht="11.25">
      <c r="A50" s="42">
        <v>4</v>
      </c>
      <c r="B50" s="69">
        <f t="shared" si="20"/>
        <v>1.0329731907290605</v>
      </c>
      <c r="C50" s="70">
        <f t="shared" si="21"/>
        <v>0.2582432976822651</v>
      </c>
      <c r="D50" s="70">
        <f t="shared" si="22"/>
        <v>0.06197839144374362</v>
      </c>
      <c r="E50" s="44"/>
      <c r="F50" s="44" t="s">
        <v>93</v>
      </c>
      <c r="G50" s="65">
        <v>0.9939</v>
      </c>
      <c r="I50" s="57">
        <f t="shared" si="23"/>
        <v>-1.25</v>
      </c>
      <c r="J50" s="52">
        <f t="shared" si="24"/>
        <v>0.22</v>
      </c>
      <c r="K50" s="52">
        <f t="shared" si="25"/>
        <v>1.69</v>
      </c>
      <c r="L50" s="52">
        <f t="shared" si="26"/>
        <v>-1.47</v>
      </c>
      <c r="M50" s="89">
        <f t="shared" si="27"/>
        <v>0</v>
      </c>
      <c r="N50" s="89">
        <f t="shared" si="28"/>
        <v>1.47</v>
      </c>
      <c r="O50" s="65"/>
    </row>
    <row r="51" spans="1:15" ht="11.25">
      <c r="A51" s="42">
        <v>5</v>
      </c>
      <c r="B51" s="69">
        <f t="shared" si="20"/>
        <v>0.6125811885796193</v>
      </c>
      <c r="C51" s="70">
        <f t="shared" si="21"/>
        <v>0.15314529714490482</v>
      </c>
      <c r="D51" s="70">
        <f t="shared" si="22"/>
        <v>0.03675487131477716</v>
      </c>
      <c r="E51" s="44"/>
      <c r="F51" s="44"/>
      <c r="G51" s="65"/>
      <c r="I51" s="57">
        <f t="shared" si="23"/>
        <v>-1.26</v>
      </c>
      <c r="J51" s="52">
        <f t="shared" si="24"/>
        <v>0</v>
      </c>
      <c r="K51" s="52">
        <f t="shared" si="25"/>
        <v>1.26</v>
      </c>
      <c r="L51" s="52">
        <f t="shared" si="26"/>
        <v>-0.98</v>
      </c>
      <c r="M51" s="89">
        <f t="shared" si="27"/>
        <v>0.01</v>
      </c>
      <c r="N51" s="89">
        <f t="shared" si="28"/>
        <v>1</v>
      </c>
      <c r="O51" s="65"/>
    </row>
    <row r="52" spans="1:15" ht="11.25">
      <c r="A52" s="42">
        <v>6</v>
      </c>
      <c r="B52" s="69">
        <f t="shared" si="20"/>
        <v>0.3588588353501367</v>
      </c>
      <c r="C52" s="70">
        <f t="shared" si="21"/>
        <v>0.08971470883753417</v>
      </c>
      <c r="D52" s="70">
        <f t="shared" si="22"/>
        <v>0.0215315301210082</v>
      </c>
      <c r="E52" s="44"/>
      <c r="F52" s="44"/>
      <c r="G52" s="65"/>
      <c r="I52" s="57">
        <f t="shared" si="23"/>
        <v>-0.28</v>
      </c>
      <c r="J52" s="52">
        <f t="shared" si="24"/>
        <v>-0.01</v>
      </c>
      <c r="K52" s="52">
        <f t="shared" si="25"/>
        <v>0.26</v>
      </c>
      <c r="L52" s="52">
        <f t="shared" si="26"/>
        <v>-0.42000000000000004</v>
      </c>
      <c r="M52" s="89">
        <f t="shared" si="27"/>
        <v>0</v>
      </c>
      <c r="N52" s="89">
        <f t="shared" si="28"/>
        <v>0.42000000000000004</v>
      </c>
      <c r="O52" s="65"/>
    </row>
    <row r="53" spans="1:15" ht="11.25">
      <c r="A53" s="42">
        <v>7</v>
      </c>
      <c r="B53" s="69">
        <f t="shared" si="20"/>
        <v>0.20766772808982645</v>
      </c>
      <c r="C53" s="70">
        <f t="shared" si="21"/>
        <v>0.05191693202245661</v>
      </c>
      <c r="D53" s="70">
        <f t="shared" si="22"/>
        <v>0.012460063685389586</v>
      </c>
      <c r="E53" s="44"/>
      <c r="F53" s="44"/>
      <c r="G53" s="65"/>
      <c r="I53" s="57">
        <f t="shared" si="23"/>
        <v>-0.34</v>
      </c>
      <c r="J53" s="52">
        <f t="shared" si="24"/>
        <v>0.32</v>
      </c>
      <c r="K53" s="52">
        <f t="shared" si="25"/>
        <v>0.98</v>
      </c>
      <c r="L53" s="52">
        <f t="shared" si="26"/>
        <v>-0.19000000000000003</v>
      </c>
      <c r="M53" s="89">
        <f t="shared" si="27"/>
        <v>0.02</v>
      </c>
      <c r="N53" s="89">
        <f t="shared" si="28"/>
        <v>0.23</v>
      </c>
      <c r="O53" s="65"/>
    </row>
    <row r="54" spans="1:15" ht="11.25">
      <c r="A54" s="42">
        <v>8</v>
      </c>
      <c r="B54" s="69">
        <f t="shared" si="20"/>
        <v>0.11871340484644312</v>
      </c>
      <c r="C54" s="70">
        <f t="shared" si="21"/>
        <v>0.02967835121161078</v>
      </c>
      <c r="D54" s="70">
        <f t="shared" si="22"/>
        <v>0.0071228042907865875</v>
      </c>
      <c r="E54" s="44"/>
      <c r="F54" s="44"/>
      <c r="G54" s="65"/>
      <c r="I54" s="57">
        <f t="shared" si="23"/>
        <v>-0.12</v>
      </c>
      <c r="J54" s="52">
        <f t="shared" si="24"/>
        <v>0</v>
      </c>
      <c r="K54" s="52">
        <f t="shared" si="25"/>
        <v>0.12</v>
      </c>
      <c r="L54" s="52">
        <f t="shared" si="26"/>
        <v>-0.24</v>
      </c>
      <c r="M54" s="89">
        <f t="shared" si="27"/>
        <v>0</v>
      </c>
      <c r="N54" s="89">
        <f t="shared" si="28"/>
        <v>0.24</v>
      </c>
      <c r="O54" s="65"/>
    </row>
    <row r="55" spans="1:15" ht="11.25">
      <c r="A55" s="42">
        <v>9</v>
      </c>
      <c r="B55" s="69">
        <f t="shared" si="20"/>
        <v>0.06703720394927364</v>
      </c>
      <c r="C55" s="70">
        <f t="shared" si="21"/>
        <v>0.01675930098731841</v>
      </c>
      <c r="D55" s="70">
        <f t="shared" si="22"/>
        <v>0.004022232236956418</v>
      </c>
      <c r="E55" s="44"/>
      <c r="F55" s="44"/>
      <c r="G55" s="65"/>
      <c r="I55" s="57">
        <f t="shared" si="23"/>
        <v>-0.08000000000000002</v>
      </c>
      <c r="J55" s="52">
        <f t="shared" si="24"/>
        <v>0.13</v>
      </c>
      <c r="K55" s="52">
        <f t="shared" si="25"/>
        <v>0.34</v>
      </c>
      <c r="L55" s="52">
        <f t="shared" si="26"/>
        <v>-0.22000000000000003</v>
      </c>
      <c r="M55" s="89">
        <f t="shared" si="27"/>
        <v>-0.01</v>
      </c>
      <c r="N55" s="89">
        <f t="shared" si="28"/>
        <v>0.2</v>
      </c>
      <c r="O55" s="65"/>
    </row>
    <row r="56" spans="1:15" ht="11.25">
      <c r="A56" s="42">
        <v>10</v>
      </c>
      <c r="B56" s="69">
        <f t="shared" si="20"/>
        <v>0.03739533292320034</v>
      </c>
      <c r="C56" s="70">
        <f t="shared" si="21"/>
        <v>0.009348833230800085</v>
      </c>
      <c r="D56" s="70">
        <f t="shared" si="22"/>
        <v>0.00224371997539202</v>
      </c>
      <c r="E56" s="44"/>
      <c r="F56" s="44"/>
      <c r="G56" s="65"/>
      <c r="I56" s="57">
        <f t="shared" si="23"/>
        <v>0</v>
      </c>
      <c r="J56" s="52">
        <f t="shared" si="24"/>
        <v>0</v>
      </c>
      <c r="K56" s="52">
        <f t="shared" si="25"/>
        <v>0</v>
      </c>
      <c r="L56" s="52">
        <f t="shared" si="26"/>
        <v>0</v>
      </c>
      <c r="M56" s="89">
        <f t="shared" si="27"/>
        <v>0</v>
      </c>
      <c r="N56" s="89">
        <f t="shared" si="28"/>
        <v>0</v>
      </c>
      <c r="O56" s="65"/>
    </row>
    <row r="57" spans="1:15" ht="11.25">
      <c r="A57" s="42">
        <v>11</v>
      </c>
      <c r="B57" s="69">
        <f t="shared" si="20"/>
        <v>0.020606503025911577</v>
      </c>
      <c r="C57" s="70">
        <f t="shared" si="21"/>
        <v>0.005151625756477894</v>
      </c>
      <c r="D57" s="70">
        <f t="shared" si="22"/>
        <v>0.0012363901815546946</v>
      </c>
      <c r="E57" s="44"/>
      <c r="F57" s="44"/>
      <c r="G57" s="65"/>
      <c r="I57" s="57">
        <f t="shared" si="23"/>
        <v>0.53</v>
      </c>
      <c r="J57" s="52">
        <f t="shared" si="24"/>
        <v>0.53</v>
      </c>
      <c r="K57" s="52">
        <f t="shared" si="25"/>
        <v>0.53</v>
      </c>
      <c r="L57" s="52">
        <f t="shared" si="26"/>
        <v>0</v>
      </c>
      <c r="M57" s="89">
        <f t="shared" si="27"/>
        <v>0</v>
      </c>
      <c r="N57" s="89">
        <f t="shared" si="28"/>
        <v>0</v>
      </c>
      <c r="O57" s="65"/>
    </row>
    <row r="58" spans="1:15" ht="11.25">
      <c r="A58" s="42">
        <v>12</v>
      </c>
      <c r="B58" s="69">
        <f t="shared" si="20"/>
        <v>0.011216996169766442</v>
      </c>
      <c r="C58" s="70">
        <f t="shared" si="21"/>
        <v>0.0028042490424416105</v>
      </c>
      <c r="D58" s="70">
        <f t="shared" si="22"/>
        <v>0.0006730197701859866</v>
      </c>
      <c r="E58" s="44"/>
      <c r="F58" s="44"/>
      <c r="G58" s="65"/>
      <c r="I58" s="57">
        <f aca="true" t="shared" si="29" ref="I58:I63">E37*10</f>
        <v>0</v>
      </c>
      <c r="J58" s="52">
        <f aca="true" t="shared" si="30" ref="J58:J63">B37*10</f>
        <v>0</v>
      </c>
      <c r="K58" s="52">
        <f aca="true" t="shared" si="31" ref="K58:K63">F37*10</f>
        <v>0</v>
      </c>
      <c r="L58" s="52">
        <f aca="true" t="shared" si="32" ref="L58:L63">J37*10</f>
        <v>0</v>
      </c>
      <c r="M58" s="89">
        <f aca="true" t="shared" si="33" ref="M58:M63">G37*10</f>
        <v>0</v>
      </c>
      <c r="N58" s="89">
        <f aca="true" t="shared" si="34" ref="N58:N63">K37*10</f>
        <v>0</v>
      </c>
      <c r="O58" s="65" t="s">
        <v>84</v>
      </c>
    </row>
    <row r="59" spans="1:15" ht="11.25">
      <c r="A59" s="42">
        <v>13</v>
      </c>
      <c r="B59" s="69">
        <f t="shared" si="20"/>
        <v>0.006031623535458944</v>
      </c>
      <c r="C59" s="70">
        <f t="shared" si="21"/>
        <v>0.001507905883864736</v>
      </c>
      <c r="D59" s="70">
        <f t="shared" si="22"/>
        <v>0.0003618974121275366</v>
      </c>
      <c r="E59" s="44"/>
      <c r="F59" s="44"/>
      <c r="G59" s="65"/>
      <c r="I59" s="57">
        <f t="shared" si="29"/>
        <v>0</v>
      </c>
      <c r="J59" s="52">
        <f t="shared" si="30"/>
        <v>0</v>
      </c>
      <c r="K59" s="52">
        <f t="shared" si="31"/>
        <v>0</v>
      </c>
      <c r="L59" s="52">
        <f t="shared" si="32"/>
        <v>0</v>
      </c>
      <c r="M59" s="89">
        <f t="shared" si="33"/>
        <v>0</v>
      </c>
      <c r="N59" s="89">
        <f t="shared" si="34"/>
        <v>0</v>
      </c>
      <c r="O59" s="65" t="s">
        <v>84</v>
      </c>
    </row>
    <row r="60" spans="1:15" ht="11.25">
      <c r="A60" s="42">
        <v>14</v>
      </c>
      <c r="B60" s="69">
        <f t="shared" si="20"/>
        <v>0.0032038875436137954</v>
      </c>
      <c r="C60" s="70">
        <f t="shared" si="21"/>
        <v>0.0008009718859034488</v>
      </c>
      <c r="D60" s="70">
        <f t="shared" si="22"/>
        <v>0.00019223325261682773</v>
      </c>
      <c r="E60" s="44"/>
      <c r="F60" s="44"/>
      <c r="G60" s="65"/>
      <c r="I60" s="57">
        <f t="shared" si="29"/>
        <v>0</v>
      </c>
      <c r="J60" s="52">
        <f t="shared" si="30"/>
        <v>0</v>
      </c>
      <c r="K60" s="52">
        <f t="shared" si="31"/>
        <v>0</v>
      </c>
      <c r="L60" s="52">
        <f t="shared" si="32"/>
        <v>0</v>
      </c>
      <c r="M60" s="89">
        <f t="shared" si="33"/>
        <v>0</v>
      </c>
      <c r="N60" s="89">
        <f t="shared" si="34"/>
        <v>0</v>
      </c>
      <c r="O60" s="65" t="s">
        <v>84</v>
      </c>
    </row>
    <row r="61" spans="1:15" ht="11.25">
      <c r="A61" s="42">
        <v>15</v>
      </c>
      <c r="B61" s="69">
        <f t="shared" si="20"/>
        <v>0.001681146969051629</v>
      </c>
      <c r="C61" s="70">
        <f t="shared" si="21"/>
        <v>0.00042028674226290725</v>
      </c>
      <c r="D61" s="70">
        <f t="shared" si="22"/>
        <v>0.00010086881814309774</v>
      </c>
      <c r="E61" s="44"/>
      <c r="F61" s="44"/>
      <c r="G61" s="65"/>
      <c r="I61" s="57">
        <f t="shared" si="29"/>
        <v>0</v>
      </c>
      <c r="J61" s="52">
        <f t="shared" si="30"/>
        <v>0</v>
      </c>
      <c r="K61" s="52">
        <f t="shared" si="31"/>
        <v>0</v>
      </c>
      <c r="L61" s="52">
        <f t="shared" si="32"/>
        <v>0</v>
      </c>
      <c r="M61" s="89">
        <f t="shared" si="33"/>
        <v>0</v>
      </c>
      <c r="N61" s="89">
        <f t="shared" si="34"/>
        <v>0</v>
      </c>
      <c r="O61" s="65" t="s">
        <v>84</v>
      </c>
    </row>
    <row r="62" spans="1:15" ht="11.25">
      <c r="A62" s="42">
        <v>16</v>
      </c>
      <c r="B62" s="69">
        <f t="shared" si="20"/>
        <v>0.000871403863554749</v>
      </c>
      <c r="C62" s="70">
        <f t="shared" si="21"/>
        <v>0.00021785096588868724</v>
      </c>
      <c r="D62" s="70">
        <f t="shared" si="22"/>
        <v>5.2284231813284933E-05</v>
      </c>
      <c r="E62" s="44"/>
      <c r="F62" s="44"/>
      <c r="G62" s="65"/>
      <c r="I62" s="57">
        <f t="shared" si="29"/>
        <v>0</v>
      </c>
      <c r="J62" s="52">
        <f t="shared" si="30"/>
        <v>0</v>
      </c>
      <c r="K62" s="52">
        <f t="shared" si="31"/>
        <v>0</v>
      </c>
      <c r="L62" s="52">
        <f t="shared" si="32"/>
        <v>0</v>
      </c>
      <c r="M62" s="89">
        <f t="shared" si="33"/>
        <v>0</v>
      </c>
      <c r="N62" s="89">
        <f t="shared" si="34"/>
        <v>0</v>
      </c>
      <c r="O62" s="65" t="s">
        <v>84</v>
      </c>
    </row>
    <row r="63" spans="1:26" ht="12" thickBot="1">
      <c r="A63" s="42">
        <v>17</v>
      </c>
      <c r="B63" s="71">
        <f t="shared" si="20"/>
        <v>0.00044618879680557424</v>
      </c>
      <c r="C63" s="72">
        <f t="shared" si="21"/>
        <v>0.00011154719920139356</v>
      </c>
      <c r="D63" s="72">
        <f t="shared" si="22"/>
        <v>2.677132780833445E-05</v>
      </c>
      <c r="E63" s="73"/>
      <c r="F63" s="73"/>
      <c r="G63" s="74"/>
      <c r="I63" s="58">
        <f t="shared" si="29"/>
        <v>0</v>
      </c>
      <c r="J63" s="59">
        <f t="shared" si="30"/>
        <v>0</v>
      </c>
      <c r="K63" s="59">
        <f t="shared" si="31"/>
        <v>0</v>
      </c>
      <c r="L63" s="59">
        <f t="shared" si="32"/>
        <v>0</v>
      </c>
      <c r="M63" s="94">
        <f t="shared" si="33"/>
        <v>0</v>
      </c>
      <c r="N63" s="94">
        <f t="shared" si="34"/>
        <v>0</v>
      </c>
      <c r="O63" s="74" t="s">
        <v>84</v>
      </c>
      <c r="W63" s="44"/>
      <c r="X63" s="44"/>
      <c r="Y63" s="44"/>
      <c r="Z63" s="44"/>
    </row>
    <row r="64" spans="23:26" ht="12" thickBot="1">
      <c r="W64" s="44"/>
      <c r="X64" s="44"/>
      <c r="Y64" s="44"/>
      <c r="Z64" s="44"/>
    </row>
    <row r="65" spans="1:26" ht="11.25">
      <c r="A65" s="127" t="s">
        <v>126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9"/>
      <c r="W65" s="41"/>
      <c r="X65" s="41"/>
      <c r="Y65" s="41"/>
      <c r="Z65" s="44"/>
    </row>
    <row r="66" spans="1:26" ht="11.25">
      <c r="A66" s="80"/>
      <c r="B66" s="81" t="s">
        <v>85</v>
      </c>
      <c r="C66" s="81" t="s">
        <v>86</v>
      </c>
      <c r="D66" s="81" t="s">
        <v>87</v>
      </c>
      <c r="E66" s="81" t="s">
        <v>88</v>
      </c>
      <c r="F66" s="81" t="s">
        <v>89</v>
      </c>
      <c r="G66" s="81" t="s">
        <v>94</v>
      </c>
      <c r="H66" s="81" t="s">
        <v>95</v>
      </c>
      <c r="I66" s="81" t="s">
        <v>96</v>
      </c>
      <c r="J66" s="81" t="s">
        <v>97</v>
      </c>
      <c r="K66" s="81" t="s">
        <v>98</v>
      </c>
      <c r="L66" s="81" t="s">
        <v>99</v>
      </c>
      <c r="M66" s="81" t="s">
        <v>100</v>
      </c>
      <c r="N66" s="81" t="s">
        <v>101</v>
      </c>
      <c r="O66" s="81" t="s">
        <v>102</v>
      </c>
      <c r="P66" s="81" t="s">
        <v>103</v>
      </c>
      <c r="Q66" s="81" t="s">
        <v>104</v>
      </c>
      <c r="R66" s="81" t="s">
        <v>105</v>
      </c>
      <c r="S66" s="81" t="s">
        <v>106</v>
      </c>
      <c r="T66" s="81" t="s">
        <v>107</v>
      </c>
      <c r="U66" s="81" t="s">
        <v>108</v>
      </c>
      <c r="V66" s="17" t="s">
        <v>109</v>
      </c>
      <c r="W66" s="44"/>
      <c r="X66" s="44"/>
      <c r="Y66" s="44"/>
      <c r="Z66" s="44"/>
    </row>
    <row r="67" spans="1:22" ht="11.25">
      <c r="A67" s="83">
        <v>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6"/>
    </row>
    <row r="68" spans="1:22" ht="11.25">
      <c r="A68" s="83">
        <v>2</v>
      </c>
      <c r="B68" s="16">
        <f>('Summary Data'!B6-('Summary Data'!B7*'Summary Data'!B$39-'Summary Data'!B24*'Summary Data'!B$40)*$A68/17)</f>
        <v>-2.8991200691110053</v>
      </c>
      <c r="C68" s="16">
        <f>('Summary Data'!C6-('Summary Data'!C7*'Summary Data'!C$39-'Summary Data'!C24*'Summary Data'!C$40)*$A68/17)</f>
        <v>0.691380917736583</v>
      </c>
      <c r="D68" s="16">
        <f>('Summary Data'!D6-('Summary Data'!D7*'Summary Data'!D$39-'Summary Data'!D24*'Summary Data'!D$40)*$A68/17)</f>
        <v>0.09042658357656139</v>
      </c>
      <c r="E68" s="16">
        <f>('Summary Data'!E6-('Summary Data'!E7*'Summary Data'!E$39-'Summary Data'!E24*'Summary Data'!E$40)*$A68/17)</f>
        <v>0.15353881390280552</v>
      </c>
      <c r="F68" s="16">
        <f>('Summary Data'!F6-('Summary Data'!F7*'Summary Data'!F$39-'Summary Data'!F24*'Summary Data'!F$40)*$A68/17)</f>
        <v>0.15808434452139555</v>
      </c>
      <c r="G68" s="16">
        <f>('Summary Data'!G6-('Summary Data'!G7*'Summary Data'!G$39-'Summary Data'!G24*'Summary Data'!G$40)*$A68/17)</f>
        <v>0.1442551311533143</v>
      </c>
      <c r="H68" s="16">
        <f>('Summary Data'!H6-('Summary Data'!H7*'Summary Data'!H$39-'Summary Data'!H24*'Summary Data'!H$40)*$A68/17)</f>
        <v>-0.055730893861666304</v>
      </c>
      <c r="I68" s="16">
        <f>('Summary Data'!I6-('Summary Data'!I7*'Summary Data'!I$39-'Summary Data'!I24*'Summary Data'!I$40)*$A68/17)</f>
        <v>0.2100040122070448</v>
      </c>
      <c r="J68" s="16">
        <f>('Summary Data'!J6-('Summary Data'!J7*'Summary Data'!J$39-'Summary Data'!J24*'Summary Data'!J$40)*$A68/17)</f>
        <v>-0.09672007718198816</v>
      </c>
      <c r="K68" s="16">
        <f>('Summary Data'!K6-('Summary Data'!K7*'Summary Data'!K$39-'Summary Data'!K24*'Summary Data'!K$40)*$A68/17)</f>
        <v>-0.29260990486965976</v>
      </c>
      <c r="L68" s="16">
        <f>('Summary Data'!L6-('Summary Data'!L7*'Summary Data'!L$39-'Summary Data'!L24*'Summary Data'!L$40)*$A68/17)</f>
        <v>-0.2273412516752339</v>
      </c>
      <c r="M68" s="16">
        <f>('Summary Data'!M6-('Summary Data'!M7*'Summary Data'!M$39-'Summary Data'!M24*'Summary Data'!M$40)*$A68/17)</f>
        <v>0.2509049379717388</v>
      </c>
      <c r="N68" s="16">
        <f>('Summary Data'!N6-('Summary Data'!N7*'Summary Data'!N$39-'Summary Data'!N24*'Summary Data'!N$40)*$A68/17)</f>
        <v>1.1034313080339921</v>
      </c>
      <c r="O68" s="16">
        <f>('Summary Data'!O6-('Summary Data'!O7*'Summary Data'!O$39-'Summary Data'!O24*'Summary Data'!O$40)*$A68/17)</f>
        <v>-0.20424729938907424</v>
      </c>
      <c r="P68" s="16">
        <f>('Summary Data'!P6-('Summary Data'!P7*'Summary Data'!P$39-'Summary Data'!P24*'Summary Data'!P$40)*$A68/17)</f>
        <v>0.32758015612369845</v>
      </c>
      <c r="Q68" s="16">
        <f>('Summary Data'!Q6-('Summary Data'!Q7*'Summary Data'!Q$39-'Summary Data'!Q24*'Summary Data'!Q$40)*$A68/17)</f>
        <v>1.0053950606525002</v>
      </c>
      <c r="R68" s="16">
        <f>('Summary Data'!R6-('Summary Data'!R7*'Summary Data'!R$39-'Summary Data'!R24*'Summary Data'!R$40)*$A68/17)</f>
        <v>1.0841783494839072</v>
      </c>
      <c r="S68" s="16">
        <f>('Summary Data'!S6-('Summary Data'!S7*'Summary Data'!S$39-'Summary Data'!S24*'Summary Data'!S$40)*$A68/17)</f>
        <v>0.8048896607590356</v>
      </c>
      <c r="T68" s="16">
        <f>('Summary Data'!T6-('Summary Data'!T7*'Summary Data'!T$39-'Summary Data'!T24*'Summary Data'!T$40)*$A68/17)</f>
        <v>0.435086341998957</v>
      </c>
      <c r="U68" s="16">
        <f>('Summary Data'!U6-('Summary Data'!U7*'Summary Data'!U$39-'Summary Data'!U24*'Summary Data'!U$40)*$A68/17)</f>
        <v>0.4350705437497444</v>
      </c>
      <c r="V68" s="82">
        <f>'Summary Data'!V6</f>
        <v>0</v>
      </c>
    </row>
    <row r="69" spans="1:22" ht="11.25">
      <c r="A69" s="83">
        <v>3</v>
      </c>
      <c r="B69" s="16">
        <f>('Summary Data'!B7-('Summary Data'!B8*'Summary Data'!B$39-'Summary Data'!B25*'Summary Data'!B$40)*$A69/17)</f>
        <v>14.028461851874841</v>
      </c>
      <c r="C69" s="16">
        <f>('Summary Data'!C7-('Summary Data'!C8*'Summary Data'!C$39-'Summary Data'!C25*'Summary Data'!C$40)*$A69/17)</f>
        <v>-0.7907813512541721</v>
      </c>
      <c r="D69" s="16">
        <f>('Summary Data'!D7-('Summary Data'!D8*'Summary Data'!D$39-'Summary Data'!D25*'Summary Data'!D$40)*$A69/17)</f>
        <v>-1.4448974174864835</v>
      </c>
      <c r="E69" s="16">
        <f>('Summary Data'!E7-('Summary Data'!E8*'Summary Data'!E$39-'Summary Data'!E25*'Summary Data'!E$40)*$A69/17)</f>
        <v>-1.989139583635459</v>
      </c>
      <c r="F69" s="16">
        <f>('Summary Data'!F7-('Summary Data'!F8*'Summary Data'!F$39-'Summary Data'!F25*'Summary Data'!F$40)*$A69/17)</f>
        <v>-2.5681800848768894</v>
      </c>
      <c r="G69" s="16">
        <f>('Summary Data'!G7-('Summary Data'!G8*'Summary Data'!G$39-'Summary Data'!G25*'Summary Data'!G$40)*$A69/17)</f>
        <v>-2.6539603435701764</v>
      </c>
      <c r="H69" s="16">
        <f>('Summary Data'!H7-('Summary Data'!H8*'Summary Data'!H$39-'Summary Data'!H25*'Summary Data'!H$40)*$A69/17)</f>
        <v>-2.2097840531686903</v>
      </c>
      <c r="I69" s="16">
        <f>('Summary Data'!I7-('Summary Data'!I8*'Summary Data'!I$39-'Summary Data'!I25*'Summary Data'!I$40)*$A69/17)</f>
        <v>-2.3583093664889585</v>
      </c>
      <c r="J69" s="16">
        <f>('Summary Data'!J7-('Summary Data'!J8*'Summary Data'!J$39-'Summary Data'!J25*'Summary Data'!J$40)*$A69/17)</f>
        <v>-2.156888687764775</v>
      </c>
      <c r="K69" s="16">
        <f>('Summary Data'!K7-('Summary Data'!K8*'Summary Data'!K$39-'Summary Data'!K25*'Summary Data'!K$40)*$A69/17)</f>
        <v>-2.5762415577794417</v>
      </c>
      <c r="L69" s="16">
        <f>('Summary Data'!L7-('Summary Data'!L8*'Summary Data'!L$39-'Summary Data'!L25*'Summary Data'!L$40)*$A69/17)</f>
        <v>-2.1886727057765434</v>
      </c>
      <c r="M69" s="16">
        <f>('Summary Data'!M7-('Summary Data'!M8*'Summary Data'!M$39-'Summary Data'!M25*'Summary Data'!M$40)*$A69/17)</f>
        <v>-1.8442846431188669</v>
      </c>
      <c r="N69" s="16">
        <f>('Summary Data'!N7-('Summary Data'!N8*'Summary Data'!N$39-'Summary Data'!N25*'Summary Data'!N$40)*$A69/17)</f>
        <v>-1.8104895156295213</v>
      </c>
      <c r="O69" s="16">
        <f>('Summary Data'!O7-('Summary Data'!O8*'Summary Data'!O$39-'Summary Data'!O25*'Summary Data'!O$40)*$A69/17)</f>
        <v>-1.8434094501365448</v>
      </c>
      <c r="P69" s="16">
        <f>('Summary Data'!P7-('Summary Data'!P8*'Summary Data'!P$39-'Summary Data'!P25*'Summary Data'!P$40)*$A69/17)</f>
        <v>-1.7495257931933637</v>
      </c>
      <c r="Q69" s="16">
        <f>('Summary Data'!Q7-('Summary Data'!Q8*'Summary Data'!Q$39-'Summary Data'!Q25*'Summary Data'!Q$40)*$A69/17)</f>
        <v>-1.6483034015517357</v>
      </c>
      <c r="R69" s="16">
        <f>('Summary Data'!R7-('Summary Data'!R8*'Summary Data'!R$39-'Summary Data'!R25*'Summary Data'!R$40)*$A69/17)</f>
        <v>-1.8586653106287703</v>
      </c>
      <c r="S69" s="16">
        <f>('Summary Data'!S7-('Summary Data'!S8*'Summary Data'!S$39-'Summary Data'!S25*'Summary Data'!S$40)*$A69/17)</f>
        <v>-1.8209486721453656</v>
      </c>
      <c r="T69" s="16">
        <f>('Summary Data'!T7-('Summary Data'!T8*'Summary Data'!T$39-'Summary Data'!T25*'Summary Data'!T$40)*$A69/17)</f>
        <v>-1.4855130193247688</v>
      </c>
      <c r="U69" s="16">
        <f>('Summary Data'!U7-('Summary Data'!U8*'Summary Data'!U$39-'Summary Data'!U25*'Summary Data'!U$40)*$A69/17)</f>
        <v>-7.644699136295194</v>
      </c>
      <c r="V69" s="82">
        <f>'Summary Data'!V7</f>
        <v>0</v>
      </c>
    </row>
    <row r="70" spans="1:22" ht="11.25">
      <c r="A70" s="83">
        <v>4</v>
      </c>
      <c r="B70" s="16">
        <f>('Summary Data'!B8-('Summary Data'!B9*'Summary Data'!B$39-'Summary Data'!B26*'Summary Data'!B$40)*$A70/17)</f>
        <v>-1.7798733858953517</v>
      </c>
      <c r="C70" s="16">
        <f>('Summary Data'!C8-('Summary Data'!C9*'Summary Data'!C$39-'Summary Data'!C26*'Summary Data'!C$40)*$A70/17)</f>
        <v>-0.03609491917956534</v>
      </c>
      <c r="D70" s="16">
        <f>('Summary Data'!D8-('Summary Data'!D9*'Summary Data'!D$39-'Summary Data'!D26*'Summary Data'!D$40)*$A70/17)</f>
        <v>0.0122025012163052</v>
      </c>
      <c r="E70" s="16">
        <f>('Summary Data'!E8-('Summary Data'!E9*'Summary Data'!E$39-'Summary Data'!E26*'Summary Data'!E$40)*$A70/17)</f>
        <v>-0.0313181517537172</v>
      </c>
      <c r="F70" s="16">
        <f>('Summary Data'!F8-('Summary Data'!F9*'Summary Data'!F$39-'Summary Data'!F26*'Summary Data'!F$40)*$A70/17)</f>
        <v>-0.09195322104574245</v>
      </c>
      <c r="G70" s="16">
        <f>('Summary Data'!G8-('Summary Data'!G9*'Summary Data'!G$39-'Summary Data'!G26*'Summary Data'!G$40)*$A70/17)</f>
        <v>0.0982974182533136</v>
      </c>
      <c r="H70" s="16">
        <f>('Summary Data'!H8-('Summary Data'!H9*'Summary Data'!H$39-'Summary Data'!H26*'Summary Data'!H$40)*$A70/17)</f>
        <v>0.03892579751217921</v>
      </c>
      <c r="I70" s="16">
        <f>('Summary Data'!I8-('Summary Data'!I9*'Summary Data'!I$39-'Summary Data'!I26*'Summary Data'!I$40)*$A70/17)</f>
        <v>0.10368484894009111</v>
      </c>
      <c r="J70" s="16">
        <f>('Summary Data'!J8-('Summary Data'!J9*'Summary Data'!J$39-'Summary Data'!J26*'Summary Data'!J$40)*$A70/17)</f>
        <v>0.17076620080464014</v>
      </c>
      <c r="K70" s="16">
        <f>('Summary Data'!K8-('Summary Data'!K9*'Summary Data'!K$39-'Summary Data'!K26*'Summary Data'!K$40)*$A70/17)</f>
        <v>0.046753020113743424</v>
      </c>
      <c r="L70" s="16">
        <f>('Summary Data'!L8-('Summary Data'!L9*'Summary Data'!L$39-'Summary Data'!L26*'Summary Data'!L$40)*$A70/17)</f>
        <v>-0.22172941947852481</v>
      </c>
      <c r="M70" s="16">
        <f>('Summary Data'!M8-('Summary Data'!M9*'Summary Data'!M$39-'Summary Data'!M26*'Summary Data'!M$40)*$A70/17)</f>
        <v>-0.06442119792951749</v>
      </c>
      <c r="N70" s="16">
        <f>('Summary Data'!N8-('Summary Data'!N9*'Summary Data'!N$39-'Summary Data'!N26*'Summary Data'!N$40)*$A70/17)</f>
        <v>-0.2082028707355486</v>
      </c>
      <c r="O70" s="16">
        <f>('Summary Data'!O8-('Summary Data'!O9*'Summary Data'!O$39-'Summary Data'!O26*'Summary Data'!O$40)*$A70/17)</f>
        <v>0.04813574368898033</v>
      </c>
      <c r="P70" s="16">
        <f>('Summary Data'!P8-('Summary Data'!P9*'Summary Data'!P$39-'Summary Data'!P26*'Summary Data'!P$40)*$A70/17)</f>
        <v>0.04290602102515011</v>
      </c>
      <c r="Q70" s="16">
        <f>('Summary Data'!Q8-('Summary Data'!Q9*'Summary Data'!Q$39-'Summary Data'!Q26*'Summary Data'!Q$40)*$A70/17)</f>
        <v>-0.1451464614672784</v>
      </c>
      <c r="R70" s="16">
        <f>('Summary Data'!R8-('Summary Data'!R9*'Summary Data'!R$39-'Summary Data'!R26*'Summary Data'!R$40)*$A70/17)</f>
        <v>-0.17731982953381958</v>
      </c>
      <c r="S70" s="16">
        <f>('Summary Data'!S8-('Summary Data'!S9*'Summary Data'!S$39-'Summary Data'!S26*'Summary Data'!S$40)*$A70/17)</f>
        <v>-0.16779545928539816</v>
      </c>
      <c r="T70" s="16">
        <f>('Summary Data'!T8-('Summary Data'!T9*'Summary Data'!T$39-'Summary Data'!T26*'Summary Data'!T$40)*$A70/17)</f>
        <v>-0.06437085223823918</v>
      </c>
      <c r="U70" s="16">
        <f>('Summary Data'!U8-('Summary Data'!U9*'Summary Data'!U$39-'Summary Data'!U26*'Summary Data'!U$40)*$A70/17)</f>
        <v>-0.000187632519329628</v>
      </c>
      <c r="V70" s="82">
        <f>'Summary Data'!V8</f>
        <v>0</v>
      </c>
    </row>
    <row r="71" spans="1:22" ht="11.25">
      <c r="A71" s="83">
        <v>5</v>
      </c>
      <c r="B71" s="16">
        <f>('Summary Data'!B9-('Summary Data'!B10*'Summary Data'!B$39-'Summary Data'!B27*'Summary Data'!B$40)*$A71/17)</f>
        <v>-3.4297908388032874</v>
      </c>
      <c r="C71" s="16">
        <f>('Summary Data'!C9-('Summary Data'!C10*'Summary Data'!C$39-'Summary Data'!C27*'Summary Data'!C$40)*$A71/17)</f>
        <v>1.3825129850675562</v>
      </c>
      <c r="D71" s="16">
        <f>('Summary Data'!D9-('Summary Data'!D10*'Summary Data'!D$39-'Summary Data'!D27*'Summary Data'!D$40)*$A71/17)</f>
        <v>1.4870769226055702</v>
      </c>
      <c r="E71" s="16">
        <f>('Summary Data'!E9-('Summary Data'!E10*'Summary Data'!E$39-'Summary Data'!E27*'Summary Data'!E$40)*$A71/17)</f>
        <v>1.5018184869765883</v>
      </c>
      <c r="F71" s="16">
        <f>('Summary Data'!F9-('Summary Data'!F10*'Summary Data'!F$39-'Summary Data'!F27*'Summary Data'!F$40)*$A71/17)</f>
        <v>1.550062449775755</v>
      </c>
      <c r="G71" s="16">
        <f>('Summary Data'!G9-('Summary Data'!G10*'Summary Data'!G$39-'Summary Data'!G27*'Summary Data'!G$40)*$A71/17)</f>
        <v>1.563608588420627</v>
      </c>
      <c r="H71" s="16">
        <f>('Summary Data'!H9-('Summary Data'!H10*'Summary Data'!H$39-'Summary Data'!H27*'Summary Data'!H$40)*$A71/17)</f>
        <v>1.599644850830124</v>
      </c>
      <c r="I71" s="16">
        <f>('Summary Data'!I9-('Summary Data'!I10*'Summary Data'!I$39-'Summary Data'!I27*'Summary Data'!I$40)*$A71/17)</f>
        <v>1.5758679840724836</v>
      </c>
      <c r="J71" s="16">
        <f>('Summary Data'!J9-('Summary Data'!J10*'Summary Data'!J$39-'Summary Data'!J27*'Summary Data'!J$40)*$A71/17)</f>
        <v>1.5128562285680622</v>
      </c>
      <c r="K71" s="16">
        <f>('Summary Data'!K9-('Summary Data'!K10*'Summary Data'!K$39-'Summary Data'!K27*'Summary Data'!K$40)*$A71/17)</f>
        <v>1.6422511100624333</v>
      </c>
      <c r="L71" s="16">
        <f>('Summary Data'!L9-('Summary Data'!L10*'Summary Data'!L$39-'Summary Data'!L27*'Summary Data'!L$40)*$A71/17)</f>
        <v>1.6542431089503096</v>
      </c>
      <c r="M71" s="16">
        <f>('Summary Data'!M9-('Summary Data'!M10*'Summary Data'!M$39-'Summary Data'!M27*'Summary Data'!M$40)*$A71/17)</f>
        <v>1.5564028483445802</v>
      </c>
      <c r="N71" s="16">
        <f>('Summary Data'!N9-('Summary Data'!N10*'Summary Data'!N$39-'Summary Data'!N27*'Summary Data'!N$40)*$A71/17)</f>
        <v>1.4045792669104717</v>
      </c>
      <c r="O71" s="16">
        <f>('Summary Data'!O9-('Summary Data'!O10*'Summary Data'!O$39-'Summary Data'!O27*'Summary Data'!O$40)*$A71/17)</f>
        <v>1.4018857424330475</v>
      </c>
      <c r="P71" s="16">
        <f>('Summary Data'!P9-('Summary Data'!P10*'Summary Data'!P$39-'Summary Data'!P27*'Summary Data'!P$40)*$A71/17)</f>
        <v>1.5047620559451973</v>
      </c>
      <c r="Q71" s="16">
        <f>('Summary Data'!Q9-('Summary Data'!Q10*'Summary Data'!Q$39-'Summary Data'!Q27*'Summary Data'!Q$40)*$A71/17)</f>
        <v>1.358552498960144</v>
      </c>
      <c r="R71" s="16">
        <f>('Summary Data'!R9-('Summary Data'!R10*'Summary Data'!R$39-'Summary Data'!R27*'Summary Data'!R$40)*$A71/17)</f>
        <v>1.5015404924218867</v>
      </c>
      <c r="S71" s="16">
        <f>('Summary Data'!S9-('Summary Data'!S10*'Summary Data'!S$39-'Summary Data'!S27*'Summary Data'!S$40)*$A71/17)</f>
        <v>1.5149541130892792</v>
      </c>
      <c r="T71" s="16">
        <f>('Summary Data'!T9-('Summary Data'!T10*'Summary Data'!T$39-'Summary Data'!T27*'Summary Data'!T$40)*$A71/17)</f>
        <v>1.5674899898248722</v>
      </c>
      <c r="U71" s="16">
        <f>('Summary Data'!U9-('Summary Data'!U10*'Summary Data'!U$39-'Summary Data'!U27*'Summary Data'!U$40)*$A71/17)</f>
        <v>-1.7885943445892547</v>
      </c>
      <c r="V71" s="82">
        <f>'Summary Data'!V9</f>
        <v>0</v>
      </c>
    </row>
    <row r="72" spans="1:22" ht="11.25">
      <c r="A72" s="83">
        <v>6</v>
      </c>
      <c r="B72" s="16">
        <f>('Summary Data'!B10-('Summary Data'!B11*'Summary Data'!B$39-'Summary Data'!B28*'Summary Data'!B$40)*$A72/17)</f>
        <v>-0.317540641843989</v>
      </c>
      <c r="C72" s="16">
        <f>('Summary Data'!C10-('Summary Data'!C11*'Summary Data'!C$39-'Summary Data'!C28*'Summary Data'!C$40)*$A72/17)</f>
        <v>-0.04529402193011302</v>
      </c>
      <c r="D72" s="16">
        <f>('Summary Data'!D10-('Summary Data'!D11*'Summary Data'!D$39-'Summary Data'!D28*'Summary Data'!D$40)*$A72/17)</f>
        <v>0.04554572121809638</v>
      </c>
      <c r="E72" s="16">
        <f>('Summary Data'!E10-('Summary Data'!E11*'Summary Data'!E$39-'Summary Data'!E28*'Summary Data'!E$40)*$A72/17)</f>
        <v>0.008461609685600856</v>
      </c>
      <c r="F72" s="16">
        <f>('Summary Data'!F10-('Summary Data'!F11*'Summary Data'!F$39-'Summary Data'!F28*'Summary Data'!F$40)*$A72/17)</f>
        <v>0.010558243105540356</v>
      </c>
      <c r="G72" s="16">
        <f>('Summary Data'!G10-('Summary Data'!G11*'Summary Data'!G$39-'Summary Data'!G28*'Summary Data'!G$40)*$A72/17)</f>
        <v>-0.006598315188600448</v>
      </c>
      <c r="H72" s="16">
        <f>('Summary Data'!H10-('Summary Data'!H11*'Summary Data'!H$39-'Summary Data'!H28*'Summary Data'!H$40)*$A72/17)</f>
        <v>0.0334819867868831</v>
      </c>
      <c r="I72" s="16">
        <f>('Summary Data'!I10-('Summary Data'!I11*'Summary Data'!I$39-'Summary Data'!I28*'Summary Data'!I$40)*$A72/17)</f>
        <v>-0.007914768339404285</v>
      </c>
      <c r="J72" s="16">
        <f>('Summary Data'!J10-('Summary Data'!J11*'Summary Data'!J$39-'Summary Data'!J28*'Summary Data'!J$40)*$A72/17)</f>
        <v>0.03332224411948455</v>
      </c>
      <c r="K72" s="16">
        <f>('Summary Data'!K10-('Summary Data'!K11*'Summary Data'!K$39-'Summary Data'!K28*'Summary Data'!K$40)*$A72/17)</f>
        <v>0.012659979033609908</v>
      </c>
      <c r="L72" s="16">
        <f>('Summary Data'!L10-('Summary Data'!L11*'Summary Data'!L$39-'Summary Data'!L28*'Summary Data'!L$40)*$A72/17)</f>
        <v>0.05072257264033486</v>
      </c>
      <c r="M72" s="16">
        <f>('Summary Data'!M10-('Summary Data'!M11*'Summary Data'!M$39-'Summary Data'!M28*'Summary Data'!M$40)*$A72/17)</f>
        <v>0.030470640320344106</v>
      </c>
      <c r="N72" s="16">
        <f>('Summary Data'!N10-('Summary Data'!N11*'Summary Data'!N$39-'Summary Data'!N28*'Summary Data'!N$40)*$A72/17)</f>
        <v>-0.034815444076087054</v>
      </c>
      <c r="O72" s="16">
        <f>('Summary Data'!O10-('Summary Data'!O11*'Summary Data'!O$39-'Summary Data'!O28*'Summary Data'!O$40)*$A72/17)</f>
        <v>-0.005004954416437168</v>
      </c>
      <c r="P72" s="16">
        <f>('Summary Data'!P10-('Summary Data'!P11*'Summary Data'!P$39-'Summary Data'!P28*'Summary Data'!P$40)*$A72/17)</f>
        <v>0.06769948296382126</v>
      </c>
      <c r="Q72" s="16">
        <f>('Summary Data'!Q10-('Summary Data'!Q11*'Summary Data'!Q$39-'Summary Data'!Q28*'Summary Data'!Q$40)*$A72/17)</f>
        <v>0.009624866307233873</v>
      </c>
      <c r="R72" s="16">
        <f>('Summary Data'!R10-('Summary Data'!R11*'Summary Data'!R$39-'Summary Data'!R28*'Summary Data'!R$40)*$A72/17)</f>
        <v>0.02736546720219762</v>
      </c>
      <c r="S72" s="16">
        <f>('Summary Data'!S10-('Summary Data'!S11*'Summary Data'!S$39-'Summary Data'!S28*'Summary Data'!S$40)*$A72/17)</f>
        <v>-0.0111962201741473</v>
      </c>
      <c r="T72" s="16">
        <f>('Summary Data'!T10-('Summary Data'!T11*'Summary Data'!T$39-'Summary Data'!T28*'Summary Data'!T$40)*$A72/17)</f>
        <v>-0.07570406471714872</v>
      </c>
      <c r="U72" s="16">
        <f>('Summary Data'!U10-('Summary Data'!U11*'Summary Data'!U$39-'Summary Data'!U28*'Summary Data'!U$40)*$A72/17)</f>
        <v>0.034110845865460156</v>
      </c>
      <c r="V72" s="82">
        <f>'Summary Data'!V10</f>
        <v>0</v>
      </c>
    </row>
    <row r="73" spans="1:22" ht="11.25">
      <c r="A73" s="83">
        <v>7</v>
      </c>
      <c r="B73" s="16">
        <f>('Summary Data'!B11-('Summary Data'!B12*'Summary Data'!B$39-'Summary Data'!B29*'Summary Data'!B$40)*$A73/17)</f>
        <v>0.8279155019613352</v>
      </c>
      <c r="C73" s="16">
        <f>('Summary Data'!C11-('Summary Data'!C12*'Summary Data'!C$39-'Summary Data'!C29*'Summary Data'!C$40)*$A73/17)</f>
        <v>0.4517551608811233</v>
      </c>
      <c r="D73" s="16">
        <f>('Summary Data'!D11-('Summary Data'!D12*'Summary Data'!D$39-'Summary Data'!D29*'Summary Data'!D$40)*$A73/17)</f>
        <v>0.5673884194674816</v>
      </c>
      <c r="E73" s="16">
        <f>('Summary Data'!E11-('Summary Data'!E12*'Summary Data'!E$39-'Summary Data'!E29*'Summary Data'!E$40)*$A73/17)</f>
        <v>0.5685472324957865</v>
      </c>
      <c r="F73" s="16">
        <f>('Summary Data'!F11-('Summary Data'!F12*'Summary Data'!F$39-'Summary Data'!F29*'Summary Data'!F$40)*$A73/17)</f>
        <v>0.5298864685256898</v>
      </c>
      <c r="G73" s="16">
        <f>('Summary Data'!G11-('Summary Data'!G12*'Summary Data'!G$39-'Summary Data'!G29*'Summary Data'!G$40)*$A73/17)</f>
        <v>0.6595974635600196</v>
      </c>
      <c r="H73" s="16">
        <f>('Summary Data'!H11-('Summary Data'!H12*'Summary Data'!H$39-'Summary Data'!H29*'Summary Data'!H$40)*$A73/17)</f>
        <v>0.6076057718366302</v>
      </c>
      <c r="I73" s="16">
        <f>('Summary Data'!I11-('Summary Data'!I12*'Summary Data'!I$39-'Summary Data'!I29*'Summary Data'!I$40)*$A73/17)</f>
        <v>0.6658594205353593</v>
      </c>
      <c r="J73" s="16">
        <f>('Summary Data'!J11-('Summary Data'!J12*'Summary Data'!J$39-'Summary Data'!J29*'Summary Data'!J$40)*$A73/17)</f>
        <v>0.6831647333847449</v>
      </c>
      <c r="K73" s="16">
        <f>('Summary Data'!K11-('Summary Data'!K12*'Summary Data'!K$39-'Summary Data'!K29*'Summary Data'!K$40)*$A73/17)</f>
        <v>0.6285493188399607</v>
      </c>
      <c r="L73" s="16">
        <f>('Summary Data'!L11-('Summary Data'!L12*'Summary Data'!L$39-'Summary Data'!L29*'Summary Data'!L$40)*$A73/17)</f>
        <v>0.6565831364620452</v>
      </c>
      <c r="M73" s="16">
        <f>('Summary Data'!M11-('Summary Data'!M12*'Summary Data'!M$39-'Summary Data'!M29*'Summary Data'!M$40)*$A73/17)</f>
        <v>0.6679589840188898</v>
      </c>
      <c r="N73" s="16">
        <f>('Summary Data'!N11-('Summary Data'!N12*'Summary Data'!N$39-'Summary Data'!N29*'Summary Data'!N$40)*$A73/17)</f>
        <v>0.5986230623092182</v>
      </c>
      <c r="O73" s="16">
        <f>('Summary Data'!O11-('Summary Data'!O12*'Summary Data'!O$39-'Summary Data'!O29*'Summary Data'!O$40)*$A73/17)</f>
        <v>0.6086316709421148</v>
      </c>
      <c r="P73" s="16">
        <f>('Summary Data'!P11-('Summary Data'!P12*'Summary Data'!P$39-'Summary Data'!P29*'Summary Data'!P$40)*$A73/17)</f>
        <v>0.7070125980591803</v>
      </c>
      <c r="Q73" s="16">
        <f>('Summary Data'!Q11-('Summary Data'!Q12*'Summary Data'!Q$39-'Summary Data'!Q29*'Summary Data'!Q$40)*$A73/17)</f>
        <v>0.6195426741312023</v>
      </c>
      <c r="R73" s="16">
        <f>('Summary Data'!R11-('Summary Data'!R12*'Summary Data'!R$39-'Summary Data'!R29*'Summary Data'!R$40)*$A73/17)</f>
        <v>0.6603623440437679</v>
      </c>
      <c r="S73" s="16">
        <f>('Summary Data'!S11-('Summary Data'!S12*'Summary Data'!S$39-'Summary Data'!S29*'Summary Data'!S$40)*$A73/17)</f>
        <v>0.615751898829821</v>
      </c>
      <c r="T73" s="16">
        <f>('Summary Data'!T11-('Summary Data'!T12*'Summary Data'!T$39-'Summary Data'!T29*'Summary Data'!T$40)*$A73/17)</f>
        <v>0.49269000602908575</v>
      </c>
      <c r="U73" s="16">
        <f>('Summary Data'!U11-('Summary Data'!U12*'Summary Data'!U$39-'Summary Data'!U29*'Summary Data'!U$40)*$A73/17)</f>
        <v>0.10104485021218106</v>
      </c>
      <c r="V73" s="82">
        <f>'Summary Data'!V11</f>
        <v>0</v>
      </c>
    </row>
    <row r="74" spans="1:22" ht="11.25">
      <c r="A74" s="83">
        <v>8</v>
      </c>
      <c r="B74" s="16">
        <f>('Summary Data'!B12-('Summary Data'!B13*'Summary Data'!B$39-'Summary Data'!B30*'Summary Data'!B$40)*$A74/17)</f>
        <v>-0.10778621444722648</v>
      </c>
      <c r="C74" s="16">
        <f>('Summary Data'!C12-('Summary Data'!C13*'Summary Data'!C$39-'Summary Data'!C30*'Summary Data'!C$40)*$A74/17)</f>
        <v>-0.02809611302845145</v>
      </c>
      <c r="D74" s="16">
        <f>('Summary Data'!D12-('Summary Data'!D13*'Summary Data'!D$39-'Summary Data'!D30*'Summary Data'!D$40)*$A74/17)</f>
        <v>0.0014144316361006729</v>
      </c>
      <c r="E74" s="16">
        <f>('Summary Data'!E12-('Summary Data'!E13*'Summary Data'!E$39-'Summary Data'!E30*'Summary Data'!E$40)*$A74/17)</f>
        <v>0.005376060728104093</v>
      </c>
      <c r="F74" s="16">
        <f>('Summary Data'!F12-('Summary Data'!F13*'Summary Data'!F$39-'Summary Data'!F30*'Summary Data'!F$40)*$A74/17)</f>
        <v>0.02272541934014757</v>
      </c>
      <c r="G74" s="16">
        <f>('Summary Data'!G12-('Summary Data'!G13*'Summary Data'!G$39-'Summary Data'!G30*'Summary Data'!G$40)*$A74/17)</f>
        <v>0.0008429046717058509</v>
      </c>
      <c r="H74" s="16">
        <f>('Summary Data'!H12-('Summary Data'!H13*'Summary Data'!H$39-'Summary Data'!H30*'Summary Data'!H$40)*$A74/17)</f>
        <v>0.02344654704440713</v>
      </c>
      <c r="I74" s="16">
        <f>('Summary Data'!I12-('Summary Data'!I13*'Summary Data'!I$39-'Summary Data'!I30*'Summary Data'!I$40)*$A74/17)</f>
        <v>-0.00503801632476248</v>
      </c>
      <c r="J74" s="16">
        <f>('Summary Data'!J12-('Summary Data'!J13*'Summary Data'!J$39-'Summary Data'!J30*'Summary Data'!J$40)*$A74/17)</f>
        <v>0.000498502447100032</v>
      </c>
      <c r="K74" s="16">
        <f>('Summary Data'!K12-('Summary Data'!K13*'Summary Data'!K$39-'Summary Data'!K30*'Summary Data'!K$40)*$A74/17)</f>
        <v>-0.02489043555073625</v>
      </c>
      <c r="L74" s="16">
        <f>('Summary Data'!L12-('Summary Data'!L13*'Summary Data'!L$39-'Summary Data'!L30*'Summary Data'!L$40)*$A74/17)</f>
        <v>-0.003395437677208374</v>
      </c>
      <c r="M74" s="16">
        <f>('Summary Data'!M12-('Summary Data'!M13*'Summary Data'!M$39-'Summary Data'!M30*'Summary Data'!M$40)*$A74/17)</f>
        <v>-0.012702826355176514</v>
      </c>
      <c r="N74" s="16">
        <f>('Summary Data'!N12-('Summary Data'!N13*'Summary Data'!N$39-'Summary Data'!N30*'Summary Data'!N$40)*$A74/17)</f>
        <v>-0.021945821497861864</v>
      </c>
      <c r="O74" s="16">
        <f>('Summary Data'!O12-('Summary Data'!O13*'Summary Data'!O$39-'Summary Data'!O30*'Summary Data'!O$40)*$A74/17)</f>
        <v>-0.0019161652950223686</v>
      </c>
      <c r="P74" s="16">
        <f>('Summary Data'!P12-('Summary Data'!P13*'Summary Data'!P$39-'Summary Data'!P30*'Summary Data'!P$40)*$A74/17)</f>
        <v>-0.0014892356464454234</v>
      </c>
      <c r="Q74" s="16">
        <f>('Summary Data'!Q12-('Summary Data'!Q13*'Summary Data'!Q$39-'Summary Data'!Q30*'Summary Data'!Q$40)*$A74/17)</f>
        <v>-0.014550595982972724</v>
      </c>
      <c r="R74" s="16">
        <f>('Summary Data'!R12-('Summary Data'!R13*'Summary Data'!R$39-'Summary Data'!R30*'Summary Data'!R$40)*$A74/17)</f>
        <v>-0.016406499039771674</v>
      </c>
      <c r="S74" s="16">
        <f>('Summary Data'!S12-('Summary Data'!S13*'Summary Data'!S$39-'Summary Data'!S30*'Summary Data'!S$40)*$A74/17)</f>
        <v>-0.0061018137615783015</v>
      </c>
      <c r="T74" s="16">
        <f>('Summary Data'!T12-('Summary Data'!T13*'Summary Data'!T$39-'Summary Data'!T30*'Summary Data'!T$40)*$A74/17)</f>
        <v>-0.017490244601556133</v>
      </c>
      <c r="U74" s="16">
        <f>('Summary Data'!U12-('Summary Data'!U13*'Summary Data'!U$39-'Summary Data'!U30*'Summary Data'!U$40)*$A74/17)</f>
        <v>-0.005859002476025537</v>
      </c>
      <c r="V74" s="82">
        <f>'Summary Data'!V12</f>
        <v>0</v>
      </c>
    </row>
    <row r="75" spans="1:22" ht="11.25">
      <c r="A75" s="83">
        <v>9</v>
      </c>
      <c r="B75" s="16">
        <f>('Summary Data'!B13-('Summary Data'!B14*'Summary Data'!B$39-'Summary Data'!B31*'Summary Data'!B$40)*$A75/17)</f>
        <v>0.11390418182456963</v>
      </c>
      <c r="C75" s="16">
        <f>('Summary Data'!C13-('Summary Data'!C14*'Summary Data'!C$39-'Summary Data'!C31*'Summary Data'!C$40)*$A75/17)</f>
        <v>0.45577109658894815</v>
      </c>
      <c r="D75" s="16">
        <f>('Summary Data'!D13-('Summary Data'!D14*'Summary Data'!D$39-'Summary Data'!D31*'Summary Data'!D$40)*$A75/17)</f>
        <v>0.4315360622916091</v>
      </c>
      <c r="E75" s="16">
        <f>('Summary Data'!E13-('Summary Data'!E14*'Summary Data'!E$39-'Summary Data'!E31*'Summary Data'!E$40)*$A75/17)</f>
        <v>0.43476119684186265</v>
      </c>
      <c r="F75" s="16">
        <f>('Summary Data'!F13-('Summary Data'!F14*'Summary Data'!F$39-'Summary Data'!F31*'Summary Data'!F$40)*$A75/17)</f>
        <v>0.4494653341965027</v>
      </c>
      <c r="G75" s="16">
        <f>('Summary Data'!G13-('Summary Data'!G14*'Summary Data'!G$39-'Summary Data'!G31*'Summary Data'!G$40)*$A75/17)</f>
        <v>0.453249783570053</v>
      </c>
      <c r="H75" s="16">
        <f>('Summary Data'!H13-('Summary Data'!H14*'Summary Data'!H$39-'Summary Data'!H31*'Summary Data'!H$40)*$A75/17)</f>
        <v>0.46464619812834745</v>
      </c>
      <c r="I75" s="16">
        <f>('Summary Data'!I13-('Summary Data'!I14*'Summary Data'!I$39-'Summary Data'!I31*'Summary Data'!I$40)*$A75/17)</f>
        <v>0.4584193188909328</v>
      </c>
      <c r="J75" s="16">
        <f>('Summary Data'!J13-('Summary Data'!J14*'Summary Data'!J$39-'Summary Data'!J31*'Summary Data'!J$40)*$A75/17)</f>
        <v>0.45127654747509616</v>
      </c>
      <c r="K75" s="16">
        <f>('Summary Data'!K13-('Summary Data'!K14*'Summary Data'!K$39-'Summary Data'!K31*'Summary Data'!K$40)*$A75/17)</f>
        <v>0.4546972910170868</v>
      </c>
      <c r="L75" s="16">
        <f>('Summary Data'!L13-('Summary Data'!L14*'Summary Data'!L$39-'Summary Data'!L31*'Summary Data'!L$40)*$A75/17)</f>
        <v>0.45575565779580096</v>
      </c>
      <c r="M75" s="16">
        <f>('Summary Data'!M13-('Summary Data'!M14*'Summary Data'!M$39-'Summary Data'!M31*'Summary Data'!M$40)*$A75/17)</f>
        <v>0.447837393955278</v>
      </c>
      <c r="N75" s="16">
        <f>('Summary Data'!N13-('Summary Data'!N14*'Summary Data'!N$39-'Summary Data'!N31*'Summary Data'!N$40)*$A75/17)</f>
        <v>0.4402851326036391</v>
      </c>
      <c r="O75" s="16">
        <f>('Summary Data'!O13-('Summary Data'!O14*'Summary Data'!O$39-'Summary Data'!O31*'Summary Data'!O$40)*$A75/17)</f>
        <v>0.44735501771875696</v>
      </c>
      <c r="P75" s="16">
        <f>('Summary Data'!P13-('Summary Data'!P14*'Summary Data'!P$39-'Summary Data'!P31*'Summary Data'!P$40)*$A75/17)</f>
        <v>0.4540226071073563</v>
      </c>
      <c r="Q75" s="16">
        <f>('Summary Data'!Q13-('Summary Data'!Q14*'Summary Data'!Q$39-'Summary Data'!Q31*'Summary Data'!Q$40)*$A75/17)</f>
        <v>0.46564133273395053</v>
      </c>
      <c r="R75" s="16">
        <f>('Summary Data'!R13-('Summary Data'!R14*'Summary Data'!R$39-'Summary Data'!R31*'Summary Data'!R$40)*$A75/17)</f>
        <v>0.4658064852644247</v>
      </c>
      <c r="S75" s="16">
        <f>('Summary Data'!S13-('Summary Data'!S14*'Summary Data'!S$39-'Summary Data'!S31*'Summary Data'!S$40)*$A75/17)</f>
        <v>0.4640237853451243</v>
      </c>
      <c r="T75" s="16">
        <f>('Summary Data'!T13-('Summary Data'!T14*'Summary Data'!T$39-'Summary Data'!T31*'Summary Data'!T$40)*$A75/17)</f>
        <v>0.45545351109526777</v>
      </c>
      <c r="U75" s="16">
        <f>('Summary Data'!U13-('Summary Data'!U14*'Summary Data'!U$39-'Summary Data'!U31*'Summary Data'!U$40)*$A75/17)</f>
        <v>0.2134783172451995</v>
      </c>
      <c r="V75" s="82">
        <f>'Summary Data'!V13</f>
        <v>0</v>
      </c>
    </row>
    <row r="76" spans="1:22" ht="11.25">
      <c r="A76" s="83">
        <v>10</v>
      </c>
      <c r="B76" s="16">
        <f>('Summary Data'!B14-('Summary Data'!B15*'Summary Data'!B$39-'Summary Data'!B32*'Summary Data'!B$40)*$A76/17)</f>
        <v>3.469446951953614E-18</v>
      </c>
      <c r="C76" s="16">
        <f>('Summary Data'!C14-('Summary Data'!C15*'Summary Data'!C$39-'Summary Data'!C32*'Summary Data'!C$40)*$A76/17)</f>
        <v>0</v>
      </c>
      <c r="D76" s="16">
        <f>('Summary Data'!D14-('Summary Data'!D15*'Summary Data'!D$39-'Summary Data'!D32*'Summary Data'!D$40)*$A76/17)</f>
        <v>0</v>
      </c>
      <c r="E76" s="16">
        <f>('Summary Data'!E14-('Summary Data'!E15*'Summary Data'!E$39-'Summary Data'!E32*'Summary Data'!E$40)*$A76/17)</f>
        <v>1.3877787807814457E-17</v>
      </c>
      <c r="F76" s="16">
        <f>('Summary Data'!F14-('Summary Data'!F15*'Summary Data'!F$39-'Summary Data'!F32*'Summary Data'!F$40)*$A76/17)</f>
        <v>1.3877787807814457E-17</v>
      </c>
      <c r="G76" s="16">
        <f>('Summary Data'!G14-('Summary Data'!G15*'Summary Data'!G$39-'Summary Data'!G32*'Summary Data'!G$40)*$A76/17)</f>
        <v>-1.3877787807814457E-17</v>
      </c>
      <c r="H76" s="16">
        <f>('Summary Data'!H14-('Summary Data'!H15*'Summary Data'!H$39-'Summary Data'!H32*'Summary Data'!H$40)*$A76/17)</f>
        <v>-2.7755575615628914E-17</v>
      </c>
      <c r="I76" s="16">
        <f>('Summary Data'!I14-('Summary Data'!I15*'Summary Data'!I$39-'Summary Data'!I32*'Summary Data'!I$40)*$A76/17)</f>
        <v>1.3877787807814457E-17</v>
      </c>
      <c r="J76" s="16">
        <f>('Summary Data'!J14-('Summary Data'!J15*'Summary Data'!J$39-'Summary Data'!J32*'Summary Data'!J$40)*$A76/17)</f>
        <v>1.3877787807814457E-17</v>
      </c>
      <c r="K76" s="16">
        <f>('Summary Data'!K14-('Summary Data'!K15*'Summary Data'!K$39-'Summary Data'!K32*'Summary Data'!K$40)*$A76/17)</f>
        <v>1.3877787807814457E-17</v>
      </c>
      <c r="L76" s="16">
        <f>('Summary Data'!L14-('Summary Data'!L15*'Summary Data'!L$39-'Summary Data'!L32*'Summary Data'!L$40)*$A76/17)</f>
        <v>2.7755575615628914E-17</v>
      </c>
      <c r="M76" s="16">
        <f>('Summary Data'!M14-('Summary Data'!M15*'Summary Data'!M$39-'Summary Data'!M32*'Summary Data'!M$40)*$A76/17)</f>
        <v>0</v>
      </c>
      <c r="N76" s="16">
        <f>('Summary Data'!N14-('Summary Data'!N15*'Summary Data'!N$39-'Summary Data'!N32*'Summary Data'!N$40)*$A76/17)</f>
        <v>0</v>
      </c>
      <c r="O76" s="16">
        <f>('Summary Data'!O14-('Summary Data'!O15*'Summary Data'!O$39-'Summary Data'!O32*'Summary Data'!O$40)*$A76/17)</f>
        <v>-1.3877787807814457E-17</v>
      </c>
      <c r="P76" s="16">
        <f>('Summary Data'!P14-('Summary Data'!P15*'Summary Data'!P$39-'Summary Data'!P32*'Summary Data'!P$40)*$A76/17)</f>
        <v>2.7755575615628914E-17</v>
      </c>
      <c r="Q76" s="16">
        <f>('Summary Data'!Q14-('Summary Data'!Q15*'Summary Data'!Q$39-'Summary Data'!Q32*'Summary Data'!Q$40)*$A76/17)</f>
        <v>0</v>
      </c>
      <c r="R76" s="16">
        <f>('Summary Data'!R14-('Summary Data'!R15*'Summary Data'!R$39-'Summary Data'!R32*'Summary Data'!R$40)*$A76/17)</f>
        <v>1.3877787807814457E-17</v>
      </c>
      <c r="S76" s="16">
        <f>('Summary Data'!S14-('Summary Data'!S15*'Summary Data'!S$39-'Summary Data'!S32*'Summary Data'!S$40)*$A76/17)</f>
        <v>0</v>
      </c>
      <c r="T76" s="16">
        <f>('Summary Data'!T14-('Summary Data'!T15*'Summary Data'!T$39-'Summary Data'!T32*'Summary Data'!T$40)*$A76/17)</f>
        <v>0</v>
      </c>
      <c r="U76" s="16">
        <f>('Summary Data'!U14-('Summary Data'!U15*'Summary Data'!U$39-'Summary Data'!U32*'Summary Data'!U$40)*$A76/17)</f>
        <v>1.3877787807814457E-17</v>
      </c>
      <c r="V76" s="82">
        <f>'Summary Data'!V14</f>
        <v>0</v>
      </c>
    </row>
    <row r="77" spans="1:22" ht="11.25">
      <c r="A77" s="83">
        <v>11</v>
      </c>
      <c r="B77" s="16">
        <f>('Summary Data'!B15-('Summary Data'!B16*'Summary Data'!B$39-'Summary Data'!B33*'Summary Data'!B$40)*$A77/17)</f>
        <v>0.3684221952468603</v>
      </c>
      <c r="C77" s="16">
        <f>('Summary Data'!C15-('Summary Data'!C16*'Summary Data'!C$39-'Summary Data'!C33*'Summary Data'!C$40)*$A77/17)</f>
        <v>0.7700970663790856</v>
      </c>
      <c r="D77" s="16">
        <f>('Summary Data'!D15-('Summary Data'!D16*'Summary Data'!D$39-'Summary Data'!D33*'Summary Data'!D$40)*$A77/17)</f>
        <v>0.7586149918905946</v>
      </c>
      <c r="E77" s="16">
        <f>('Summary Data'!E15-('Summary Data'!E16*'Summary Data'!E$39-'Summary Data'!E33*'Summary Data'!E$40)*$A77/17)</f>
        <v>0.7567316024650835</v>
      </c>
      <c r="F77" s="16">
        <f>('Summary Data'!F15-('Summary Data'!F16*'Summary Data'!F$39-'Summary Data'!F33*'Summary Data'!F$40)*$A77/17)</f>
        <v>0.7604794480419793</v>
      </c>
      <c r="G77" s="16">
        <f>('Summary Data'!G15-('Summary Data'!G16*'Summary Data'!G$39-'Summary Data'!G33*'Summary Data'!G$40)*$A77/17)</f>
        <v>0.7525326100774732</v>
      </c>
      <c r="H77" s="16">
        <f>('Summary Data'!H15-('Summary Data'!H16*'Summary Data'!H$39-'Summary Data'!H33*'Summary Data'!H$40)*$A77/17)</f>
        <v>0.76135986936291</v>
      </c>
      <c r="I77" s="16">
        <f>('Summary Data'!I15-('Summary Data'!I16*'Summary Data'!I$39-'Summary Data'!I33*'Summary Data'!I$40)*$A77/17)</f>
        <v>0.7570494123491945</v>
      </c>
      <c r="J77" s="16">
        <f>('Summary Data'!J15-('Summary Data'!J16*'Summary Data'!J$39-'Summary Data'!J33*'Summary Data'!J$40)*$A77/17)</f>
        <v>0.7598244650198628</v>
      </c>
      <c r="K77" s="16">
        <f>('Summary Data'!K15-('Summary Data'!K16*'Summary Data'!K$39-'Summary Data'!K33*'Summary Data'!K$40)*$A77/17)</f>
        <v>0.7599932679738887</v>
      </c>
      <c r="L77" s="16">
        <f>('Summary Data'!L15-('Summary Data'!L16*'Summary Data'!L$39-'Summary Data'!L33*'Summary Data'!L$40)*$A77/17)</f>
        <v>0.7661233039199316</v>
      </c>
      <c r="M77" s="16">
        <f>('Summary Data'!M15-('Summary Data'!M16*'Summary Data'!M$39-'Summary Data'!M33*'Summary Data'!M$40)*$A77/17)</f>
        <v>0.7592530771026746</v>
      </c>
      <c r="N77" s="16">
        <f>('Summary Data'!N15-('Summary Data'!N16*'Summary Data'!N$39-'Summary Data'!N33*'Summary Data'!N$40)*$A77/17)</f>
        <v>0.7637479084122906</v>
      </c>
      <c r="O77" s="16">
        <f>('Summary Data'!O15-('Summary Data'!O16*'Summary Data'!O$39-'Summary Data'!O33*'Summary Data'!O$40)*$A77/17)</f>
        <v>0.7569111315281164</v>
      </c>
      <c r="P77" s="16">
        <f>('Summary Data'!P15-('Summary Data'!P16*'Summary Data'!P$39-'Summary Data'!P33*'Summary Data'!P$40)*$A77/17)</f>
        <v>0.7549992525550032</v>
      </c>
      <c r="Q77" s="16">
        <f>('Summary Data'!Q15-('Summary Data'!Q16*'Summary Data'!Q$39-'Summary Data'!Q33*'Summary Data'!Q$40)*$A77/17)</f>
        <v>0.7669169529260036</v>
      </c>
      <c r="R77" s="16">
        <f>('Summary Data'!R15-('Summary Data'!R16*'Summary Data'!R$39-'Summary Data'!R33*'Summary Data'!R$40)*$A77/17)</f>
        <v>0.7648848565742902</v>
      </c>
      <c r="S77" s="16">
        <f>('Summary Data'!S15-('Summary Data'!S16*'Summary Data'!S$39-'Summary Data'!S33*'Summary Data'!S$40)*$A77/17)</f>
        <v>0.7622495335018977</v>
      </c>
      <c r="T77" s="16">
        <f>('Summary Data'!T15-('Summary Data'!T16*'Summary Data'!T$39-'Summary Data'!T33*'Summary Data'!T$40)*$A77/17)</f>
        <v>0.755378096758743</v>
      </c>
      <c r="U77" s="16">
        <f>('Summary Data'!U15-('Summary Data'!U16*'Summary Data'!U$39-'Summary Data'!U33*'Summary Data'!U$40)*$A77/17)</f>
        <v>0.33544889644685455</v>
      </c>
      <c r="V77" s="82">
        <f>'Summary Data'!V15</f>
        <v>0</v>
      </c>
    </row>
    <row r="78" spans="1:23" ht="11.25">
      <c r="A78" s="83">
        <v>12</v>
      </c>
      <c r="B78" s="16">
        <f>('Summary Data'!B16-('Summary Data'!B17*'Summary Data'!B$39-'Summary Data'!B34*'Summary Data'!B$40)*$A78/17)*10</f>
        <v>0.008949378943341468</v>
      </c>
      <c r="C78" s="16">
        <f>('Summary Data'!C16-('Summary Data'!C17*'Summary Data'!C$39-'Summary Data'!C34*'Summary Data'!C$40)*$A78/17)*10</f>
        <v>-0.05274045352148607</v>
      </c>
      <c r="D78" s="16">
        <f>('Summary Data'!D16-('Summary Data'!D17*'Summary Data'!D$39-'Summary Data'!D34*'Summary Data'!D$40)*$A78/17)*10</f>
        <v>-0.05737658216895897</v>
      </c>
      <c r="E78" s="16">
        <f>('Summary Data'!E16-('Summary Data'!E17*'Summary Data'!E$39-'Summary Data'!E34*'Summary Data'!E$40)*$A78/17)*10</f>
        <v>-0.04740063649081708</v>
      </c>
      <c r="F78" s="16">
        <f>('Summary Data'!F16-('Summary Data'!F17*'Summary Data'!F$39-'Summary Data'!F34*'Summary Data'!F$40)*$A78/17)*10</f>
        <v>-0.026693931437927563</v>
      </c>
      <c r="G78" s="16">
        <f>('Summary Data'!G16-('Summary Data'!G17*'Summary Data'!G$39-'Summary Data'!G34*'Summary Data'!G$40)*$A78/17)*10</f>
        <v>-0.05109860032412217</v>
      </c>
      <c r="H78" s="16">
        <f>('Summary Data'!H16-('Summary Data'!H17*'Summary Data'!H$39-'Summary Data'!H34*'Summary Data'!H$40)*$A78/17)*10</f>
        <v>-0.030836524411809087</v>
      </c>
      <c r="I78" s="16">
        <f>('Summary Data'!I16-('Summary Data'!I17*'Summary Data'!I$39-'Summary Data'!I34*'Summary Data'!I$40)*$A78/17)*10</f>
        <v>-0.03256712404637001</v>
      </c>
      <c r="J78" s="16">
        <f>('Summary Data'!J16-('Summary Data'!J17*'Summary Data'!J$39-'Summary Data'!J34*'Summary Data'!J$40)*$A78/17)*10</f>
        <v>-0.020574296942880762</v>
      </c>
      <c r="K78" s="16">
        <f>('Summary Data'!K16-('Summary Data'!K17*'Summary Data'!K$39-'Summary Data'!K34*'Summary Data'!K$40)*$A78/17)*10</f>
        <v>-0.02899633380867312</v>
      </c>
      <c r="L78" s="16">
        <f>('Summary Data'!L16-('Summary Data'!L17*'Summary Data'!L$39-'Summary Data'!L34*'Summary Data'!L$40)*$A78/17)*10</f>
        <v>-0.01784560016787371</v>
      </c>
      <c r="M78" s="16">
        <f>('Summary Data'!M16-('Summary Data'!M17*'Summary Data'!M$39-'Summary Data'!M34*'Summary Data'!M$40)*$A78/17)*10</f>
        <v>-0.0005096553442475969</v>
      </c>
      <c r="N78" s="16">
        <f>('Summary Data'!N16-('Summary Data'!N17*'Summary Data'!N$39-'Summary Data'!N34*'Summary Data'!N$40)*$A78/17)*10</f>
        <v>0.0023118823376592525</v>
      </c>
      <c r="O78" s="16">
        <f>('Summary Data'!O16-('Summary Data'!O17*'Summary Data'!O$39-'Summary Data'!O34*'Summary Data'!O$40)*$A78/17)*10</f>
        <v>-0.015306520819947534</v>
      </c>
      <c r="P78" s="16">
        <f>('Summary Data'!P16-('Summary Data'!P17*'Summary Data'!P$39-'Summary Data'!P34*'Summary Data'!P$40)*$A78/17)*10</f>
        <v>-0.026714719721295556</v>
      </c>
      <c r="Q78" s="16">
        <f>('Summary Data'!Q16-('Summary Data'!Q17*'Summary Data'!Q$39-'Summary Data'!Q34*'Summary Data'!Q$40)*$A78/17)*10</f>
        <v>-0.025044083340122602</v>
      </c>
      <c r="R78" s="16">
        <f>('Summary Data'!R16-('Summary Data'!R17*'Summary Data'!R$39-'Summary Data'!R34*'Summary Data'!R$40)*$A78/17)*10</f>
        <v>-0.029341311452752532</v>
      </c>
      <c r="S78" s="16">
        <f>('Summary Data'!S16-('Summary Data'!S17*'Summary Data'!S$39-'Summary Data'!S34*'Summary Data'!S$40)*$A78/17)*10</f>
        <v>-0.025312908908587325</v>
      </c>
      <c r="T78" s="16">
        <f>('Summary Data'!T16-('Summary Data'!T17*'Summary Data'!T$39-'Summary Data'!T34*'Summary Data'!T$40)*$A78/17)*10</f>
        <v>-0.012305367607590226</v>
      </c>
      <c r="U78" s="16">
        <f>('Summary Data'!U16-('Summary Data'!U17*'Summary Data'!U$39-'Summary Data'!U34*'Summary Data'!U$40)*$A78/17)*10</f>
        <v>0.017701032344336377</v>
      </c>
      <c r="V78" s="82">
        <f>'Summary Data'!V16*10</f>
        <v>0</v>
      </c>
      <c r="W78" s="42" t="s">
        <v>90</v>
      </c>
    </row>
    <row r="79" spans="1:23" ht="11.25">
      <c r="A79" s="83">
        <v>13</v>
      </c>
      <c r="B79" s="16">
        <f>('Summary Data'!B17-('Summary Data'!B18*'Summary Data'!B$39-'Summary Data'!B35*'Summary Data'!B$40)*$A79/17)*10</f>
        <v>0.4823965489672739</v>
      </c>
      <c r="C79" s="16">
        <f>('Summary Data'!C17-('Summary Data'!C18*'Summary Data'!C$39-'Summary Data'!C35*'Summary Data'!C$40)*$A79/17)*10</f>
        <v>0.8642841660426828</v>
      </c>
      <c r="D79" s="16">
        <f>('Summary Data'!D17-('Summary Data'!D18*'Summary Data'!D$39-'Summary Data'!D35*'Summary Data'!D$40)*$A79/17)*10</f>
        <v>0.8366290972352992</v>
      </c>
      <c r="E79" s="16">
        <f>('Summary Data'!E17-('Summary Data'!E18*'Summary Data'!E$39-'Summary Data'!E35*'Summary Data'!E$40)*$A79/17)*10</f>
        <v>0.8470434197602638</v>
      </c>
      <c r="F79" s="16">
        <f>('Summary Data'!F17-('Summary Data'!F18*'Summary Data'!F$39-'Summary Data'!F35*'Summary Data'!F$40)*$A79/17)*10</f>
        <v>0.8327655834836721</v>
      </c>
      <c r="G79" s="16">
        <f>('Summary Data'!G17-('Summary Data'!G18*'Summary Data'!G$39-'Summary Data'!G35*'Summary Data'!G$40)*$A79/17)*10</f>
        <v>0.8291738702648465</v>
      </c>
      <c r="H79" s="16">
        <f>('Summary Data'!H17-('Summary Data'!H18*'Summary Data'!H$39-'Summary Data'!H35*'Summary Data'!H$40)*$A79/17)*10</f>
        <v>0.8072771883346233</v>
      </c>
      <c r="I79" s="16">
        <f>('Summary Data'!I17-('Summary Data'!I18*'Summary Data'!I$39-'Summary Data'!I35*'Summary Data'!I$40)*$A79/17)*10</f>
        <v>0.838016968269364</v>
      </c>
      <c r="J79" s="16">
        <f>('Summary Data'!J17-('Summary Data'!J18*'Summary Data'!J$39-'Summary Data'!J35*'Summary Data'!J$40)*$A79/17)*10</f>
        <v>0.863390894661934</v>
      </c>
      <c r="K79" s="16">
        <f>('Summary Data'!K17-('Summary Data'!K18*'Summary Data'!K$39-'Summary Data'!K35*'Summary Data'!K$40)*$A79/17)*10</f>
        <v>0.812818294543241</v>
      </c>
      <c r="L79" s="16">
        <f>('Summary Data'!L17-('Summary Data'!L18*'Summary Data'!L$39-'Summary Data'!L35*'Summary Data'!L$40)*$A79/17)*10</f>
        <v>0.8258573178415791</v>
      </c>
      <c r="M79" s="16">
        <f>('Summary Data'!M17-('Summary Data'!M18*'Summary Data'!M$39-'Summary Data'!M35*'Summary Data'!M$40)*$A79/17)*10</f>
        <v>0.8457514983529464</v>
      </c>
      <c r="N79" s="16">
        <f>('Summary Data'!N17-('Summary Data'!N18*'Summary Data'!N$39-'Summary Data'!N35*'Summary Data'!N$40)*$A79/17)*10</f>
        <v>0.8767230621057388</v>
      </c>
      <c r="O79" s="16">
        <f>('Summary Data'!O17-('Summary Data'!O18*'Summary Data'!O$39-'Summary Data'!O35*'Summary Data'!O$40)*$A79/17)*10</f>
        <v>0.8475159240731152</v>
      </c>
      <c r="P79" s="16">
        <f>('Summary Data'!P17-('Summary Data'!P18*'Summary Data'!P$39-'Summary Data'!P35*'Summary Data'!P$40)*$A79/17)*10</f>
        <v>0.8576907825157276</v>
      </c>
      <c r="Q79" s="16">
        <f>('Summary Data'!Q17-('Summary Data'!Q18*'Summary Data'!Q$39-'Summary Data'!Q35*'Summary Data'!Q$40)*$A79/17)*10</f>
        <v>0.8759091098375403</v>
      </c>
      <c r="R79" s="16">
        <f>('Summary Data'!R17-('Summary Data'!R18*'Summary Data'!R$39-'Summary Data'!R35*'Summary Data'!R$40)*$A79/17)*10</f>
        <v>0.8869659526464508</v>
      </c>
      <c r="S79" s="16">
        <f>('Summary Data'!S17-('Summary Data'!S18*'Summary Data'!S$39-'Summary Data'!S35*'Summary Data'!S$40)*$A79/17)*10</f>
        <v>0.8705009142358323</v>
      </c>
      <c r="T79" s="16">
        <f>('Summary Data'!T17-('Summary Data'!T18*'Summary Data'!T$39-'Summary Data'!T35*'Summary Data'!T$40)*$A79/17)*10</f>
        <v>0.7909411508569748</v>
      </c>
      <c r="U79" s="16">
        <f>('Summary Data'!U17-('Summary Data'!U18*'Summary Data'!U$39-'Summary Data'!U35*'Summary Data'!U$40)*$A79/17)*10</f>
        <v>0.25587975237863875</v>
      </c>
      <c r="V79" s="82">
        <f>'Summary Data'!V17*10</f>
        <v>0</v>
      </c>
      <c r="W79" s="42" t="s">
        <v>90</v>
      </c>
    </row>
    <row r="80" spans="1:23" ht="11.25">
      <c r="A80" s="83">
        <v>14</v>
      </c>
      <c r="B80" s="16">
        <f>('Summary Data'!B18-('Summary Data'!B19*'Summary Data'!B$39-'Summary Data'!B36*'Summary Data'!B$40)*$A80/17)*10</f>
        <v>4.455065947973208E-05</v>
      </c>
      <c r="C80" s="16">
        <f>('Summary Data'!C18-('Summary Data'!C19*'Summary Data'!C$39-'Summary Data'!C36*'Summary Data'!C$40)*$A80/17)*10</f>
        <v>0.030341759503392143</v>
      </c>
      <c r="D80" s="16">
        <f>('Summary Data'!D18-('Summary Data'!D19*'Summary Data'!D$39-'Summary Data'!D36*'Summary Data'!D$40)*$A80/17)*10</f>
        <v>0.026587572595338754</v>
      </c>
      <c r="E80" s="16">
        <f>('Summary Data'!E18-('Summary Data'!E19*'Summary Data'!E$39-'Summary Data'!E36*'Summary Data'!E$40)*$A80/17)*10</f>
        <v>0.009644501957439102</v>
      </c>
      <c r="F80" s="16">
        <f>('Summary Data'!F18-('Summary Data'!F19*'Summary Data'!F$39-'Summary Data'!F36*'Summary Data'!F$40)*$A80/17)*10</f>
        <v>0.010909662263855124</v>
      </c>
      <c r="G80" s="16">
        <f>('Summary Data'!G18-('Summary Data'!G19*'Summary Data'!G$39-'Summary Data'!G36*'Summary Data'!G$40)*$A80/17)*10</f>
        <v>0.005216351114065586</v>
      </c>
      <c r="H80" s="16">
        <f>('Summary Data'!H18-('Summary Data'!H19*'Summary Data'!H$39-'Summary Data'!H36*'Summary Data'!H$40)*$A80/17)*10</f>
        <v>0.013142118562897761</v>
      </c>
      <c r="I80" s="16">
        <f>('Summary Data'!I18-('Summary Data'!I19*'Summary Data'!I$39-'Summary Data'!I36*'Summary Data'!I$40)*$A80/17)*10</f>
        <v>0.02263404705952428</v>
      </c>
      <c r="J80" s="16">
        <f>('Summary Data'!J18-('Summary Data'!J19*'Summary Data'!J$39-'Summary Data'!J36*'Summary Data'!J$40)*$A80/17)*10</f>
        <v>0.01952635058820735</v>
      </c>
      <c r="K80" s="16">
        <f>('Summary Data'!K18-('Summary Data'!K19*'Summary Data'!K$39-'Summary Data'!K36*'Summary Data'!K$40)*$A80/17)*10</f>
        <v>0.023912697268577983</v>
      </c>
      <c r="L80" s="16">
        <f>('Summary Data'!L18-('Summary Data'!L19*'Summary Data'!L$39-'Summary Data'!L36*'Summary Data'!L$40)*$A80/17)*10</f>
        <v>0.022744634214586536</v>
      </c>
      <c r="M80" s="16">
        <f>('Summary Data'!M18-('Summary Data'!M19*'Summary Data'!M$39-'Summary Data'!M36*'Summary Data'!M$40)*$A80/17)*10</f>
        <v>0.027963645713029492</v>
      </c>
      <c r="N80" s="16">
        <f>('Summary Data'!N18-('Summary Data'!N19*'Summary Data'!N$39-'Summary Data'!N36*'Summary Data'!N$40)*$A80/17)*10</f>
        <v>0.02308830877488445</v>
      </c>
      <c r="O80" s="16">
        <f>('Summary Data'!O18-('Summary Data'!O19*'Summary Data'!O$39-'Summary Data'!O36*'Summary Data'!O$40)*$A80/17)*10</f>
        <v>0.007641585776707537</v>
      </c>
      <c r="P80" s="16">
        <f>('Summary Data'!P18-('Summary Data'!P19*'Summary Data'!P$39-'Summary Data'!P36*'Summary Data'!P$40)*$A80/17)*10</f>
        <v>0.0152877574053161</v>
      </c>
      <c r="Q80" s="16">
        <f>('Summary Data'!Q18-('Summary Data'!Q19*'Summary Data'!Q$39-'Summary Data'!Q36*'Summary Data'!Q$40)*$A80/17)*10</f>
        <v>0.022780655794692954</v>
      </c>
      <c r="R80" s="16">
        <f>('Summary Data'!R18-('Summary Data'!R19*'Summary Data'!R$39-'Summary Data'!R36*'Summary Data'!R$40)*$A80/17)*10</f>
        <v>0.022414344323987142</v>
      </c>
      <c r="S80" s="16">
        <f>('Summary Data'!S18-('Summary Data'!S19*'Summary Data'!S$39-'Summary Data'!S36*'Summary Data'!S$40)*$A80/17)*10</f>
        <v>0.02129712457104029</v>
      </c>
      <c r="T80" s="16">
        <f>('Summary Data'!T18-('Summary Data'!T19*'Summary Data'!T$39-'Summary Data'!T36*'Summary Data'!T$40)*$A80/17)*10</f>
        <v>0.02544444651795541</v>
      </c>
      <c r="U80" s="16">
        <f>('Summary Data'!U18-('Summary Data'!U19*'Summary Data'!U$39-'Summary Data'!U36*'Summary Data'!U$40)*$A80/17)*10</f>
        <v>0.050871208981592614</v>
      </c>
      <c r="V80" s="82">
        <f>'Summary Data'!V18*10</f>
        <v>0</v>
      </c>
      <c r="W80" s="42" t="s">
        <v>90</v>
      </c>
    </row>
    <row r="81" spans="1:23" ht="11.25">
      <c r="A81" s="83">
        <v>15</v>
      </c>
      <c r="B81" s="16">
        <f>('Summary Data'!B19-('Summary Data'!B20*'Summary Data'!B$39-'Summary Data'!B37*'Summary Data'!B$40)*$A81/17)*10</f>
        <v>-0.06160756061498926</v>
      </c>
      <c r="C81" s="16">
        <f>('Summary Data'!C19-('Summary Data'!C20*'Summary Data'!C$39-'Summary Data'!C37*'Summary Data'!C$40)*$A81/17)*10</f>
        <v>0.269315871411127</v>
      </c>
      <c r="D81" s="16">
        <f>('Summary Data'!D19-('Summary Data'!D20*'Summary Data'!D$39-'Summary Data'!D37*'Summary Data'!D$40)*$A81/17)*10</f>
        <v>0.2582054085907675</v>
      </c>
      <c r="E81" s="16">
        <f>('Summary Data'!E19-('Summary Data'!E20*'Summary Data'!E$39-'Summary Data'!E37*'Summary Data'!E$40)*$A81/17)*10</f>
        <v>0.2514914828695208</v>
      </c>
      <c r="F81" s="16">
        <f>('Summary Data'!F19-('Summary Data'!F20*'Summary Data'!F$39-'Summary Data'!F37*'Summary Data'!F$40)*$A81/17)*10</f>
        <v>0.253265679961649</v>
      </c>
      <c r="G81" s="16">
        <f>('Summary Data'!G19-('Summary Data'!G20*'Summary Data'!G$39-'Summary Data'!G37*'Summary Data'!G$40)*$A81/17)*10</f>
        <v>0.22067752977093166</v>
      </c>
      <c r="H81" s="16">
        <f>('Summary Data'!H19-('Summary Data'!H20*'Summary Data'!H$39-'Summary Data'!H37*'Summary Data'!H$40)*$A81/17)*10</f>
        <v>0.20964174337663183</v>
      </c>
      <c r="I81" s="16">
        <f>('Summary Data'!I19-('Summary Data'!I20*'Summary Data'!I$39-'Summary Data'!I37*'Summary Data'!I$40)*$A81/17)*10</f>
        <v>0.20387819732480258</v>
      </c>
      <c r="J81" s="16">
        <f>('Summary Data'!J19-('Summary Data'!J20*'Summary Data'!J$39-'Summary Data'!J37*'Summary Data'!J$40)*$A81/17)*10</f>
        <v>0.2182252843948223</v>
      </c>
      <c r="K81" s="16">
        <f>('Summary Data'!K19-('Summary Data'!K20*'Summary Data'!K$39-'Summary Data'!K37*'Summary Data'!K$40)*$A81/17)*10</f>
        <v>0.2272213609029478</v>
      </c>
      <c r="L81" s="16">
        <f>('Summary Data'!L19-('Summary Data'!L20*'Summary Data'!L$39-'Summary Data'!L37*'Summary Data'!L$40)*$A81/17)*10</f>
        <v>0.23388532025477493</v>
      </c>
      <c r="M81" s="16">
        <f>('Summary Data'!M19-('Summary Data'!M20*'Summary Data'!M$39-'Summary Data'!M37*'Summary Data'!M$40)*$A81/17)*10</f>
        <v>0.21397954169844968</v>
      </c>
      <c r="N81" s="16">
        <f>('Summary Data'!N19-('Summary Data'!N20*'Summary Data'!N$39-'Summary Data'!N37*'Summary Data'!N$40)*$A81/17)*10</f>
        <v>0.2321373499487444</v>
      </c>
      <c r="O81" s="16">
        <f>('Summary Data'!O19-('Summary Data'!O20*'Summary Data'!O$39-'Summary Data'!O37*'Summary Data'!O$40)*$A81/17)*10</f>
        <v>0.22662959401157318</v>
      </c>
      <c r="P81" s="16">
        <f>('Summary Data'!P19-('Summary Data'!P20*'Summary Data'!P$39-'Summary Data'!P37*'Summary Data'!P$40)*$A81/17)*10</f>
        <v>0.2000886591823076</v>
      </c>
      <c r="Q81" s="16">
        <f>('Summary Data'!Q19-('Summary Data'!Q20*'Summary Data'!Q$39-'Summary Data'!Q37*'Summary Data'!Q$40)*$A81/17)*10</f>
        <v>0.21285493029803376</v>
      </c>
      <c r="R81" s="16">
        <f>('Summary Data'!R19-('Summary Data'!R20*'Summary Data'!R$39-'Summary Data'!R37*'Summary Data'!R$40)*$A81/17)*10</f>
        <v>0.2050606329210393</v>
      </c>
      <c r="S81" s="16">
        <f>('Summary Data'!S19-('Summary Data'!S20*'Summary Data'!S$39-'Summary Data'!S37*'Summary Data'!S$40)*$A81/17)*10</f>
        <v>0.23171868427240944</v>
      </c>
      <c r="T81" s="16">
        <f>('Summary Data'!T19-('Summary Data'!T20*'Summary Data'!T$39-'Summary Data'!T37*'Summary Data'!T$40)*$A81/17)*10</f>
        <v>0.24532101085430816</v>
      </c>
      <c r="U81" s="16">
        <f>('Summary Data'!U19-('Summary Data'!U20*'Summary Data'!U$39-'Summary Data'!U37*'Summary Data'!U$40)*$A81/17)*10</f>
        <v>-0.061079978727648934</v>
      </c>
      <c r="V81" s="82">
        <f>'Summary Data'!V19*10</f>
        <v>0</v>
      </c>
      <c r="W81" s="42" t="s">
        <v>90</v>
      </c>
    </row>
    <row r="82" spans="1:23" ht="11.25">
      <c r="A82" s="83">
        <v>16</v>
      </c>
      <c r="B82" s="16">
        <f>('Summary Data'!B20-('Summary Data'!B21*'Summary Data'!B$39-'Summary Data'!B38*'Summary Data'!B$40)*$A82/17)*10</f>
        <v>-0.003142821399936789</v>
      </c>
      <c r="C82" s="16">
        <f>('Summary Data'!C20-('Summary Data'!C21*'Summary Data'!C$39-'Summary Data'!C38*'Summary Data'!C$40)*$A82/17)*10</f>
        <v>4.663075358735114E-05</v>
      </c>
      <c r="D82" s="16">
        <f>('Summary Data'!D20-('Summary Data'!D21*'Summary Data'!D$39-'Summary Data'!D38*'Summary Data'!D$40)*$A82/17)*10</f>
        <v>-0.013513392331173067</v>
      </c>
      <c r="E82" s="16">
        <f>('Summary Data'!E20-('Summary Data'!E21*'Summary Data'!E$39-'Summary Data'!E38*'Summary Data'!E$40)*$A82/17)*10</f>
        <v>-0.020438075969001473</v>
      </c>
      <c r="F82" s="16">
        <f>('Summary Data'!F20-('Summary Data'!F21*'Summary Data'!F$39-'Summary Data'!F38*'Summary Data'!F$40)*$A82/17)*10</f>
        <v>-0.028716548828858404</v>
      </c>
      <c r="G82" s="16">
        <f>('Summary Data'!G20-('Summary Data'!G21*'Summary Data'!G$39-'Summary Data'!G38*'Summary Data'!G$40)*$A82/17)*10</f>
        <v>-0.004292765660814024</v>
      </c>
      <c r="H82" s="16">
        <f>('Summary Data'!H20-('Summary Data'!H21*'Summary Data'!H$39-'Summary Data'!H38*'Summary Data'!H$40)*$A82/17)*10</f>
        <v>-0.03481171897913518</v>
      </c>
      <c r="I82" s="16">
        <f>('Summary Data'!I20-('Summary Data'!I21*'Summary Data'!I$39-'Summary Data'!I38*'Summary Data'!I$40)*$A82/17)*10</f>
        <v>-0.01977454113431922</v>
      </c>
      <c r="J82" s="16">
        <f>('Summary Data'!J20-('Summary Data'!J21*'Summary Data'!J$39-'Summary Data'!J38*'Summary Data'!J$40)*$A82/17)*10</f>
        <v>-0.022837827186505608</v>
      </c>
      <c r="K82" s="16">
        <f>('Summary Data'!K20-('Summary Data'!K21*'Summary Data'!K$39-'Summary Data'!K38*'Summary Data'!K$40)*$A82/17)*10</f>
        <v>-0.016510693714964324</v>
      </c>
      <c r="L82" s="16">
        <f>('Summary Data'!L20-('Summary Data'!L21*'Summary Data'!L$39-'Summary Data'!L38*'Summary Data'!L$40)*$A82/17)*10</f>
        <v>-0.018201503398035286</v>
      </c>
      <c r="M82" s="16">
        <f>('Summary Data'!M20-('Summary Data'!M21*'Summary Data'!M$39-'Summary Data'!M38*'Summary Data'!M$40)*$A82/17)*10</f>
        <v>-0.03313091226338745</v>
      </c>
      <c r="N82" s="16">
        <f>('Summary Data'!N20-('Summary Data'!N21*'Summary Data'!N$39-'Summary Data'!N38*'Summary Data'!N$40)*$A82/17)*10</f>
        <v>-0.014246235206883586</v>
      </c>
      <c r="O82" s="16">
        <f>('Summary Data'!O20-('Summary Data'!O21*'Summary Data'!O$39-'Summary Data'!O38*'Summary Data'!O$40)*$A82/17)*10</f>
        <v>-0.026078634010171832</v>
      </c>
      <c r="P82" s="16">
        <f>('Summary Data'!P20-('Summary Data'!P21*'Summary Data'!P$39-'Summary Data'!P38*'Summary Data'!P$40)*$A82/17)*10</f>
        <v>-0.02594093848917664</v>
      </c>
      <c r="Q82" s="16">
        <f>('Summary Data'!Q20-('Summary Data'!Q21*'Summary Data'!Q$39-'Summary Data'!Q38*'Summary Data'!Q$40)*$A82/17)*10</f>
        <v>-0.013892248292555198</v>
      </c>
      <c r="R82" s="16">
        <f>('Summary Data'!R20-('Summary Data'!R21*'Summary Data'!R$39-'Summary Data'!R38*'Summary Data'!R$40)*$A82/17)*10</f>
        <v>-0.013183298088236938</v>
      </c>
      <c r="S82" s="16">
        <f>('Summary Data'!S20-('Summary Data'!S21*'Summary Data'!S$39-'Summary Data'!S38*'Summary Data'!S$40)*$A82/17)*10</f>
        <v>-0.018279472213882098</v>
      </c>
      <c r="T82" s="16">
        <f>('Summary Data'!T20-('Summary Data'!T21*'Summary Data'!T$39-'Summary Data'!T38*'Summary Data'!T$40)*$A82/17)*10</f>
        <v>-0.02856214489726682</v>
      </c>
      <c r="U82" s="16">
        <f>('Summary Data'!U20-('Summary Data'!U21*'Summary Data'!U$39-'Summary Data'!U38*'Summary Data'!U$40)*$A82/17)*10</f>
        <v>-0.023110017301696192</v>
      </c>
      <c r="V82" s="82">
        <f>'Summary Data'!V20*10</f>
        <v>0</v>
      </c>
      <c r="W82" s="42" t="s">
        <v>90</v>
      </c>
    </row>
    <row r="83" spans="1:23" ht="12" thickBot="1">
      <c r="A83" s="84">
        <v>17</v>
      </c>
      <c r="B83" s="18">
        <f>'Summary Data'!B21*10</f>
        <v>-0.35772</v>
      </c>
      <c r="C83" s="18">
        <f>'Summary Data'!C21*10</f>
        <v>-0.67438</v>
      </c>
      <c r="D83" s="18">
        <f>'Summary Data'!D21*10</f>
        <v>-0.67019</v>
      </c>
      <c r="E83" s="18">
        <f>'Summary Data'!E21*10</f>
        <v>-0.67249</v>
      </c>
      <c r="F83" s="18">
        <f>'Summary Data'!F21*10</f>
        <v>-0.6749499999999999</v>
      </c>
      <c r="G83" s="18">
        <f>'Summary Data'!G21*10</f>
        <v>-0.6747799999999999</v>
      </c>
      <c r="H83" s="18">
        <f>'Summary Data'!H21*10</f>
        <v>-0.67607</v>
      </c>
      <c r="I83" s="18">
        <f>'Summary Data'!I21*10</f>
        <v>-0.6768200000000001</v>
      </c>
      <c r="J83" s="18">
        <f>'Summary Data'!J21*10</f>
        <v>-0.68103</v>
      </c>
      <c r="K83" s="18">
        <f>'Summary Data'!K21*10</f>
        <v>-0.67723</v>
      </c>
      <c r="L83" s="18">
        <f>'Summary Data'!L21*10</f>
        <v>-0.67838</v>
      </c>
      <c r="M83" s="18">
        <f>'Summary Data'!M21*10</f>
        <v>-0.6808400000000001</v>
      </c>
      <c r="N83" s="18">
        <f>'Summary Data'!N21*10</f>
        <v>-0.6782199999999999</v>
      </c>
      <c r="O83" s="18">
        <f>'Summary Data'!O21*10</f>
        <v>-0.6726500000000001</v>
      </c>
      <c r="P83" s="18">
        <f>'Summary Data'!P21*10</f>
        <v>-0.6740599999999999</v>
      </c>
      <c r="Q83" s="18">
        <f>'Summary Data'!Q21*10</f>
        <v>-0.67986</v>
      </c>
      <c r="R83" s="18">
        <f>'Summary Data'!R21*10</f>
        <v>-0.6776300000000001</v>
      </c>
      <c r="S83" s="18">
        <f>'Summary Data'!S21*10</f>
        <v>-0.67154</v>
      </c>
      <c r="T83" s="18">
        <f>'Summary Data'!T21*10</f>
        <v>-0.66782</v>
      </c>
      <c r="U83" s="18">
        <f>'Summary Data'!U21*10</f>
        <v>-0.32242</v>
      </c>
      <c r="V83" s="82">
        <f>'Summary Data'!V21*10</f>
        <v>0</v>
      </c>
      <c r="W83" s="42" t="s">
        <v>90</v>
      </c>
    </row>
    <row r="84" spans="15:16" ht="12" thickBot="1">
      <c r="O84" s="75"/>
      <c r="P84" s="75"/>
    </row>
    <row r="85" spans="1:22" ht="11.25">
      <c r="A85" s="127" t="s">
        <v>127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9"/>
    </row>
    <row r="86" spans="1:22" ht="11.25">
      <c r="A86" s="80"/>
      <c r="B86" s="81" t="s">
        <v>85</v>
      </c>
      <c r="C86" s="81" t="s">
        <v>86</v>
      </c>
      <c r="D86" s="81" t="s">
        <v>87</v>
      </c>
      <c r="E86" s="81" t="s">
        <v>88</v>
      </c>
      <c r="F86" s="81" t="s">
        <v>89</v>
      </c>
      <c r="G86" s="81" t="s">
        <v>94</v>
      </c>
      <c r="H86" s="81" t="s">
        <v>95</v>
      </c>
      <c r="I86" s="81" t="s">
        <v>96</v>
      </c>
      <c r="J86" s="81" t="s">
        <v>97</v>
      </c>
      <c r="K86" s="81" t="s">
        <v>98</v>
      </c>
      <c r="L86" s="81" t="s">
        <v>99</v>
      </c>
      <c r="M86" s="81" t="s">
        <v>100</v>
      </c>
      <c r="N86" s="81" t="s">
        <v>101</v>
      </c>
      <c r="O86" s="81" t="s">
        <v>102</v>
      </c>
      <c r="P86" s="81" t="s">
        <v>103</v>
      </c>
      <c r="Q86" s="81" t="s">
        <v>104</v>
      </c>
      <c r="R86" s="81" t="s">
        <v>105</v>
      </c>
      <c r="S86" s="81" t="s">
        <v>106</v>
      </c>
      <c r="T86" s="81" t="s">
        <v>107</v>
      </c>
      <c r="U86" s="81" t="s">
        <v>108</v>
      </c>
      <c r="V86" s="17" t="s">
        <v>109</v>
      </c>
    </row>
    <row r="87" spans="1:22" ht="11.25">
      <c r="A87" s="83">
        <v>1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82"/>
    </row>
    <row r="88" spans="1:22" ht="11.25">
      <c r="A88" s="83">
        <v>2</v>
      </c>
      <c r="B88" s="16">
        <f>('Summary Data'!B23-('Summary Data'!B7*'Summary Data'!B$40+'Summary Data'!B24*'Summary Data'!B$39)/17*$A88)</f>
        <v>-6.034737146075303</v>
      </c>
      <c r="C88" s="16">
        <f>('Summary Data'!C23-('Summary Data'!C7*'Summary Data'!C$40+'Summary Data'!C24*'Summary Data'!C$39)/17*$A88)</f>
        <v>-2.2193904729860416</v>
      </c>
      <c r="D88" s="16">
        <f>('Summary Data'!D23-('Summary Data'!D7*'Summary Data'!D$40+'Summary Data'!D24*'Summary Data'!D$39)/17*$A88)</f>
        <v>-2.1730202033274586</v>
      </c>
      <c r="E88" s="16">
        <f>('Summary Data'!E23-('Summary Data'!E7*'Summary Data'!E$40+'Summary Data'!E24*'Summary Data'!E$39)/17*$A88)</f>
        <v>-2.2669956994387013</v>
      </c>
      <c r="F88" s="16">
        <f>('Summary Data'!F23-('Summary Data'!F7*'Summary Data'!F$40+'Summary Data'!F24*'Summary Data'!F$39)/17*$A88)</f>
        <v>-2.321128178282547</v>
      </c>
      <c r="G88" s="16">
        <f>('Summary Data'!G23-('Summary Data'!G7*'Summary Data'!G$40+'Summary Data'!G24*'Summary Data'!G$39)/17*$A88)</f>
        <v>-1.9332059824661716</v>
      </c>
      <c r="H88" s="16">
        <f>('Summary Data'!H23-('Summary Data'!H7*'Summary Data'!H$40+'Summary Data'!H24*'Summary Data'!H$39)/17*$A88)</f>
        <v>-2.2423212952679727</v>
      </c>
      <c r="I88" s="16">
        <f>('Summary Data'!I23-('Summary Data'!I7*'Summary Data'!I$40+'Summary Data'!I24*'Summary Data'!I$39)/17*$A88)</f>
        <v>-1.3737384736860017</v>
      </c>
      <c r="J88" s="16">
        <f>('Summary Data'!J23-('Summary Data'!J7*'Summary Data'!J$40+'Summary Data'!J24*'Summary Data'!J$39)/17*$A88)</f>
        <v>-1.7351868665606553</v>
      </c>
      <c r="K88" s="16">
        <f>('Summary Data'!K23-('Summary Data'!K7*'Summary Data'!K$40+'Summary Data'!K24*'Summary Data'!K$39)/17*$A88)</f>
        <v>-1.8912126249799113</v>
      </c>
      <c r="L88" s="16">
        <f>('Summary Data'!L23-('Summary Data'!L7*'Summary Data'!L$40+'Summary Data'!L24*'Summary Data'!L$39)/17*$A88)</f>
        <v>-1.8237696388785998</v>
      </c>
      <c r="M88" s="16">
        <f>('Summary Data'!M23-('Summary Data'!M7*'Summary Data'!M$40+'Summary Data'!M24*'Summary Data'!M$39)/17*$A88)</f>
        <v>-2.379410799643188</v>
      </c>
      <c r="N88" s="16">
        <f>('Summary Data'!N23-('Summary Data'!N7*'Summary Data'!N$40+'Summary Data'!N24*'Summary Data'!N$39)/17*$A88)</f>
        <v>-2.1530765701964634</v>
      </c>
      <c r="O88" s="16">
        <f>('Summary Data'!O23-('Summary Data'!O7*'Summary Data'!O$40+'Summary Data'!O24*'Summary Data'!O$39)/17*$A88)</f>
        <v>-1.9668364545964305</v>
      </c>
      <c r="P88" s="16">
        <f>('Summary Data'!P23-('Summary Data'!P7*'Summary Data'!P$40+'Summary Data'!P24*'Summary Data'!P$39)/17*$A88)</f>
        <v>-1.2998844512909482</v>
      </c>
      <c r="Q88" s="16">
        <f>('Summary Data'!Q23-('Summary Data'!Q7*'Summary Data'!Q$40+'Summary Data'!Q24*'Summary Data'!Q$39)/17*$A88)</f>
        <v>-1.6793675035773399</v>
      </c>
      <c r="R88" s="16">
        <f>('Summary Data'!R23-('Summary Data'!R7*'Summary Data'!R$40+'Summary Data'!R24*'Summary Data'!R$39)/17*$A88)</f>
        <v>-2.1117350738677465</v>
      </c>
      <c r="S88" s="16">
        <f>('Summary Data'!S23-('Summary Data'!S7*'Summary Data'!S$40+'Summary Data'!S24*'Summary Data'!S$39)/17*$A88)</f>
        <v>-2.868019204634429</v>
      </c>
      <c r="T88" s="16">
        <f>('Summary Data'!T23-('Summary Data'!T7*'Summary Data'!T$40+'Summary Data'!T24*'Summary Data'!T$39)/17*$A88)</f>
        <v>-1.7943758158228589</v>
      </c>
      <c r="U88" s="16">
        <f>('Summary Data'!U23-('Summary Data'!U7*'Summary Data'!U$40+'Summary Data'!U24*'Summary Data'!U$39)/17*$A88)</f>
        <v>-2.818766609613171</v>
      </c>
      <c r="V88" s="82">
        <f>'Summary Data'!V23</f>
        <v>0</v>
      </c>
    </row>
    <row r="89" spans="1:22" ht="11.25">
      <c r="A89" s="83">
        <v>3</v>
      </c>
      <c r="B89" s="16">
        <f>('Summary Data'!B24-('Summary Data'!B8*'Summary Data'!B$40+'Summary Data'!B25*'Summary Data'!B$39)/17*$A89)</f>
        <v>0.6297718365504344</v>
      </c>
      <c r="C89" s="16">
        <f>('Summary Data'!C24-('Summary Data'!C8*'Summary Data'!C$40+'Summary Data'!C25*'Summary Data'!C$39)/17*$A89)</f>
        <v>-0.2063411150934553</v>
      </c>
      <c r="D89" s="16">
        <f>('Summary Data'!D24-('Summary Data'!D8*'Summary Data'!D$40+'Summary Data'!D25*'Summary Data'!D$39)/17*$A89)</f>
        <v>0.27546379931987525</v>
      </c>
      <c r="E89" s="16">
        <f>('Summary Data'!E24-('Summary Data'!E8*'Summary Data'!E$40+'Summary Data'!E25*'Summary Data'!E$39)/17*$A89)</f>
        <v>-0.0036133997396528214</v>
      </c>
      <c r="F89" s="16">
        <f>('Summary Data'!F24-('Summary Data'!F8*'Summary Data'!F$40+'Summary Data'!F25*'Summary Data'!F$39)/17*$A89)</f>
        <v>0.3149268783303282</v>
      </c>
      <c r="G89" s="16">
        <f>('Summary Data'!G24-('Summary Data'!G8*'Summary Data'!G$40+'Summary Data'!G25*'Summary Data'!G$39)/17*$A89)</f>
        <v>0.2386264318066408</v>
      </c>
      <c r="H89" s="16">
        <f>('Summary Data'!H24-('Summary Data'!H8*'Summary Data'!H$40+'Summary Data'!H25*'Summary Data'!H$39)/17*$A89)</f>
        <v>-0.14146454625416927</v>
      </c>
      <c r="I89" s="16">
        <f>('Summary Data'!I24-('Summary Data'!I8*'Summary Data'!I$40+'Summary Data'!I25*'Summary Data'!I$39)/17*$A89)</f>
        <v>0.1824506073499146</v>
      </c>
      <c r="J89" s="16">
        <f>('Summary Data'!J24-('Summary Data'!J8*'Summary Data'!J$40+'Summary Data'!J25*'Summary Data'!J$39)/17*$A89)</f>
        <v>-0.07935833243752795</v>
      </c>
      <c r="K89" s="16">
        <f>('Summary Data'!K24-('Summary Data'!K8*'Summary Data'!K$40+'Summary Data'!K25*'Summary Data'!K$39)/17*$A89)</f>
        <v>0.2986403790621596</v>
      </c>
      <c r="L89" s="16">
        <f>('Summary Data'!L24-('Summary Data'!L8*'Summary Data'!L$40+'Summary Data'!L25*'Summary Data'!L$39)/17*$A89)</f>
        <v>-0.22414733244375792</v>
      </c>
      <c r="M89" s="16">
        <f>('Summary Data'!M24-('Summary Data'!M8*'Summary Data'!M$40+'Summary Data'!M25*'Summary Data'!M$39)/17*$A89)</f>
        <v>0.3172378620950458</v>
      </c>
      <c r="N89" s="16">
        <f>('Summary Data'!N24-('Summary Data'!N8*'Summary Data'!N$40+'Summary Data'!N25*'Summary Data'!N$39)/17*$A89)</f>
        <v>0.31540150469431244</v>
      </c>
      <c r="O89" s="16">
        <f>('Summary Data'!O24-('Summary Data'!O8*'Summary Data'!O$40+'Summary Data'!O25*'Summary Data'!O$39)/17*$A89)</f>
        <v>0.766573602394698</v>
      </c>
      <c r="P89" s="16">
        <f>('Summary Data'!P24-('Summary Data'!P8*'Summary Data'!P$40+'Summary Data'!P25*'Summary Data'!P$39)/17*$A89)</f>
        <v>0.4434498764414783</v>
      </c>
      <c r="Q89" s="16">
        <f>('Summary Data'!Q24-('Summary Data'!Q8*'Summary Data'!Q$40+'Summary Data'!Q25*'Summary Data'!Q$39)/17*$A89)</f>
        <v>0.010328920734183998</v>
      </c>
      <c r="R89" s="16">
        <f>('Summary Data'!R24-('Summary Data'!R8*'Summary Data'!R$40+'Summary Data'!R25*'Summary Data'!R$39)/17*$A89)</f>
        <v>0.3835708831285099</v>
      </c>
      <c r="S89" s="16">
        <f>('Summary Data'!S24-('Summary Data'!S8*'Summary Data'!S$40+'Summary Data'!S25*'Summary Data'!S$39)/17*$A89)</f>
        <v>0.48473175357700526</v>
      </c>
      <c r="T89" s="16">
        <f>('Summary Data'!T24-('Summary Data'!T8*'Summary Data'!T$40+'Summary Data'!T25*'Summary Data'!T$39)/17*$A89)</f>
        <v>0.19535597083010836</v>
      </c>
      <c r="U89" s="16">
        <f>('Summary Data'!U24-('Summary Data'!U8*'Summary Data'!U$40+'Summary Data'!U25*'Summary Data'!U$39)/17*$A89)</f>
        <v>-0.41671223462479573</v>
      </c>
      <c r="V89" s="82">
        <f>'Summary Data'!V24</f>
        <v>0</v>
      </c>
    </row>
    <row r="90" spans="1:22" ht="11.25">
      <c r="A90" s="83">
        <v>4</v>
      </c>
      <c r="B90" s="16">
        <f>('Summary Data'!B25-('Summary Data'!B9*'Summary Data'!B$40+'Summary Data'!B26*'Summary Data'!B$39)/17*$A90)</f>
        <v>-0.6422235404806884</v>
      </c>
      <c r="C90" s="16">
        <f>('Summary Data'!C25-('Summary Data'!C9*'Summary Data'!C$40+'Summary Data'!C26*'Summary Data'!C$39)/17*$A90)</f>
        <v>0.01869992952188046</v>
      </c>
      <c r="D90" s="16">
        <f>('Summary Data'!D25-('Summary Data'!D9*'Summary Data'!D$40+'Summary Data'!D26*'Summary Data'!D$39)/17*$A90)</f>
        <v>0.030483029128008737</v>
      </c>
      <c r="E90" s="16">
        <f>('Summary Data'!E25-('Summary Data'!E9*'Summary Data'!E$40+'Summary Data'!E26*'Summary Data'!E$39)/17*$A90)</f>
        <v>0.08317815253655642</v>
      </c>
      <c r="F90" s="16">
        <f>('Summary Data'!F25-('Summary Data'!F9*'Summary Data'!F$40+'Summary Data'!F26*'Summary Data'!F$39)/17*$A90)</f>
        <v>0.3504394979716879</v>
      </c>
      <c r="G90" s="16">
        <f>('Summary Data'!G25-('Summary Data'!G9*'Summary Data'!G$40+'Summary Data'!G26*'Summary Data'!G$39)/17*$A90)</f>
        <v>0.18454832737160082</v>
      </c>
      <c r="H90" s="16">
        <f>('Summary Data'!H25-('Summary Data'!H9*'Summary Data'!H$40+'Summary Data'!H26*'Summary Data'!H$39)/17*$A90)</f>
        <v>0.17196466976380667</v>
      </c>
      <c r="I90" s="16">
        <f>('Summary Data'!I25-('Summary Data'!I9*'Summary Data'!I$40+'Summary Data'!I26*'Summary Data'!I$39)/17*$A90)</f>
        <v>-0.046501903944710155</v>
      </c>
      <c r="J90" s="16">
        <f>('Summary Data'!J25-('Summary Data'!J9*'Summary Data'!J$40+'Summary Data'!J26*'Summary Data'!J$39)/17*$A90)</f>
        <v>-0.09084314558598754</v>
      </c>
      <c r="K90" s="16">
        <f>('Summary Data'!K25-('Summary Data'!K9*'Summary Data'!K$40+'Summary Data'!K26*'Summary Data'!K$39)/17*$A90)</f>
        <v>0.1447487367167526</v>
      </c>
      <c r="L90" s="16">
        <f>('Summary Data'!L25-('Summary Data'!L9*'Summary Data'!L$40+'Summary Data'!L26*'Summary Data'!L$39)/17*$A90)</f>
        <v>0.179719747890576</v>
      </c>
      <c r="M90" s="16">
        <f>('Summary Data'!M25-('Summary Data'!M9*'Summary Data'!M$40+'Summary Data'!M26*'Summary Data'!M$39)/17*$A90)</f>
        <v>-0.003098816032356344</v>
      </c>
      <c r="N90" s="16">
        <f>('Summary Data'!N25-('Summary Data'!N9*'Summary Data'!N$40+'Summary Data'!N26*'Summary Data'!N$39)/17*$A90)</f>
        <v>0.038769783694158316</v>
      </c>
      <c r="O90" s="16">
        <f>('Summary Data'!O25-('Summary Data'!O9*'Summary Data'!O$40+'Summary Data'!O26*'Summary Data'!O$39)/17*$A90)</f>
        <v>-0.10803294919487874</v>
      </c>
      <c r="P90" s="16">
        <f>('Summary Data'!P25-('Summary Data'!P9*'Summary Data'!P$40+'Summary Data'!P26*'Summary Data'!P$39)/17*$A90)</f>
        <v>-0.2046232389223523</v>
      </c>
      <c r="Q90" s="16">
        <f>('Summary Data'!Q25-('Summary Data'!Q9*'Summary Data'!Q$40+'Summary Data'!Q26*'Summary Data'!Q$39)/17*$A90)</f>
        <v>-0.14960685000551047</v>
      </c>
      <c r="R90" s="16">
        <f>('Summary Data'!R25-('Summary Data'!R9*'Summary Data'!R$40+'Summary Data'!R26*'Summary Data'!R$39)/17*$A90)</f>
        <v>-0.5380652761955433</v>
      </c>
      <c r="S90" s="16">
        <f>('Summary Data'!S25-('Summary Data'!S9*'Summary Data'!S$40+'Summary Data'!S26*'Summary Data'!S$39)/17*$A90)</f>
        <v>-0.37263167484027676</v>
      </c>
      <c r="T90" s="16">
        <f>('Summary Data'!T25-('Summary Data'!T9*'Summary Data'!T$40+'Summary Data'!T26*'Summary Data'!T$39)/17*$A90)</f>
        <v>0.02274540390351998</v>
      </c>
      <c r="U90" s="16">
        <f>('Summary Data'!U25-('Summary Data'!U9*'Summary Data'!U$40+'Summary Data'!U26*'Summary Data'!U$39)/17*$A90)</f>
        <v>0.13832314826086975</v>
      </c>
      <c r="V90" s="82">
        <f>'Summary Data'!V25</f>
        <v>0</v>
      </c>
    </row>
    <row r="91" spans="1:22" ht="11.25">
      <c r="A91" s="83">
        <v>5</v>
      </c>
      <c r="B91" s="16">
        <f>('Summary Data'!B26-('Summary Data'!B10*'Summary Data'!B$40+'Summary Data'!B27*'Summary Data'!B$39)/17*$A91)</f>
        <v>-1.4592432288656025</v>
      </c>
      <c r="C91" s="16">
        <f>('Summary Data'!C26-('Summary Data'!C10*'Summary Data'!C$40+'Summary Data'!C27*'Summary Data'!C$39)/17*$A91)</f>
        <v>0.033684795188641835</v>
      </c>
      <c r="D91" s="16">
        <f>('Summary Data'!D26-('Summary Data'!D10*'Summary Data'!D$40+'Summary Data'!D27*'Summary Data'!D$39)/17*$A91)</f>
        <v>0.032786747678367735</v>
      </c>
      <c r="E91" s="16">
        <f>('Summary Data'!E26-('Summary Data'!E10*'Summary Data'!E$40+'Summary Data'!E27*'Summary Data'!E$39)/17*$A91)</f>
        <v>-0.06728267085716039</v>
      </c>
      <c r="F91" s="16">
        <f>('Summary Data'!F26-('Summary Data'!F10*'Summary Data'!F$40+'Summary Data'!F27*'Summary Data'!F$39)/17*$A91)</f>
        <v>-0.02061486141124538</v>
      </c>
      <c r="G91" s="16">
        <f>('Summary Data'!G26-('Summary Data'!G10*'Summary Data'!G$40+'Summary Data'!G27*'Summary Data'!G$39)/17*$A91)</f>
        <v>-0.10944730126899038</v>
      </c>
      <c r="H91" s="16">
        <f>('Summary Data'!H26-('Summary Data'!H10*'Summary Data'!H$40+'Summary Data'!H27*'Summary Data'!H$39)/17*$A91)</f>
        <v>-0.01891836708396237</v>
      </c>
      <c r="I91" s="16">
        <f>('Summary Data'!I26-('Summary Data'!I10*'Summary Data'!I$40+'Summary Data'!I27*'Summary Data'!I$39)/17*$A91)</f>
        <v>-0.1135507520654357</v>
      </c>
      <c r="J91" s="16">
        <f>('Summary Data'!J26-('Summary Data'!J10*'Summary Data'!J$40+'Summary Data'!J27*'Summary Data'!J$39)/17*$A91)</f>
        <v>0.03197752739542907</v>
      </c>
      <c r="K91" s="16">
        <f>('Summary Data'!K26-('Summary Data'!K10*'Summary Data'!K$40+'Summary Data'!K27*'Summary Data'!K$39)/17*$A91)</f>
        <v>0.19371324175591675</v>
      </c>
      <c r="L91" s="16">
        <f>('Summary Data'!L26-('Summary Data'!L10*'Summary Data'!L$40+'Summary Data'!L27*'Summary Data'!L$39)/17*$A91)</f>
        <v>-0.009777565041570319</v>
      </c>
      <c r="M91" s="16">
        <f>('Summary Data'!M26-('Summary Data'!M10*'Summary Data'!M$40+'Summary Data'!M27*'Summary Data'!M$39)/17*$A91)</f>
        <v>0.1358632342940324</v>
      </c>
      <c r="N91" s="16">
        <f>('Summary Data'!N26-('Summary Data'!N10*'Summary Data'!N$40+'Summary Data'!N27*'Summary Data'!N$39)/17*$A91)</f>
        <v>0.10572486094969058</v>
      </c>
      <c r="O91" s="16">
        <f>('Summary Data'!O26-('Summary Data'!O10*'Summary Data'!O$40+'Summary Data'!O27*'Summary Data'!O$39)/17*$A91)</f>
        <v>0.11226947806851305</v>
      </c>
      <c r="P91" s="16">
        <f>('Summary Data'!P26-('Summary Data'!P10*'Summary Data'!P$40+'Summary Data'!P27*'Summary Data'!P$39)/17*$A91)</f>
        <v>-0.024725611779000584</v>
      </c>
      <c r="Q91" s="16">
        <f>('Summary Data'!Q26-('Summary Data'!Q10*'Summary Data'!Q$40+'Summary Data'!Q27*'Summary Data'!Q$39)/17*$A91)</f>
        <v>-0.07042579661865452</v>
      </c>
      <c r="R91" s="16">
        <f>('Summary Data'!R26-('Summary Data'!R10*'Summary Data'!R$40+'Summary Data'!R27*'Summary Data'!R$39)/17*$A91)</f>
        <v>0.045787832092383435</v>
      </c>
      <c r="S91" s="16">
        <f>('Summary Data'!S26-('Summary Data'!S10*'Summary Data'!S$40+'Summary Data'!S27*'Summary Data'!S$39)/17*$A91)</f>
        <v>0.048089439180023216</v>
      </c>
      <c r="T91" s="16">
        <f>('Summary Data'!T26-('Summary Data'!T10*'Summary Data'!T$40+'Summary Data'!T27*'Summary Data'!T$39)/17*$A91)</f>
        <v>0.04145327436580004</v>
      </c>
      <c r="U91" s="16">
        <f>('Summary Data'!U26-('Summary Data'!U10*'Summary Data'!U$40+'Summary Data'!U27*'Summary Data'!U$39)/17*$A91)</f>
        <v>0.17092324359257918</v>
      </c>
      <c r="V91" s="82">
        <f>'Summary Data'!V26</f>
        <v>0</v>
      </c>
    </row>
    <row r="92" spans="1:22" ht="11.25">
      <c r="A92" s="83">
        <v>6</v>
      </c>
      <c r="B92" s="16">
        <f>('Summary Data'!B27-('Summary Data'!B11*'Summary Data'!B$40+'Summary Data'!B28*'Summary Data'!B$39)/17*$A92)</f>
        <v>-0.07859299647332127</v>
      </c>
      <c r="C92" s="16">
        <f>('Summary Data'!C27-('Summary Data'!C11*'Summary Data'!C$40+'Summary Data'!C28*'Summary Data'!C$39)/17*$A92)</f>
        <v>0.17129318392003368</v>
      </c>
      <c r="D92" s="16">
        <f>('Summary Data'!D27-('Summary Data'!D11*'Summary Data'!D$40+'Summary Data'!D28*'Summary Data'!D$39)/17*$A92)</f>
        <v>0.1182956864767516</v>
      </c>
      <c r="E92" s="16">
        <f>('Summary Data'!E27-('Summary Data'!E11*'Summary Data'!E$40+'Summary Data'!E28*'Summary Data'!E$39)/17*$A92)</f>
        <v>0.12006911189299802</v>
      </c>
      <c r="F92" s="16">
        <f>('Summary Data'!F27-('Summary Data'!F11*'Summary Data'!F$40+'Summary Data'!F28*'Summary Data'!F$39)/17*$A92)</f>
        <v>0.10983093847314494</v>
      </c>
      <c r="G92" s="16">
        <f>('Summary Data'!G27-('Summary Data'!G11*'Summary Data'!G$40+'Summary Data'!G28*'Summary Data'!G$39)/17*$A92)</f>
        <v>0.16836172149597484</v>
      </c>
      <c r="H92" s="16">
        <f>('Summary Data'!H27-('Summary Data'!H11*'Summary Data'!H$40+'Summary Data'!H28*'Summary Data'!H$39)/17*$A92)</f>
        <v>0.08453872994334069</v>
      </c>
      <c r="I92" s="16">
        <f>('Summary Data'!I27-('Summary Data'!I11*'Summary Data'!I$40+'Summary Data'!I28*'Summary Data'!I$39)/17*$A92)</f>
        <v>0.05411320838422434</v>
      </c>
      <c r="J92" s="16">
        <f>('Summary Data'!J27-('Summary Data'!J11*'Summary Data'!J$40+'Summary Data'!J28*'Summary Data'!J$39)/17*$A92)</f>
        <v>0.07755280991152122</v>
      </c>
      <c r="K92" s="16">
        <f>('Summary Data'!K27-('Summary Data'!K11*'Summary Data'!K$40+'Summary Data'!K28*'Summary Data'!K$39)/17*$A92)</f>
        <v>0.12084796545374055</v>
      </c>
      <c r="L92" s="16">
        <f>('Summary Data'!L27-('Summary Data'!L11*'Summary Data'!L$40+'Summary Data'!L28*'Summary Data'!L$39)/17*$A92)</f>
        <v>0.15802104898077432</v>
      </c>
      <c r="M92" s="16">
        <f>('Summary Data'!M27-('Summary Data'!M11*'Summary Data'!M$40+'Summary Data'!M28*'Summary Data'!M$39)/17*$A92)</f>
        <v>0.09902836466095097</v>
      </c>
      <c r="N92" s="16">
        <f>('Summary Data'!N27-('Summary Data'!N11*'Summary Data'!N$40+'Summary Data'!N28*'Summary Data'!N$39)/17*$A92)</f>
        <v>0.07770231367435212</v>
      </c>
      <c r="O92" s="16">
        <f>('Summary Data'!O27-('Summary Data'!O11*'Summary Data'!O$40+'Summary Data'!O28*'Summary Data'!O$39)/17*$A92)</f>
        <v>0.06445507600387504</v>
      </c>
      <c r="P92" s="16">
        <f>('Summary Data'!P27-('Summary Data'!P11*'Summary Data'!P$40+'Summary Data'!P28*'Summary Data'!P$39)/17*$A92)</f>
        <v>0.04337973320304894</v>
      </c>
      <c r="Q92" s="16">
        <f>('Summary Data'!Q27-('Summary Data'!Q11*'Summary Data'!Q$40+'Summary Data'!Q28*'Summary Data'!Q$39)/17*$A92)</f>
        <v>0.02238849326973516</v>
      </c>
      <c r="R92" s="16">
        <f>('Summary Data'!R27-('Summary Data'!R11*'Summary Data'!R$40+'Summary Data'!R28*'Summary Data'!R$39)/17*$A92)</f>
        <v>0.05379279505317969</v>
      </c>
      <c r="S92" s="16">
        <f>('Summary Data'!S27-('Summary Data'!S11*'Summary Data'!S$40+'Summary Data'!S28*'Summary Data'!S$39)/17*$A92)</f>
        <v>0.0319266661877467</v>
      </c>
      <c r="T92" s="16">
        <f>('Summary Data'!T27-('Summary Data'!T11*'Summary Data'!T$40+'Summary Data'!T28*'Summary Data'!T$39)/17*$A92)</f>
        <v>0.13821929927300436</v>
      </c>
      <c r="U92" s="16">
        <f>('Summary Data'!U27-('Summary Data'!U11*'Summary Data'!U$40+'Summary Data'!U28*'Summary Data'!U$39)/17*$A92)</f>
        <v>0.010390693510623553</v>
      </c>
      <c r="V92" s="82">
        <f>'Summary Data'!V27</f>
        <v>0</v>
      </c>
    </row>
    <row r="93" spans="1:22" ht="11.25">
      <c r="A93" s="83">
        <v>7</v>
      </c>
      <c r="B93" s="16">
        <f>('Summary Data'!B28-('Summary Data'!B12*'Summary Data'!B$40+'Summary Data'!B29*'Summary Data'!B$39)/17*$A93)</f>
        <v>-1.0623527224535023</v>
      </c>
      <c r="C93" s="16">
        <f>('Summary Data'!C28-('Summary Data'!C12*'Summary Data'!C$40+'Summary Data'!C29*'Summary Data'!C$39)/17*$A93)</f>
        <v>0.05525830025703846</v>
      </c>
      <c r="D93" s="16">
        <f>('Summary Data'!D28-('Summary Data'!D12*'Summary Data'!D$40+'Summary Data'!D29*'Summary Data'!D$39)/17*$A93)</f>
        <v>0.07853765776060381</v>
      </c>
      <c r="E93" s="16">
        <f>('Summary Data'!E28-('Summary Data'!E12*'Summary Data'!E$40+'Summary Data'!E29*'Summary Data'!E$39)/17*$A93)</f>
        <v>0.016191297560883083</v>
      </c>
      <c r="F93" s="16">
        <f>('Summary Data'!F28-('Summary Data'!F12*'Summary Data'!F$40+'Summary Data'!F29*'Summary Data'!F$39)/17*$A93)</f>
        <v>0.029933350074619926</v>
      </c>
      <c r="G93" s="16">
        <f>('Summary Data'!G28-('Summary Data'!G12*'Summary Data'!G$40+'Summary Data'!G29*'Summary Data'!G$39)/17*$A93)</f>
        <v>-0.01986634960447268</v>
      </c>
      <c r="H93" s="16">
        <f>('Summary Data'!H28-('Summary Data'!H12*'Summary Data'!H$40+'Summary Data'!H29*'Summary Data'!H$39)/17*$A93)</f>
        <v>0.004829821193808918</v>
      </c>
      <c r="I93" s="16">
        <f>('Summary Data'!I28-('Summary Data'!I12*'Summary Data'!I$40+'Summary Data'!I29*'Summary Data'!I$39)/17*$A93)</f>
        <v>-0.007405865935659943</v>
      </c>
      <c r="J93" s="16">
        <f>('Summary Data'!J28-('Summary Data'!J12*'Summary Data'!J$40+'Summary Data'!J29*'Summary Data'!J$39)/17*$A93)</f>
        <v>-0.045552224551340156</v>
      </c>
      <c r="K93" s="16">
        <f>('Summary Data'!K28-('Summary Data'!K12*'Summary Data'!K$40+'Summary Data'!K29*'Summary Data'!K$39)/17*$A93)</f>
        <v>0.03343266073571782</v>
      </c>
      <c r="L93" s="16">
        <f>('Summary Data'!L28-('Summary Data'!L12*'Summary Data'!L$40+'Summary Data'!L29*'Summary Data'!L$39)/17*$A93)</f>
        <v>-0.022525592964832468</v>
      </c>
      <c r="M93" s="16">
        <f>('Summary Data'!M28-('Summary Data'!M12*'Summary Data'!M$40+'Summary Data'!M29*'Summary Data'!M$39)/17*$A93)</f>
        <v>0.0015839696442529558</v>
      </c>
      <c r="N93" s="16">
        <f>('Summary Data'!N28-('Summary Data'!N12*'Summary Data'!N$40+'Summary Data'!N29*'Summary Data'!N$39)/17*$A93)</f>
        <v>-0.013943154142271853</v>
      </c>
      <c r="O93" s="16">
        <f>('Summary Data'!O28-('Summary Data'!O12*'Summary Data'!O$40+'Summary Data'!O29*'Summary Data'!O$39)/17*$A93)</f>
        <v>0.03640562449909938</v>
      </c>
      <c r="P93" s="16">
        <f>('Summary Data'!P28-('Summary Data'!P12*'Summary Data'!P$40+'Summary Data'!P29*'Summary Data'!P$39)/17*$A93)</f>
        <v>0.037423300706557604</v>
      </c>
      <c r="Q93" s="16">
        <f>('Summary Data'!Q28-('Summary Data'!Q12*'Summary Data'!Q$40+'Summary Data'!Q29*'Summary Data'!Q$39)/17*$A93)</f>
        <v>0.05342845033989449</v>
      </c>
      <c r="R93" s="16">
        <f>('Summary Data'!R28-('Summary Data'!R12*'Summary Data'!R$40+'Summary Data'!R29*'Summary Data'!R$39)/17*$A93)</f>
        <v>0.018624472420363525</v>
      </c>
      <c r="S93" s="16">
        <f>('Summary Data'!S28-('Summary Data'!S12*'Summary Data'!S$40+'Summary Data'!S29*'Summary Data'!S$39)/17*$A93)</f>
        <v>0.02053335138069265</v>
      </c>
      <c r="T93" s="16">
        <f>('Summary Data'!T28-('Summary Data'!T12*'Summary Data'!T$40+'Summary Data'!T29*'Summary Data'!T$39)/17*$A93)</f>
        <v>0.06035794824551715</v>
      </c>
      <c r="U93" s="16">
        <f>('Summary Data'!U28-('Summary Data'!U12*'Summary Data'!U$40+'Summary Data'!U29*'Summary Data'!U$39)/17*$A93)</f>
        <v>0.025164484640819267</v>
      </c>
      <c r="V93" s="82">
        <f>'Summary Data'!V28</f>
        <v>0</v>
      </c>
    </row>
    <row r="94" spans="1:22" ht="11.25">
      <c r="A94" s="83">
        <v>8</v>
      </c>
      <c r="B94" s="16">
        <f>('Summary Data'!B29-('Summary Data'!B13*'Summary Data'!B$40+'Summary Data'!B30*'Summary Data'!B$39)/17*$A94)</f>
        <v>0.10525140471281</v>
      </c>
      <c r="C94" s="16">
        <f>('Summary Data'!C29-('Summary Data'!C13*'Summary Data'!C$40+'Summary Data'!C30*'Summary Data'!C$39)/17*$A94)</f>
        <v>-0.033491687583761226</v>
      </c>
      <c r="D94" s="16">
        <f>('Summary Data'!D29-('Summary Data'!D13*'Summary Data'!D$40+'Summary Data'!D30*'Summary Data'!D$39)/17*$A94)</f>
        <v>-0.03107299089863963</v>
      </c>
      <c r="E94" s="16">
        <f>('Summary Data'!E29-('Summary Data'!E13*'Summary Data'!E$40+'Summary Data'!E30*'Summary Data'!E$39)/17*$A94)</f>
        <v>-0.045531484692669454</v>
      </c>
      <c r="F94" s="16">
        <f>('Summary Data'!F29-('Summary Data'!F13*'Summary Data'!F$40+'Summary Data'!F30*'Summary Data'!F$39)/17*$A94)</f>
        <v>-0.043166622718267975</v>
      </c>
      <c r="G94" s="16">
        <f>('Summary Data'!G29-('Summary Data'!G13*'Summary Data'!G$40+'Summary Data'!G30*'Summary Data'!G$39)/17*$A94)</f>
        <v>-0.05867991547538426</v>
      </c>
      <c r="H94" s="16">
        <f>('Summary Data'!H29-('Summary Data'!H13*'Summary Data'!H$40+'Summary Data'!H30*'Summary Data'!H$39)/17*$A94)</f>
        <v>-0.05036802117057887</v>
      </c>
      <c r="I94" s="16">
        <f>('Summary Data'!I29-('Summary Data'!I13*'Summary Data'!I$40+'Summary Data'!I30*'Summary Data'!I$39)/17*$A94)</f>
        <v>-0.04493667793717236</v>
      </c>
      <c r="J94" s="16">
        <f>('Summary Data'!J29-('Summary Data'!J13*'Summary Data'!J$40+'Summary Data'!J30*'Summary Data'!J$39)/17*$A94)</f>
        <v>-0.06952686540641098</v>
      </c>
      <c r="K94" s="16">
        <f>('Summary Data'!K29-('Summary Data'!K13*'Summary Data'!K$40+'Summary Data'!K30*'Summary Data'!K$39)/17*$A94)</f>
        <v>-0.042507766819437035</v>
      </c>
      <c r="L94" s="16">
        <f>('Summary Data'!L29-('Summary Data'!L13*'Summary Data'!L$40+'Summary Data'!L30*'Summary Data'!L$39)/17*$A94)</f>
        <v>-0.02641707245559069</v>
      </c>
      <c r="M94" s="16">
        <f>('Summary Data'!M29-('Summary Data'!M13*'Summary Data'!M$40+'Summary Data'!M30*'Summary Data'!M$39)/17*$A94)</f>
        <v>-0.06648683735986069</v>
      </c>
      <c r="N94" s="16">
        <f>('Summary Data'!N29-('Summary Data'!N13*'Summary Data'!N$40+'Summary Data'!N30*'Summary Data'!N$39)/17*$A94)</f>
        <v>-0.07115616030097055</v>
      </c>
      <c r="O94" s="16">
        <f>('Summary Data'!O29-('Summary Data'!O13*'Summary Data'!O$40+'Summary Data'!O30*'Summary Data'!O$39)/17*$A94)</f>
        <v>-0.05281046357733366</v>
      </c>
      <c r="P94" s="16">
        <f>('Summary Data'!P29-('Summary Data'!P13*'Summary Data'!P$40+'Summary Data'!P30*'Summary Data'!P$39)/17*$A94)</f>
        <v>-0.08966284083859138</v>
      </c>
      <c r="Q94" s="16">
        <f>('Summary Data'!Q29-('Summary Data'!Q13*'Summary Data'!Q$40+'Summary Data'!Q30*'Summary Data'!Q$39)/17*$A94)</f>
        <v>-0.056620851102718486</v>
      </c>
      <c r="R94" s="16">
        <f>('Summary Data'!R29-('Summary Data'!R13*'Summary Data'!R$40+'Summary Data'!R30*'Summary Data'!R$39)/17*$A94)</f>
        <v>-0.017054997920590023</v>
      </c>
      <c r="S94" s="16">
        <f>('Summary Data'!S29-('Summary Data'!S13*'Summary Data'!S$40+'Summary Data'!S30*'Summary Data'!S$39)/17*$A94)</f>
        <v>-0.023246921402651</v>
      </c>
      <c r="T94" s="16">
        <f>('Summary Data'!T29-('Summary Data'!T13*'Summary Data'!T$40+'Summary Data'!T30*'Summary Data'!T$39)/17*$A94)</f>
        <v>-0.047020786602279444</v>
      </c>
      <c r="U94" s="16">
        <f>('Summary Data'!U29-('Summary Data'!U13*'Summary Data'!U$40+'Summary Data'!U30*'Summary Data'!U$39)/17*$A94)</f>
        <v>0.0021599212538408116</v>
      </c>
      <c r="V94" s="82">
        <f>'Summary Data'!V29</f>
        <v>0</v>
      </c>
    </row>
    <row r="95" spans="1:22" ht="11.25">
      <c r="A95" s="83">
        <v>9</v>
      </c>
      <c r="B95" s="16">
        <f>('Summary Data'!B30-('Summary Data'!B14*'Summary Data'!B$40+'Summary Data'!B31*'Summary Data'!B$39)/17*$A95)</f>
        <v>0.15336621986288757</v>
      </c>
      <c r="C95" s="16">
        <f>('Summary Data'!C30-('Summary Data'!C14*'Summary Data'!C$40+'Summary Data'!C31*'Summary Data'!C$39)/17*$A95)</f>
        <v>0.011673175941114451</v>
      </c>
      <c r="D95" s="16">
        <f>('Summary Data'!D30-('Summary Data'!D14*'Summary Data'!D$40+'Summary Data'!D31*'Summary Data'!D$39)/17*$A95)</f>
        <v>0.0308065094348553</v>
      </c>
      <c r="E95" s="16">
        <f>('Summary Data'!E30-('Summary Data'!E14*'Summary Data'!E$40+'Summary Data'!E31*'Summary Data'!E$39)/17*$A95)</f>
        <v>-0.005874813573629914</v>
      </c>
      <c r="F95" s="16">
        <f>('Summary Data'!F30-('Summary Data'!F14*'Summary Data'!F$40+'Summary Data'!F31*'Summary Data'!F$39)/17*$A95)</f>
        <v>-0.04351143760407769</v>
      </c>
      <c r="G95" s="16">
        <f>('Summary Data'!G30-('Summary Data'!G14*'Summary Data'!G$40+'Summary Data'!G31*'Summary Data'!G$39)/17*$A95)</f>
        <v>-0.024651230797366547</v>
      </c>
      <c r="H95" s="16">
        <f>('Summary Data'!H30-('Summary Data'!H14*'Summary Data'!H$40+'Summary Data'!H31*'Summary Data'!H$39)/17*$A95)</f>
        <v>0.01617148665597691</v>
      </c>
      <c r="I95" s="16">
        <f>('Summary Data'!I30-('Summary Data'!I14*'Summary Data'!I$40+'Summary Data'!I31*'Summary Data'!I$39)/17*$A95)</f>
        <v>0.014105486834867051</v>
      </c>
      <c r="J95" s="16">
        <f>('Summary Data'!J30-('Summary Data'!J14*'Summary Data'!J$40+'Summary Data'!J31*'Summary Data'!J$39)/17*$A95)</f>
        <v>-0.0022160195403143346</v>
      </c>
      <c r="K95" s="16">
        <f>('Summary Data'!K30-('Summary Data'!K14*'Summary Data'!K$40+'Summary Data'!K31*'Summary Data'!K$39)/17*$A95)</f>
        <v>-0.009505961258201828</v>
      </c>
      <c r="L95" s="16">
        <f>('Summary Data'!L30-('Summary Data'!L14*'Summary Data'!L$40+'Summary Data'!L31*'Summary Data'!L$39)/17*$A95)</f>
        <v>0.0011424315262520413</v>
      </c>
      <c r="M95" s="16">
        <f>('Summary Data'!M30-('Summary Data'!M14*'Summary Data'!M$40+'Summary Data'!M31*'Summary Data'!M$39)/17*$A95)</f>
        <v>0.011301767710623953</v>
      </c>
      <c r="N95" s="16">
        <f>('Summary Data'!N30-('Summary Data'!N14*'Summary Data'!N$40+'Summary Data'!N31*'Summary Data'!N$39)/17*$A95)</f>
        <v>-0.028660194622960856</v>
      </c>
      <c r="O95" s="16">
        <f>('Summary Data'!O30-('Summary Data'!O14*'Summary Data'!O$40+'Summary Data'!O31*'Summary Data'!O$39)/17*$A95)</f>
        <v>-0.039642710524474656</v>
      </c>
      <c r="P95" s="16">
        <f>('Summary Data'!P30-('Summary Data'!P14*'Summary Data'!P$40+'Summary Data'!P31*'Summary Data'!P$39)/17*$A95)</f>
        <v>0.013882434904742509</v>
      </c>
      <c r="Q95" s="16">
        <f>('Summary Data'!Q30-('Summary Data'!Q14*'Summary Data'!Q$40+'Summary Data'!Q31*'Summary Data'!Q$39)/17*$A95)</f>
        <v>0.04164405933831743</v>
      </c>
      <c r="R95" s="16">
        <f>('Summary Data'!R30-('Summary Data'!R14*'Summary Data'!R$40+'Summary Data'!R31*'Summary Data'!R$39)/17*$A95)</f>
        <v>0.007982198335151833</v>
      </c>
      <c r="S95" s="16">
        <f>('Summary Data'!S30-('Summary Data'!S14*'Summary Data'!S$40+'Summary Data'!S31*'Summary Data'!S$39)/17*$A95)</f>
        <v>-0.0018671614526260608</v>
      </c>
      <c r="T95" s="16">
        <f>('Summary Data'!T30-('Summary Data'!T14*'Summary Data'!T$40+'Summary Data'!T31*'Summary Data'!T$39)/17*$A95)</f>
        <v>-0.02305901257465434</v>
      </c>
      <c r="U95" s="16">
        <f>('Summary Data'!U30-('Summary Data'!U14*'Summary Data'!U$40+'Summary Data'!U31*'Summary Data'!U$39)/17*$A95)</f>
        <v>0.05092785623163188</v>
      </c>
      <c r="V95" s="82">
        <f>'Summary Data'!V30</f>
        <v>0</v>
      </c>
    </row>
    <row r="96" spans="1:22" ht="11.25">
      <c r="A96" s="83">
        <v>10</v>
      </c>
      <c r="B96" s="16">
        <f>('Summary Data'!B31-('Summary Data'!B15*'Summary Data'!B$40+'Summary Data'!B32*'Summary Data'!B$39)/17*$A96)</f>
        <v>0</v>
      </c>
      <c r="C96" s="16">
        <f>('Summary Data'!C31-('Summary Data'!C15*'Summary Data'!C$40+'Summary Data'!C32*'Summary Data'!C$39)/17*$A96)</f>
        <v>2.7755575615628914E-17</v>
      </c>
      <c r="D96" s="16">
        <f>('Summary Data'!D31-('Summary Data'!D15*'Summary Data'!D$40+'Summary Data'!D32*'Summary Data'!D$39)/17*$A96)</f>
        <v>2.7755575615628914E-17</v>
      </c>
      <c r="E96" s="16">
        <f>('Summary Data'!E31-('Summary Data'!E15*'Summary Data'!E$40+'Summary Data'!E32*'Summary Data'!E$39)/17*$A96)</f>
        <v>-5.551115123125783E-17</v>
      </c>
      <c r="F96" s="16">
        <f>('Summary Data'!F31-('Summary Data'!F15*'Summary Data'!F$40+'Summary Data'!F32*'Summary Data'!F$39)/17*$A96)</f>
        <v>0</v>
      </c>
      <c r="G96" s="16">
        <f>('Summary Data'!G31-('Summary Data'!G15*'Summary Data'!G$40+'Summary Data'!G32*'Summary Data'!G$39)/17*$A96)</f>
        <v>2.7755575615628914E-17</v>
      </c>
      <c r="H96" s="16">
        <f>('Summary Data'!H31-('Summary Data'!H15*'Summary Data'!H$40+'Summary Data'!H32*'Summary Data'!H$39)/17*$A96)</f>
        <v>5.551115123125783E-17</v>
      </c>
      <c r="I96" s="16">
        <f>('Summary Data'!I31-('Summary Data'!I15*'Summary Data'!I$40+'Summary Data'!I32*'Summary Data'!I$39)/17*$A96)</f>
        <v>0</v>
      </c>
      <c r="J96" s="16">
        <f>('Summary Data'!J31-('Summary Data'!J15*'Summary Data'!J$40+'Summary Data'!J32*'Summary Data'!J$39)/17*$A96)</f>
        <v>0</v>
      </c>
      <c r="K96" s="16">
        <f>('Summary Data'!K31-('Summary Data'!K15*'Summary Data'!K$40+'Summary Data'!K32*'Summary Data'!K$39)/17*$A96)</f>
        <v>-2.7755575615628914E-17</v>
      </c>
      <c r="L96" s="16">
        <f>('Summary Data'!L31-('Summary Data'!L15*'Summary Data'!L$40+'Summary Data'!L32*'Summary Data'!L$39)/17*$A96)</f>
        <v>-2.7755575615628914E-17</v>
      </c>
      <c r="M96" s="16">
        <f>('Summary Data'!M31-('Summary Data'!M15*'Summary Data'!M$40+'Summary Data'!M32*'Summary Data'!M$39)/17*$A96)</f>
        <v>0</v>
      </c>
      <c r="N96" s="16">
        <f>('Summary Data'!N31-('Summary Data'!N15*'Summary Data'!N$40+'Summary Data'!N32*'Summary Data'!N$39)/17*$A96)</f>
        <v>0</v>
      </c>
      <c r="O96" s="16">
        <f>('Summary Data'!O31-('Summary Data'!O15*'Summary Data'!O$40+'Summary Data'!O32*'Summary Data'!O$39)/17*$A96)</f>
        <v>-2.7755575615628914E-17</v>
      </c>
      <c r="P96" s="16">
        <f>('Summary Data'!P31-('Summary Data'!P15*'Summary Data'!P$40+'Summary Data'!P32*'Summary Data'!P$39)/17*$A96)</f>
        <v>2.7755575615628914E-17</v>
      </c>
      <c r="Q96" s="16">
        <f>('Summary Data'!Q31-('Summary Data'!Q15*'Summary Data'!Q$40+'Summary Data'!Q32*'Summary Data'!Q$39)/17*$A96)</f>
        <v>-2.7755575615628914E-17</v>
      </c>
      <c r="R96" s="16">
        <f>('Summary Data'!R31-('Summary Data'!R15*'Summary Data'!R$40+'Summary Data'!R32*'Summary Data'!R$39)/17*$A96)</f>
        <v>5.551115123125783E-17</v>
      </c>
      <c r="S96" s="16">
        <f>('Summary Data'!S31-('Summary Data'!S15*'Summary Data'!S$40+'Summary Data'!S32*'Summary Data'!S$39)/17*$A96)</f>
        <v>2.7755575615628914E-17</v>
      </c>
      <c r="T96" s="16">
        <f>('Summary Data'!T31-('Summary Data'!T15*'Summary Data'!T$40+'Summary Data'!T32*'Summary Data'!T$39)/17*$A96)</f>
        <v>-5.551115123125783E-17</v>
      </c>
      <c r="U96" s="16">
        <f>('Summary Data'!U31-('Summary Data'!U15*'Summary Data'!U$40+'Summary Data'!U32*'Summary Data'!U$39)/17*$A96)</f>
        <v>-2.7755575615628914E-17</v>
      </c>
      <c r="V96" s="82">
        <f>'Summary Data'!V31</f>
        <v>0</v>
      </c>
    </row>
    <row r="97" spans="1:23" ht="11.25">
      <c r="A97" s="83">
        <v>11</v>
      </c>
      <c r="B97" s="16">
        <f>('Summary Data'!B32-('Summary Data'!B16*'Summary Data'!B$40+'Summary Data'!B33*'Summary Data'!B$39)/17*$A97)</f>
        <v>-0.15870436582063668</v>
      </c>
      <c r="C97" s="16">
        <f>('Summary Data'!C32-('Summary Data'!C16*'Summary Data'!C$40+'Summary Data'!C33*'Summary Data'!C$39)/17*$A97)</f>
        <v>-0.01376998958439652</v>
      </c>
      <c r="D97" s="16">
        <f>('Summary Data'!D32-('Summary Data'!D16*'Summary Data'!D$40+'Summary Data'!D33*'Summary Data'!D$39)/17*$A97)</f>
        <v>-0.006985926690439199</v>
      </c>
      <c r="E97" s="16">
        <f>('Summary Data'!E32-('Summary Data'!E16*'Summary Data'!E$40+'Summary Data'!E33*'Summary Data'!E$39)/17*$A97)</f>
        <v>-0.017920861431302285</v>
      </c>
      <c r="F97" s="16">
        <f>('Summary Data'!F32-('Summary Data'!F16*'Summary Data'!F$40+'Summary Data'!F33*'Summary Data'!F$39)/17*$A97)</f>
        <v>-0.011807455786453728</v>
      </c>
      <c r="G97" s="16">
        <f>('Summary Data'!G32-('Summary Data'!G16*'Summary Data'!G$40+'Summary Data'!G33*'Summary Data'!G$39)/17*$A97)</f>
        <v>-0.022203213289322423</v>
      </c>
      <c r="H97" s="16">
        <f>('Summary Data'!H32-('Summary Data'!H16*'Summary Data'!H$40+'Summary Data'!H33*'Summary Data'!H$39)/17*$A97)</f>
        <v>-0.013199725820849672</v>
      </c>
      <c r="I97" s="16">
        <f>('Summary Data'!I32-('Summary Data'!I16*'Summary Data'!I$40+'Summary Data'!I33*'Summary Data'!I$39)/17*$A97)</f>
        <v>-0.015336648725157392</v>
      </c>
      <c r="J97" s="16">
        <f>('Summary Data'!J32-('Summary Data'!J16*'Summary Data'!J$40+'Summary Data'!J33*'Summary Data'!J$39)/17*$A97)</f>
        <v>-0.025376725950781807</v>
      </c>
      <c r="K97" s="16">
        <f>('Summary Data'!K32-('Summary Data'!K16*'Summary Data'!K$40+'Summary Data'!K33*'Summary Data'!K$39)/17*$A97)</f>
        <v>-0.011611503175837784</v>
      </c>
      <c r="L97" s="16">
        <f>('Summary Data'!L32-('Summary Data'!L16*'Summary Data'!L$40+'Summary Data'!L33*'Summary Data'!L$39)/17*$A97)</f>
        <v>-0.02635595560687106</v>
      </c>
      <c r="M97" s="16">
        <f>('Summary Data'!M32-('Summary Data'!M16*'Summary Data'!M$40+'Summary Data'!M33*'Summary Data'!M$39)/17*$A97)</f>
        <v>-0.02011857931574007</v>
      </c>
      <c r="N97" s="16">
        <f>('Summary Data'!N32-('Summary Data'!N16*'Summary Data'!N$40+'Summary Data'!N33*'Summary Data'!N$39)/17*$A97)</f>
        <v>-0.03315965903945962</v>
      </c>
      <c r="O97" s="16">
        <f>('Summary Data'!O32-('Summary Data'!O16*'Summary Data'!O$40+'Summary Data'!O33*'Summary Data'!O$39)/17*$A97)</f>
        <v>-0.023223043964121337</v>
      </c>
      <c r="P97" s="16">
        <f>('Summary Data'!P32-('Summary Data'!P16*'Summary Data'!P$40+'Summary Data'!P33*'Summary Data'!P$39)/17*$A97)</f>
        <v>-0.024392571365511956</v>
      </c>
      <c r="Q97" s="16">
        <f>('Summary Data'!Q32-('Summary Data'!Q16*'Summary Data'!Q$40+'Summary Data'!Q33*'Summary Data'!Q$39)/17*$A97)</f>
        <v>-0.018050317183388394</v>
      </c>
      <c r="R97" s="16">
        <f>('Summary Data'!R32-('Summary Data'!R16*'Summary Data'!R$40+'Summary Data'!R33*'Summary Data'!R$39)/17*$A97)</f>
        <v>-0.025601151007572744</v>
      </c>
      <c r="S97" s="16">
        <f>('Summary Data'!S32-('Summary Data'!S16*'Summary Data'!S$40+'Summary Data'!S33*'Summary Data'!S$39)/17*$A97)</f>
        <v>-0.029028178291809217</v>
      </c>
      <c r="T97" s="16">
        <f>('Summary Data'!T32-('Summary Data'!T16*'Summary Data'!T$40+'Summary Data'!T33*'Summary Data'!T$39)/17*$A97)</f>
        <v>-0.02762135101853073</v>
      </c>
      <c r="U97" s="16">
        <f>('Summary Data'!U32-('Summary Data'!U16*'Summary Data'!U$40+'Summary Data'!U33*'Summary Data'!U$39)/17*$A97)</f>
        <v>0.0016474071834761458</v>
      </c>
      <c r="V97" s="82">
        <f>'Summary Data'!V32</f>
        <v>0</v>
      </c>
      <c r="W97" s="42" t="s">
        <v>90</v>
      </c>
    </row>
    <row r="98" spans="1:23" ht="11.25">
      <c r="A98" s="83">
        <v>12</v>
      </c>
      <c r="B98" s="16">
        <f>('Summary Data'!B33-('Summary Data'!B17*'Summary Data'!B$40+'Summary Data'!B34*'Summary Data'!B$39)/17*$A98)*10</f>
        <v>0.1069437321772613</v>
      </c>
      <c r="C98" s="16">
        <f>('Summary Data'!C33-('Summary Data'!C17*'Summary Data'!C$40+'Summary Data'!C34*'Summary Data'!C$39)/17*$A98)*10</f>
        <v>0.0949978526291333</v>
      </c>
      <c r="D98" s="16">
        <f>('Summary Data'!D33-('Summary Data'!D17*'Summary Data'!D$40+'Summary Data'!D34*'Summary Data'!D$39)/17*$A98)*10</f>
        <v>0.09462383526495904</v>
      </c>
      <c r="E98" s="16">
        <f>('Summary Data'!E33-('Summary Data'!E17*'Summary Data'!E$40+'Summary Data'!E34*'Summary Data'!E$39)/17*$A98)*10</f>
        <v>0.10471279303608423</v>
      </c>
      <c r="F98" s="16">
        <f>('Summary Data'!F33-('Summary Data'!F17*'Summary Data'!F$40+'Summary Data'!F34*'Summary Data'!F$39)/17*$A98)*10</f>
        <v>0.09842960303277297</v>
      </c>
      <c r="G98" s="16">
        <f>('Summary Data'!G33-('Summary Data'!G17*'Summary Data'!G$40+'Summary Data'!G34*'Summary Data'!G$39)/17*$A98)*10</f>
        <v>0.11054950699973948</v>
      </c>
      <c r="H98" s="16">
        <f>('Summary Data'!H33-('Summary Data'!H17*'Summary Data'!H$40+'Summary Data'!H34*'Summary Data'!H$39)/17*$A98)*10</f>
        <v>0.08731111099082124</v>
      </c>
      <c r="I98" s="16">
        <f>('Summary Data'!I33-('Summary Data'!I17*'Summary Data'!I$40+'Summary Data'!I34*'Summary Data'!I$39)/17*$A98)*10</f>
        <v>0.08027638348682552</v>
      </c>
      <c r="J98" s="16">
        <f>('Summary Data'!J33-('Summary Data'!J17*'Summary Data'!J$40+'Summary Data'!J34*'Summary Data'!J$39)/17*$A98)*10</f>
        <v>0.09530914365344259</v>
      </c>
      <c r="K98" s="16">
        <f>('Summary Data'!K33-('Summary Data'!K17*'Summary Data'!K$40+'Summary Data'!K34*'Summary Data'!K$39)/17*$A98)*10</f>
        <v>0.09686358497244779</v>
      </c>
      <c r="L98" s="16">
        <f>('Summary Data'!L33-('Summary Data'!L17*'Summary Data'!L$40+'Summary Data'!L34*'Summary Data'!L$39)/17*$A98)*10</f>
        <v>0.11657968512669842</v>
      </c>
      <c r="M98" s="16">
        <f>('Summary Data'!M33-('Summary Data'!M17*'Summary Data'!M$40+'Summary Data'!M34*'Summary Data'!M$39)/17*$A98)*10</f>
        <v>0.10252242806322857</v>
      </c>
      <c r="N98" s="16">
        <f>('Summary Data'!N33-('Summary Data'!N17*'Summary Data'!N$40+'Summary Data'!N34*'Summary Data'!N$39)/17*$A98)*10</f>
        <v>0.0766608972517055</v>
      </c>
      <c r="O98" s="16">
        <f>('Summary Data'!O33-('Summary Data'!O17*'Summary Data'!O$40+'Summary Data'!O34*'Summary Data'!O$39)/17*$A98)*10</f>
        <v>0.09859077296576126</v>
      </c>
      <c r="P98" s="16">
        <f>('Summary Data'!P33-('Summary Data'!P17*'Summary Data'!P$40+'Summary Data'!P34*'Summary Data'!P$39)/17*$A98)*10</f>
        <v>0.11512400096353889</v>
      </c>
      <c r="Q98" s="16">
        <f>('Summary Data'!Q33-('Summary Data'!Q17*'Summary Data'!Q$40+'Summary Data'!Q34*'Summary Data'!Q$39)/17*$A98)*10</f>
        <v>0.0917759209687867</v>
      </c>
      <c r="R98" s="16">
        <f>('Summary Data'!R33-('Summary Data'!R17*'Summary Data'!R$40+'Summary Data'!R34*'Summary Data'!R$39)/17*$A98)*10</f>
        <v>0.09682000308386181</v>
      </c>
      <c r="S98" s="16">
        <f>('Summary Data'!S33-('Summary Data'!S17*'Summary Data'!S$40+'Summary Data'!S34*'Summary Data'!S$39)/17*$A98)*10</f>
        <v>0.06760896163203925</v>
      </c>
      <c r="T98" s="16">
        <f>('Summary Data'!T33-('Summary Data'!T17*'Summary Data'!T$40+'Summary Data'!T34*'Summary Data'!T$39)/17*$A98)*10</f>
        <v>0.09209140197490484</v>
      </c>
      <c r="U98" s="16">
        <f>('Summary Data'!U33-('Summary Data'!U17*'Summary Data'!U$40+'Summary Data'!U34*'Summary Data'!U$39)/17*$A98)*10</f>
        <v>0.030105991657838338</v>
      </c>
      <c r="V98" s="82">
        <f>'Summary Data'!V33*10</f>
        <v>0</v>
      </c>
      <c r="W98" s="42" t="s">
        <v>90</v>
      </c>
    </row>
    <row r="99" spans="1:23" ht="11.25">
      <c r="A99" s="83">
        <v>13</v>
      </c>
      <c r="B99" s="16">
        <f>('Summary Data'!B34-('Summary Data'!B18*'Summary Data'!B$40+'Summary Data'!B35*'Summary Data'!B$39)/17*$A99)*10</f>
        <v>0.1419593511612557</v>
      </c>
      <c r="C99" s="16">
        <f>('Summary Data'!C34-('Summary Data'!C18*'Summary Data'!C$40+'Summary Data'!C35*'Summary Data'!C$39)/17*$A99)*10</f>
        <v>-0.017054857789167762</v>
      </c>
      <c r="D99" s="16">
        <f>('Summary Data'!D34-('Summary Data'!D18*'Summary Data'!D$40+'Summary Data'!D35*'Summary Data'!D$39)/17*$A99)*10</f>
        <v>0.023773387807499713</v>
      </c>
      <c r="E99" s="16">
        <f>('Summary Data'!E34-('Summary Data'!E18*'Summary Data'!E$40+'Summary Data'!E35*'Summary Data'!E$39)/17*$A99)*10</f>
        <v>-0.004675467952923737</v>
      </c>
      <c r="F99" s="16">
        <f>('Summary Data'!F34-('Summary Data'!F18*'Summary Data'!F$40+'Summary Data'!F35*'Summary Data'!F$39)/17*$A99)*10</f>
        <v>-0.024531834374223294</v>
      </c>
      <c r="G99" s="16">
        <f>('Summary Data'!G34-('Summary Data'!G18*'Summary Data'!G$40+'Summary Data'!G35*'Summary Data'!G$39)/17*$A99)*10</f>
        <v>-0.027243644160851038</v>
      </c>
      <c r="H99" s="16">
        <f>('Summary Data'!H34-('Summary Data'!H18*'Summary Data'!H$40+'Summary Data'!H35*'Summary Data'!H$39)/17*$A99)*10</f>
        <v>0.012208464646804355</v>
      </c>
      <c r="I99" s="16">
        <f>('Summary Data'!I34-('Summary Data'!I18*'Summary Data'!I$40+'Summary Data'!I35*'Summary Data'!I$39)/17*$A99)*10</f>
        <v>0.025761492938759428</v>
      </c>
      <c r="J99" s="16">
        <f>('Summary Data'!J34-('Summary Data'!J18*'Summary Data'!J$40+'Summary Data'!J35*'Summary Data'!J$39)/17*$A99)*10</f>
        <v>0.009876009901306623</v>
      </c>
      <c r="K99" s="16">
        <f>('Summary Data'!K34-('Summary Data'!K18*'Summary Data'!K$40+'Summary Data'!K35*'Summary Data'!K$39)/17*$A99)*10</f>
        <v>0.011321510710707704</v>
      </c>
      <c r="L99" s="16">
        <f>('Summary Data'!L34-('Summary Data'!L18*'Summary Data'!L$40+'Summary Data'!L35*'Summary Data'!L$39)/17*$A99)*10</f>
        <v>-0.004612610814193714</v>
      </c>
      <c r="M99" s="16">
        <f>('Summary Data'!M34-('Summary Data'!M18*'Summary Data'!M$40+'Summary Data'!M35*'Summary Data'!M$39)/17*$A99)*10</f>
        <v>0.019928494361653937</v>
      </c>
      <c r="N99" s="16">
        <f>('Summary Data'!N34-('Summary Data'!N18*'Summary Data'!N$40+'Summary Data'!N35*'Summary Data'!N$39)/17*$A99)*10</f>
        <v>-0.022394891146163914</v>
      </c>
      <c r="O99" s="16">
        <f>('Summary Data'!O34-('Summary Data'!O18*'Summary Data'!O$40+'Summary Data'!O35*'Summary Data'!O$39)/17*$A99)*10</f>
        <v>-0.003075492263809993</v>
      </c>
      <c r="P99" s="16">
        <f>('Summary Data'!P34-('Summary Data'!P18*'Summary Data'!P$40+'Summary Data'!P35*'Summary Data'!P$39)/17*$A99)*10</f>
        <v>0.008679814231081794</v>
      </c>
      <c r="Q99" s="16">
        <f>('Summary Data'!Q34-('Summary Data'!Q18*'Summary Data'!Q$40+'Summary Data'!Q35*'Summary Data'!Q$39)/17*$A99)*10</f>
        <v>0.019769670469709826</v>
      </c>
      <c r="R99" s="16">
        <f>('Summary Data'!R34-('Summary Data'!R18*'Summary Data'!R$40+'Summary Data'!R35*'Summary Data'!R$39)/17*$A99)*10</f>
        <v>0.019497497083467513</v>
      </c>
      <c r="S99" s="16">
        <f>('Summary Data'!S34-('Summary Data'!S18*'Summary Data'!S$40+'Summary Data'!S35*'Summary Data'!S$39)/17*$A99)*10</f>
        <v>0.00022237528038351363</v>
      </c>
      <c r="T99" s="16">
        <f>('Summary Data'!T34-('Summary Data'!T18*'Summary Data'!T$40+'Summary Data'!T35*'Summary Data'!T$39)/17*$A99)*10</f>
        <v>0.010108739278606596</v>
      </c>
      <c r="U99" s="16">
        <f>('Summary Data'!U34-('Summary Data'!U18*'Summary Data'!U$40+'Summary Data'!U35*'Summary Data'!U$39)/17*$A99)*10</f>
        <v>0.0648609277298106</v>
      </c>
      <c r="V99" s="82">
        <f>'Summary Data'!V34*10</f>
        <v>0</v>
      </c>
      <c r="W99" s="42" t="s">
        <v>90</v>
      </c>
    </row>
    <row r="100" spans="1:23" ht="11.25">
      <c r="A100" s="83">
        <v>14</v>
      </c>
      <c r="B100" s="16">
        <f>('Summary Data'!B35-('Summary Data'!B19*'Summary Data'!B$40+'Summary Data'!B36*'Summary Data'!B$39)/17*$A100)*10</f>
        <v>0.004539435357662375</v>
      </c>
      <c r="C100" s="16">
        <f>('Summary Data'!C35-('Summary Data'!C19*'Summary Data'!C$40+'Summary Data'!C36*'Summary Data'!C$39)/17*$A100)*10</f>
        <v>0.008635503186906132</v>
      </c>
      <c r="D100" s="16">
        <f>('Summary Data'!D35-('Summary Data'!D19*'Summary Data'!D$40+'Summary Data'!D36*'Summary Data'!D$39)/17*$A100)*10</f>
        <v>0.03255602852158057</v>
      </c>
      <c r="E100" s="16">
        <f>('Summary Data'!E35-('Summary Data'!E19*'Summary Data'!E$40+'Summary Data'!E36*'Summary Data'!E$39)/17*$A100)*10</f>
        <v>0.027628175963119797</v>
      </c>
      <c r="F100" s="16">
        <f>('Summary Data'!F35-('Summary Data'!F19*'Summary Data'!F$40+'Summary Data'!F36*'Summary Data'!F$39)/17*$A100)*10</f>
        <v>0.03841660185126331</v>
      </c>
      <c r="G100" s="16">
        <f>('Summary Data'!G35-('Summary Data'!G19*'Summary Data'!G$40+'Summary Data'!G36*'Summary Data'!G$39)/17*$A100)*10</f>
        <v>0.02714811393543638</v>
      </c>
      <c r="H100" s="16">
        <f>('Summary Data'!H35-('Summary Data'!H19*'Summary Data'!H$40+'Summary Data'!H36*'Summary Data'!H$39)/17*$A100)*10</f>
        <v>0.014816239355179388</v>
      </c>
      <c r="I100" s="16">
        <f>('Summary Data'!I35-('Summary Data'!I19*'Summary Data'!I$40+'Summary Data'!I36*'Summary Data'!I$39)/17*$A100)*10</f>
        <v>-0.0030646376926685495</v>
      </c>
      <c r="J100" s="16">
        <f>('Summary Data'!J35-('Summary Data'!J19*'Summary Data'!J$40+'Summary Data'!J36*'Summary Data'!J$39)/17*$A100)*10</f>
        <v>0.0068861607756727505</v>
      </c>
      <c r="K100" s="16">
        <f>('Summary Data'!K35-('Summary Data'!K19*'Summary Data'!K$40+'Summary Data'!K36*'Summary Data'!K$39)/17*$A100)*10</f>
        <v>0.0345739946019577</v>
      </c>
      <c r="L100" s="16">
        <f>('Summary Data'!L35-('Summary Data'!L19*'Summary Data'!L$40+'Summary Data'!L36*'Summary Data'!L$39)/17*$A100)*10</f>
        <v>0.036583509131141966</v>
      </c>
      <c r="M100" s="16">
        <f>('Summary Data'!M35-('Summary Data'!M19*'Summary Data'!M$40+'Summary Data'!M36*'Summary Data'!M$39)/17*$A100)*10</f>
        <v>0.018002016774497052</v>
      </c>
      <c r="N100" s="16">
        <f>('Summary Data'!N35-('Summary Data'!N19*'Summary Data'!N$40+'Summary Data'!N36*'Summary Data'!N$39)/17*$A100)*10</f>
        <v>0.029620858237266873</v>
      </c>
      <c r="O100" s="16">
        <f>('Summary Data'!O35-('Summary Data'!O19*'Summary Data'!O$40+'Summary Data'!O36*'Summary Data'!O$39)/17*$A100)*10</f>
        <v>0.030499201886720218</v>
      </c>
      <c r="P100" s="16">
        <f>('Summary Data'!P35-('Summary Data'!P19*'Summary Data'!P$40+'Summary Data'!P36*'Summary Data'!P$39)/17*$A100)*10</f>
        <v>0.00822234803719471</v>
      </c>
      <c r="Q100" s="16">
        <f>('Summary Data'!Q35-('Summary Data'!Q19*'Summary Data'!Q$40+'Summary Data'!Q36*'Summary Data'!Q$39)/17*$A100)*10</f>
        <v>0.014105818789640033</v>
      </c>
      <c r="R100" s="16">
        <f>('Summary Data'!R35-('Summary Data'!R19*'Summary Data'!R$40+'Summary Data'!R36*'Summary Data'!R$39)/17*$A100)*10</f>
        <v>-0.0029896131501881</v>
      </c>
      <c r="S100" s="16">
        <f>('Summary Data'!S35-('Summary Data'!S19*'Summary Data'!S$40+'Summary Data'!S36*'Summary Data'!S$39)/17*$A100)*10</f>
        <v>0.023513820156543762</v>
      </c>
      <c r="T100" s="16">
        <f>('Summary Data'!T35-('Summary Data'!T19*'Summary Data'!T$40+'Summary Data'!T36*'Summary Data'!T$39)/17*$A100)*10</f>
        <v>0.03253676648068839</v>
      </c>
      <c r="U100" s="16">
        <f>('Summary Data'!U35-('Summary Data'!U19*'Summary Data'!U$40+'Summary Data'!U36*'Summary Data'!U$39)/17*$A100)*10</f>
        <v>0.05765162850024274</v>
      </c>
      <c r="V100" s="82">
        <f>'Summary Data'!V35*10</f>
        <v>0</v>
      </c>
      <c r="W100" s="42" t="s">
        <v>90</v>
      </c>
    </row>
    <row r="101" spans="1:23" ht="11.25">
      <c r="A101" s="83">
        <v>15</v>
      </c>
      <c r="B101" s="16">
        <f>('Summary Data'!B36-('Summary Data'!B20*'Summary Data'!B$40+'Summary Data'!B37*'Summary Data'!B$39)/17*$A101)*10</f>
        <v>-0.1111763565246321</v>
      </c>
      <c r="C101" s="16">
        <f>('Summary Data'!C36-('Summary Data'!C20*'Summary Data'!C$40+'Summary Data'!C37*'Summary Data'!C$39)/17*$A101)*10</f>
        <v>-0.11517318163910611</v>
      </c>
      <c r="D101" s="16">
        <f>('Summary Data'!D36-('Summary Data'!D20*'Summary Data'!D$40+'Summary Data'!D37*'Summary Data'!D$39)/17*$A101)*10</f>
        <v>-0.13749708345743838</v>
      </c>
      <c r="E101" s="16">
        <f>('Summary Data'!E36-('Summary Data'!E20*'Summary Data'!E$40+'Summary Data'!E37*'Summary Data'!E$39)/17*$A101)*10</f>
        <v>-0.1089576869014745</v>
      </c>
      <c r="F101" s="16">
        <f>('Summary Data'!F36-('Summary Data'!F20*'Summary Data'!F$40+'Summary Data'!F37*'Summary Data'!F$39)/17*$A101)*10</f>
        <v>-0.11547797290283779</v>
      </c>
      <c r="G101" s="16">
        <f>('Summary Data'!G36-('Summary Data'!G20*'Summary Data'!G$40+'Summary Data'!G37*'Summary Data'!G$39)/17*$A101)*10</f>
        <v>-0.09531827198153434</v>
      </c>
      <c r="H101" s="16">
        <f>('Summary Data'!H36-('Summary Data'!H20*'Summary Data'!H$40+'Summary Data'!H37*'Summary Data'!H$39)/17*$A101)*10</f>
        <v>-0.13941379702994608</v>
      </c>
      <c r="I101" s="16">
        <f>('Summary Data'!I36-('Summary Data'!I20*'Summary Data'!I$40+'Summary Data'!I37*'Summary Data'!I$39)/17*$A101)*10</f>
        <v>-0.13883227322382227</v>
      </c>
      <c r="J101" s="16">
        <f>('Summary Data'!J36-('Summary Data'!J20*'Summary Data'!J$40+'Summary Data'!J37*'Summary Data'!J$39)/17*$A101)*10</f>
        <v>-0.14787377488945183</v>
      </c>
      <c r="K101" s="16">
        <f>('Summary Data'!K36-('Summary Data'!K20*'Summary Data'!K$40+'Summary Data'!K37*'Summary Data'!K$39)/17*$A101)*10</f>
        <v>-0.14158832601462742</v>
      </c>
      <c r="L101" s="16">
        <f>('Summary Data'!L36-('Summary Data'!L20*'Summary Data'!L$40+'Summary Data'!L37*'Summary Data'!L$39)/17*$A101)*10</f>
        <v>-0.1437090046137863</v>
      </c>
      <c r="M101" s="16">
        <f>('Summary Data'!M36-('Summary Data'!M20*'Summary Data'!M$40+'Summary Data'!M37*'Summary Data'!M$39)/17*$A101)*10</f>
        <v>-0.13805874971412915</v>
      </c>
      <c r="N101" s="16">
        <f>('Summary Data'!N36-('Summary Data'!N20*'Summary Data'!N$40+'Summary Data'!N37*'Summary Data'!N$39)/17*$A101)*10</f>
        <v>-0.11088516725732321</v>
      </c>
      <c r="O101" s="16">
        <f>('Summary Data'!O36-('Summary Data'!O20*'Summary Data'!O$40+'Summary Data'!O37*'Summary Data'!O$39)/17*$A101)*10</f>
        <v>-0.1014806274490928</v>
      </c>
      <c r="P101" s="16">
        <f>('Summary Data'!P36-('Summary Data'!P20*'Summary Data'!P$40+'Summary Data'!P37*'Summary Data'!P$39)/17*$A101)*10</f>
        <v>-0.12261874599455982</v>
      </c>
      <c r="Q101" s="16">
        <f>('Summary Data'!Q36-('Summary Data'!Q20*'Summary Data'!Q$40+'Summary Data'!Q37*'Summary Data'!Q$39)/17*$A101)*10</f>
        <v>-0.1244424783139089</v>
      </c>
      <c r="R101" s="16">
        <f>('Summary Data'!R36-('Summary Data'!R20*'Summary Data'!R$40+'Summary Data'!R37*'Summary Data'!R$39)/17*$A101)*10</f>
        <v>-0.1252730419329707</v>
      </c>
      <c r="S101" s="16">
        <f>('Summary Data'!S36-('Summary Data'!S20*'Summary Data'!S$40+'Summary Data'!S37*'Summary Data'!S$39)/17*$A101)*10</f>
        <v>-0.11859768635715813</v>
      </c>
      <c r="T101" s="16">
        <f>('Summary Data'!T36-('Summary Data'!T20*'Summary Data'!T$40+'Summary Data'!T37*'Summary Data'!T$39)/17*$A101)*10</f>
        <v>-0.1595261890767285</v>
      </c>
      <c r="U101" s="16">
        <f>('Summary Data'!U36-('Summary Data'!U20*'Summary Data'!U$40+'Summary Data'!U37*'Summary Data'!U$39)/17*$A101)*10</f>
        <v>-0.056407133194872755</v>
      </c>
      <c r="V101" s="82">
        <f>'Summary Data'!V36*10</f>
        <v>0</v>
      </c>
      <c r="W101" s="42" t="s">
        <v>90</v>
      </c>
    </row>
    <row r="102" spans="1:23" ht="11.25">
      <c r="A102" s="83">
        <v>16</v>
      </c>
      <c r="B102" s="16">
        <f>('Summary Data'!B37-('Summary Data'!B21*'Summary Data'!B$40+'Summary Data'!B38*'Summary Data'!B$39)/17*$A102)*10</f>
        <v>0.04530419159163135</v>
      </c>
      <c r="C102" s="16">
        <f>('Summary Data'!C37-('Summary Data'!C21*'Summary Data'!C$40+'Summary Data'!C38*'Summary Data'!C$39)/17*$A102)*10</f>
        <v>0.03182622101950073</v>
      </c>
      <c r="D102" s="16">
        <f>('Summary Data'!D37-('Summary Data'!D21*'Summary Data'!D$40+'Summary Data'!D38*'Summary Data'!D$39)/17*$A102)*10</f>
        <v>0.02097588831885884</v>
      </c>
      <c r="E102" s="16">
        <f>('Summary Data'!E37-('Summary Data'!E21*'Summary Data'!E$40+'Summary Data'!E38*'Summary Data'!E$39)/17*$A102)*10</f>
        <v>0.0228927594571917</v>
      </c>
      <c r="F102" s="16">
        <f>('Summary Data'!F37-('Summary Data'!F21*'Summary Data'!F$40+'Summary Data'!F38*'Summary Data'!F$39)/17*$A102)*10</f>
        <v>0.019846863849040212</v>
      </c>
      <c r="G102" s="16">
        <f>('Summary Data'!G37-('Summary Data'!G21*'Summary Data'!G$40+'Summary Data'!G38*'Summary Data'!G$39)/17*$A102)*10</f>
        <v>0.027250970045986506</v>
      </c>
      <c r="H102" s="16">
        <f>('Summary Data'!H37-('Summary Data'!H21*'Summary Data'!H$40+'Summary Data'!H38*'Summary Data'!H$39)/17*$A102)*10</f>
        <v>0.03231578571072043</v>
      </c>
      <c r="I102" s="16">
        <f>('Summary Data'!I37-('Summary Data'!I21*'Summary Data'!I$40+'Summary Data'!I38*'Summary Data'!I$39)/17*$A102)*10</f>
        <v>0.03163377994336275</v>
      </c>
      <c r="J102" s="16">
        <f>('Summary Data'!J37-('Summary Data'!J21*'Summary Data'!J$40+'Summary Data'!J38*'Summary Data'!J$39)/17*$A102)*10</f>
        <v>0.026087729926076164</v>
      </c>
      <c r="K102" s="16">
        <f>('Summary Data'!K37-('Summary Data'!K21*'Summary Data'!K$40+'Summary Data'!K38*'Summary Data'!K$39)/17*$A102)*10</f>
        <v>0.04135866633976613</v>
      </c>
      <c r="L102" s="16">
        <f>('Summary Data'!L37-('Summary Data'!L21*'Summary Data'!L$40+'Summary Data'!L38*'Summary Data'!L$39)/17*$A102)*10</f>
        <v>0.04229808966450116</v>
      </c>
      <c r="M102" s="16">
        <f>('Summary Data'!M37-('Summary Data'!M21*'Summary Data'!M$40+'Summary Data'!M38*'Summary Data'!M$39)/17*$A102)*10</f>
        <v>0.01246195755910555</v>
      </c>
      <c r="N102" s="16">
        <f>('Summary Data'!N37-('Summary Data'!N21*'Summary Data'!N$40+'Summary Data'!N38*'Summary Data'!N$39)/17*$A102)*10</f>
        <v>0.005213068791671931</v>
      </c>
      <c r="O102" s="16">
        <f>('Summary Data'!O37-('Summary Data'!O21*'Summary Data'!O$40+'Summary Data'!O38*'Summary Data'!O$39)/17*$A102)*10</f>
        <v>0.020036094169282107</v>
      </c>
      <c r="P102" s="16">
        <f>('Summary Data'!P37-('Summary Data'!P21*'Summary Data'!P$40+'Summary Data'!P38*'Summary Data'!P$39)/17*$A102)*10</f>
        <v>0.00733182475000628</v>
      </c>
      <c r="Q102" s="16">
        <f>('Summary Data'!Q37-('Summary Data'!Q21*'Summary Data'!Q$40+'Summary Data'!Q38*'Summary Data'!Q$39)/17*$A102)*10</f>
        <v>0.026170824292990544</v>
      </c>
      <c r="R102" s="16">
        <f>('Summary Data'!R37-('Summary Data'!R21*'Summary Data'!R$40+'Summary Data'!R38*'Summary Data'!R$39)/17*$A102)*10</f>
        <v>0.03781073338985544</v>
      </c>
      <c r="S102" s="16">
        <f>('Summary Data'!S37-('Summary Data'!S21*'Summary Data'!S$40+'Summary Data'!S38*'Summary Data'!S$39)/17*$A102)*10</f>
        <v>0.021649436924047957</v>
      </c>
      <c r="T102" s="16">
        <f>('Summary Data'!T37-('Summary Data'!T21*'Summary Data'!T$40+'Summary Data'!T38*'Summary Data'!T$39)/17*$A102)*10</f>
        <v>0.027607938632329063</v>
      </c>
      <c r="U102" s="16">
        <f>('Summary Data'!U37-('Summary Data'!U21*'Summary Data'!U$40+'Summary Data'!U38*'Summary Data'!U$39)/17*$A102)*10</f>
        <v>0.028122912440609535</v>
      </c>
      <c r="V102" s="82">
        <f>'Summary Data'!V37*10</f>
        <v>0</v>
      </c>
      <c r="W102" s="42" t="s">
        <v>90</v>
      </c>
    </row>
    <row r="103" spans="1:23" ht="12" thickBot="1">
      <c r="A103" s="84">
        <v>17</v>
      </c>
      <c r="B103" s="18">
        <f>'Summary Data'!B38*10</f>
        <v>-0.0064269999999999996</v>
      </c>
      <c r="C103" s="18">
        <f>'Summary Data'!C38*10</f>
        <v>-0.003986099999999999</v>
      </c>
      <c r="D103" s="18">
        <f>'Summary Data'!D38*10</f>
        <v>-0.016595</v>
      </c>
      <c r="E103" s="18">
        <f>'Summary Data'!E38*10</f>
        <v>-0.015196999999999999</v>
      </c>
      <c r="F103" s="18">
        <f>'Summary Data'!F38*10</f>
        <v>-0.0069439</v>
      </c>
      <c r="G103" s="18">
        <f>'Summary Data'!G38*10</f>
        <v>-0.0043847</v>
      </c>
      <c r="H103" s="18">
        <f>'Summary Data'!H38*10</f>
        <v>-0.013953</v>
      </c>
      <c r="I103" s="18">
        <f>'Summary Data'!I38*10</f>
        <v>-0.014847</v>
      </c>
      <c r="J103" s="18">
        <f>'Summary Data'!J38*10</f>
        <v>-0.018109</v>
      </c>
      <c r="K103" s="18">
        <f>'Summary Data'!K38*10</f>
        <v>-0.013568</v>
      </c>
      <c r="L103" s="18">
        <f>'Summary Data'!L38*10</f>
        <v>-0.01765</v>
      </c>
      <c r="M103" s="18">
        <f>'Summary Data'!M38*10</f>
        <v>-0.007374</v>
      </c>
      <c r="N103" s="18">
        <f>'Summary Data'!N38*10</f>
        <v>0.002561</v>
      </c>
      <c r="O103" s="18">
        <f>'Summary Data'!O38*10</f>
        <v>0.011737</v>
      </c>
      <c r="P103" s="18">
        <f>'Summary Data'!P38*10</f>
        <v>0.0036917</v>
      </c>
      <c r="Q103" s="18">
        <f>'Summary Data'!Q38*10</f>
        <v>0.0057208</v>
      </c>
      <c r="R103" s="18">
        <f>'Summary Data'!R38*10</f>
        <v>0.0038195</v>
      </c>
      <c r="S103" s="18">
        <f>'Summary Data'!S38*10</f>
        <v>0.0073656</v>
      </c>
      <c r="T103" s="18">
        <f>'Summary Data'!T38*10</f>
        <v>0.013223</v>
      </c>
      <c r="U103" s="18">
        <f>'Summary Data'!U38*10</f>
        <v>-0.011316</v>
      </c>
      <c r="V103" s="35">
        <f>'Summary Data'!V38*10</f>
        <v>0</v>
      </c>
      <c r="W103" s="42" t="s">
        <v>90</v>
      </c>
    </row>
    <row r="104" ht="12" thickBot="1"/>
    <row r="105" spans="1:22" ht="11.25">
      <c r="A105" s="127" t="s">
        <v>128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9"/>
    </row>
    <row r="106" spans="1:22" ht="11.25">
      <c r="A106" s="83"/>
      <c r="B106" s="81" t="s">
        <v>85</v>
      </c>
      <c r="C106" s="81" t="s">
        <v>86</v>
      </c>
      <c r="D106" s="81" t="s">
        <v>87</v>
      </c>
      <c r="E106" s="81" t="s">
        <v>88</v>
      </c>
      <c r="F106" s="81" t="s">
        <v>89</v>
      </c>
      <c r="G106" s="81" t="s">
        <v>94</v>
      </c>
      <c r="H106" s="81" t="s">
        <v>95</v>
      </c>
      <c r="I106" s="81" t="s">
        <v>96</v>
      </c>
      <c r="J106" s="81" t="s">
        <v>97</v>
      </c>
      <c r="K106" s="81" t="s">
        <v>98</v>
      </c>
      <c r="L106" s="81" t="s">
        <v>99</v>
      </c>
      <c r="M106" s="81" t="s">
        <v>100</v>
      </c>
      <c r="N106" s="81" t="s">
        <v>101</v>
      </c>
      <c r="O106" s="81" t="s">
        <v>102</v>
      </c>
      <c r="P106" s="81" t="s">
        <v>103</v>
      </c>
      <c r="Q106" s="81" t="s">
        <v>104</v>
      </c>
      <c r="R106" s="81" t="s">
        <v>105</v>
      </c>
      <c r="S106" s="81" t="s">
        <v>106</v>
      </c>
      <c r="T106" s="81" t="s">
        <v>107</v>
      </c>
      <c r="U106" s="81" t="s">
        <v>108</v>
      </c>
      <c r="V106" s="17" t="s">
        <v>109</v>
      </c>
    </row>
    <row r="107" spans="1:22" ht="11.25">
      <c r="A107" s="83">
        <v>1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6"/>
    </row>
    <row r="108" spans="1:22" ht="11.25">
      <c r="A108" s="83">
        <v>2</v>
      </c>
      <c r="B108" s="16">
        <f>('Summary Data'!Y6-('Summary Data'!Y7*'Summary Data'!Y$39-'Summary Data'!Y24*'Summary Data'!Y$40)/17*$A108)</f>
        <v>-3.9966870514220787</v>
      </c>
      <c r="C108" s="16">
        <f>('Summary Data'!Z6-('Summary Data'!Z7*'Summary Data'!Z$39-'Summary Data'!Z24*'Summary Data'!Z$40)/17*$A108)</f>
        <v>-0.7309084199043336</v>
      </c>
      <c r="D108" s="16">
        <f>('Summary Data'!AA6-('Summary Data'!AA7*'Summary Data'!AA$39-'Summary Data'!AA24*'Summary Data'!AA$40)/17*$A108)</f>
        <v>-0.7660270787537191</v>
      </c>
      <c r="E108" s="16">
        <f>('Summary Data'!AB6-('Summary Data'!AB7*'Summary Data'!AB$39-'Summary Data'!AB24*'Summary Data'!AB$40)/17*$A108)</f>
        <v>-0.35809122272773536</v>
      </c>
      <c r="F108" s="16">
        <f>('Summary Data'!AC6-('Summary Data'!AC7*'Summary Data'!AC$39-'Summary Data'!AC24*'Summary Data'!AC$40)/17*$A108)</f>
        <v>-0.5338597199631829</v>
      </c>
      <c r="G108" s="16">
        <f>('Summary Data'!AD6-('Summary Data'!AD7*'Summary Data'!AD$39-'Summary Data'!AD24*'Summary Data'!AD$40)/17*$A108)</f>
        <v>-0.502575941079245</v>
      </c>
      <c r="H108" s="16">
        <f>('Summary Data'!AE6-('Summary Data'!AE7*'Summary Data'!AE$39-'Summary Data'!AE24*'Summary Data'!AE$40)/17*$A108)</f>
        <v>-0.5961495700042012</v>
      </c>
      <c r="I108" s="16">
        <f>('Summary Data'!AF6-('Summary Data'!AF7*'Summary Data'!AF$39-'Summary Data'!AF24*'Summary Data'!AF$40)/17*$A108)</f>
        <v>-1.2306234214792269</v>
      </c>
      <c r="J108" s="16">
        <f>('Summary Data'!AG6-('Summary Data'!AG7*'Summary Data'!AG$39-'Summary Data'!AG24*'Summary Data'!AG$40)/17*$A108)</f>
        <v>-1.6048020188815286</v>
      </c>
      <c r="K108" s="16">
        <f>('Summary Data'!AH6-('Summary Data'!AH7*'Summary Data'!AH$39-'Summary Data'!AH24*'Summary Data'!AH$40)/17*$A108)</f>
        <v>-1.3522702276694596</v>
      </c>
      <c r="L108" s="16">
        <f>('Summary Data'!AI6-('Summary Data'!AI7*'Summary Data'!AI$39-'Summary Data'!AI24*'Summary Data'!AI$40)/17*$A108)</f>
        <v>-0.9819098625130875</v>
      </c>
      <c r="M108" s="16">
        <f>('Summary Data'!AJ6-('Summary Data'!AJ7*'Summary Data'!AJ$39-'Summary Data'!AJ24*'Summary Data'!AJ$40)/17*$A108)</f>
        <v>-1.2745446430991731</v>
      </c>
      <c r="N108" s="16">
        <f>('Summary Data'!AK6-('Summary Data'!AK7*'Summary Data'!AK$39-'Summary Data'!AK24*'Summary Data'!AK$40)/17*$A108)</f>
        <v>-1.1255036081420033</v>
      </c>
      <c r="O108" s="16">
        <f>('Summary Data'!AL6-('Summary Data'!AL7*'Summary Data'!AL$39-'Summary Data'!AL24*'Summary Data'!AL$40)/17*$A108)</f>
        <v>-1.1236307695635765</v>
      </c>
      <c r="P108" s="16">
        <f>('Summary Data'!AM6-('Summary Data'!AM7*'Summary Data'!AM$39-'Summary Data'!AM24*'Summary Data'!AM$40)/17*$A108)</f>
        <v>-0.13838196315473153</v>
      </c>
      <c r="Q108" s="16">
        <f>('Summary Data'!AN6-('Summary Data'!AN7*'Summary Data'!AN$39-'Summary Data'!AN24*'Summary Data'!AN$40)/17*$A108)</f>
        <v>-0.19363201549140213</v>
      </c>
      <c r="R108" s="16">
        <f>('Summary Data'!AO6-('Summary Data'!AO7*'Summary Data'!AO$39-'Summary Data'!AO24*'Summary Data'!AO$40)/17*$A108)</f>
        <v>-0.5343449838616651</v>
      </c>
      <c r="S108" s="16">
        <f>('Summary Data'!AP6-('Summary Data'!AP7*'Summary Data'!AP$39-'Summary Data'!AP24*'Summary Data'!AP$40)/17*$A108)</f>
        <v>0.9687841348471973</v>
      </c>
      <c r="T108" s="16">
        <f>('Summary Data'!AQ6-('Summary Data'!AQ7*'Summary Data'!AQ$39-'Summary Data'!AQ24*'Summary Data'!AQ$40)/17*$A108)</f>
        <v>0.1143683909832563</v>
      </c>
      <c r="U108" s="16">
        <f>('Summary Data'!AR6-('Summary Data'!AR7*'Summary Data'!AR$39-'Summary Data'!AR24*'Summary Data'!AR$40)/17*$A108)</f>
        <v>0.2497964934952641</v>
      </c>
      <c r="V108" s="82">
        <f>'Summary Data'!AS6</f>
        <v>0</v>
      </c>
    </row>
    <row r="109" spans="1:22" ht="11.25">
      <c r="A109" s="83">
        <v>3</v>
      </c>
      <c r="B109" s="16">
        <f>('Summary Data'!Y7-('Summary Data'!Y8*'Summary Data'!Y$39-'Summary Data'!Y25*'Summary Data'!Y$40)/17*$A109)</f>
        <v>14.75699614495589</v>
      </c>
      <c r="C109" s="16">
        <f>('Summary Data'!Z7-('Summary Data'!Z8*'Summary Data'!Z$39-'Summary Data'!Z25*'Summary Data'!Z$40)/17*$A109)</f>
        <v>-0.9542536574351068</v>
      </c>
      <c r="D109" s="16">
        <f>('Summary Data'!AA7-('Summary Data'!AA8*'Summary Data'!AA$39-'Summary Data'!AA25*'Summary Data'!AA$40)/17*$A109)</f>
        <v>-1.0300101913638888</v>
      </c>
      <c r="E109" s="16">
        <f>('Summary Data'!AB7-('Summary Data'!AB8*'Summary Data'!AB$39-'Summary Data'!AB25*'Summary Data'!AB$40)/17*$A109)</f>
        <v>-1.1991778749314677</v>
      </c>
      <c r="F109" s="16">
        <f>('Summary Data'!AC7-('Summary Data'!AC8*'Summary Data'!AC$39-'Summary Data'!AC25*'Summary Data'!AC$40)/17*$A109)</f>
        <v>-1.737333773847941</v>
      </c>
      <c r="G109" s="16">
        <f>('Summary Data'!AD7-('Summary Data'!AD8*'Summary Data'!AD$39-'Summary Data'!AD25*'Summary Data'!AD$40)/17*$A109)</f>
        <v>-1.8028635026645414</v>
      </c>
      <c r="H109" s="16">
        <f>('Summary Data'!AE7-('Summary Data'!AE8*'Summary Data'!AE$39-'Summary Data'!AE25*'Summary Data'!AE$40)/17*$A109)</f>
        <v>-1.6374002839674635</v>
      </c>
      <c r="I109" s="16">
        <f>('Summary Data'!AF7-('Summary Data'!AF8*'Summary Data'!AF$39-'Summary Data'!AF25*'Summary Data'!AF$40)/17*$A109)</f>
        <v>-2.737346030729081</v>
      </c>
      <c r="J109" s="16">
        <f>('Summary Data'!AG7-('Summary Data'!AG8*'Summary Data'!AG$39-'Summary Data'!AG25*'Summary Data'!AG$40)/17*$A109)</f>
        <v>-2.593973300356326</v>
      </c>
      <c r="K109" s="16">
        <f>('Summary Data'!AH7-('Summary Data'!AH8*'Summary Data'!AH$39-'Summary Data'!AH25*'Summary Data'!AH$40)/17*$A109)</f>
        <v>-2.3495022466213418</v>
      </c>
      <c r="L109" s="16">
        <f>('Summary Data'!AI7-('Summary Data'!AI8*'Summary Data'!AI$39-'Summary Data'!AI25*'Summary Data'!AI$40)/17*$A109)</f>
        <v>-1.544299034416355</v>
      </c>
      <c r="M109" s="16">
        <f>('Summary Data'!AJ7-('Summary Data'!AJ8*'Summary Data'!AJ$39-'Summary Data'!AJ25*'Summary Data'!AJ$40)/17*$A109)</f>
        <v>-1.3334506544864633</v>
      </c>
      <c r="N109" s="16">
        <f>('Summary Data'!AK7-('Summary Data'!AK8*'Summary Data'!AK$39-'Summary Data'!AK25*'Summary Data'!AK$40)/17*$A109)</f>
        <v>-1.7453199924092644</v>
      </c>
      <c r="O109" s="16">
        <f>('Summary Data'!AL7-('Summary Data'!AL8*'Summary Data'!AL$39-'Summary Data'!AL25*'Summary Data'!AL$40)/17*$A109)</f>
        <v>-1.6530640755038242</v>
      </c>
      <c r="P109" s="16">
        <f>('Summary Data'!AM7-('Summary Data'!AM8*'Summary Data'!AM$39-'Summary Data'!AM25*'Summary Data'!AM$40)/17*$A109)</f>
        <v>-1.781794454172986</v>
      </c>
      <c r="Q109" s="16">
        <f>('Summary Data'!AN7-('Summary Data'!AN8*'Summary Data'!AN$39-'Summary Data'!AN25*'Summary Data'!AN$40)/17*$A109)</f>
        <v>-1.4946953446762554</v>
      </c>
      <c r="R109" s="16">
        <f>('Summary Data'!AO7-('Summary Data'!AO8*'Summary Data'!AO$39-'Summary Data'!AO25*'Summary Data'!AO$40)/17*$A109)</f>
        <v>-1.2356661937737456</v>
      </c>
      <c r="S109" s="16">
        <f>('Summary Data'!AP7-('Summary Data'!AP8*'Summary Data'!AP$39-'Summary Data'!AP25*'Summary Data'!AP$40)/17*$A109)</f>
        <v>-1.3812479365179633</v>
      </c>
      <c r="T109" s="16">
        <f>('Summary Data'!AQ7-('Summary Data'!AQ8*'Summary Data'!AQ$39-'Summary Data'!AQ25*'Summary Data'!AQ$40)/17*$A109)</f>
        <v>-1.9209314546936018</v>
      </c>
      <c r="U109" s="16">
        <f>('Summary Data'!AR7-('Summary Data'!AR8*'Summary Data'!AR$39-'Summary Data'!AR25*'Summary Data'!AR$40)/17*$A109)</f>
        <v>-10.537114582303973</v>
      </c>
      <c r="V109" s="82">
        <f>'Summary Data'!AS7</f>
        <v>0</v>
      </c>
    </row>
    <row r="110" spans="1:22" ht="11.25">
      <c r="A110" s="83">
        <v>4</v>
      </c>
      <c r="B110" s="16">
        <f>('Summary Data'!Y8-('Summary Data'!Y9*'Summary Data'!Y$39-'Summary Data'!Y26*'Summary Data'!Y$40)/17*$A110)</f>
        <v>-0.9586201416282962</v>
      </c>
      <c r="C110" s="16">
        <f>('Summary Data'!Z8-('Summary Data'!Z9*'Summary Data'!Z$39-'Summary Data'!Z26*'Summary Data'!Z$40)/17*$A110)</f>
        <v>0.25505116851268045</v>
      </c>
      <c r="D110" s="16">
        <f>('Summary Data'!AA8-('Summary Data'!AA9*'Summary Data'!AA$39-'Summary Data'!AA26*'Summary Data'!AA$40)/17*$A110)</f>
        <v>0.518135249842036</v>
      </c>
      <c r="E110" s="16">
        <f>('Summary Data'!AB8-('Summary Data'!AB9*'Summary Data'!AB$39-'Summary Data'!AB26*'Summary Data'!AB$40)/17*$A110)</f>
        <v>0.3920494501561149</v>
      </c>
      <c r="F110" s="16">
        <f>('Summary Data'!AC8-('Summary Data'!AC9*'Summary Data'!AC$39-'Summary Data'!AC26*'Summary Data'!AC$40)/17*$A110)</f>
        <v>0.2473590774476615</v>
      </c>
      <c r="G110" s="16">
        <f>('Summary Data'!AD8-('Summary Data'!AD9*'Summary Data'!AD$39-'Summary Data'!AD26*'Summary Data'!AD$40)/17*$A110)</f>
        <v>0.1909879022240224</v>
      </c>
      <c r="H110" s="16">
        <f>('Summary Data'!AE8-('Summary Data'!AE9*'Summary Data'!AE$39-'Summary Data'!AE26*'Summary Data'!AE$40)/17*$A110)</f>
        <v>0.18781286418824464</v>
      </c>
      <c r="I110" s="16">
        <f>('Summary Data'!AF8-('Summary Data'!AF9*'Summary Data'!AF$39-'Summary Data'!AF26*'Summary Data'!AF$40)/17*$A110)</f>
        <v>0.02560792325379043</v>
      </c>
      <c r="J110" s="16">
        <f>('Summary Data'!AG8-('Summary Data'!AG9*'Summary Data'!AG$39-'Summary Data'!AG26*'Summary Data'!AG$40)/17*$A110)</f>
        <v>-0.06408220274158824</v>
      </c>
      <c r="K110" s="16">
        <f>('Summary Data'!AH8-('Summary Data'!AH9*'Summary Data'!AH$39-'Summary Data'!AH26*'Summary Data'!AH$40)/17*$A110)</f>
        <v>-0.10841489183395088</v>
      </c>
      <c r="L110" s="16">
        <f>('Summary Data'!AI8-('Summary Data'!AI9*'Summary Data'!AI$39-'Summary Data'!AI26*'Summary Data'!AI$40)/17*$A110)</f>
        <v>0.13511793669782451</v>
      </c>
      <c r="M110" s="16">
        <f>('Summary Data'!AJ8-('Summary Data'!AJ9*'Summary Data'!AJ$39-'Summary Data'!AJ26*'Summary Data'!AJ$40)/17*$A110)</f>
        <v>0.2975283491392743</v>
      </c>
      <c r="N110" s="16">
        <f>('Summary Data'!AK8-('Summary Data'!AK9*'Summary Data'!AK$39-'Summary Data'!AK26*'Summary Data'!AK$40)/17*$A110)</f>
        <v>-0.06154159676089076</v>
      </c>
      <c r="O110" s="16">
        <f>('Summary Data'!AL8-('Summary Data'!AL9*'Summary Data'!AL$39-'Summary Data'!AL26*'Summary Data'!AL$40)/17*$A110)</f>
        <v>0.0445312021214747</v>
      </c>
      <c r="P110" s="16">
        <f>('Summary Data'!AM8-('Summary Data'!AM9*'Summary Data'!AM$39-'Summary Data'!AM26*'Summary Data'!AM$40)/17*$A110)</f>
        <v>0.1618791574182915</v>
      </c>
      <c r="Q110" s="16">
        <f>('Summary Data'!AN8-('Summary Data'!AN9*'Summary Data'!AN$39-'Summary Data'!AN26*'Summary Data'!AN$40)/17*$A110)</f>
        <v>0.28365391357211045</v>
      </c>
      <c r="R110" s="16">
        <f>('Summary Data'!AO8-('Summary Data'!AO9*'Summary Data'!AO$39-'Summary Data'!AO26*'Summary Data'!AO$40)/17*$A110)</f>
        <v>0.24326197842814273</v>
      </c>
      <c r="S110" s="16">
        <f>('Summary Data'!AP8-('Summary Data'!AP9*'Summary Data'!AP$39-'Summary Data'!AP26*'Summary Data'!AP$40)/17*$A110)</f>
        <v>0.1088673319508767</v>
      </c>
      <c r="T110" s="16">
        <f>('Summary Data'!AQ8-('Summary Data'!AQ9*'Summary Data'!AQ$39-'Summary Data'!AQ26*'Summary Data'!AQ$40)/17*$A110)</f>
        <v>-0.005173522558114742</v>
      </c>
      <c r="U110" s="16">
        <f>('Summary Data'!AR8-('Summary Data'!AR9*'Summary Data'!AR$39-'Summary Data'!AR26*'Summary Data'!AR$40)/17*$A110)</f>
        <v>0.04730124820104818</v>
      </c>
      <c r="V110" s="82">
        <f>'Summary Data'!AS8</f>
        <v>0</v>
      </c>
    </row>
    <row r="111" spans="1:22" ht="11.25">
      <c r="A111" s="83">
        <v>5</v>
      </c>
      <c r="B111" s="16">
        <f>('Summary Data'!Y9-('Summary Data'!Y10*'Summary Data'!Y$39-'Summary Data'!Y27*'Summary Data'!Y$40)/17*$A111)</f>
        <v>-3.19352052189376</v>
      </c>
      <c r="C111" s="16">
        <f>('Summary Data'!Z9-('Summary Data'!Z10*'Summary Data'!Z$39-'Summary Data'!Z27*'Summary Data'!Z$40)/17*$A111)</f>
        <v>1.0268649690062823</v>
      </c>
      <c r="D111" s="16">
        <f>('Summary Data'!AA9-('Summary Data'!AA10*'Summary Data'!AA$39-'Summary Data'!AA27*'Summary Data'!AA$40)/17*$A111)</f>
        <v>1.1028581807408775</v>
      </c>
      <c r="E111" s="16">
        <f>('Summary Data'!AB9-('Summary Data'!AB10*'Summary Data'!AB$39-'Summary Data'!AB27*'Summary Data'!AB$40)/17*$A111)</f>
        <v>1.141870221932009</v>
      </c>
      <c r="F111" s="16">
        <f>('Summary Data'!AC9-('Summary Data'!AC10*'Summary Data'!AC$39-'Summary Data'!AC27*'Summary Data'!AC$40)/17*$A111)</f>
        <v>1.0851889179504064</v>
      </c>
      <c r="G111" s="16">
        <f>('Summary Data'!AD9-('Summary Data'!AD10*'Summary Data'!AD$39-'Summary Data'!AD27*'Summary Data'!AD$40)/17*$A111)</f>
        <v>1.1020900428600617</v>
      </c>
      <c r="H111" s="16">
        <f>('Summary Data'!AE9-('Summary Data'!AE10*'Summary Data'!AE$39-'Summary Data'!AE27*'Summary Data'!AE$40)/17*$A111)</f>
        <v>1.1000559712613962</v>
      </c>
      <c r="I111" s="16">
        <f>('Summary Data'!AF9-('Summary Data'!AF10*'Summary Data'!AF$39-'Summary Data'!AF27*'Summary Data'!AF$40)/17*$A111)</f>
        <v>1.0678669554669298</v>
      </c>
      <c r="J111" s="16">
        <f>('Summary Data'!AG9-('Summary Data'!AG10*'Summary Data'!AG$39-'Summary Data'!AG27*'Summary Data'!AG$40)/17*$A111)</f>
        <v>1.094476919645576</v>
      </c>
      <c r="K111" s="16">
        <f>('Summary Data'!AH9-('Summary Data'!AH10*'Summary Data'!AH$39-'Summary Data'!AH27*'Summary Data'!AH$40)/17*$A111)</f>
        <v>1.1369467590748412</v>
      </c>
      <c r="L111" s="16">
        <f>('Summary Data'!AI9-('Summary Data'!AI10*'Summary Data'!AI$39-'Summary Data'!AI27*'Summary Data'!AI$40)/17*$A111)</f>
        <v>1.3108516889408923</v>
      </c>
      <c r="M111" s="16">
        <f>('Summary Data'!AJ9-('Summary Data'!AJ10*'Summary Data'!AJ$39-'Summary Data'!AJ27*'Summary Data'!AJ$40)/17*$A111)</f>
        <v>1.2040964633822109</v>
      </c>
      <c r="N111" s="16">
        <f>('Summary Data'!AK9-('Summary Data'!AK10*'Summary Data'!AK$39-'Summary Data'!AK27*'Summary Data'!AK$40)/17*$A111)</f>
        <v>1.1369601153992226</v>
      </c>
      <c r="O111" s="16">
        <f>('Summary Data'!AL9-('Summary Data'!AL10*'Summary Data'!AL$39-'Summary Data'!AL27*'Summary Data'!AL$40)/17*$A111)</f>
        <v>0.9683166871902754</v>
      </c>
      <c r="P111" s="16">
        <f>('Summary Data'!AM9-('Summary Data'!AM10*'Summary Data'!AM$39-'Summary Data'!AM27*'Summary Data'!AM$40)/17*$A111)</f>
        <v>1.120958899567735</v>
      </c>
      <c r="Q111" s="16">
        <f>('Summary Data'!AN9-('Summary Data'!AN10*'Summary Data'!AN$39-'Summary Data'!AN27*'Summary Data'!AN$40)/17*$A111)</f>
        <v>1.0934958841644253</v>
      </c>
      <c r="R111" s="16">
        <f>('Summary Data'!AO9-('Summary Data'!AO10*'Summary Data'!AO$39-'Summary Data'!AO27*'Summary Data'!AO$40)/17*$A111)</f>
        <v>1.088338907104887</v>
      </c>
      <c r="S111" s="16">
        <f>('Summary Data'!AP9-('Summary Data'!AP10*'Summary Data'!AP$39-'Summary Data'!AP27*'Summary Data'!AP$40)/17*$A111)</f>
        <v>0.9884686106190668</v>
      </c>
      <c r="T111" s="16">
        <f>('Summary Data'!AQ9-('Summary Data'!AQ10*'Summary Data'!AQ$39-'Summary Data'!AQ27*'Summary Data'!AQ$40)/17*$A111)</f>
        <v>0.9420550897034381</v>
      </c>
      <c r="U111" s="16">
        <f>('Summary Data'!AR9-('Summary Data'!AR10*'Summary Data'!AR$39-'Summary Data'!AR27*'Summary Data'!AR$40)/17*$A111)</f>
        <v>-2.4017185688552494</v>
      </c>
      <c r="V111" s="82">
        <f>'Summary Data'!AS9</f>
        <v>0</v>
      </c>
    </row>
    <row r="112" spans="1:22" ht="11.25">
      <c r="A112" s="83">
        <v>6</v>
      </c>
      <c r="B112" s="16">
        <f>('Summary Data'!Y10-('Summary Data'!Y11*'Summary Data'!Y$39-'Summary Data'!Y28*'Summary Data'!Y$40)/17*$A112)</f>
        <v>-0.06697560349584795</v>
      </c>
      <c r="C112" s="16">
        <f>('Summary Data'!Z10-('Summary Data'!Z11*'Summary Data'!Z$39-'Summary Data'!Z28*'Summary Data'!Z$40)/17*$A112)</f>
        <v>-0.0861978072901009</v>
      </c>
      <c r="D112" s="16">
        <f>('Summary Data'!AA10-('Summary Data'!AA11*'Summary Data'!AA$39-'Summary Data'!AA28*'Summary Data'!AA$40)/17*$A112)</f>
        <v>0.017379775371120933</v>
      </c>
      <c r="E112" s="16">
        <f>('Summary Data'!AB10-('Summary Data'!AB11*'Summary Data'!AB$39-'Summary Data'!AB28*'Summary Data'!AB$40)/17*$A112)</f>
        <v>-0.03258688006110605</v>
      </c>
      <c r="F112" s="16">
        <f>('Summary Data'!AC10-('Summary Data'!AC11*'Summary Data'!AC$39-'Summary Data'!AC28*'Summary Data'!AC$40)/17*$A112)</f>
        <v>-0.0037888799882498936</v>
      </c>
      <c r="G112" s="16">
        <f>('Summary Data'!AD10-('Summary Data'!AD11*'Summary Data'!AD$39-'Summary Data'!AD28*'Summary Data'!AD$40)/17*$A112)</f>
        <v>0.0492191511637822</v>
      </c>
      <c r="H112" s="16">
        <f>('Summary Data'!AE10-('Summary Data'!AE11*'Summary Data'!AE$39-'Summary Data'!AE28*'Summary Data'!AE$40)/17*$A112)</f>
        <v>0.06543434767186089</v>
      </c>
      <c r="I112" s="16">
        <f>('Summary Data'!AF10-('Summary Data'!AF11*'Summary Data'!AF$39-'Summary Data'!AF28*'Summary Data'!AF$40)/17*$A112)</f>
        <v>-0.005075613347833283</v>
      </c>
      <c r="J112" s="16">
        <f>('Summary Data'!AG10-('Summary Data'!AG11*'Summary Data'!AG$39-'Summary Data'!AG28*'Summary Data'!AG$40)/17*$A112)</f>
        <v>0.04164161923581812</v>
      </c>
      <c r="K112" s="16">
        <f>('Summary Data'!AH10-('Summary Data'!AH11*'Summary Data'!AH$39-'Summary Data'!AH28*'Summary Data'!AH$40)/17*$A112)</f>
        <v>0.01573519608555953</v>
      </c>
      <c r="L112" s="16">
        <f>('Summary Data'!AI10-('Summary Data'!AI11*'Summary Data'!AI$39-'Summary Data'!AI28*'Summary Data'!AI$40)/17*$A112)</f>
        <v>0.01155355229235995</v>
      </c>
      <c r="M112" s="16">
        <f>('Summary Data'!AJ10-('Summary Data'!AJ11*'Summary Data'!AJ$39-'Summary Data'!AJ28*'Summary Data'!AJ$40)/17*$A112)</f>
        <v>-0.0455154047092033</v>
      </c>
      <c r="N112" s="16">
        <f>('Summary Data'!AK10-('Summary Data'!AK11*'Summary Data'!AK$39-'Summary Data'!AK28*'Summary Data'!AK$40)/17*$A112)</f>
        <v>-0.05610824133660918</v>
      </c>
      <c r="O112" s="16">
        <f>('Summary Data'!AL10-('Summary Data'!AL11*'Summary Data'!AL$39-'Summary Data'!AL28*'Summary Data'!AL$40)/17*$A112)</f>
        <v>-0.1442763317781597</v>
      </c>
      <c r="P112" s="16">
        <f>('Summary Data'!AM10-('Summary Data'!AM11*'Summary Data'!AM$39-'Summary Data'!AM28*'Summary Data'!AM$40)/17*$A112)</f>
        <v>-0.052580132002522276</v>
      </c>
      <c r="Q112" s="16">
        <f>('Summary Data'!AN10-('Summary Data'!AN11*'Summary Data'!AN$39-'Summary Data'!AN28*'Summary Data'!AN$40)/17*$A112)</f>
        <v>0.07175368888216987</v>
      </c>
      <c r="R112" s="16">
        <f>('Summary Data'!AO10-('Summary Data'!AO11*'Summary Data'!AO$39-'Summary Data'!AO28*'Summary Data'!AO$40)/17*$A112)</f>
        <v>-0.008403721322305754</v>
      </c>
      <c r="S112" s="16">
        <f>('Summary Data'!AP10-('Summary Data'!AP11*'Summary Data'!AP$39-'Summary Data'!AP28*'Summary Data'!AP$40)/17*$A112)</f>
        <v>0.002545150046353771</v>
      </c>
      <c r="T112" s="16">
        <f>('Summary Data'!AQ10-('Summary Data'!AQ11*'Summary Data'!AQ$39-'Summary Data'!AQ28*'Summary Data'!AQ$40)/17*$A112)</f>
        <v>0.004593618318387782</v>
      </c>
      <c r="U112" s="16">
        <f>('Summary Data'!AR10-('Summary Data'!AR11*'Summary Data'!AR$39-'Summary Data'!AR28*'Summary Data'!AR$40)/17*$A112)</f>
        <v>-0.014965003244671298</v>
      </c>
      <c r="V112" s="82">
        <f>'Summary Data'!AS10</f>
        <v>0</v>
      </c>
    </row>
    <row r="113" spans="1:22" ht="11.25">
      <c r="A113" s="83">
        <v>7</v>
      </c>
      <c r="B113" s="16">
        <f>('Summary Data'!Y11-('Summary Data'!Y12*'Summary Data'!Y$39-'Summary Data'!Y29*'Summary Data'!Y$40)/17*$A113)</f>
        <v>0.9154391397669792</v>
      </c>
      <c r="C113" s="16">
        <f>('Summary Data'!Z11-('Summary Data'!Z12*'Summary Data'!Z$39-'Summary Data'!Z29*'Summary Data'!Z$40)/17*$A113)</f>
        <v>0.3940698428217372</v>
      </c>
      <c r="D113" s="16">
        <f>('Summary Data'!AA11-('Summary Data'!AA12*'Summary Data'!AA$39-'Summary Data'!AA29*'Summary Data'!AA$40)/17*$A113)</f>
        <v>0.5109289304987351</v>
      </c>
      <c r="E113" s="16">
        <f>('Summary Data'!AB11-('Summary Data'!AB12*'Summary Data'!AB$39-'Summary Data'!AB29*'Summary Data'!AB$40)/17*$A113)</f>
        <v>0.5141803909817448</v>
      </c>
      <c r="F113" s="16">
        <f>('Summary Data'!AC11-('Summary Data'!AC12*'Summary Data'!AC$39-'Summary Data'!AC29*'Summary Data'!AC$40)/17*$A113)</f>
        <v>0.48827077095662114</v>
      </c>
      <c r="G113" s="16">
        <f>('Summary Data'!AD11-('Summary Data'!AD12*'Summary Data'!AD$39-'Summary Data'!AD29*'Summary Data'!AD$40)/17*$A113)</f>
        <v>0.5600972035754906</v>
      </c>
      <c r="H113" s="16">
        <f>('Summary Data'!AE11-('Summary Data'!AE12*'Summary Data'!AE$39-'Summary Data'!AE29*'Summary Data'!AE$40)/17*$A113)</f>
        <v>0.4729927846677749</v>
      </c>
      <c r="I113" s="16">
        <f>('Summary Data'!AF11-('Summary Data'!AF12*'Summary Data'!AF$39-'Summary Data'!AF29*'Summary Data'!AF$40)/17*$A113)</f>
        <v>0.6041035575164055</v>
      </c>
      <c r="J113" s="16">
        <f>('Summary Data'!AG11-('Summary Data'!AG12*'Summary Data'!AG$39-'Summary Data'!AG29*'Summary Data'!AG$40)/17*$A113)</f>
        <v>0.5744471895554387</v>
      </c>
      <c r="K113" s="16">
        <f>('Summary Data'!AH11-('Summary Data'!AH12*'Summary Data'!AH$39-'Summary Data'!AH29*'Summary Data'!AH$40)/17*$A113)</f>
        <v>0.589603729210797</v>
      </c>
      <c r="L113" s="16">
        <f>('Summary Data'!AI11-('Summary Data'!AI12*'Summary Data'!AI$39-'Summary Data'!AI29*'Summary Data'!AI$40)/17*$A113)</f>
        <v>0.5700460459687782</v>
      </c>
      <c r="M113" s="16">
        <f>('Summary Data'!AJ11-('Summary Data'!AJ12*'Summary Data'!AJ$39-'Summary Data'!AJ29*'Summary Data'!AJ$40)/17*$A113)</f>
        <v>0.5384713529456724</v>
      </c>
      <c r="N113" s="16">
        <f>('Summary Data'!AK11-('Summary Data'!AK12*'Summary Data'!AK$39-'Summary Data'!AK29*'Summary Data'!AK$40)/17*$A113)</f>
        <v>0.5746471537114834</v>
      </c>
      <c r="O113" s="16">
        <f>('Summary Data'!AL11-('Summary Data'!AL12*'Summary Data'!AL$39-'Summary Data'!AL29*'Summary Data'!AL$40)/17*$A113)</f>
        <v>0.5823998518360196</v>
      </c>
      <c r="P113" s="16">
        <f>('Summary Data'!AM11-('Summary Data'!AM12*'Summary Data'!AM$39-'Summary Data'!AM29*'Summary Data'!AM$40)/17*$A113)</f>
        <v>0.5655280361655339</v>
      </c>
      <c r="Q113" s="16">
        <f>('Summary Data'!AN11-('Summary Data'!AN12*'Summary Data'!AN$39-'Summary Data'!AN29*'Summary Data'!AN$40)/17*$A113)</f>
        <v>0.5408834319305904</v>
      </c>
      <c r="R113" s="16">
        <f>('Summary Data'!AO11-('Summary Data'!AO12*'Summary Data'!AO$39-'Summary Data'!AO29*'Summary Data'!AO$40)/17*$A113)</f>
        <v>0.5281838594995419</v>
      </c>
      <c r="S113" s="16">
        <f>('Summary Data'!AP11-('Summary Data'!AP12*'Summary Data'!AP$39-'Summary Data'!AP29*'Summary Data'!AP$40)/17*$A113)</f>
        <v>0.4642140854907443</v>
      </c>
      <c r="T113" s="16">
        <f>('Summary Data'!AQ11-('Summary Data'!AQ12*'Summary Data'!AQ$39-'Summary Data'!AQ29*'Summary Data'!AQ$40)/17*$A113)</f>
        <v>0.3524314420708847</v>
      </c>
      <c r="U113" s="16">
        <f>('Summary Data'!AR11-('Summary Data'!AR12*'Summary Data'!AR$39-'Summary Data'!AR29*'Summary Data'!AR$40)/17*$A113)</f>
        <v>-0.12480133445796152</v>
      </c>
      <c r="V113" s="82">
        <f>'Summary Data'!AS11</f>
        <v>0</v>
      </c>
    </row>
    <row r="114" spans="1:22" ht="11.25">
      <c r="A114" s="83">
        <v>8</v>
      </c>
      <c r="B114" s="16">
        <f>('Summary Data'!Y12-('Summary Data'!Y13*'Summary Data'!Y$39-'Summary Data'!Y30*'Summary Data'!Y$40)/17*$A114)</f>
        <v>0.009213867384731513</v>
      </c>
      <c r="C114" s="16">
        <f>('Summary Data'!Z12-('Summary Data'!Z13*'Summary Data'!Z$39-'Summary Data'!Z30*'Summary Data'!Z$40)/17*$A114)</f>
        <v>0.028154954811863555</v>
      </c>
      <c r="D114" s="16">
        <f>('Summary Data'!AA12-('Summary Data'!AA13*'Summary Data'!AA$39-'Summary Data'!AA30*'Summary Data'!AA$40)/17*$A114)</f>
        <v>0.034269979413339514</v>
      </c>
      <c r="E114" s="16">
        <f>('Summary Data'!AB12-('Summary Data'!AB13*'Summary Data'!AB$39-'Summary Data'!AB30*'Summary Data'!AB$40)/17*$A114)</f>
        <v>0.01615940666864779</v>
      </c>
      <c r="F114" s="16">
        <f>('Summary Data'!AC12-('Summary Data'!AC13*'Summary Data'!AC$39-'Summary Data'!AC30*'Summary Data'!AC$40)/17*$A114)</f>
        <v>0.023702624287886342</v>
      </c>
      <c r="G114" s="16">
        <f>('Summary Data'!AD12-('Summary Data'!AD13*'Summary Data'!AD$39-'Summary Data'!AD30*'Summary Data'!AD$40)/17*$A114)</f>
        <v>0.03268017537745955</v>
      </c>
      <c r="H114" s="16">
        <f>('Summary Data'!AE12-('Summary Data'!AE13*'Summary Data'!AE$39-'Summary Data'!AE30*'Summary Data'!AE$40)/17*$A114)</f>
        <v>0.02073108599028749</v>
      </c>
      <c r="I114" s="16">
        <f>('Summary Data'!AF12-('Summary Data'!AF13*'Summary Data'!AF$39-'Summary Data'!AF30*'Summary Data'!AF$40)/17*$A114)</f>
        <v>-0.004065183424977267</v>
      </c>
      <c r="J114" s="16">
        <f>('Summary Data'!AG12-('Summary Data'!AG13*'Summary Data'!AG$39-'Summary Data'!AG30*'Summary Data'!AG$40)/17*$A114)</f>
        <v>0.010112893954191834</v>
      </c>
      <c r="K114" s="16">
        <f>('Summary Data'!AH12-('Summary Data'!AH13*'Summary Data'!AH$39-'Summary Data'!AH30*'Summary Data'!AH$40)/17*$A114)</f>
        <v>0.030948638053447233</v>
      </c>
      <c r="L114" s="16">
        <f>('Summary Data'!AI12-('Summary Data'!AI13*'Summary Data'!AI$39-'Summary Data'!AI30*'Summary Data'!AI$40)/17*$A114)</f>
        <v>0.017692543243145464</v>
      </c>
      <c r="M114" s="16">
        <f>('Summary Data'!AJ12-('Summary Data'!AJ13*'Summary Data'!AJ$39-'Summary Data'!AJ30*'Summary Data'!AJ$40)/17*$A114)</f>
        <v>0.015283928394128548</v>
      </c>
      <c r="N114" s="16">
        <f>('Summary Data'!AK12-('Summary Data'!AK13*'Summary Data'!AK$39-'Summary Data'!AK30*'Summary Data'!AK$40)/17*$A114)</f>
        <v>0.03146986993887863</v>
      </c>
      <c r="O114" s="16">
        <f>('Summary Data'!AL12-('Summary Data'!AL13*'Summary Data'!AL$39-'Summary Data'!AL30*'Summary Data'!AL$40)/17*$A114)</f>
        <v>0.006064544545276416</v>
      </c>
      <c r="P114" s="16">
        <f>('Summary Data'!AM12-('Summary Data'!AM13*'Summary Data'!AM$39-'Summary Data'!AM30*'Summary Data'!AM$40)/17*$A114)</f>
        <v>0.011553257226519214</v>
      </c>
      <c r="Q114" s="16">
        <f>('Summary Data'!AN12-('Summary Data'!AN13*'Summary Data'!AN$39-'Summary Data'!AN30*'Summary Data'!AN$40)/17*$A114)</f>
        <v>0.04542500754800227</v>
      </c>
      <c r="R114" s="16">
        <f>('Summary Data'!AO12-('Summary Data'!AO13*'Summary Data'!AO$39-'Summary Data'!AO30*'Summary Data'!AO$40)/17*$A114)</f>
        <v>0.02800207693467119</v>
      </c>
      <c r="S114" s="16">
        <f>('Summary Data'!AP12-('Summary Data'!AP13*'Summary Data'!AP$39-'Summary Data'!AP30*'Summary Data'!AP$40)/17*$A114)</f>
        <v>0.01515002698435586</v>
      </c>
      <c r="T114" s="16">
        <f>('Summary Data'!AQ12-('Summary Data'!AQ13*'Summary Data'!AQ$39-'Summary Data'!AQ30*'Summary Data'!AQ$40)/17*$A114)</f>
        <v>0.03352208863622571</v>
      </c>
      <c r="U114" s="16">
        <f>('Summary Data'!AR12-('Summary Data'!AR13*'Summary Data'!AR$39-'Summary Data'!AR30*'Summary Data'!AR$40)/17*$A114)</f>
        <v>0.0006029024299984941</v>
      </c>
      <c r="V114" s="82">
        <f>'Summary Data'!AS12</f>
        <v>0</v>
      </c>
    </row>
    <row r="115" spans="1:22" ht="11.25">
      <c r="A115" s="83">
        <v>9</v>
      </c>
      <c r="B115" s="16">
        <f>('Summary Data'!Y13-('Summary Data'!Y14*'Summary Data'!Y$39-'Summary Data'!Y31*'Summary Data'!Y$40)/17*$A115)</f>
        <v>0.07297720857406118</v>
      </c>
      <c r="C115" s="16">
        <f>('Summary Data'!Z13-('Summary Data'!Z14*'Summary Data'!Z$39-'Summary Data'!Z31*'Summary Data'!Z$40)/17*$A115)</f>
        <v>0.4510440096755684</v>
      </c>
      <c r="D115" s="16">
        <f>('Summary Data'!AA13-('Summary Data'!AA14*'Summary Data'!AA$39-'Summary Data'!AA31*'Summary Data'!AA$40)/17*$A115)</f>
        <v>0.42933197596372263</v>
      </c>
      <c r="E115" s="16">
        <f>('Summary Data'!AB13-('Summary Data'!AB14*'Summary Data'!AB$39-'Summary Data'!AB31*'Summary Data'!AB$40)/17*$A115)</f>
        <v>0.4154456113521086</v>
      </c>
      <c r="F115" s="16">
        <f>('Summary Data'!AC13-('Summary Data'!AC14*'Summary Data'!AC$39-'Summary Data'!AC31*'Summary Data'!AC$40)/17*$A115)</f>
        <v>0.43410095657860415</v>
      </c>
      <c r="G115" s="16">
        <f>('Summary Data'!AD13-('Summary Data'!AD14*'Summary Data'!AD$39-'Summary Data'!AD31*'Summary Data'!AD$40)/17*$A115)</f>
        <v>0.42782113237753</v>
      </c>
      <c r="H115" s="16">
        <f>('Summary Data'!AE13-('Summary Data'!AE14*'Summary Data'!AE$39-'Summary Data'!AE31*'Summary Data'!AE$40)/17*$A115)</f>
        <v>0.42745939144363576</v>
      </c>
      <c r="I115" s="16">
        <f>('Summary Data'!AF13-('Summary Data'!AF14*'Summary Data'!AF$39-'Summary Data'!AF31*'Summary Data'!AF$40)/17*$A115)</f>
        <v>0.44119635902251597</v>
      </c>
      <c r="J115" s="16">
        <f>('Summary Data'!AG13-('Summary Data'!AG14*'Summary Data'!AG$39-'Summary Data'!AG31*'Summary Data'!AG$40)/17*$A115)</f>
        <v>0.4119826742262512</v>
      </c>
      <c r="K115" s="16">
        <f>('Summary Data'!AH13-('Summary Data'!AH14*'Summary Data'!AH$39-'Summary Data'!AH31*'Summary Data'!AH$40)/17*$A115)</f>
        <v>0.43633570514217596</v>
      </c>
      <c r="L115" s="16">
        <f>('Summary Data'!AI13-('Summary Data'!AI14*'Summary Data'!AI$39-'Summary Data'!AI31*'Summary Data'!AI$40)/17*$A115)</f>
        <v>0.45865364062734965</v>
      </c>
      <c r="M115" s="16">
        <f>('Summary Data'!AJ13-('Summary Data'!AJ14*'Summary Data'!AJ$39-'Summary Data'!AJ31*'Summary Data'!AJ$40)/17*$A115)</f>
        <v>0.4581248404617254</v>
      </c>
      <c r="N115" s="16">
        <f>('Summary Data'!AK13-('Summary Data'!AK14*'Summary Data'!AK$39-'Summary Data'!AK31*'Summary Data'!AK$40)/17*$A115)</f>
        <v>0.4703382492483721</v>
      </c>
      <c r="O115" s="16">
        <f>('Summary Data'!AL13-('Summary Data'!AL14*'Summary Data'!AL$39-'Summary Data'!AL31*'Summary Data'!AL$40)/17*$A115)</f>
        <v>0.447291007359587</v>
      </c>
      <c r="P115" s="16">
        <f>('Summary Data'!AM13-('Summary Data'!AM14*'Summary Data'!AM$39-'Summary Data'!AM31*'Summary Data'!AM$40)/17*$A115)</f>
        <v>0.45507940303667416</v>
      </c>
      <c r="Q115" s="16">
        <f>('Summary Data'!AN13-('Summary Data'!AN14*'Summary Data'!AN$39-'Summary Data'!AN31*'Summary Data'!AN$40)/17*$A115)</f>
        <v>0.4473298816524421</v>
      </c>
      <c r="R115" s="16">
        <f>('Summary Data'!AO13-('Summary Data'!AO14*'Summary Data'!AO$39-'Summary Data'!AO31*'Summary Data'!AO$40)/17*$A115)</f>
        <v>0.4312587322265716</v>
      </c>
      <c r="S115" s="16">
        <f>('Summary Data'!AP13-('Summary Data'!AP14*'Summary Data'!AP$39-'Summary Data'!AP31*'Summary Data'!AP$40)/17*$A115)</f>
        <v>0.4257206995592336</v>
      </c>
      <c r="T115" s="16">
        <f>('Summary Data'!AQ13-('Summary Data'!AQ14*'Summary Data'!AQ$39-'Summary Data'!AQ31*'Summary Data'!AQ$40)/17*$A115)</f>
        <v>0.41312489669733143</v>
      </c>
      <c r="U115" s="16">
        <f>('Summary Data'!AR13-('Summary Data'!AR14*'Summary Data'!AR$39-'Summary Data'!AR31*'Summary Data'!AR$40)/17*$A115)</f>
        <v>0.19266433704556682</v>
      </c>
      <c r="V115" s="82">
        <f>'Summary Data'!AS13</f>
        <v>0</v>
      </c>
    </row>
    <row r="116" spans="1:22" ht="11.25">
      <c r="A116" s="83">
        <v>10</v>
      </c>
      <c r="B116" s="16">
        <f>('Summary Data'!Y14-('Summary Data'!Y15*'Summary Data'!Y$39-'Summary Data'!Y32*'Summary Data'!Y$40)/17*$A116)</f>
        <v>9.540979117872439E-18</v>
      </c>
      <c r="C116" s="16">
        <f>('Summary Data'!Z14-('Summary Data'!Z15*'Summary Data'!Z$39-'Summary Data'!Z32*'Summary Data'!Z$40)/17*$A116)</f>
        <v>-2.0816681711721685E-17</v>
      </c>
      <c r="D116" s="16">
        <f>('Summary Data'!AA14-('Summary Data'!AA15*'Summary Data'!AA$39-'Summary Data'!AA32*'Summary Data'!AA$40)/17*$A116)</f>
        <v>0</v>
      </c>
      <c r="E116" s="16">
        <f>('Summary Data'!AB14-('Summary Data'!AB15*'Summary Data'!AB$39-'Summary Data'!AB32*'Summary Data'!AB$40)/17*$A116)</f>
        <v>1.3877787807814457E-17</v>
      </c>
      <c r="F116" s="16">
        <f>('Summary Data'!AC14-('Summary Data'!AC15*'Summary Data'!AC$39-'Summary Data'!AC32*'Summary Data'!AC$40)/17*$A116)</f>
        <v>0</v>
      </c>
      <c r="G116" s="16">
        <f>('Summary Data'!AD14-('Summary Data'!AD15*'Summary Data'!AD$39-'Summary Data'!AD32*'Summary Data'!AD$40)/17*$A116)</f>
        <v>0</v>
      </c>
      <c r="H116" s="16">
        <f>('Summary Data'!AE14-('Summary Data'!AE15*'Summary Data'!AE$39-'Summary Data'!AE32*'Summary Data'!AE$40)/17*$A116)</f>
        <v>0</v>
      </c>
      <c r="I116" s="16">
        <f>('Summary Data'!AF14-('Summary Data'!AF15*'Summary Data'!AF$39-'Summary Data'!AF32*'Summary Data'!AF$40)/17*$A116)</f>
        <v>1.3877787807814457E-17</v>
      </c>
      <c r="J116" s="16">
        <f>('Summary Data'!AG14-('Summary Data'!AG15*'Summary Data'!AG$39-'Summary Data'!AG32*'Summary Data'!AG$40)/17*$A116)</f>
        <v>0</v>
      </c>
      <c r="K116" s="16">
        <f>('Summary Data'!AH14-('Summary Data'!AH15*'Summary Data'!AH$39-'Summary Data'!AH32*'Summary Data'!AH$40)/17*$A116)</f>
        <v>-1.3877787807814457E-17</v>
      </c>
      <c r="L116" s="16">
        <f>('Summary Data'!AI14-('Summary Data'!AI15*'Summary Data'!AI$39-'Summary Data'!AI32*'Summary Data'!AI$40)/17*$A116)</f>
        <v>-2.7755575615628914E-17</v>
      </c>
      <c r="M116" s="16">
        <f>('Summary Data'!AJ14-('Summary Data'!AJ15*'Summary Data'!AJ$39-'Summary Data'!AJ32*'Summary Data'!AJ$40)/17*$A116)</f>
        <v>1.3877787807814457E-17</v>
      </c>
      <c r="N116" s="16">
        <f>('Summary Data'!AK14-('Summary Data'!AK15*'Summary Data'!AK$39-'Summary Data'!AK32*'Summary Data'!AK$40)/17*$A116)</f>
        <v>0</v>
      </c>
      <c r="O116" s="16">
        <f>('Summary Data'!AL14-('Summary Data'!AL15*'Summary Data'!AL$39-'Summary Data'!AL32*'Summary Data'!AL$40)/17*$A116)</f>
        <v>0</v>
      </c>
      <c r="P116" s="16">
        <f>('Summary Data'!AM14-('Summary Data'!AM15*'Summary Data'!AM$39-'Summary Data'!AM32*'Summary Data'!AM$40)/17*$A116)</f>
        <v>0</v>
      </c>
      <c r="Q116" s="16">
        <f>('Summary Data'!AN14-('Summary Data'!AN15*'Summary Data'!AN$39-'Summary Data'!AN32*'Summary Data'!AN$40)/17*$A116)</f>
        <v>1.3877787807814457E-17</v>
      </c>
      <c r="R116" s="16">
        <f>('Summary Data'!AO14-('Summary Data'!AO15*'Summary Data'!AO$39-'Summary Data'!AO32*'Summary Data'!AO$40)/17*$A116)</f>
        <v>2.7755575615628914E-17</v>
      </c>
      <c r="S116" s="16">
        <f>('Summary Data'!AP14-('Summary Data'!AP15*'Summary Data'!AP$39-'Summary Data'!AP32*'Summary Data'!AP$40)/17*$A116)</f>
        <v>0</v>
      </c>
      <c r="T116" s="16">
        <f>('Summary Data'!AQ14-('Summary Data'!AQ15*'Summary Data'!AQ$39-'Summary Data'!AQ32*'Summary Data'!AQ$40)/17*$A116)</f>
        <v>0</v>
      </c>
      <c r="U116" s="16">
        <f>('Summary Data'!AR14-('Summary Data'!AR15*'Summary Data'!AR$39-'Summary Data'!AR32*'Summary Data'!AR$40)/17*$A116)</f>
        <v>-6.938893903907228E-18</v>
      </c>
      <c r="V116" s="82">
        <f>'Summary Data'!AS14</f>
        <v>0</v>
      </c>
    </row>
    <row r="117" spans="1:22" ht="11.25">
      <c r="A117" s="83">
        <v>11</v>
      </c>
      <c r="B117" s="16">
        <f>('Summary Data'!Y15-('Summary Data'!Y16*'Summary Data'!Y$39-'Summary Data'!Y33*'Summary Data'!Y$40)/17*$A117)</f>
        <v>0.35007353597346047</v>
      </c>
      <c r="C117" s="16">
        <f>('Summary Data'!Z15-('Summary Data'!Z16*'Summary Data'!Z$39-'Summary Data'!Z33*'Summary Data'!Z$40)/17*$A117)</f>
        <v>0.7866216772748836</v>
      </c>
      <c r="D117" s="16">
        <f>('Summary Data'!AA15-('Summary Data'!AA16*'Summary Data'!AA$39-'Summary Data'!AA33*'Summary Data'!AA$40)/17*$A117)</f>
        <v>0.7754874040369165</v>
      </c>
      <c r="E117" s="16">
        <f>('Summary Data'!AB15-('Summary Data'!AB16*'Summary Data'!AB$39-'Summary Data'!AB33*'Summary Data'!AB$40)/17*$A117)</f>
        <v>0.7695017639210003</v>
      </c>
      <c r="F117" s="16">
        <f>('Summary Data'!AC15-('Summary Data'!AC16*'Summary Data'!AC$39-'Summary Data'!AC33*'Summary Data'!AC$40)/17*$A117)</f>
        <v>0.7732000884250261</v>
      </c>
      <c r="G117" s="16">
        <f>('Summary Data'!AD15-('Summary Data'!AD16*'Summary Data'!AD$39-'Summary Data'!AD33*'Summary Data'!AD$40)/17*$A117)</f>
        <v>0.7707959274964992</v>
      </c>
      <c r="H117" s="16">
        <f>('Summary Data'!AE15-('Summary Data'!AE16*'Summary Data'!AE$39-'Summary Data'!AE33*'Summary Data'!AE$40)/17*$A117)</f>
        <v>0.7806544171581621</v>
      </c>
      <c r="I117" s="16">
        <f>('Summary Data'!AF15-('Summary Data'!AF16*'Summary Data'!AF$39-'Summary Data'!AF33*'Summary Data'!AF$40)/17*$A117)</f>
        <v>0.7700275891087319</v>
      </c>
      <c r="J117" s="16">
        <f>('Summary Data'!AG15-('Summary Data'!AG16*'Summary Data'!AG$39-'Summary Data'!AG33*'Summary Data'!AG$40)/17*$A117)</f>
        <v>0.7716853234792378</v>
      </c>
      <c r="K117" s="16">
        <f>('Summary Data'!AH15-('Summary Data'!AH16*'Summary Data'!AH$39-'Summary Data'!AH33*'Summary Data'!AH$40)/17*$A117)</f>
        <v>0.7703002702135208</v>
      </c>
      <c r="L117" s="16">
        <f>('Summary Data'!AI15-('Summary Data'!AI16*'Summary Data'!AI$39-'Summary Data'!AI33*'Summary Data'!AI$40)/17*$A117)</f>
        <v>0.7817379835129433</v>
      </c>
      <c r="M117" s="16">
        <f>('Summary Data'!AJ15-('Summary Data'!AJ16*'Summary Data'!AJ$39-'Summary Data'!AJ33*'Summary Data'!AJ$40)/17*$A117)</f>
        <v>0.7744804453534427</v>
      </c>
      <c r="N117" s="16">
        <f>('Summary Data'!AK15-('Summary Data'!AK16*'Summary Data'!AK$39-'Summary Data'!AK33*'Summary Data'!AK$40)/17*$A117)</f>
        <v>0.7778313298511099</v>
      </c>
      <c r="O117" s="16">
        <f>('Summary Data'!AL15-('Summary Data'!AL16*'Summary Data'!AL$39-'Summary Data'!AL33*'Summary Data'!AL$40)/17*$A117)</f>
        <v>0.7682332250861045</v>
      </c>
      <c r="P117" s="16">
        <f>('Summary Data'!AM15-('Summary Data'!AM16*'Summary Data'!AM$39-'Summary Data'!AM33*'Summary Data'!AM$40)/17*$A117)</f>
        <v>0.7699817919555867</v>
      </c>
      <c r="Q117" s="16">
        <f>('Summary Data'!AN15-('Summary Data'!AN16*'Summary Data'!AN$39-'Summary Data'!AN33*'Summary Data'!AN$40)/17*$A117)</f>
        <v>0.7711051639340563</v>
      </c>
      <c r="R117" s="16">
        <f>('Summary Data'!AO15-('Summary Data'!AO16*'Summary Data'!AO$39-'Summary Data'!AO33*'Summary Data'!AO$40)/17*$A117)</f>
        <v>0.7764070715631973</v>
      </c>
      <c r="S117" s="16">
        <f>('Summary Data'!AP15-('Summary Data'!AP16*'Summary Data'!AP$39-'Summary Data'!AP33*'Summary Data'!AP$40)/17*$A117)</f>
        <v>0.7729832006479174</v>
      </c>
      <c r="T117" s="16">
        <f>('Summary Data'!AQ15-('Summary Data'!AQ16*'Summary Data'!AQ$39-'Summary Data'!AQ33*'Summary Data'!AQ$40)/17*$A117)</f>
        <v>0.7765723587097582</v>
      </c>
      <c r="U117" s="16">
        <f>('Summary Data'!AR15-('Summary Data'!AR16*'Summary Data'!AR$39-'Summary Data'!AR33*'Summary Data'!AR$40)/17*$A117)</f>
        <v>0.35705061650694137</v>
      </c>
      <c r="V117" s="82">
        <f>'Summary Data'!AS15</f>
        <v>0</v>
      </c>
    </row>
    <row r="118" spans="1:23" ht="11.25">
      <c r="A118" s="83">
        <v>12</v>
      </c>
      <c r="B118" s="16">
        <f>('Summary Data'!Y16-('Summary Data'!Y17*'Summary Data'!Y$39-'Summary Data'!Y34*'Summary Data'!Y$40)/17*$A118)*10</f>
        <v>0.012431530191281195</v>
      </c>
      <c r="C118" s="16">
        <f>('Summary Data'!Z16-('Summary Data'!Z17*'Summary Data'!Z$39-'Summary Data'!Z34*'Summary Data'!Z$40)/17*$A118)*10</f>
        <v>0.015216227978357205</v>
      </c>
      <c r="D118" s="16">
        <f>('Summary Data'!AA16-('Summary Data'!AA17*'Summary Data'!AA$39-'Summary Data'!AA34*'Summary Data'!AA$40)/17*$A118)*10</f>
        <v>-0.04130864429561565</v>
      </c>
      <c r="E118" s="16">
        <f>('Summary Data'!AB16-('Summary Data'!AB17*'Summary Data'!AB$39-'Summary Data'!AB34*'Summary Data'!AB$40)/17*$A118)*10</f>
        <v>-0.026391229958829324</v>
      </c>
      <c r="F118" s="16">
        <f>('Summary Data'!AC16-('Summary Data'!AC17*'Summary Data'!AC$39-'Summary Data'!AC34*'Summary Data'!AC$40)/17*$A118)*10</f>
        <v>-0.016269406963719778</v>
      </c>
      <c r="G118" s="16">
        <f>('Summary Data'!AD16-('Summary Data'!AD17*'Summary Data'!AD$39-'Summary Data'!AD34*'Summary Data'!AD$40)/17*$A118)*10</f>
        <v>-0.055024663625742605</v>
      </c>
      <c r="H118" s="16">
        <f>('Summary Data'!AE16-('Summary Data'!AE17*'Summary Data'!AE$39-'Summary Data'!AE34*'Summary Data'!AE$40)/17*$A118)*10</f>
        <v>-0.016874533040224515</v>
      </c>
      <c r="I118" s="16">
        <f>('Summary Data'!AF16-('Summary Data'!AF17*'Summary Data'!AF$39-'Summary Data'!AF34*'Summary Data'!AF$40)/17*$A118)*10</f>
        <v>-0.005259109616236341</v>
      </c>
      <c r="J118" s="16">
        <f>('Summary Data'!AG16-('Summary Data'!AG17*'Summary Data'!AG$39-'Summary Data'!AG34*'Summary Data'!AG$40)/17*$A118)*10</f>
        <v>0.01546266129756644</v>
      </c>
      <c r="K118" s="16">
        <f>('Summary Data'!AH16-('Summary Data'!AH17*'Summary Data'!AH$39-'Summary Data'!AH34*'Summary Data'!AH$40)/17*$A118)*10</f>
        <v>-0.027362912528416574</v>
      </c>
      <c r="L118" s="16">
        <f>('Summary Data'!AI16-('Summary Data'!AI17*'Summary Data'!AI$39-'Summary Data'!AI34*'Summary Data'!AI$40)/17*$A118)*10</f>
        <v>-0.029803400708952217</v>
      </c>
      <c r="M118" s="16">
        <f>('Summary Data'!AJ16-('Summary Data'!AJ17*'Summary Data'!AJ$39-'Summary Data'!AJ34*'Summary Data'!AJ$40)/17*$A118)*10</f>
        <v>-0.04026020380676407</v>
      </c>
      <c r="N118" s="16">
        <f>('Summary Data'!AK16-('Summary Data'!AK17*'Summary Data'!AK$39-'Summary Data'!AK34*'Summary Data'!AK$40)/17*$A118)*10</f>
        <v>-0.021741712606763858</v>
      </c>
      <c r="O118" s="16">
        <f>('Summary Data'!AL16-('Summary Data'!AL17*'Summary Data'!AL$39-'Summary Data'!AL34*'Summary Data'!AL$40)/17*$A118)*10</f>
        <v>-0.00016049674231102123</v>
      </c>
      <c r="P118" s="16">
        <f>('Summary Data'!AM16-('Summary Data'!AM17*'Summary Data'!AM$39-'Summary Data'!AM34*'Summary Data'!AM$40)/17*$A118)*10</f>
        <v>-0.009882810368303813</v>
      </c>
      <c r="Q118" s="16">
        <f>('Summary Data'!AN16-('Summary Data'!AN17*'Summary Data'!AN$39-'Summary Data'!AN34*'Summary Data'!AN$40)/17*$A118)*10</f>
        <v>-0.036928565013849696</v>
      </c>
      <c r="R118" s="16">
        <f>('Summary Data'!AO16-('Summary Data'!AO17*'Summary Data'!AO$39-'Summary Data'!AO34*'Summary Data'!AO$40)/17*$A118)*10</f>
        <v>-0.0017419701541004744</v>
      </c>
      <c r="S118" s="16">
        <f>('Summary Data'!AP16-('Summary Data'!AP17*'Summary Data'!AP$39-'Summary Data'!AP34*'Summary Data'!AP$40)/17*$A118)*10</f>
        <v>0.011010901708797122</v>
      </c>
      <c r="T118" s="16">
        <f>('Summary Data'!AQ16-('Summary Data'!AQ17*'Summary Data'!AQ$39-'Summary Data'!AQ34*'Summary Data'!AQ$40)/17*$A118)*10</f>
        <v>0.029690856243130715</v>
      </c>
      <c r="U118" s="16">
        <f>('Summary Data'!AR16-('Summary Data'!AR17*'Summary Data'!AR$39-'Summary Data'!AR34*'Summary Data'!AR$40)/17*$A118)*10</f>
        <v>0.019683094273929114</v>
      </c>
      <c r="V118" s="82">
        <f>'Summary Data'!AS16*10</f>
        <v>0</v>
      </c>
      <c r="W118" s="42" t="s">
        <v>90</v>
      </c>
    </row>
    <row r="119" spans="1:23" ht="11.25">
      <c r="A119" s="83">
        <v>13</v>
      </c>
      <c r="B119" s="16">
        <f>('Summary Data'!Y17-('Summary Data'!Y18*'Summary Data'!Y$39-'Summary Data'!Y35*'Summary Data'!Y$40)/17*$A119)*10</f>
        <v>0.4290928002017178</v>
      </c>
      <c r="C119" s="16">
        <f>('Summary Data'!Z17-('Summary Data'!Z18*'Summary Data'!Z$39-'Summary Data'!Z35*'Summary Data'!Z$40)/17*$A119)*10</f>
        <v>0.9106679357424643</v>
      </c>
      <c r="D119" s="16">
        <f>('Summary Data'!AA17-('Summary Data'!AA18*'Summary Data'!AA$39-'Summary Data'!AA35*'Summary Data'!AA$40)/17*$A119)*10</f>
        <v>0.9064232425150653</v>
      </c>
      <c r="E119" s="16">
        <f>('Summary Data'!AB17-('Summary Data'!AB18*'Summary Data'!AB$39-'Summary Data'!AB35*'Summary Data'!AB$40)/17*$A119)*10</f>
        <v>0.8798246184911853</v>
      </c>
      <c r="F119" s="16">
        <f>('Summary Data'!AC17-('Summary Data'!AC18*'Summary Data'!AC$39-'Summary Data'!AC35*'Summary Data'!AC$40)/17*$A119)*10</f>
        <v>0.8915011719471323</v>
      </c>
      <c r="G119" s="16">
        <f>('Summary Data'!AD17-('Summary Data'!AD18*'Summary Data'!AD$39-'Summary Data'!AD35*'Summary Data'!AD$40)/17*$A119)*10</f>
        <v>0.8781538307267583</v>
      </c>
      <c r="H119" s="16">
        <f>('Summary Data'!AE17-('Summary Data'!AE18*'Summary Data'!AE$39-'Summary Data'!AE35*'Summary Data'!AE$40)/17*$A119)*10</f>
        <v>0.8731545234097646</v>
      </c>
      <c r="I119" s="16">
        <f>('Summary Data'!AF17-('Summary Data'!AF18*'Summary Data'!AF$39-'Summary Data'!AF35*'Summary Data'!AF$40)/17*$A119)*10</f>
        <v>0.8835896796626563</v>
      </c>
      <c r="J119" s="16">
        <f>('Summary Data'!AG17-('Summary Data'!AG18*'Summary Data'!AG$39-'Summary Data'!AG35*'Summary Data'!AG$40)/17*$A119)*10</f>
        <v>0.8765795195086824</v>
      </c>
      <c r="K119" s="16">
        <f>('Summary Data'!AH17-('Summary Data'!AH18*'Summary Data'!AH$39-'Summary Data'!AH35*'Summary Data'!AH$40)/17*$A119)*10</f>
        <v>0.8549705441211064</v>
      </c>
      <c r="L119" s="16">
        <f>('Summary Data'!AI17-('Summary Data'!AI18*'Summary Data'!AI$39-'Summary Data'!AI35*'Summary Data'!AI$40)/17*$A119)*10</f>
        <v>0.8634081506382909</v>
      </c>
      <c r="M119" s="16">
        <f>('Summary Data'!AJ17-('Summary Data'!AJ18*'Summary Data'!AJ$39-'Summary Data'!AJ35*'Summary Data'!AJ$40)/17*$A119)*10</f>
        <v>0.8622657799129891</v>
      </c>
      <c r="N119" s="16">
        <f>('Summary Data'!AK17-('Summary Data'!AK18*'Summary Data'!AK$39-'Summary Data'!AK35*'Summary Data'!AK$40)/17*$A119)*10</f>
        <v>0.8806784403012513</v>
      </c>
      <c r="O119" s="16">
        <f>('Summary Data'!AL17-('Summary Data'!AL18*'Summary Data'!AL$39-'Summary Data'!AL35*'Summary Data'!AL$40)/17*$A119)*10</f>
        <v>0.8633454191719496</v>
      </c>
      <c r="P119" s="16">
        <f>('Summary Data'!AM17-('Summary Data'!AM18*'Summary Data'!AM$39-'Summary Data'!AM35*'Summary Data'!AM$40)/17*$A119)*10</f>
        <v>0.863745520449329</v>
      </c>
      <c r="Q119" s="16">
        <f>('Summary Data'!AN17-('Summary Data'!AN18*'Summary Data'!AN$39-'Summary Data'!AN35*'Summary Data'!AN$40)/17*$A119)*10</f>
        <v>0.8939622014146353</v>
      </c>
      <c r="R119" s="16">
        <f>('Summary Data'!AO17-('Summary Data'!AO18*'Summary Data'!AO$39-'Summary Data'!AO35*'Summary Data'!AO$40)/17*$A119)*10</f>
        <v>0.9185850721034963</v>
      </c>
      <c r="S119" s="16">
        <f>('Summary Data'!AP17-('Summary Data'!AP18*'Summary Data'!AP$39-'Summary Data'!AP35*'Summary Data'!AP$40)/17*$A119)*10</f>
        <v>0.9023147989819896</v>
      </c>
      <c r="T119" s="16">
        <f>('Summary Data'!AQ17-('Summary Data'!AQ18*'Summary Data'!AQ$39-'Summary Data'!AQ35*'Summary Data'!AQ$40)/17*$A119)*10</f>
        <v>0.8445725806800077</v>
      </c>
      <c r="U119" s="16">
        <f>('Summary Data'!AR17-('Summary Data'!AR18*'Summary Data'!AR$39-'Summary Data'!AR35*'Summary Data'!AR$40)/17*$A119)*10</f>
        <v>0.2368433450746737</v>
      </c>
      <c r="V119" s="82">
        <f>'Summary Data'!AS17*10</f>
        <v>0</v>
      </c>
      <c r="W119" s="42" t="s">
        <v>90</v>
      </c>
    </row>
    <row r="120" spans="1:23" ht="11.25">
      <c r="A120" s="83">
        <v>14</v>
      </c>
      <c r="B120" s="16">
        <f>('Summary Data'!Y18-('Summary Data'!Y19*'Summary Data'!Y$39-'Summary Data'!Y36*'Summary Data'!Y$40)/17*$A120)*10</f>
        <v>0.013451800226066266</v>
      </c>
      <c r="C120" s="16">
        <f>('Summary Data'!Z18-('Summary Data'!Z19*'Summary Data'!Z$39-'Summary Data'!Z36*'Summary Data'!Z$40)/17*$A120)*10</f>
        <v>-0.007297472692627915</v>
      </c>
      <c r="D120" s="16">
        <f>('Summary Data'!AA18-('Summary Data'!AA19*'Summary Data'!AA$39-'Summary Data'!AA36*'Summary Data'!AA$40)/17*$A120)*10</f>
        <v>0.011089282979076694</v>
      </c>
      <c r="E120" s="16">
        <f>('Summary Data'!AB18-('Summary Data'!AB19*'Summary Data'!AB$39-'Summary Data'!AB36*'Summary Data'!AB$40)/17*$A120)*10</f>
        <v>0.007699373775082131</v>
      </c>
      <c r="F120" s="16">
        <f>('Summary Data'!AC18-('Summary Data'!AC19*'Summary Data'!AC$39-'Summary Data'!AC36*'Summary Data'!AC$40)/17*$A120)*10</f>
        <v>0.012053386001090018</v>
      </c>
      <c r="G120" s="16">
        <f>('Summary Data'!AD18-('Summary Data'!AD19*'Summary Data'!AD$39-'Summary Data'!AD36*'Summary Data'!AD$40)/17*$A120)*10</f>
        <v>-0.01769868936832149</v>
      </c>
      <c r="H120" s="16">
        <f>('Summary Data'!AE18-('Summary Data'!AE19*'Summary Data'!AE$39-'Summary Data'!AE36*'Summary Data'!AE$40)/17*$A120)*10</f>
        <v>0.008534500065262608</v>
      </c>
      <c r="I120" s="16">
        <f>('Summary Data'!AF18-('Summary Data'!AF19*'Summary Data'!AF$39-'Summary Data'!AF36*'Summary Data'!AF$40)/17*$A120)*10</f>
        <v>-0.004887020477679824</v>
      </c>
      <c r="J120" s="16">
        <f>('Summary Data'!AG18-('Summary Data'!AG19*'Summary Data'!AG$39-'Summary Data'!AG36*'Summary Data'!AG$40)/17*$A120)*10</f>
        <v>0.008142352811305043</v>
      </c>
      <c r="K120" s="16">
        <f>('Summary Data'!AH18-('Summary Data'!AH19*'Summary Data'!AH$39-'Summary Data'!AH36*'Summary Data'!AH$40)/17*$A120)*10</f>
        <v>0.01061633586351184</v>
      </c>
      <c r="L120" s="16">
        <f>('Summary Data'!AI18-('Summary Data'!AI19*'Summary Data'!AI$39-'Summary Data'!AI36*'Summary Data'!AI$40)/17*$A120)*10</f>
        <v>0.009060421745231218</v>
      </c>
      <c r="M120" s="16">
        <f>('Summary Data'!AJ18-('Summary Data'!AJ19*'Summary Data'!AJ$39-'Summary Data'!AJ36*'Summary Data'!AJ$40)/17*$A120)*10</f>
        <v>-0.0020472900213534644</v>
      </c>
      <c r="N120" s="16">
        <f>('Summary Data'!AK18-('Summary Data'!AK19*'Summary Data'!AK$39-'Summary Data'!AK36*'Summary Data'!AK$40)/17*$A120)*10</f>
        <v>-0.005535974599628003</v>
      </c>
      <c r="O120" s="16">
        <f>('Summary Data'!AL18-('Summary Data'!AL19*'Summary Data'!AL$39-'Summary Data'!AL36*'Summary Data'!AL$40)/17*$A120)*10</f>
        <v>0.00325371380271151</v>
      </c>
      <c r="P120" s="16">
        <f>('Summary Data'!AM18-('Summary Data'!AM19*'Summary Data'!AM$39-'Summary Data'!AM36*'Summary Data'!AM$40)/17*$A120)*10</f>
        <v>0.020966253186403383</v>
      </c>
      <c r="Q120" s="16">
        <f>('Summary Data'!AN18-('Summary Data'!AN19*'Summary Data'!AN$39-'Summary Data'!AN36*'Summary Data'!AN$40)/17*$A120)*10</f>
        <v>0.00448406133471242</v>
      </c>
      <c r="R120" s="16">
        <f>('Summary Data'!AO18-('Summary Data'!AO19*'Summary Data'!AO$39-'Summary Data'!AO36*'Summary Data'!AO$40)/17*$A120)*10</f>
        <v>0.0016121613348999949</v>
      </c>
      <c r="S120" s="16">
        <f>('Summary Data'!AP18-('Summary Data'!AP19*'Summary Data'!AP$39-'Summary Data'!AP36*'Summary Data'!AP$40)/17*$A120)*10</f>
        <v>0.006771601145762907</v>
      </c>
      <c r="T120" s="16">
        <f>('Summary Data'!AQ18-('Summary Data'!AQ19*'Summary Data'!AQ$39-'Summary Data'!AQ36*'Summary Data'!AQ$40)/17*$A120)*10</f>
        <v>0.013561021960049003</v>
      </c>
      <c r="U120" s="16">
        <f>('Summary Data'!AR18-('Summary Data'!AR19*'Summary Data'!AR$39-'Summary Data'!AR36*'Summary Data'!AR$40)/17*$A120)*10</f>
        <v>0.03496198847572831</v>
      </c>
      <c r="V120" s="82">
        <f>'Summary Data'!AS18*10</f>
        <v>0</v>
      </c>
      <c r="W120" s="42" t="s">
        <v>90</v>
      </c>
    </row>
    <row r="121" spans="1:23" ht="11.25">
      <c r="A121" s="83">
        <v>15</v>
      </c>
      <c r="B121" s="16">
        <f>('Summary Data'!Y19-('Summary Data'!Y20*'Summary Data'!Y$39-'Summary Data'!Y37*'Summary Data'!Y$40)/17*$A121)*10</f>
        <v>-0.08574668698689995</v>
      </c>
      <c r="C121" s="16">
        <f>('Summary Data'!Z19-('Summary Data'!Z20*'Summary Data'!Z$39-'Summary Data'!Z37*'Summary Data'!Z$40)/17*$A121)*10</f>
        <v>0.21134059614730794</v>
      </c>
      <c r="D121" s="16">
        <f>('Summary Data'!AA19-('Summary Data'!AA20*'Summary Data'!AA$39-'Summary Data'!AA37*'Summary Data'!AA$40)/17*$A121)*10</f>
        <v>0.20296265219896698</v>
      </c>
      <c r="E121" s="16">
        <f>('Summary Data'!AB19-('Summary Data'!AB20*'Summary Data'!AB$39-'Summary Data'!AB37*'Summary Data'!AB$40)/17*$A121)*10</f>
        <v>0.23436587688619664</v>
      </c>
      <c r="F121" s="16">
        <f>('Summary Data'!AC19-('Summary Data'!AC20*'Summary Data'!AC$39-'Summary Data'!AC37*'Summary Data'!AC$40)/17*$A121)*10</f>
        <v>0.21206117315032924</v>
      </c>
      <c r="G121" s="16">
        <f>('Summary Data'!AD19-('Summary Data'!AD20*'Summary Data'!AD$39-'Summary Data'!AD37*'Summary Data'!AD$40)/17*$A121)*10</f>
        <v>0.21890002380413695</v>
      </c>
      <c r="H121" s="16">
        <f>('Summary Data'!AE19-('Summary Data'!AE20*'Summary Data'!AE$39-'Summary Data'!AE37*'Summary Data'!AE$40)/17*$A121)*10</f>
        <v>0.2148490210585849</v>
      </c>
      <c r="I121" s="16">
        <f>('Summary Data'!AF19-('Summary Data'!AF20*'Summary Data'!AF$39-'Summary Data'!AF37*'Summary Data'!AF$40)/17*$A121)*10</f>
        <v>0.18739919562292173</v>
      </c>
      <c r="J121" s="16">
        <f>('Summary Data'!AG19-('Summary Data'!AG20*'Summary Data'!AG$39-'Summary Data'!AG37*'Summary Data'!AG$40)/17*$A121)*10</f>
        <v>0.23241312694763178</v>
      </c>
      <c r="K121" s="16">
        <f>('Summary Data'!AH19-('Summary Data'!AH20*'Summary Data'!AH$39-'Summary Data'!AH37*'Summary Data'!AH$40)/17*$A121)*10</f>
        <v>0.22642292766738636</v>
      </c>
      <c r="L121" s="16">
        <f>('Summary Data'!AI19-('Summary Data'!AI20*'Summary Data'!AI$39-'Summary Data'!AI37*'Summary Data'!AI$40)/17*$A121)*10</f>
        <v>0.22469849054025748</v>
      </c>
      <c r="M121" s="16">
        <f>('Summary Data'!AJ19-('Summary Data'!AJ20*'Summary Data'!AJ$39-'Summary Data'!AJ37*'Summary Data'!AJ$40)/17*$A121)*10</f>
        <v>0.20926729804946043</v>
      </c>
      <c r="N121" s="16">
        <f>('Summary Data'!AK19-('Summary Data'!AK20*'Summary Data'!AK$39-'Summary Data'!AK37*'Summary Data'!AK$40)/17*$A121)*10</f>
        <v>0.19849813943656255</v>
      </c>
      <c r="O121" s="16">
        <f>('Summary Data'!AL19-('Summary Data'!AL20*'Summary Data'!AL$39-'Summary Data'!AL37*'Summary Data'!AL$40)/17*$A121)*10</f>
        <v>0.205408396731365</v>
      </c>
      <c r="P121" s="16">
        <f>('Summary Data'!AM19-('Summary Data'!AM20*'Summary Data'!AM$39-'Summary Data'!AM37*'Summary Data'!AM$40)/17*$A121)*10</f>
        <v>0.20245778469485717</v>
      </c>
      <c r="Q121" s="16">
        <f>('Summary Data'!AN19-('Summary Data'!AN20*'Summary Data'!AN$39-'Summary Data'!AN37*'Summary Data'!AN$40)/17*$A121)*10</f>
        <v>0.20613339262250538</v>
      </c>
      <c r="R121" s="16">
        <f>('Summary Data'!AO19-('Summary Data'!AO20*'Summary Data'!AO$39-'Summary Data'!AO37*'Summary Data'!AO$40)/17*$A121)*10</f>
        <v>0.22162194534335763</v>
      </c>
      <c r="S121" s="16">
        <f>('Summary Data'!AP19-('Summary Data'!AP20*'Summary Data'!AP$39-'Summary Data'!AP37*'Summary Data'!AP$40)/17*$A121)*10</f>
        <v>0.2183938750572426</v>
      </c>
      <c r="T121" s="16">
        <f>('Summary Data'!AQ19-('Summary Data'!AQ20*'Summary Data'!AQ$39-'Summary Data'!AQ37*'Summary Data'!AQ$40)/17*$A121)*10</f>
        <v>0.2678014448095549</v>
      </c>
      <c r="U121" s="16">
        <f>('Summary Data'!AR19-('Summary Data'!AR20*'Summary Data'!AR$39-'Summary Data'!AR37*'Summary Data'!AR$40)/17*$A121)*10</f>
        <v>-0.03561983988661823</v>
      </c>
      <c r="V121" s="82">
        <f>'Summary Data'!AS19*10</f>
        <v>0</v>
      </c>
      <c r="W121" s="42" t="s">
        <v>90</v>
      </c>
    </row>
    <row r="122" spans="1:23" ht="11.25">
      <c r="A122" s="83">
        <v>16</v>
      </c>
      <c r="B122" s="16">
        <f>('Summary Data'!Y20-('Summary Data'!Y21*'Summary Data'!Y$39-'Summary Data'!Y38*'Summary Data'!Y$40)/17*$A122)*10</f>
        <v>0.018959876591516205</v>
      </c>
      <c r="C122" s="16">
        <f>('Summary Data'!Z20-('Summary Data'!Z21*'Summary Data'!Z$39-'Summary Data'!Z38*'Summary Data'!Z$40)/17*$A122)*10</f>
        <v>-0.036116882618919655</v>
      </c>
      <c r="D122" s="16">
        <f>('Summary Data'!AA20-('Summary Data'!AA21*'Summary Data'!AA$39-'Summary Data'!AA38*'Summary Data'!AA$40)/17*$A122)*10</f>
        <v>-0.0336566594101575</v>
      </c>
      <c r="E122" s="16">
        <f>('Summary Data'!AB20-('Summary Data'!AB21*'Summary Data'!AB$39-'Summary Data'!AB38*'Summary Data'!AB$40)/17*$A122)*10</f>
        <v>-0.03140221778899426</v>
      </c>
      <c r="F122" s="16">
        <f>('Summary Data'!AC20-('Summary Data'!AC21*'Summary Data'!AC$39-'Summary Data'!AC38*'Summary Data'!AC$40)/17*$A122)*10</f>
        <v>-0.03104308433241094</v>
      </c>
      <c r="G122" s="16">
        <f>('Summary Data'!AD20-('Summary Data'!AD21*'Summary Data'!AD$39-'Summary Data'!AD38*'Summary Data'!AD$40)/17*$A122)*10</f>
        <v>-0.029327537536988003</v>
      </c>
      <c r="H122" s="16">
        <f>('Summary Data'!AE20-('Summary Data'!AE21*'Summary Data'!AE$39-'Summary Data'!AE38*'Summary Data'!AE$40)/17*$A122)*10</f>
        <v>-0.04985473154635865</v>
      </c>
      <c r="I122" s="16">
        <f>('Summary Data'!AF20-('Summary Data'!AF21*'Summary Data'!AF$39-'Summary Data'!AF38*'Summary Data'!AF$40)/17*$A122)*10</f>
        <v>-0.029438727560690946</v>
      </c>
      <c r="J122" s="16">
        <f>('Summary Data'!AG20-('Summary Data'!AG21*'Summary Data'!AG$39-'Summary Data'!AG38*'Summary Data'!AG$40)/17*$A122)*10</f>
        <v>-0.026767760983196203</v>
      </c>
      <c r="K122" s="16">
        <f>('Summary Data'!AH20-('Summary Data'!AH21*'Summary Data'!AH$39-'Summary Data'!AH38*'Summary Data'!AH$40)/17*$A122)*10</f>
        <v>-0.030296723631540942</v>
      </c>
      <c r="L122" s="16">
        <f>('Summary Data'!AI20-('Summary Data'!AI21*'Summary Data'!AI$39-'Summary Data'!AI38*'Summary Data'!AI$40)/17*$A122)*10</f>
        <v>-0.018346823301197673</v>
      </c>
      <c r="M122" s="16">
        <f>('Summary Data'!AJ20-('Summary Data'!AJ21*'Summary Data'!AJ$39-'Summary Data'!AJ38*'Summary Data'!AJ$40)/17*$A122)*10</f>
        <v>-0.016310404819885275</v>
      </c>
      <c r="N122" s="16">
        <f>('Summary Data'!AK20-('Summary Data'!AK21*'Summary Data'!AK$39-'Summary Data'!AK38*'Summary Data'!AK$40)/17*$A122)*10</f>
        <v>-0.026030863798729726</v>
      </c>
      <c r="O122" s="16">
        <f>('Summary Data'!AL20-('Summary Data'!AL21*'Summary Data'!AL$39-'Summary Data'!AL38*'Summary Data'!AL$40)/17*$A122)*10</f>
        <v>-0.013753532202496668</v>
      </c>
      <c r="P122" s="16">
        <f>('Summary Data'!AM20-('Summary Data'!AM21*'Summary Data'!AM$39-'Summary Data'!AM38*'Summary Data'!AM$40)/17*$A122)*10</f>
        <v>-0.024649410838420305</v>
      </c>
      <c r="Q122" s="16">
        <f>('Summary Data'!AN20-('Summary Data'!AN21*'Summary Data'!AN$39-'Summary Data'!AN38*'Summary Data'!AN$40)/17*$A122)*10</f>
        <v>-0.03783275778698889</v>
      </c>
      <c r="R122" s="16">
        <f>('Summary Data'!AO20-('Summary Data'!AO21*'Summary Data'!AO$39-'Summary Data'!AO38*'Summary Data'!AO$40)/17*$A122)*10</f>
        <v>-0.0274273792864501</v>
      </c>
      <c r="S122" s="16">
        <f>('Summary Data'!AP20-('Summary Data'!AP21*'Summary Data'!AP$39-'Summary Data'!AP38*'Summary Data'!AP$40)/17*$A122)*10</f>
        <v>-0.009734832314778445</v>
      </c>
      <c r="T122" s="16">
        <f>('Summary Data'!AQ20-('Summary Data'!AQ21*'Summary Data'!AQ$39-'Summary Data'!AQ38*'Summary Data'!AQ$40)/17*$A122)*10</f>
        <v>-0.01968131455215053</v>
      </c>
      <c r="U122" s="16">
        <f>('Summary Data'!AR20-('Summary Data'!AR21*'Summary Data'!AR$39-'Summary Data'!AR38*'Summary Data'!AR$40)/17*$A122)*10</f>
        <v>-0.012166262487148796</v>
      </c>
      <c r="V122" s="82">
        <f>'Summary Data'!AS20*10</f>
        <v>0</v>
      </c>
      <c r="W122" s="42" t="s">
        <v>90</v>
      </c>
    </row>
    <row r="123" spans="1:23" ht="12" thickBot="1">
      <c r="A123" s="84">
        <v>17</v>
      </c>
      <c r="B123" s="18">
        <f>'Summary Data'!Y21*10</f>
        <v>-0.36512999999999995</v>
      </c>
      <c r="C123" s="18">
        <f>'Summary Data'!Z21*10</f>
        <v>-0.68631</v>
      </c>
      <c r="D123" s="18">
        <f>'Summary Data'!AA21*10</f>
        <v>-0.6848700000000001</v>
      </c>
      <c r="E123" s="18">
        <f>'Summary Data'!AB21*10</f>
        <v>-0.68361</v>
      </c>
      <c r="F123" s="18">
        <f>'Summary Data'!AC21*10</f>
        <v>-0.68342</v>
      </c>
      <c r="G123" s="18">
        <f>'Summary Data'!AD21*10</f>
        <v>-0.6807399999999999</v>
      </c>
      <c r="H123" s="18">
        <f>'Summary Data'!AE21*10</f>
        <v>-0.6859700000000001</v>
      </c>
      <c r="I123" s="18">
        <f>'Summary Data'!AF21*10</f>
        <v>-0.6837799999999999</v>
      </c>
      <c r="J123" s="18">
        <f>'Summary Data'!AG21*10</f>
        <v>-0.6812600000000001</v>
      </c>
      <c r="K123" s="18">
        <f>'Summary Data'!AH21*10</f>
        <v>-0.68201</v>
      </c>
      <c r="L123" s="18">
        <f>'Summary Data'!AI21*10</f>
        <v>-0.68438</v>
      </c>
      <c r="M123" s="18">
        <f>'Summary Data'!AJ21*10</f>
        <v>-0.68071</v>
      </c>
      <c r="N123" s="18">
        <f>'Summary Data'!AK21*10</f>
        <v>-0.6752400000000001</v>
      </c>
      <c r="O123" s="18">
        <f>'Summary Data'!AL21*10</f>
        <v>-0.67496</v>
      </c>
      <c r="P123" s="18">
        <f>'Summary Data'!AM21*10</f>
        <v>-0.6788</v>
      </c>
      <c r="Q123" s="18">
        <f>'Summary Data'!AN21*10</f>
        <v>-0.6794500000000001</v>
      </c>
      <c r="R123" s="18">
        <f>'Summary Data'!AO21*10</f>
        <v>-0.6861499999999999</v>
      </c>
      <c r="S123" s="18">
        <f>'Summary Data'!AP21*10</f>
        <v>-0.68114</v>
      </c>
      <c r="T123" s="18">
        <f>'Summary Data'!AQ21*10</f>
        <v>-0.68398</v>
      </c>
      <c r="U123" s="18">
        <f>'Summary Data'!AR21*10</f>
        <v>-0.34587</v>
      </c>
      <c r="V123" s="35">
        <f>'Summary Data'!AS21*10</f>
        <v>0</v>
      </c>
      <c r="W123" s="42" t="s">
        <v>90</v>
      </c>
    </row>
    <row r="124" ht="12" thickBot="1"/>
    <row r="125" spans="1:22" ht="11.25">
      <c r="A125" s="127" t="s">
        <v>129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9"/>
    </row>
    <row r="126" spans="1:22" ht="11.25">
      <c r="A126" s="83"/>
      <c r="B126" s="81" t="s">
        <v>85</v>
      </c>
      <c r="C126" s="81" t="s">
        <v>86</v>
      </c>
      <c r="D126" s="81" t="s">
        <v>87</v>
      </c>
      <c r="E126" s="81" t="s">
        <v>88</v>
      </c>
      <c r="F126" s="81" t="s">
        <v>89</v>
      </c>
      <c r="G126" s="81" t="s">
        <v>94</v>
      </c>
      <c r="H126" s="81" t="s">
        <v>95</v>
      </c>
      <c r="I126" s="81" t="s">
        <v>96</v>
      </c>
      <c r="J126" s="81" t="s">
        <v>97</v>
      </c>
      <c r="K126" s="81" t="s">
        <v>98</v>
      </c>
      <c r="L126" s="81" t="s">
        <v>99</v>
      </c>
      <c r="M126" s="81" t="s">
        <v>100</v>
      </c>
      <c r="N126" s="81" t="s">
        <v>101</v>
      </c>
      <c r="O126" s="81" t="s">
        <v>102</v>
      </c>
      <c r="P126" s="81" t="s">
        <v>103</v>
      </c>
      <c r="Q126" s="81" t="s">
        <v>104</v>
      </c>
      <c r="R126" s="81" t="s">
        <v>105</v>
      </c>
      <c r="S126" s="81" t="s">
        <v>106</v>
      </c>
      <c r="T126" s="81" t="s">
        <v>107</v>
      </c>
      <c r="U126" s="81" t="s">
        <v>108</v>
      </c>
      <c r="V126" s="17" t="s">
        <v>109</v>
      </c>
    </row>
    <row r="127" spans="1:22" ht="11.25">
      <c r="A127" s="83">
        <v>1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82"/>
    </row>
    <row r="128" spans="1:22" ht="11.25">
      <c r="A128" s="83">
        <v>2</v>
      </c>
      <c r="B128" s="16">
        <f>('Summary Data'!Y23-('Summary Data'!Y$40*'Summary Data'!Y7+'Summary Data'!Y$39*'Summary Data'!Y24)/17*$A128)</f>
        <v>-3.8458430516969186</v>
      </c>
      <c r="C128" s="16">
        <f>('Summary Data'!Z23-('Summary Data'!Z$40*'Summary Data'!Z7+'Summary Data'!Z$39*'Summary Data'!Z24)/17*$A128)</f>
        <v>1.5340501825934145</v>
      </c>
      <c r="D128" s="16">
        <f>('Summary Data'!AA23-('Summary Data'!AA$40*'Summary Data'!AA7+'Summary Data'!AA$39*'Summary Data'!AA24)/17*$A128)</f>
        <v>2.00435091784433</v>
      </c>
      <c r="E128" s="16">
        <f>('Summary Data'!AB23-('Summary Data'!AB$40*'Summary Data'!AB7+'Summary Data'!AB$39*'Summary Data'!AB24)/17*$A128)</f>
        <v>1.5302353176710632</v>
      </c>
      <c r="F128" s="16">
        <f>('Summary Data'!AC23-('Summary Data'!AC$40*'Summary Data'!AC7+'Summary Data'!AC$39*'Summary Data'!AC24)/17*$A128)</f>
        <v>1.9311007182796238</v>
      </c>
      <c r="G128" s="16">
        <f>('Summary Data'!AD23-('Summary Data'!AD$40*'Summary Data'!AD7+'Summary Data'!AD$39*'Summary Data'!AD24)/17*$A128)</f>
        <v>2.6337048887049668</v>
      </c>
      <c r="H128" s="16">
        <f>('Summary Data'!AE23-('Summary Data'!AE$40*'Summary Data'!AE7+'Summary Data'!AE$39*'Summary Data'!AE24)/17*$A128)</f>
        <v>2.306822900360351</v>
      </c>
      <c r="I128" s="16">
        <f>('Summary Data'!AF23-('Summary Data'!AF$40*'Summary Data'!AF7+'Summary Data'!AF$39*'Summary Data'!AF24)/17*$A128)</f>
        <v>2.6750087507179017</v>
      </c>
      <c r="J128" s="16">
        <f>('Summary Data'!AG23-('Summary Data'!AG$40*'Summary Data'!AG7+'Summary Data'!AG$39*'Summary Data'!AG24)/17*$A128)</f>
        <v>1.4564285439061022</v>
      </c>
      <c r="K128" s="16">
        <f>('Summary Data'!AH23-('Summary Data'!AH$40*'Summary Data'!AH7+'Summary Data'!AH$39*'Summary Data'!AH24)/17*$A128)</f>
        <v>2.4860072353080023</v>
      </c>
      <c r="L128" s="16">
        <f>('Summary Data'!AI23-('Summary Data'!AI$40*'Summary Data'!AI7+'Summary Data'!AI$39*'Summary Data'!AI24)/17*$A128)</f>
        <v>2.545036988290401</v>
      </c>
      <c r="M128" s="16">
        <f>('Summary Data'!AJ23-('Summary Data'!AJ$40*'Summary Data'!AJ7+'Summary Data'!AJ$39*'Summary Data'!AJ24)/17*$A128)</f>
        <v>3.2584083478817525</v>
      </c>
      <c r="N128" s="16">
        <f>('Summary Data'!AK23-('Summary Data'!AK$40*'Summary Data'!AK7+'Summary Data'!AK$39*'Summary Data'!AK24)/17*$A128)</f>
        <v>3.8274024707473693</v>
      </c>
      <c r="O128" s="16">
        <f>('Summary Data'!AL23-('Summary Data'!AL$40*'Summary Data'!AL7+'Summary Data'!AL$39*'Summary Data'!AL24)/17*$A128)</f>
        <v>3.5123299043504854</v>
      </c>
      <c r="P128" s="16">
        <f>('Summary Data'!AM23-('Summary Data'!AM$40*'Summary Data'!AM7+'Summary Data'!AM$39*'Summary Data'!AM24)/17*$A128)</f>
        <v>2.875178769105574</v>
      </c>
      <c r="Q128" s="16">
        <f>('Summary Data'!AN23-('Summary Data'!AN$40*'Summary Data'!AN7+'Summary Data'!AN$39*'Summary Data'!AN24)/17*$A128)</f>
        <v>2.3527546333872236</v>
      </c>
      <c r="R128" s="16">
        <f>('Summary Data'!AO23-('Summary Data'!AO$40*'Summary Data'!AO7+'Summary Data'!AO$39*'Summary Data'!AO24)/17*$A128)</f>
        <v>2.1018328148744034</v>
      </c>
      <c r="S128" s="16">
        <f>('Summary Data'!AP23-('Summary Data'!AP$40*'Summary Data'!AP7+'Summary Data'!AP$39*'Summary Data'!AP24)/17*$A128)</f>
        <v>2.287257935323778</v>
      </c>
      <c r="T128" s="16">
        <f>('Summary Data'!AQ23-('Summary Data'!AQ$40*'Summary Data'!AQ7+'Summary Data'!AQ$39*'Summary Data'!AQ24)/17*$A128)</f>
        <v>3.1362981334484106</v>
      </c>
      <c r="U128" s="16">
        <f>('Summary Data'!AR23-('Summary Data'!AR$40*'Summary Data'!AR7+'Summary Data'!AR$39*'Summary Data'!AR24)/17*$A128)</f>
        <v>-2.1376476819928385</v>
      </c>
      <c r="V128" s="82">
        <f>'Summary Data'!AS23</f>
        <v>0</v>
      </c>
    </row>
    <row r="129" spans="1:22" ht="11.25">
      <c r="A129" s="83">
        <v>3</v>
      </c>
      <c r="B129" s="16">
        <f>('Summary Data'!Y24-('Summary Data'!Y$40*'Summary Data'!Y8+'Summary Data'!Y$39*'Summary Data'!Y25)/17*$A129)</f>
        <v>-1.4003553070649102</v>
      </c>
      <c r="C129" s="16">
        <f>('Summary Data'!Z24-('Summary Data'!Z$40*'Summary Data'!Z8+'Summary Data'!Z$39*'Summary Data'!Z25)/17*$A129)</f>
        <v>-0.274707681248444</v>
      </c>
      <c r="D129" s="16">
        <f>('Summary Data'!AA24-('Summary Data'!AA$40*'Summary Data'!AA8+'Summary Data'!AA$39*'Summary Data'!AA25)/17*$A129)</f>
        <v>0.4263866837555149</v>
      </c>
      <c r="E129" s="16">
        <f>('Summary Data'!AB24-('Summary Data'!AB$40*'Summary Data'!AB8+'Summary Data'!AB$39*'Summary Data'!AB25)/17*$A129)</f>
        <v>0.6647245663362253</v>
      </c>
      <c r="F129" s="16">
        <f>('Summary Data'!AC24-('Summary Data'!AC$40*'Summary Data'!AC8+'Summary Data'!AC$39*'Summary Data'!AC25)/17*$A129)</f>
        <v>0.30684931543003796</v>
      </c>
      <c r="G129" s="16">
        <f>('Summary Data'!AD24-('Summary Data'!AD$40*'Summary Data'!AD8+'Summary Data'!AD$39*'Summary Data'!AD25)/17*$A129)</f>
        <v>-0.10645173542141924</v>
      </c>
      <c r="H129" s="16">
        <f>('Summary Data'!AE24-('Summary Data'!AE$40*'Summary Data'!AE8+'Summary Data'!AE$39*'Summary Data'!AE25)/17*$A129)</f>
        <v>0.2410218609058745</v>
      </c>
      <c r="I129" s="16">
        <f>('Summary Data'!AF24-('Summary Data'!AF$40*'Summary Data'!AF8+'Summary Data'!AF$39*'Summary Data'!AF25)/17*$A129)</f>
        <v>0.14313625505905428</v>
      </c>
      <c r="J129" s="16">
        <f>('Summary Data'!AG24-('Summary Data'!AG$40*'Summary Data'!AG8+'Summary Data'!AG$39*'Summary Data'!AG25)/17*$A129)</f>
        <v>0.7629976096158209</v>
      </c>
      <c r="K129" s="16">
        <f>('Summary Data'!AH24-('Summary Data'!AH$40*'Summary Data'!AH8+'Summary Data'!AH$39*'Summary Data'!AH25)/17*$A129)</f>
        <v>0.8762593136504484</v>
      </c>
      <c r="L129" s="16">
        <f>('Summary Data'!AI24-('Summary Data'!AI$40*'Summary Data'!AI8+'Summary Data'!AI$39*'Summary Data'!AI25)/17*$A129)</f>
        <v>0.40970753764050155</v>
      </c>
      <c r="M129" s="16">
        <f>('Summary Data'!AJ24-('Summary Data'!AJ$40*'Summary Data'!AJ8+'Summary Data'!AJ$39*'Summary Data'!AJ25)/17*$A129)</f>
        <v>0.5950323277614337</v>
      </c>
      <c r="N129" s="16">
        <f>('Summary Data'!AK24-('Summary Data'!AK$40*'Summary Data'!AK8+'Summary Data'!AK$39*'Summary Data'!AK25)/17*$A129)</f>
        <v>0.2872541111997929</v>
      </c>
      <c r="O129" s="16">
        <f>('Summary Data'!AL24-('Summary Data'!AL$40*'Summary Data'!AL8+'Summary Data'!AL$39*'Summary Data'!AL25)/17*$A129)</f>
        <v>0.3306678934456336</v>
      </c>
      <c r="P129" s="16">
        <f>('Summary Data'!AM24-('Summary Data'!AM$40*'Summary Data'!AM8+'Summary Data'!AM$39*'Summary Data'!AM25)/17*$A129)</f>
        <v>0.7172823509620186</v>
      </c>
      <c r="Q129" s="16">
        <f>('Summary Data'!AN24-('Summary Data'!AN$40*'Summary Data'!AN8+'Summary Data'!AN$39*'Summary Data'!AN25)/17*$A129)</f>
        <v>0.6535174055635865</v>
      </c>
      <c r="R129" s="16">
        <f>('Summary Data'!AO24-('Summary Data'!AO$40*'Summary Data'!AO8+'Summary Data'!AO$39*'Summary Data'!AO25)/17*$A129)</f>
        <v>0.2755781190757556</v>
      </c>
      <c r="S129" s="16">
        <f>('Summary Data'!AP24-('Summary Data'!AP$40*'Summary Data'!AP8+'Summary Data'!AP$39*'Summary Data'!AP25)/17*$A129)</f>
        <v>0.9501276335325798</v>
      </c>
      <c r="T129" s="16">
        <f>('Summary Data'!AQ24-('Summary Data'!AQ$40*'Summary Data'!AQ8+'Summary Data'!AQ$39*'Summary Data'!AQ25)/17*$A129)</f>
        <v>0.6336456567532994</v>
      </c>
      <c r="U129" s="16">
        <f>('Summary Data'!AR24-('Summary Data'!AR$40*'Summary Data'!AR8+'Summary Data'!AR$39*'Summary Data'!AR25)/17*$A129)</f>
        <v>1.1657235171164346</v>
      </c>
      <c r="V129" s="82">
        <f>'Summary Data'!AS24</f>
        <v>0</v>
      </c>
    </row>
    <row r="130" spans="1:22" ht="11.25">
      <c r="A130" s="83">
        <v>4</v>
      </c>
      <c r="B130" s="16">
        <f>('Summary Data'!Y25-('Summary Data'!Y$40*'Summary Data'!Y9+'Summary Data'!Y$39*'Summary Data'!Y26)/17*$A130)</f>
        <v>-0.07579244946207708</v>
      </c>
      <c r="C130" s="16">
        <f>('Summary Data'!Z25-('Summary Data'!Z$40*'Summary Data'!Z9+'Summary Data'!Z$39*'Summary Data'!Z26)/17*$A130)</f>
        <v>-0.24763146337198821</v>
      </c>
      <c r="D130" s="16">
        <f>('Summary Data'!AA25-('Summary Data'!AA$40*'Summary Data'!AA9+'Summary Data'!AA$39*'Summary Data'!AA26)/17*$A130)</f>
        <v>-0.3130945531495237</v>
      </c>
      <c r="E130" s="16">
        <f>('Summary Data'!AB25-('Summary Data'!AB$40*'Summary Data'!AB9+'Summary Data'!AB$39*'Summary Data'!AB26)/17*$A130)</f>
        <v>-0.07532469869077044</v>
      </c>
      <c r="F130" s="16">
        <f>('Summary Data'!AC25-('Summary Data'!AC$40*'Summary Data'!AC9+'Summary Data'!AC$39*'Summary Data'!AC26)/17*$A130)</f>
        <v>-0.1783065902717077</v>
      </c>
      <c r="G130" s="16">
        <f>('Summary Data'!AD25-('Summary Data'!AD$40*'Summary Data'!AD9+'Summary Data'!AD$39*'Summary Data'!AD26)/17*$A130)</f>
        <v>0.0734595228854521</v>
      </c>
      <c r="H130" s="16">
        <f>('Summary Data'!AE25-('Summary Data'!AE$40*'Summary Data'!AE9+'Summary Data'!AE$39*'Summary Data'!AE26)/17*$A130)</f>
        <v>-0.15866646151141175</v>
      </c>
      <c r="I130" s="16">
        <f>('Summary Data'!AF25-('Summary Data'!AF$40*'Summary Data'!AF9+'Summary Data'!AF$39*'Summary Data'!AF26)/17*$A130)</f>
        <v>-0.7046567177989032</v>
      </c>
      <c r="J130" s="16">
        <f>('Summary Data'!AG25-('Summary Data'!AG$40*'Summary Data'!AG9+'Summary Data'!AG$39*'Summary Data'!AG26)/17*$A130)</f>
        <v>-0.9838569049197896</v>
      </c>
      <c r="K130" s="16">
        <f>('Summary Data'!AH25-('Summary Data'!AH$40*'Summary Data'!AH9+'Summary Data'!AH$39*'Summary Data'!AH26)/17*$A130)</f>
        <v>-0.18490170620435908</v>
      </c>
      <c r="L130" s="16">
        <f>('Summary Data'!AI25-('Summary Data'!AI$40*'Summary Data'!AI9+'Summary Data'!AI$39*'Summary Data'!AI26)/17*$A130)</f>
        <v>-0.0011636926526946145</v>
      </c>
      <c r="M130" s="16">
        <f>('Summary Data'!AJ25-('Summary Data'!AJ$40*'Summary Data'!AJ9+'Summary Data'!AJ$39*'Summary Data'!AJ26)/17*$A130)</f>
        <v>-0.015569126848889253</v>
      </c>
      <c r="N130" s="16">
        <f>('Summary Data'!AK25-('Summary Data'!AK$40*'Summary Data'!AK9+'Summary Data'!AK$39*'Summary Data'!AK26)/17*$A130)</f>
        <v>-0.412646375815208</v>
      </c>
      <c r="O130" s="16">
        <f>('Summary Data'!AL25-('Summary Data'!AL$40*'Summary Data'!AL9+'Summary Data'!AL$39*'Summary Data'!AL26)/17*$A130)</f>
        <v>-0.13225550897929647</v>
      </c>
      <c r="P130" s="16">
        <f>('Summary Data'!AM25-('Summary Data'!AM$40*'Summary Data'!AM9+'Summary Data'!AM$39*'Summary Data'!AM26)/17*$A130)</f>
        <v>-0.04006592006977501</v>
      </c>
      <c r="Q130" s="16">
        <f>('Summary Data'!AN25-('Summary Data'!AN$40*'Summary Data'!AN9+'Summary Data'!AN$39*'Summary Data'!AN26)/17*$A130)</f>
        <v>-0.31162615291892387</v>
      </c>
      <c r="R130" s="16">
        <f>('Summary Data'!AO25-('Summary Data'!AO$40*'Summary Data'!AO9+'Summary Data'!AO$39*'Summary Data'!AO26)/17*$A130)</f>
        <v>-0.26303854939586696</v>
      </c>
      <c r="S130" s="16">
        <f>('Summary Data'!AP25-('Summary Data'!AP$40*'Summary Data'!AP9+'Summary Data'!AP$39*'Summary Data'!AP26)/17*$A130)</f>
        <v>-0.4116231083094475</v>
      </c>
      <c r="T130" s="16">
        <f>('Summary Data'!AQ25-('Summary Data'!AQ$40*'Summary Data'!AQ9+'Summary Data'!AQ$39*'Summary Data'!AQ26)/17*$A130)</f>
        <v>0.01574684115226148</v>
      </c>
      <c r="U130" s="16">
        <f>('Summary Data'!AR25-('Summary Data'!AR$40*'Summary Data'!AR9+'Summary Data'!AR$39*'Summary Data'!AR26)/17*$A130)</f>
        <v>-0.7782137866624552</v>
      </c>
      <c r="V130" s="82">
        <f>'Summary Data'!AS25</f>
        <v>0</v>
      </c>
    </row>
    <row r="131" spans="1:22" ht="11.25">
      <c r="A131" s="83">
        <v>5</v>
      </c>
      <c r="B131" s="16">
        <f>('Summary Data'!Y26-('Summary Data'!Y$40*'Summary Data'!Y10+'Summary Data'!Y$39*'Summary Data'!Y27)/17*$A131)</f>
        <v>-1.9779180841779158</v>
      </c>
      <c r="C131" s="16">
        <f>('Summary Data'!Z26-('Summary Data'!Z$40*'Summary Data'!Z10+'Summary Data'!Z$39*'Summary Data'!Z27)/17*$A131)</f>
        <v>0.07845570039107808</v>
      </c>
      <c r="D131" s="16">
        <f>('Summary Data'!AA26-('Summary Data'!AA$40*'Summary Data'!AA10+'Summary Data'!AA$39*'Summary Data'!AA27)/17*$A131)</f>
        <v>0.13569473339795535</v>
      </c>
      <c r="E131" s="16">
        <f>('Summary Data'!AB26-('Summary Data'!AB$40*'Summary Data'!AB10+'Summary Data'!AB$39*'Summary Data'!AB27)/17*$A131)</f>
        <v>0.07333805981011451</v>
      </c>
      <c r="F131" s="16">
        <f>('Summary Data'!AC26-('Summary Data'!AC$40*'Summary Data'!AC10+'Summary Data'!AC$39*'Summary Data'!AC27)/17*$A131)</f>
        <v>-0.029665698465308133</v>
      </c>
      <c r="G131" s="16">
        <f>('Summary Data'!AD26-('Summary Data'!AD$40*'Summary Data'!AD10+'Summary Data'!AD$39*'Summary Data'!AD27)/17*$A131)</f>
        <v>-0.12090725878411483</v>
      </c>
      <c r="H131" s="16">
        <f>('Summary Data'!AE26-('Summary Data'!AE$40*'Summary Data'!AE10+'Summary Data'!AE$39*'Summary Data'!AE27)/17*$A131)</f>
        <v>0.01512071929283361</v>
      </c>
      <c r="I131" s="16">
        <f>('Summary Data'!AF26-('Summary Data'!AF$40*'Summary Data'!AF10+'Summary Data'!AF$39*'Summary Data'!AF27)/17*$A131)</f>
        <v>0.004952423177236597</v>
      </c>
      <c r="J131" s="16">
        <f>('Summary Data'!AG26-('Summary Data'!AG$40*'Summary Data'!AG10+'Summary Data'!AG$39*'Summary Data'!AG27)/17*$A131)</f>
        <v>-0.02720743996621506</v>
      </c>
      <c r="K131" s="16">
        <f>('Summary Data'!AH26-('Summary Data'!AH$40*'Summary Data'!AH10+'Summary Data'!AH$39*'Summary Data'!AH27)/17*$A131)</f>
        <v>0.018371875200110896</v>
      </c>
      <c r="L131" s="16">
        <f>('Summary Data'!AI26-('Summary Data'!AI$40*'Summary Data'!AI10+'Summary Data'!AI$39*'Summary Data'!AI27)/17*$A131)</f>
        <v>-0.0998625274868006</v>
      </c>
      <c r="M131" s="16">
        <f>('Summary Data'!AJ26-('Summary Data'!AJ$40*'Summary Data'!AJ10+'Summary Data'!AJ$39*'Summary Data'!AJ27)/17*$A131)</f>
        <v>-0.044010640803498216</v>
      </c>
      <c r="N131" s="16">
        <f>('Summary Data'!AK26-('Summary Data'!AK$40*'Summary Data'!AK10+'Summary Data'!AK$39*'Summary Data'!AK27)/17*$A131)</f>
        <v>-0.1548791944007507</v>
      </c>
      <c r="O131" s="16">
        <f>('Summary Data'!AL26-('Summary Data'!AL$40*'Summary Data'!AL10+'Summary Data'!AL$39*'Summary Data'!AL27)/17*$A131)</f>
        <v>-0.04114765992916336</v>
      </c>
      <c r="P131" s="16">
        <f>('Summary Data'!AM26-('Summary Data'!AM$40*'Summary Data'!AM10+'Summary Data'!AM$39*'Summary Data'!AM27)/17*$A131)</f>
        <v>-0.06220910202125679</v>
      </c>
      <c r="Q131" s="16">
        <f>('Summary Data'!AN26-('Summary Data'!AN$40*'Summary Data'!AN10+'Summary Data'!AN$39*'Summary Data'!AN27)/17*$A131)</f>
        <v>0.02802701856497567</v>
      </c>
      <c r="R131" s="16">
        <f>('Summary Data'!AO26-('Summary Data'!AO$40*'Summary Data'!AO10+'Summary Data'!AO$39*'Summary Data'!AO27)/17*$A131)</f>
        <v>0.044214371229568325</v>
      </c>
      <c r="S131" s="16">
        <f>('Summary Data'!AP26-('Summary Data'!AP$40*'Summary Data'!AP10+'Summary Data'!AP$39*'Summary Data'!AP27)/17*$A131)</f>
        <v>0.16991527593188488</v>
      </c>
      <c r="T131" s="16">
        <f>('Summary Data'!AQ26-('Summary Data'!AQ$40*'Summary Data'!AQ10+'Summary Data'!AQ$39*'Summary Data'!AQ27)/17*$A131)</f>
        <v>-0.06340293149257133</v>
      </c>
      <c r="U131" s="16">
        <f>('Summary Data'!AR26-('Summary Data'!AR$40*'Summary Data'!AR10+'Summary Data'!AR$39*'Summary Data'!AR27)/17*$A131)</f>
        <v>0.33138458278652916</v>
      </c>
      <c r="V131" s="82">
        <f>'Summary Data'!AS26</f>
        <v>0</v>
      </c>
    </row>
    <row r="132" spans="1:22" ht="11.25">
      <c r="A132" s="83">
        <v>6</v>
      </c>
      <c r="B132" s="16">
        <f>('Summary Data'!Y27-('Summary Data'!Y$40*'Summary Data'!Y11+'Summary Data'!Y$39*'Summary Data'!Y28)/17*$A132)</f>
        <v>0.055473881599003794</v>
      </c>
      <c r="C132" s="16">
        <f>('Summary Data'!Z27-('Summary Data'!Z$40*'Summary Data'!Z11+'Summary Data'!Z$39*'Summary Data'!Z28)/17*$A132)</f>
        <v>-0.13098038283368243</v>
      </c>
      <c r="D132" s="16">
        <f>('Summary Data'!AA27-('Summary Data'!AA$40*'Summary Data'!AA11+'Summary Data'!AA$39*'Summary Data'!AA28)/17*$A132)</f>
        <v>-0.1283876023133964</v>
      </c>
      <c r="E132" s="16">
        <f>('Summary Data'!AB27-('Summary Data'!AB$40*'Summary Data'!AB11+'Summary Data'!AB$39*'Summary Data'!AB28)/17*$A132)</f>
        <v>-0.12496215396249924</v>
      </c>
      <c r="F132" s="16">
        <f>('Summary Data'!AC27-('Summary Data'!AC$40*'Summary Data'!AC11+'Summary Data'!AC$39*'Summary Data'!AC28)/17*$A132)</f>
        <v>-0.1407770832693937</v>
      </c>
      <c r="G132" s="16">
        <f>('Summary Data'!AD27-('Summary Data'!AD$40*'Summary Data'!AD11+'Summary Data'!AD$39*'Summary Data'!AD28)/17*$A132)</f>
        <v>-0.09508823502757312</v>
      </c>
      <c r="H132" s="16">
        <f>('Summary Data'!AE27-('Summary Data'!AE$40*'Summary Data'!AE11+'Summary Data'!AE$39*'Summary Data'!AE28)/17*$A132)</f>
        <v>-0.10298895321075249</v>
      </c>
      <c r="I132" s="16">
        <f>('Summary Data'!AF27-('Summary Data'!AF$40*'Summary Data'!AF11+'Summary Data'!AF$39*'Summary Data'!AF28)/17*$A132)</f>
        <v>-0.16678988470477657</v>
      </c>
      <c r="J132" s="16">
        <f>('Summary Data'!AG27-('Summary Data'!AG$40*'Summary Data'!AG11+'Summary Data'!AG$39*'Summary Data'!AG28)/17*$A132)</f>
        <v>-0.2678830706995473</v>
      </c>
      <c r="K132" s="16">
        <f>('Summary Data'!AH27-('Summary Data'!AH$40*'Summary Data'!AH11+'Summary Data'!AH$39*'Summary Data'!AH28)/17*$A132)</f>
        <v>-0.202695419870608</v>
      </c>
      <c r="L132" s="16">
        <f>('Summary Data'!AI27-('Summary Data'!AI$40*'Summary Data'!AI11+'Summary Data'!AI$39*'Summary Data'!AI28)/17*$A132)</f>
        <v>-0.18966485505790998</v>
      </c>
      <c r="M132" s="16">
        <f>('Summary Data'!AJ27-('Summary Data'!AJ$40*'Summary Data'!AJ11+'Summary Data'!AJ$39*'Summary Data'!AJ28)/17*$A132)</f>
        <v>-0.13618808743026156</v>
      </c>
      <c r="N132" s="16">
        <f>('Summary Data'!AK27-('Summary Data'!AK$40*'Summary Data'!AK11+'Summary Data'!AK$39*'Summary Data'!AK28)/17*$A132)</f>
        <v>-0.1904340053452535</v>
      </c>
      <c r="O132" s="16">
        <f>('Summary Data'!AL27-('Summary Data'!AL$40*'Summary Data'!AL11+'Summary Data'!AL$39*'Summary Data'!AL28)/17*$A132)</f>
        <v>-0.1904850034422519</v>
      </c>
      <c r="P132" s="16">
        <f>('Summary Data'!AM27-('Summary Data'!AM$40*'Summary Data'!AM11+'Summary Data'!AM$39*'Summary Data'!AM28)/17*$A132)</f>
        <v>-0.21359743309480012</v>
      </c>
      <c r="Q132" s="16">
        <f>('Summary Data'!AN27-('Summary Data'!AN$40*'Summary Data'!AN11+'Summary Data'!AN$39*'Summary Data'!AN28)/17*$A132)</f>
        <v>-0.1792915912757984</v>
      </c>
      <c r="R132" s="16">
        <f>('Summary Data'!AO27-('Summary Data'!AO$40*'Summary Data'!AO11+'Summary Data'!AO$39*'Summary Data'!AO28)/17*$A132)</f>
        <v>-0.20570579902892092</v>
      </c>
      <c r="S132" s="16">
        <f>('Summary Data'!AP27-('Summary Data'!AP$40*'Summary Data'!AP11+'Summary Data'!AP$39*'Summary Data'!AP28)/17*$A132)</f>
        <v>-0.18002967966090117</v>
      </c>
      <c r="T132" s="16">
        <f>('Summary Data'!AQ27-('Summary Data'!AQ$40*'Summary Data'!AQ11+'Summary Data'!AQ$39*'Summary Data'!AQ28)/17*$A132)</f>
        <v>-0.1912394024020196</v>
      </c>
      <c r="U132" s="16">
        <f>('Summary Data'!AR27-('Summary Data'!AR$40*'Summary Data'!AR11+'Summary Data'!AR$39*'Summary Data'!AR28)/17*$A132)</f>
        <v>-0.13783272264871635</v>
      </c>
      <c r="V132" s="82">
        <f>'Summary Data'!AS27</f>
        <v>0</v>
      </c>
    </row>
    <row r="133" spans="1:22" ht="11.25">
      <c r="A133" s="83">
        <v>7</v>
      </c>
      <c r="B133" s="16">
        <f>('Summary Data'!Y28-('Summary Data'!Y$40*'Summary Data'!Y12+'Summary Data'!Y$39*'Summary Data'!Y29)/17*$A133)</f>
        <v>-1.3124924574368018</v>
      </c>
      <c r="C133" s="16">
        <f>('Summary Data'!Z28-('Summary Data'!Z$40*'Summary Data'!Z12+'Summary Data'!Z$39*'Summary Data'!Z29)/17*$A133)</f>
        <v>0.018771369171304928</v>
      </c>
      <c r="D133" s="16">
        <f>('Summary Data'!AA28-('Summary Data'!AA$40*'Summary Data'!AA12+'Summary Data'!AA$39*'Summary Data'!AA29)/17*$A133)</f>
        <v>0.07757950041764894</v>
      </c>
      <c r="E133" s="16">
        <f>('Summary Data'!AB28-('Summary Data'!AB$40*'Summary Data'!AB12+'Summary Data'!AB$39*'Summary Data'!AB29)/17*$A133)</f>
        <v>0.06951397443949367</v>
      </c>
      <c r="F133" s="16">
        <f>('Summary Data'!AC28-('Summary Data'!AC$40*'Summary Data'!AC12+'Summary Data'!AC$39*'Summary Data'!AC29)/17*$A133)</f>
        <v>0.05064092888590355</v>
      </c>
      <c r="G133" s="16">
        <f>('Summary Data'!AD28-('Summary Data'!AD$40*'Summary Data'!AD12+'Summary Data'!AD$39*'Summary Data'!AD29)/17*$A133)</f>
        <v>0.0016909025020853223</v>
      </c>
      <c r="H133" s="16">
        <f>('Summary Data'!AE28-('Summary Data'!AE$40*'Summary Data'!AE12+'Summary Data'!AE$39*'Summary Data'!AE29)/17*$A133)</f>
        <v>0.06427800445399803</v>
      </c>
      <c r="I133" s="16">
        <f>('Summary Data'!AF28-('Summary Data'!AF$40*'Summary Data'!AF12+'Summary Data'!AF$39*'Summary Data'!AF29)/17*$A133)</f>
        <v>-0.06045607570903978</v>
      </c>
      <c r="J133" s="16">
        <f>('Summary Data'!AG28-('Summary Data'!AG$40*'Summary Data'!AG12+'Summary Data'!AG$39*'Summary Data'!AG29)/17*$A133)</f>
        <v>0.001052268388781842</v>
      </c>
      <c r="K133" s="16">
        <f>('Summary Data'!AH28-('Summary Data'!AH$40*'Summary Data'!AH12+'Summary Data'!AH$39*'Summary Data'!AH29)/17*$A133)</f>
        <v>0.09389145615944425</v>
      </c>
      <c r="L133" s="16">
        <f>('Summary Data'!AI28-('Summary Data'!AI$40*'Summary Data'!AI12+'Summary Data'!AI$39*'Summary Data'!AI29)/17*$A133)</f>
        <v>0.07227058838674041</v>
      </c>
      <c r="M133" s="16">
        <f>('Summary Data'!AJ28-('Summary Data'!AJ$40*'Summary Data'!AJ12+'Summary Data'!AJ$39*'Summary Data'!AJ29)/17*$A133)</f>
        <v>0.04183758585662822</v>
      </c>
      <c r="N133" s="16">
        <f>('Summary Data'!AK28-('Summary Data'!AK$40*'Summary Data'!AK12+'Summary Data'!AK$39*'Summary Data'!AK29)/17*$A133)</f>
        <v>0.03604286157166356</v>
      </c>
      <c r="O133" s="16">
        <f>('Summary Data'!AL28-('Summary Data'!AL$40*'Summary Data'!AL12+'Summary Data'!AL$39*'Summary Data'!AL29)/17*$A133)</f>
        <v>0.01601888536133904</v>
      </c>
      <c r="P133" s="16">
        <f>('Summary Data'!AM28-('Summary Data'!AM$40*'Summary Data'!AM12+'Summary Data'!AM$39*'Summary Data'!AM29)/17*$A133)</f>
        <v>0.018826633914203843</v>
      </c>
      <c r="Q133" s="16">
        <f>('Summary Data'!AN28-('Summary Data'!AN$40*'Summary Data'!AN12+'Summary Data'!AN$39*'Summary Data'!AN29)/17*$A133)</f>
        <v>0.06794206555698724</v>
      </c>
      <c r="R133" s="16">
        <f>('Summary Data'!AO28-('Summary Data'!AO$40*'Summary Data'!AO12+'Summary Data'!AO$39*'Summary Data'!AO29)/17*$A133)</f>
        <v>0.007227633078806288</v>
      </c>
      <c r="S133" s="16">
        <f>('Summary Data'!AP28-('Summary Data'!AP$40*'Summary Data'!AP12+'Summary Data'!AP$39*'Summary Data'!AP29)/17*$A133)</f>
        <v>0.054841922330539285</v>
      </c>
      <c r="T133" s="16">
        <f>('Summary Data'!AQ28-('Summary Data'!AQ$40*'Summary Data'!AQ12+'Summary Data'!AQ$39*'Summary Data'!AQ29)/17*$A133)</f>
        <v>0.08646794074817059</v>
      </c>
      <c r="U133" s="16">
        <f>('Summary Data'!AR28-('Summary Data'!AR$40*'Summary Data'!AR12+'Summary Data'!AR$39*'Summary Data'!AR29)/17*$A133)</f>
        <v>0.05454178111552756</v>
      </c>
      <c r="V133" s="82">
        <f>'Summary Data'!AS28</f>
        <v>0</v>
      </c>
    </row>
    <row r="134" spans="1:22" ht="11.25">
      <c r="A134" s="83">
        <v>8</v>
      </c>
      <c r="B134" s="16">
        <f>('Summary Data'!Y29-('Summary Data'!Y$40*'Summary Data'!Y13+'Summary Data'!Y$39*'Summary Data'!Y30)/17*$A134)</f>
        <v>0.06678434121665486</v>
      </c>
      <c r="C134" s="16">
        <f>('Summary Data'!Z29-('Summary Data'!Z$40*'Summary Data'!Z13+'Summary Data'!Z$39*'Summary Data'!Z30)/17*$A134)</f>
        <v>0.039655006213110355</v>
      </c>
      <c r="D134" s="16">
        <f>('Summary Data'!AA29-('Summary Data'!AA$40*'Summary Data'!AA13+'Summary Data'!AA$39*'Summary Data'!AA30)/17*$A134)</f>
        <v>0.07210719549579964</v>
      </c>
      <c r="E134" s="16">
        <f>('Summary Data'!AB29-('Summary Data'!AB$40*'Summary Data'!AB13+'Summary Data'!AB$39*'Summary Data'!AB30)/17*$A134)</f>
        <v>0.06645021353579113</v>
      </c>
      <c r="F134" s="16">
        <f>('Summary Data'!AC29-('Summary Data'!AC$40*'Summary Data'!AC13+'Summary Data'!AC$39*'Summary Data'!AC30)/17*$A134)</f>
        <v>0.07315136208615508</v>
      </c>
      <c r="G134" s="16">
        <f>('Summary Data'!AD29-('Summary Data'!AD$40*'Summary Data'!AD13+'Summary Data'!AD$39*'Summary Data'!AD30)/17*$A134)</f>
        <v>0.07186758792204997</v>
      </c>
      <c r="H134" s="16">
        <f>('Summary Data'!AE29-('Summary Data'!AE$40*'Summary Data'!AE13+'Summary Data'!AE$39*'Summary Data'!AE30)/17*$A134)</f>
        <v>0.09837019678861865</v>
      </c>
      <c r="I134" s="16">
        <f>('Summary Data'!AF29-('Summary Data'!AF$40*'Summary Data'!AF13+'Summary Data'!AF$39*'Summary Data'!AF30)/17*$A134)</f>
        <v>0.11861347410100136</v>
      </c>
      <c r="J134" s="16">
        <f>('Summary Data'!AG29-('Summary Data'!AG$40*'Summary Data'!AG13+'Summary Data'!AG$39*'Summary Data'!AG30)/17*$A134)</f>
        <v>0.11855842941803547</v>
      </c>
      <c r="K134" s="16">
        <f>('Summary Data'!AH29-('Summary Data'!AH$40*'Summary Data'!AH13+'Summary Data'!AH$39*'Summary Data'!AH30)/17*$A134)</f>
        <v>0.07111435099787848</v>
      </c>
      <c r="L134" s="16">
        <f>('Summary Data'!AI29-('Summary Data'!AI$40*'Summary Data'!AI13+'Summary Data'!AI$39*'Summary Data'!AI30)/17*$A134)</f>
        <v>0.07780310374831081</v>
      </c>
      <c r="M134" s="16">
        <f>('Summary Data'!AJ29-('Summary Data'!AJ$40*'Summary Data'!AJ13+'Summary Data'!AJ$39*'Summary Data'!AJ30)/17*$A134)</f>
        <v>0.10307646413111465</v>
      </c>
      <c r="N134" s="16">
        <f>('Summary Data'!AK29-('Summary Data'!AK$40*'Summary Data'!AK13+'Summary Data'!AK$39*'Summary Data'!AK30)/17*$A134)</f>
        <v>0.09052392533265995</v>
      </c>
      <c r="O134" s="16">
        <f>('Summary Data'!AL29-('Summary Data'!AL$40*'Summary Data'!AL13+'Summary Data'!AL$39*'Summary Data'!AL30)/17*$A134)</f>
        <v>0.075974137268405</v>
      </c>
      <c r="P134" s="16">
        <f>('Summary Data'!AM29-('Summary Data'!AM$40*'Summary Data'!AM13+'Summary Data'!AM$39*'Summary Data'!AM30)/17*$A134)</f>
        <v>0.08105640119313727</v>
      </c>
      <c r="Q134" s="16">
        <f>('Summary Data'!AN29-('Summary Data'!AN$40*'Summary Data'!AN13+'Summary Data'!AN$39*'Summary Data'!AN30)/17*$A134)</f>
        <v>0.06864312263093739</v>
      </c>
      <c r="R134" s="16">
        <f>('Summary Data'!AO29-('Summary Data'!AO$40*'Summary Data'!AO13+'Summary Data'!AO$39*'Summary Data'!AO30)/17*$A134)</f>
        <v>0.06713765336308695</v>
      </c>
      <c r="S134" s="16">
        <f>('Summary Data'!AP29-('Summary Data'!AP$40*'Summary Data'!AP13+'Summary Data'!AP$39*'Summary Data'!AP30)/17*$A134)</f>
        <v>0.0819991414592895</v>
      </c>
      <c r="T134" s="16">
        <f>('Summary Data'!AQ29-('Summary Data'!AQ$40*'Summary Data'!AQ13+'Summary Data'!AQ$39*'Summary Data'!AQ30)/17*$A134)</f>
        <v>0.08117220131820546</v>
      </c>
      <c r="U134" s="16">
        <f>('Summary Data'!AR29-('Summary Data'!AR$40*'Summary Data'!AR13+'Summary Data'!AR$39*'Summary Data'!AR30)/17*$A134)</f>
        <v>0.01760205966122714</v>
      </c>
      <c r="V134" s="82">
        <f>'Summary Data'!AS29</f>
        <v>0</v>
      </c>
    </row>
    <row r="135" spans="1:22" ht="11.25">
      <c r="A135" s="83">
        <v>9</v>
      </c>
      <c r="B135" s="16">
        <f>('Summary Data'!Y30-('Summary Data'!Y$40*'Summary Data'!Y14+'Summary Data'!Y$39*'Summary Data'!Y31)/17*$A135)</f>
        <v>0.07366186151189488</v>
      </c>
      <c r="C135" s="16">
        <f>('Summary Data'!Z30-('Summary Data'!Z$40*'Summary Data'!Z14+'Summary Data'!Z$39*'Summary Data'!Z31)/17*$A135)</f>
        <v>-0.0015179887521534798</v>
      </c>
      <c r="D135" s="16">
        <f>('Summary Data'!AA30-('Summary Data'!AA$40*'Summary Data'!AA14+'Summary Data'!AA$39*'Summary Data'!AA31)/17*$A135)</f>
        <v>0.023661410415450293</v>
      </c>
      <c r="E135" s="16">
        <f>('Summary Data'!AB30-('Summary Data'!AB$40*'Summary Data'!AB14+'Summary Data'!AB$39*'Summary Data'!AB31)/17*$A135)</f>
        <v>-0.0028487315118317647</v>
      </c>
      <c r="F135" s="16">
        <f>('Summary Data'!AC30-('Summary Data'!AC$40*'Summary Data'!AC14+'Summary Data'!AC$39*'Summary Data'!AC31)/17*$A135)</f>
        <v>-0.003095282766412598</v>
      </c>
      <c r="G135" s="16">
        <f>('Summary Data'!AD30-('Summary Data'!AD$40*'Summary Data'!AD14+'Summary Data'!AD$39*'Summary Data'!AD31)/17*$A135)</f>
        <v>-0.017490592661483027</v>
      </c>
      <c r="H135" s="16">
        <f>('Summary Data'!AE30-('Summary Data'!AE$40*'Summary Data'!AE14+'Summary Data'!AE$39*'Summary Data'!AE31)/17*$A135)</f>
        <v>0.02422718295809506</v>
      </c>
      <c r="I135" s="16">
        <f>('Summary Data'!AF30-('Summary Data'!AF$40*'Summary Data'!AF14+'Summary Data'!AF$39*'Summary Data'!AF31)/17*$A135)</f>
        <v>-0.014424549327617206</v>
      </c>
      <c r="J135" s="16">
        <f>('Summary Data'!AG30-('Summary Data'!AG$40*'Summary Data'!AG14+'Summary Data'!AG$39*'Summary Data'!AG31)/17*$A135)</f>
        <v>-0.005791691113570523</v>
      </c>
      <c r="K135" s="16">
        <f>('Summary Data'!AH30-('Summary Data'!AH$40*'Summary Data'!AH14+'Summary Data'!AH$39*'Summary Data'!AH31)/17*$A135)</f>
        <v>0.0012331676665694735</v>
      </c>
      <c r="L135" s="16">
        <f>('Summary Data'!AI30-('Summary Data'!AI$40*'Summary Data'!AI14+'Summary Data'!AI$39*'Summary Data'!AI31)/17*$A135)</f>
        <v>0.016449886511285483</v>
      </c>
      <c r="M135" s="16">
        <f>('Summary Data'!AJ30-('Summary Data'!AJ$40*'Summary Data'!AJ14+'Summary Data'!AJ$39*'Summary Data'!AJ31)/17*$A135)</f>
        <v>0.02078238294407313</v>
      </c>
      <c r="N135" s="16">
        <f>('Summary Data'!AK30-('Summary Data'!AK$40*'Summary Data'!AK14+'Summary Data'!AK$39*'Summary Data'!AK31)/17*$A135)</f>
        <v>0.015172499794944998</v>
      </c>
      <c r="O135" s="16">
        <f>('Summary Data'!AL30-('Summary Data'!AL$40*'Summary Data'!AL14+'Summary Data'!AL$39*'Summary Data'!AL31)/17*$A135)</f>
        <v>-0.004634150396422641</v>
      </c>
      <c r="P135" s="16">
        <f>('Summary Data'!AM30-('Summary Data'!AM$40*'Summary Data'!AM14+'Summary Data'!AM$39*'Summary Data'!AM31)/17*$A135)</f>
        <v>0.008708302474840793</v>
      </c>
      <c r="Q135" s="16">
        <f>('Summary Data'!AN30-('Summary Data'!AN$40*'Summary Data'!AN14+'Summary Data'!AN$39*'Summary Data'!AN31)/17*$A135)</f>
        <v>0.014314925791592895</v>
      </c>
      <c r="R135" s="16">
        <f>('Summary Data'!AO30-('Summary Data'!AO$40*'Summary Data'!AO14+'Summary Data'!AO$39*'Summary Data'!AO31)/17*$A135)</f>
        <v>0.001282484510133762</v>
      </c>
      <c r="S135" s="16">
        <f>('Summary Data'!AP30-('Summary Data'!AP$40*'Summary Data'!AP14+'Summary Data'!AP$39*'Summary Data'!AP31)/17*$A135)</f>
        <v>-0.013562158189729834</v>
      </c>
      <c r="T135" s="16">
        <f>('Summary Data'!AQ30-('Summary Data'!AQ$40*'Summary Data'!AQ14+'Summary Data'!AQ$39*'Summary Data'!AQ31)/17*$A135)</f>
        <v>-0.0042393488126155135</v>
      </c>
      <c r="U135" s="16">
        <f>('Summary Data'!AR30-('Summary Data'!AR$40*'Summary Data'!AR14+'Summary Data'!AR$39*'Summary Data'!AR31)/17*$A135)</f>
        <v>0.0395799767960501</v>
      </c>
      <c r="V135" s="82">
        <f>'Summary Data'!AS30</f>
        <v>0</v>
      </c>
    </row>
    <row r="136" spans="1:22" ht="11.25">
      <c r="A136" s="83">
        <v>10</v>
      </c>
      <c r="B136" s="16">
        <f>('Summary Data'!Y31-('Summary Data'!Y$40*'Summary Data'!Y15+'Summary Data'!Y$39*'Summary Data'!Y32)/17*$A136)</f>
        <v>2.7755575615628914E-17</v>
      </c>
      <c r="C136" s="16">
        <f>('Summary Data'!Z31-('Summary Data'!Z$40*'Summary Data'!Z15+'Summary Data'!Z$39*'Summary Data'!Z32)/17*$A136)</f>
        <v>0</v>
      </c>
      <c r="D136" s="16">
        <f>('Summary Data'!AA31-('Summary Data'!AA$40*'Summary Data'!AA15+'Summary Data'!AA$39*'Summary Data'!AA32)/17*$A136)</f>
        <v>0</v>
      </c>
      <c r="E136" s="16">
        <f>('Summary Data'!AB31-('Summary Data'!AB$40*'Summary Data'!AB15+'Summary Data'!AB$39*'Summary Data'!AB32)/17*$A136)</f>
        <v>0</v>
      </c>
      <c r="F136" s="16">
        <f>('Summary Data'!AC31-('Summary Data'!AC$40*'Summary Data'!AC15+'Summary Data'!AC$39*'Summary Data'!AC32)/17*$A136)</f>
        <v>-5.551115123125783E-17</v>
      </c>
      <c r="G136" s="16">
        <f>('Summary Data'!AD31-('Summary Data'!AD$40*'Summary Data'!AD15+'Summary Data'!AD$39*'Summary Data'!AD32)/17*$A136)</f>
        <v>-5.551115123125783E-17</v>
      </c>
      <c r="H136" s="16">
        <f>('Summary Data'!AE31-('Summary Data'!AE$40*'Summary Data'!AE15+'Summary Data'!AE$39*'Summary Data'!AE32)/17*$A136)</f>
        <v>0</v>
      </c>
      <c r="I136" s="16">
        <f>('Summary Data'!AF31-('Summary Data'!AF$40*'Summary Data'!AF15+'Summary Data'!AF$39*'Summary Data'!AF32)/17*$A136)</f>
        <v>0</v>
      </c>
      <c r="J136" s="16">
        <f>('Summary Data'!AG31-('Summary Data'!AG$40*'Summary Data'!AG15+'Summary Data'!AG$39*'Summary Data'!AG32)/17*$A136)</f>
        <v>-5.551115123125783E-17</v>
      </c>
      <c r="K136" s="16">
        <f>('Summary Data'!AH31-('Summary Data'!AH$40*'Summary Data'!AH15+'Summary Data'!AH$39*'Summary Data'!AH32)/17*$A136)</f>
        <v>5.551115123125783E-17</v>
      </c>
      <c r="L136" s="16">
        <f>('Summary Data'!AI31-('Summary Data'!AI$40*'Summary Data'!AI15+'Summary Data'!AI$39*'Summary Data'!AI32)/17*$A136)</f>
        <v>0</v>
      </c>
      <c r="M136" s="16">
        <f>('Summary Data'!AJ31-('Summary Data'!AJ$40*'Summary Data'!AJ15+'Summary Data'!AJ$39*'Summary Data'!AJ32)/17*$A136)</f>
        <v>0</v>
      </c>
      <c r="N136" s="16">
        <f>('Summary Data'!AK31-('Summary Data'!AK$40*'Summary Data'!AK15+'Summary Data'!AK$39*'Summary Data'!AK32)/17*$A136)</f>
        <v>0</v>
      </c>
      <c r="O136" s="16">
        <f>('Summary Data'!AL31-('Summary Data'!AL$40*'Summary Data'!AL15+'Summary Data'!AL$39*'Summary Data'!AL32)/17*$A136)</f>
        <v>2.7755575615628914E-17</v>
      </c>
      <c r="P136" s="16">
        <f>('Summary Data'!AM31-('Summary Data'!AM$40*'Summary Data'!AM15+'Summary Data'!AM$39*'Summary Data'!AM32)/17*$A136)</f>
        <v>0</v>
      </c>
      <c r="Q136" s="16">
        <f>('Summary Data'!AN31-('Summary Data'!AN$40*'Summary Data'!AN15+'Summary Data'!AN$39*'Summary Data'!AN32)/17*$A136)</f>
        <v>0</v>
      </c>
      <c r="R136" s="16">
        <f>('Summary Data'!AO31-('Summary Data'!AO$40*'Summary Data'!AO15+'Summary Data'!AO$39*'Summary Data'!AO32)/17*$A136)</f>
        <v>-2.7755575615628914E-17</v>
      </c>
      <c r="S136" s="16">
        <f>('Summary Data'!AP31-('Summary Data'!AP$40*'Summary Data'!AP15+'Summary Data'!AP$39*'Summary Data'!AP32)/17*$A136)</f>
        <v>0</v>
      </c>
      <c r="T136" s="16">
        <f>('Summary Data'!AQ31-('Summary Data'!AQ$40*'Summary Data'!AQ15+'Summary Data'!AQ$39*'Summary Data'!AQ32)/17*$A136)</f>
        <v>2.7755575615628914E-17</v>
      </c>
      <c r="U136" s="16">
        <f>('Summary Data'!AR31-('Summary Data'!AR$40*'Summary Data'!AR15+'Summary Data'!AR$39*'Summary Data'!AR32)/17*$A136)</f>
        <v>-2.7755575615628914E-17</v>
      </c>
      <c r="V136" s="82">
        <f>'Summary Data'!AS31</f>
        <v>0</v>
      </c>
    </row>
    <row r="137" spans="1:22" ht="11.25">
      <c r="A137" s="83">
        <v>11</v>
      </c>
      <c r="B137" s="16">
        <f>('Summary Data'!Y32-('Summary Data'!Y$40*'Summary Data'!Y16+'Summary Data'!Y$39*'Summary Data'!Y33)/17*$A137)</f>
        <v>-0.15765411755804093</v>
      </c>
      <c r="C137" s="16">
        <f>('Summary Data'!Z32-('Summary Data'!Z$40*'Summary Data'!Z16+'Summary Data'!Z$39*'Summary Data'!Z33)/17*$A137)</f>
        <v>-0.016764439772421216</v>
      </c>
      <c r="D137" s="16">
        <f>('Summary Data'!AA32-('Summary Data'!AA$40*'Summary Data'!AA16+'Summary Data'!AA$39*'Summary Data'!AA33)/17*$A137)</f>
        <v>-0.015894841440795962</v>
      </c>
      <c r="E137" s="16">
        <f>('Summary Data'!AB32-('Summary Data'!AB$40*'Summary Data'!AB16+'Summary Data'!AB$39*'Summary Data'!AB33)/17*$A137)</f>
        <v>-0.027517366226944368</v>
      </c>
      <c r="F137" s="16">
        <f>('Summary Data'!AC32-('Summary Data'!AC$40*'Summary Data'!AC16+'Summary Data'!AC$39*'Summary Data'!AC33)/17*$A137)</f>
        <v>-0.027388303199601532</v>
      </c>
      <c r="G137" s="16">
        <f>('Summary Data'!AD32-('Summary Data'!AD$40*'Summary Data'!AD16+'Summary Data'!AD$39*'Summary Data'!AD33)/17*$A137)</f>
        <v>-0.033454644923246776</v>
      </c>
      <c r="H137" s="16">
        <f>('Summary Data'!AE32-('Summary Data'!AE$40*'Summary Data'!AE16+'Summary Data'!AE$39*'Summary Data'!AE33)/17*$A137)</f>
        <v>-0.02996524725080919</v>
      </c>
      <c r="I137" s="16">
        <f>('Summary Data'!AF32-('Summary Data'!AF$40*'Summary Data'!AF16+'Summary Data'!AF$39*'Summary Data'!AF33)/17*$A137)</f>
        <v>-0.02905289562587978</v>
      </c>
      <c r="J137" s="16">
        <f>('Summary Data'!AG32-('Summary Data'!AG$40*'Summary Data'!AG16+'Summary Data'!AG$39*'Summary Data'!AG33)/17*$A137)</f>
        <v>-0.03911346732582698</v>
      </c>
      <c r="K137" s="16">
        <f>('Summary Data'!AH32-('Summary Data'!AH$40*'Summary Data'!AH16+'Summary Data'!AH$39*'Summary Data'!AH33)/17*$A137)</f>
        <v>-0.020537191338202018</v>
      </c>
      <c r="L137" s="16">
        <f>('Summary Data'!AI32-('Summary Data'!AI$40*'Summary Data'!AI16+'Summary Data'!AI$39*'Summary Data'!AI33)/17*$A137)</f>
        <v>-0.030298602234837463</v>
      </c>
      <c r="M137" s="16">
        <f>('Summary Data'!AJ32-('Summary Data'!AJ$40*'Summary Data'!AJ16+'Summary Data'!AJ$39*'Summary Data'!AJ33)/17*$A137)</f>
        <v>-0.033798510363630685</v>
      </c>
      <c r="N137" s="16">
        <f>('Summary Data'!AK32-('Summary Data'!AK$40*'Summary Data'!AK16+'Summary Data'!AK$39*'Summary Data'!AK33)/17*$A137)</f>
        <v>-0.025412225811646084</v>
      </c>
      <c r="O137" s="16">
        <f>('Summary Data'!AL32-('Summary Data'!AL$40*'Summary Data'!AL16+'Summary Data'!AL$39*'Summary Data'!AL33)/17*$A137)</f>
        <v>-0.028870075328693862</v>
      </c>
      <c r="P137" s="16">
        <f>('Summary Data'!AM32-('Summary Data'!AM$40*'Summary Data'!AM16+'Summary Data'!AM$39*'Summary Data'!AM33)/17*$A137)</f>
        <v>-0.03682335198018448</v>
      </c>
      <c r="Q137" s="16">
        <f>('Summary Data'!AN32-('Summary Data'!AN$40*'Summary Data'!AN16+'Summary Data'!AN$39*'Summary Data'!AN33)/17*$A137)</f>
        <v>-0.029467701693821395</v>
      </c>
      <c r="R137" s="16">
        <f>('Summary Data'!AO32-('Summary Data'!AO$40*'Summary Data'!AO16+'Summary Data'!AO$39*'Summary Data'!AO33)/17*$A137)</f>
        <v>-0.026912324271269522</v>
      </c>
      <c r="S137" s="16">
        <f>('Summary Data'!AP32-('Summary Data'!AP$40*'Summary Data'!AP16+'Summary Data'!AP$39*'Summary Data'!AP33)/17*$A137)</f>
        <v>-0.0278118498385085</v>
      </c>
      <c r="T137" s="16">
        <f>('Summary Data'!AQ32-('Summary Data'!AQ$40*'Summary Data'!AQ16+'Summary Data'!AQ$39*'Summary Data'!AQ33)/17*$A137)</f>
        <v>-0.023915109445477416</v>
      </c>
      <c r="U137" s="16">
        <f>('Summary Data'!AR32-('Summary Data'!AR$40*'Summary Data'!AR16+'Summary Data'!AR$39*'Summary Data'!AR33)/17*$A137)</f>
        <v>0.012505435036254954</v>
      </c>
      <c r="V137" s="82">
        <f>'Summary Data'!AS32</f>
        <v>0</v>
      </c>
    </row>
    <row r="138" spans="1:23" ht="11.25">
      <c r="A138" s="83">
        <v>12</v>
      </c>
      <c r="B138" s="16">
        <f>('Summary Data'!Y33-('Summary Data'!Y$40*'Summary Data'!Y17+'Summary Data'!Y$39*'Summary Data'!Y34)/17*$A138)*10</f>
        <v>0.07962134931335817</v>
      </c>
      <c r="C138" s="16">
        <f>('Summary Data'!Z33-('Summary Data'!Z$40*'Summary Data'!Z17+'Summary Data'!Z$39*'Summary Data'!Z34)/17*$A138)*10</f>
        <v>0.13355661789329198</v>
      </c>
      <c r="D138" s="16">
        <f>('Summary Data'!AA33-('Summary Data'!AA$40*'Summary Data'!AA17+'Summary Data'!AA$39*'Summary Data'!AA34)/17*$A138)*10</f>
        <v>0.1602273451961382</v>
      </c>
      <c r="E138" s="16">
        <f>('Summary Data'!AB33-('Summary Data'!AB$40*'Summary Data'!AB17+'Summary Data'!AB$39*'Summary Data'!AB34)/17*$A138)*10</f>
        <v>0.1257460140492286</v>
      </c>
      <c r="F138" s="16">
        <f>('Summary Data'!AC33-('Summary Data'!AC$40*'Summary Data'!AC17+'Summary Data'!AC$39*'Summary Data'!AC34)/17*$A138)*10</f>
        <v>0.11965318678472579</v>
      </c>
      <c r="G138" s="16">
        <f>('Summary Data'!AD33-('Summary Data'!AD$40*'Summary Data'!AD17+'Summary Data'!AD$39*'Summary Data'!AD34)/17*$A138)*10</f>
        <v>0.13264680789362165</v>
      </c>
      <c r="H138" s="16">
        <f>('Summary Data'!AE33-('Summary Data'!AE$40*'Summary Data'!AE17+'Summary Data'!AE$39*'Summary Data'!AE34)/17*$A138)*10</f>
        <v>0.12320848584799621</v>
      </c>
      <c r="I138" s="16">
        <f>('Summary Data'!AF33-('Summary Data'!AF$40*'Summary Data'!AF17+'Summary Data'!AF$39*'Summary Data'!AF34)/17*$A138)*10</f>
        <v>0.1319856145718859</v>
      </c>
      <c r="J138" s="16">
        <f>('Summary Data'!AG33-('Summary Data'!AG$40*'Summary Data'!AG17+'Summary Data'!AG$39*'Summary Data'!AG34)/17*$A138)*10</f>
        <v>0.12609187603257951</v>
      </c>
      <c r="K138" s="16">
        <f>('Summary Data'!AH33-('Summary Data'!AH$40*'Summary Data'!AH17+'Summary Data'!AH$39*'Summary Data'!AH34)/17*$A138)*10</f>
        <v>0.12172565367424948</v>
      </c>
      <c r="L138" s="16">
        <f>('Summary Data'!AI33-('Summary Data'!AI$40*'Summary Data'!AI17+'Summary Data'!AI$39*'Summary Data'!AI34)/17*$A138)*10</f>
        <v>0.13094191159931573</v>
      </c>
      <c r="M138" s="16">
        <f>('Summary Data'!AJ33-('Summary Data'!AJ$40*'Summary Data'!AJ17+'Summary Data'!AJ$39*'Summary Data'!AJ34)/17*$A138)*10</f>
        <v>0.15471716350828166</v>
      </c>
      <c r="N138" s="16">
        <f>('Summary Data'!AK33-('Summary Data'!AK$40*'Summary Data'!AK17+'Summary Data'!AK$39*'Summary Data'!AK34)/17*$A138)*10</f>
        <v>0.15525180303340852</v>
      </c>
      <c r="O138" s="16">
        <f>('Summary Data'!AL33-('Summary Data'!AL$40*'Summary Data'!AL17+'Summary Data'!AL$39*'Summary Data'!AL34)/17*$A138)*10</f>
        <v>0.1457769701022726</v>
      </c>
      <c r="P138" s="16">
        <f>('Summary Data'!AM33-('Summary Data'!AM$40*'Summary Data'!AM17+'Summary Data'!AM$39*'Summary Data'!AM34)/17*$A138)*10</f>
        <v>0.10025302394758191</v>
      </c>
      <c r="Q138" s="16">
        <f>('Summary Data'!AN33-('Summary Data'!AN$40*'Summary Data'!AN17+'Summary Data'!AN$39*'Summary Data'!AN34)/17*$A138)*10</f>
        <v>0.11154701265933709</v>
      </c>
      <c r="R138" s="16">
        <f>('Summary Data'!AO33-('Summary Data'!AO$40*'Summary Data'!AO17+'Summary Data'!AO$39*'Summary Data'!AO34)/17*$A138)*10</f>
        <v>0.1046655879901854</v>
      </c>
      <c r="S138" s="16">
        <f>('Summary Data'!AP33-('Summary Data'!AP$40*'Summary Data'!AP17+'Summary Data'!AP$39*'Summary Data'!AP34)/17*$A138)*10</f>
        <v>0.1441863763881153</v>
      </c>
      <c r="T138" s="16">
        <f>('Summary Data'!AQ33-('Summary Data'!AQ$40*'Summary Data'!AQ17+'Summary Data'!AQ$39*'Summary Data'!AQ34)/17*$A138)*10</f>
        <v>0.11976229378612532</v>
      </c>
      <c r="U138" s="16">
        <f>('Summary Data'!AR33-('Summary Data'!AR$40*'Summary Data'!AR17+'Summary Data'!AR$39*'Summary Data'!AR34)/17*$A138)*10</f>
        <v>0.0062422321294196455</v>
      </c>
      <c r="V138" s="82">
        <f>'Summary Data'!AS33*10</f>
        <v>0</v>
      </c>
      <c r="W138" s="42" t="s">
        <v>90</v>
      </c>
    </row>
    <row r="139" spans="1:23" ht="11.25">
      <c r="A139" s="83">
        <v>13</v>
      </c>
      <c r="B139" s="16">
        <f>('Summary Data'!Y34-('Summary Data'!Y$40*'Summary Data'!Y18+'Summary Data'!Y$39*'Summary Data'!Y35)/17*$A139)*10</f>
        <v>0.13866183335781485</v>
      </c>
      <c r="C139" s="16">
        <f>('Summary Data'!Z34-('Summary Data'!Z$40*'Summary Data'!Z18+'Summary Data'!Z$39*'Summary Data'!Z35)/17*$A139)*10</f>
        <v>-0.0072557498434226925</v>
      </c>
      <c r="D139" s="16">
        <f>('Summary Data'!AA34-('Summary Data'!AA$40*'Summary Data'!AA18+'Summary Data'!AA$39*'Summary Data'!AA35)/17*$A139)*10</f>
        <v>0.03300706262986625</v>
      </c>
      <c r="E139" s="16">
        <f>('Summary Data'!AB34-('Summary Data'!AB$40*'Summary Data'!AB18+'Summary Data'!AB$39*'Summary Data'!AB35)/17*$A139)*10</f>
        <v>0.0003112319756376058</v>
      </c>
      <c r="F139" s="16">
        <f>('Summary Data'!AC34-('Summary Data'!AC$40*'Summary Data'!AC18+'Summary Data'!AC$39*'Summary Data'!AC35)/17*$A139)*10</f>
        <v>-0.023065973942650118</v>
      </c>
      <c r="G139" s="16">
        <f>('Summary Data'!AD34-('Summary Data'!AD$40*'Summary Data'!AD18+'Summary Data'!AD$39*'Summary Data'!AD35)/17*$A139)*10</f>
        <v>-0.04595684126722996</v>
      </c>
      <c r="H139" s="16">
        <f>('Summary Data'!AE34-('Summary Data'!AE$40*'Summary Data'!AE18+'Summary Data'!AE$39*'Summary Data'!AE35)/17*$A139)*10</f>
        <v>-0.006455055077287742</v>
      </c>
      <c r="I139" s="16">
        <f>('Summary Data'!AF34-('Summary Data'!AF$40*'Summary Data'!AF18+'Summary Data'!AF$39*'Summary Data'!AF35)/17*$A139)*10</f>
        <v>0.010482837879484983</v>
      </c>
      <c r="J139" s="16">
        <f>('Summary Data'!AG34-('Summary Data'!AG$40*'Summary Data'!AG18+'Summary Data'!AG$39*'Summary Data'!AG35)/17*$A139)*10</f>
        <v>0.002889097004971225</v>
      </c>
      <c r="K139" s="16">
        <f>('Summary Data'!AH34-('Summary Data'!AH$40*'Summary Data'!AH18+'Summary Data'!AH$39*'Summary Data'!AH35)/17*$A139)*10</f>
        <v>0.018293776115351528</v>
      </c>
      <c r="L139" s="16">
        <f>('Summary Data'!AI34-('Summary Data'!AI$40*'Summary Data'!AI18+'Summary Data'!AI$39*'Summary Data'!AI35)/17*$A139)*10</f>
        <v>-0.0013014333155469526</v>
      </c>
      <c r="M139" s="16">
        <f>('Summary Data'!AJ34-('Summary Data'!AJ$40*'Summary Data'!AJ18+'Summary Data'!AJ$39*'Summary Data'!AJ35)/17*$A139)*10</f>
        <v>0.0158154374853889</v>
      </c>
      <c r="N139" s="16">
        <f>('Summary Data'!AK34-('Summary Data'!AK$40*'Summary Data'!AK18+'Summary Data'!AK$39*'Summary Data'!AK35)/17*$A139)*10</f>
        <v>-0.010198122835465362</v>
      </c>
      <c r="O139" s="16">
        <f>('Summary Data'!AL34-('Summary Data'!AL$40*'Summary Data'!AL18+'Summary Data'!AL$39*'Summary Data'!AL35)/17*$A139)*10</f>
        <v>-3.666582898223872E-05</v>
      </c>
      <c r="P139" s="16">
        <f>('Summary Data'!AM34-('Summary Data'!AM$40*'Summary Data'!AM18+'Summary Data'!AM$39*'Summary Data'!AM35)/17*$A139)*10</f>
        <v>0.011933477737494747</v>
      </c>
      <c r="Q139" s="16">
        <f>('Summary Data'!AN34-('Summary Data'!AN$40*'Summary Data'!AN18+'Summary Data'!AN$39*'Summary Data'!AN35)/17*$A139)*10</f>
        <v>0.014082762451710145</v>
      </c>
      <c r="R139" s="16">
        <f>('Summary Data'!AO34-('Summary Data'!AO$40*'Summary Data'!AO18+'Summary Data'!AO$39*'Summary Data'!AO35)/17*$A139)*10</f>
        <v>0.001078443581016054</v>
      </c>
      <c r="S139" s="16">
        <f>('Summary Data'!AP34-('Summary Data'!AP$40*'Summary Data'!AP18+'Summary Data'!AP$39*'Summary Data'!AP35)/17*$A139)*10</f>
        <v>1.9818203926508064E-05</v>
      </c>
      <c r="T139" s="16">
        <f>('Summary Data'!AQ34-('Summary Data'!AQ$40*'Summary Data'!AQ18+'Summary Data'!AQ$39*'Summary Data'!AQ35)/17*$A139)*10</f>
        <v>0.007103902139381302</v>
      </c>
      <c r="U139" s="16">
        <f>('Summary Data'!AR34-('Summary Data'!AR$40*'Summary Data'!AR18+'Summary Data'!AR$39*'Summary Data'!AR35)/17*$A139)*10</f>
        <v>0.07213874075510313</v>
      </c>
      <c r="V139" s="82">
        <f>'Summary Data'!AS34*10</f>
        <v>0</v>
      </c>
      <c r="W139" s="42" t="s">
        <v>90</v>
      </c>
    </row>
    <row r="140" spans="1:23" ht="11.25">
      <c r="A140" s="83">
        <v>14</v>
      </c>
      <c r="B140" s="16">
        <f>('Summary Data'!Y35-('Summary Data'!Y$40*'Summary Data'!Y19+'Summary Data'!Y$39*'Summary Data'!Y36)/17*$A140)*10</f>
        <v>-0.06944024511047094</v>
      </c>
      <c r="C140" s="16">
        <f>('Summary Data'!Z35-('Summary Data'!Z$40*'Summary Data'!Z19+'Summary Data'!Z$39*'Summary Data'!Z36)/17*$A140)*10</f>
        <v>-0.012143399945484142</v>
      </c>
      <c r="D140" s="16">
        <f>('Summary Data'!AA35-('Summary Data'!AA$40*'Summary Data'!AA19+'Summary Data'!AA$39*'Summary Data'!AA36)/17*$A140)*10</f>
        <v>-0.008921722880529843</v>
      </c>
      <c r="E140" s="16">
        <f>('Summary Data'!AB35-('Summary Data'!AB$40*'Summary Data'!AB19+'Summary Data'!AB$39*'Summary Data'!AB36)/17*$A140)*10</f>
        <v>0.002229432280263944</v>
      </c>
      <c r="F140" s="16">
        <f>('Summary Data'!AC35-('Summary Data'!AC$40*'Summary Data'!AC19+'Summary Data'!AC$39*'Summary Data'!AC36)/17*$A140)*10</f>
        <v>0.00015033325593789143</v>
      </c>
      <c r="G140" s="16">
        <f>('Summary Data'!AD35-('Summary Data'!AD$40*'Summary Data'!AD19+'Summary Data'!AD$39*'Summary Data'!AD36)/17*$A140)*10</f>
        <v>0.019125497004033407</v>
      </c>
      <c r="H140" s="16">
        <f>('Summary Data'!AE35-('Summary Data'!AE$40*'Summary Data'!AE19+'Summary Data'!AE$39*'Summary Data'!AE36)/17*$A140)*10</f>
        <v>0.003169156222097673</v>
      </c>
      <c r="I140" s="16">
        <f>('Summary Data'!AF35-('Summary Data'!AF$40*'Summary Data'!AF19+'Summary Data'!AF$39*'Summary Data'!AF36)/17*$A140)*10</f>
        <v>-0.02325413030428599</v>
      </c>
      <c r="J140" s="16">
        <f>('Summary Data'!AG35-('Summary Data'!AG$40*'Summary Data'!AG19+'Summary Data'!AG$39*'Summary Data'!AG36)/17*$A140)*10</f>
        <v>-0.008439284209652165</v>
      </c>
      <c r="K140" s="16">
        <f>('Summary Data'!AH35-('Summary Data'!AH$40*'Summary Data'!AH19+'Summary Data'!AH$39*'Summary Data'!AH36)/17*$A140)*10</f>
        <v>0.013654125880140783</v>
      </c>
      <c r="L140" s="16">
        <f>('Summary Data'!AI35-('Summary Data'!AI$40*'Summary Data'!AI19+'Summary Data'!AI$39*'Summary Data'!AI36)/17*$A140)*10</f>
        <v>0.03209153429130966</v>
      </c>
      <c r="M140" s="16">
        <f>('Summary Data'!AJ35-('Summary Data'!AJ$40*'Summary Data'!AJ19+'Summary Data'!AJ$39*'Summary Data'!AJ36)/17*$A140)*10</f>
        <v>0.023097042121900148</v>
      </c>
      <c r="N140" s="16">
        <f>('Summary Data'!AK35-('Summary Data'!AK$40*'Summary Data'!AK19+'Summary Data'!AK$39*'Summary Data'!AK36)/17*$A140)*10</f>
        <v>0.001411837006595508</v>
      </c>
      <c r="O140" s="16">
        <f>('Summary Data'!AL35-('Summary Data'!AL$40*'Summary Data'!AL19+'Summary Data'!AL$39*'Summary Data'!AL36)/17*$A140)*10</f>
        <v>0.009696075656685475</v>
      </c>
      <c r="P140" s="16">
        <f>('Summary Data'!AM35-('Summary Data'!AM$40*'Summary Data'!AM19+'Summary Data'!AM$39*'Summary Data'!AM36)/17*$A140)*10</f>
        <v>0.009001413181916953</v>
      </c>
      <c r="Q140" s="16">
        <f>('Summary Data'!AN35-('Summary Data'!AN$40*'Summary Data'!AN19+'Summary Data'!AN$39*'Summary Data'!AN36)/17*$A140)*10</f>
        <v>-0.014709482249779821</v>
      </c>
      <c r="R140" s="16">
        <f>('Summary Data'!AO35-('Summary Data'!AO$40*'Summary Data'!AO19+'Summary Data'!AO$39*'Summary Data'!AO36)/17*$A140)*10</f>
        <v>-0.0016166128061962173</v>
      </c>
      <c r="S140" s="16">
        <f>('Summary Data'!AP35-('Summary Data'!AP$40*'Summary Data'!AP19+'Summary Data'!AP$39*'Summary Data'!AP36)/17*$A140)*10</f>
        <v>-0.012928795741823235</v>
      </c>
      <c r="T140" s="16">
        <f>('Summary Data'!AQ35-('Summary Data'!AQ$40*'Summary Data'!AQ19+'Summary Data'!AQ$39*'Summary Data'!AQ36)/17*$A140)*10</f>
        <v>0.02139840157659197</v>
      </c>
      <c r="U140" s="16">
        <f>('Summary Data'!AR35-('Summary Data'!AR$40*'Summary Data'!AR19+'Summary Data'!AR$39*'Summary Data'!AR36)/17*$A140)*10</f>
        <v>0.02724530937332213</v>
      </c>
      <c r="V140" s="82">
        <f>'Summary Data'!AS35*10</f>
        <v>0</v>
      </c>
      <c r="W140" s="42" t="s">
        <v>90</v>
      </c>
    </row>
    <row r="141" spans="1:23" ht="11.25">
      <c r="A141" s="83">
        <v>15</v>
      </c>
      <c r="B141" s="16">
        <f>('Summary Data'!Y36-('Summary Data'!Y$40*'Summary Data'!Y20+'Summary Data'!Y$39*'Summary Data'!Y37)/17*$A141)*10</f>
        <v>-0.1154003444157574</v>
      </c>
      <c r="C141" s="16">
        <f>('Summary Data'!Z36-('Summary Data'!Z$40*'Summary Data'!Z20+'Summary Data'!Z$39*'Summary Data'!Z37)/17*$A141)*10</f>
        <v>-0.10796038407920036</v>
      </c>
      <c r="D141" s="16">
        <f>('Summary Data'!AA36-('Summary Data'!AA$40*'Summary Data'!AA20+'Summary Data'!AA$39*'Summary Data'!AA37)/17*$A141)*10</f>
        <v>-0.13656622265907364</v>
      </c>
      <c r="E141" s="16">
        <f>('Summary Data'!AB36-('Summary Data'!AB$40*'Summary Data'!AB20+'Summary Data'!AB$39*'Summary Data'!AB37)/17*$A141)*10</f>
        <v>-0.11676752250709464</v>
      </c>
      <c r="F141" s="16">
        <f>('Summary Data'!AC36-('Summary Data'!AC$40*'Summary Data'!AC20+'Summary Data'!AC$39*'Summary Data'!AC37)/17*$A141)*10</f>
        <v>-0.13000099064088577</v>
      </c>
      <c r="G141" s="16">
        <f>('Summary Data'!AD36-('Summary Data'!AD$40*'Summary Data'!AD20+'Summary Data'!AD$39*'Summary Data'!AD37)/17*$A141)*10</f>
        <v>-0.10916366587031767</v>
      </c>
      <c r="H141" s="16">
        <f>('Summary Data'!AE36-('Summary Data'!AE$40*'Summary Data'!AE20+'Summary Data'!AE$39*'Summary Data'!AE37)/17*$A141)*10</f>
        <v>-0.13153732781975996</v>
      </c>
      <c r="I141" s="16">
        <f>('Summary Data'!AF36-('Summary Data'!AF$40*'Summary Data'!AF20+'Summary Data'!AF$39*'Summary Data'!AF37)/17*$A141)*10</f>
        <v>-0.14416591397890186</v>
      </c>
      <c r="J141" s="16">
        <f>('Summary Data'!AG36-('Summary Data'!AG$40*'Summary Data'!AG20+'Summary Data'!AG$39*'Summary Data'!AG37)/17*$A141)*10</f>
        <v>-0.13636252733006354</v>
      </c>
      <c r="K141" s="16">
        <f>('Summary Data'!AH36-('Summary Data'!AH$40*'Summary Data'!AH20+'Summary Data'!AH$39*'Summary Data'!AH37)/17*$A141)*10</f>
        <v>-0.11922880544163739</v>
      </c>
      <c r="L141" s="16">
        <f>('Summary Data'!AI36-('Summary Data'!AI$40*'Summary Data'!AI20+'Summary Data'!AI$39*'Summary Data'!AI37)/17*$A141)*10</f>
        <v>-0.1178079867387542</v>
      </c>
      <c r="M141" s="16">
        <f>('Summary Data'!AJ36-('Summary Data'!AJ$40*'Summary Data'!AJ20+'Summary Data'!AJ$39*'Summary Data'!AJ37)/17*$A141)*10</f>
        <v>-0.1105689237148872</v>
      </c>
      <c r="N141" s="16">
        <f>('Summary Data'!AK36-('Summary Data'!AK$40*'Summary Data'!AK20+'Summary Data'!AK$39*'Summary Data'!AK37)/17*$A141)*10</f>
        <v>-0.11863403126826093</v>
      </c>
      <c r="O141" s="16">
        <f>('Summary Data'!AL36-('Summary Data'!AL$40*'Summary Data'!AL20+'Summary Data'!AL$39*'Summary Data'!AL37)/17*$A141)*10</f>
        <v>-0.12707666859194836</v>
      </c>
      <c r="P141" s="16">
        <f>('Summary Data'!AM36-('Summary Data'!AM$40*'Summary Data'!AM20+'Summary Data'!AM$39*'Summary Data'!AM37)/17*$A141)*10</f>
        <v>-0.12831450991479093</v>
      </c>
      <c r="Q141" s="16">
        <f>('Summary Data'!AN36-('Summary Data'!AN$40*'Summary Data'!AN20+'Summary Data'!AN$39*'Summary Data'!AN37)/17*$A141)*10</f>
        <v>-0.13457888022499104</v>
      </c>
      <c r="R141" s="16">
        <f>('Summary Data'!AO36-('Summary Data'!AO$40*'Summary Data'!AO20+'Summary Data'!AO$39*'Summary Data'!AO37)/17*$A141)*10</f>
        <v>-0.13461636069350175</v>
      </c>
      <c r="S141" s="16">
        <f>('Summary Data'!AP36-('Summary Data'!AP$40*'Summary Data'!AP20+'Summary Data'!AP$39*'Summary Data'!AP37)/17*$A141)*10</f>
        <v>-0.13179645982166713</v>
      </c>
      <c r="T141" s="16">
        <f>('Summary Data'!AQ36-('Summary Data'!AQ$40*'Summary Data'!AQ20+'Summary Data'!AQ$39*'Summary Data'!AQ37)/17*$A141)*10</f>
        <v>-0.13282742015359708</v>
      </c>
      <c r="U141" s="16">
        <f>('Summary Data'!AR36-('Summary Data'!AR$40*'Summary Data'!AR20+'Summary Data'!AR$39*'Summary Data'!AR37)/17*$A141)*10</f>
        <v>-0.039777876212062184</v>
      </c>
      <c r="V141" s="82">
        <f>'Summary Data'!AS36*10</f>
        <v>0</v>
      </c>
      <c r="W141" s="42" t="s">
        <v>90</v>
      </c>
    </row>
    <row r="142" spans="1:23" ht="11.25">
      <c r="A142" s="83">
        <v>16</v>
      </c>
      <c r="B142" s="16">
        <f>('Summary Data'!Y37-('Summary Data'!Y$40*'Summary Data'!Y21+'Summary Data'!Y$39*'Summary Data'!Y38)/17*$A142)*10</f>
        <v>0.021626171781591805</v>
      </c>
      <c r="C142" s="16">
        <f>('Summary Data'!Z37-('Summary Data'!Z$40*'Summary Data'!Z21+'Summary Data'!Z$39*'Summary Data'!Z38)/17*$A142)*10</f>
        <v>0.037304870128246105</v>
      </c>
      <c r="D142" s="16">
        <f>('Summary Data'!AA37-('Summary Data'!AA$40*'Summary Data'!AA21+'Summary Data'!AA$39*'Summary Data'!AA38)/17*$A142)*10</f>
        <v>0.04343525094682395</v>
      </c>
      <c r="E142" s="16">
        <f>('Summary Data'!AB37-('Summary Data'!AB$40*'Summary Data'!AB21+'Summary Data'!AB$39*'Summary Data'!AB38)/17*$A142)*10</f>
        <v>0.03200745751311067</v>
      </c>
      <c r="F142" s="16">
        <f>('Summary Data'!AC37-('Summary Data'!AC$40*'Summary Data'!AC21+'Summary Data'!AC$39*'Summary Data'!AC38)/17*$A142)*10</f>
        <v>0.043852641023095044</v>
      </c>
      <c r="G142" s="16">
        <f>('Summary Data'!AD37-('Summary Data'!AD$40*'Summary Data'!AD21+'Summary Data'!AD$39*'Summary Data'!AD38)/17*$A142)*10</f>
        <v>0.04458404379979335</v>
      </c>
      <c r="H142" s="16">
        <f>('Summary Data'!AE37-('Summary Data'!AE$40*'Summary Data'!AE21+'Summary Data'!AE$39*'Summary Data'!AE38)/17*$A142)*10</f>
        <v>0.03835578577339391</v>
      </c>
      <c r="I142" s="16">
        <f>('Summary Data'!AF37-('Summary Data'!AF$40*'Summary Data'!AF21+'Summary Data'!AF$39*'Summary Data'!AF38)/17*$A142)*10</f>
        <v>0.05615175312370185</v>
      </c>
      <c r="J142" s="16">
        <f>('Summary Data'!AG37-('Summary Data'!AG$40*'Summary Data'!AG21+'Summary Data'!AG$39*'Summary Data'!AG38)/17*$A142)*10</f>
        <v>0.039268603438810876</v>
      </c>
      <c r="K142" s="16">
        <f>('Summary Data'!AH37-('Summary Data'!AH$40*'Summary Data'!AH21+'Summary Data'!AH$39*'Summary Data'!AH38)/17*$A142)*10</f>
        <v>0.03549930667742108</v>
      </c>
      <c r="L142" s="16">
        <f>('Summary Data'!AI37-('Summary Data'!AI$40*'Summary Data'!AI21+'Summary Data'!AI$39*'Summary Data'!AI38)/17*$A142)*10</f>
        <v>0.03666723355002722</v>
      </c>
      <c r="M142" s="16">
        <f>('Summary Data'!AJ37-('Summary Data'!AJ$40*'Summary Data'!AJ21+'Summary Data'!AJ$39*'Summary Data'!AJ38)/17*$A142)*10</f>
        <v>0.04715091377331362</v>
      </c>
      <c r="N142" s="16">
        <f>('Summary Data'!AK37-('Summary Data'!AK$40*'Summary Data'!AK21+'Summary Data'!AK$39*'Summary Data'!AK38)/17*$A142)*10</f>
        <v>0.052638706015657975</v>
      </c>
      <c r="O142" s="16">
        <f>('Summary Data'!AL37-('Summary Data'!AL$40*'Summary Data'!AL21+'Summary Data'!AL$39*'Summary Data'!AL38)/17*$A142)*10</f>
        <v>0.046505104072773265</v>
      </c>
      <c r="P142" s="16">
        <f>('Summary Data'!AM37-('Summary Data'!AM$40*'Summary Data'!AM21+'Summary Data'!AM$39*'Summary Data'!AM38)/17*$A142)*10</f>
        <v>0.03295049232675651</v>
      </c>
      <c r="Q142" s="16">
        <f>('Summary Data'!AN37-('Summary Data'!AN$40*'Summary Data'!AN21+'Summary Data'!AN$39*'Summary Data'!AN38)/17*$A142)*10</f>
        <v>0.04019430650419181</v>
      </c>
      <c r="R142" s="16">
        <f>('Summary Data'!AO37-('Summary Data'!AO$40*'Summary Data'!AO21+'Summary Data'!AO$39*'Summary Data'!AO38)/17*$A142)*10</f>
        <v>0.04400900118615204</v>
      </c>
      <c r="S142" s="16">
        <f>('Summary Data'!AP37-('Summary Data'!AP$40*'Summary Data'!AP21+'Summary Data'!AP$39*'Summary Data'!AP38)/17*$A142)*10</f>
        <v>0.05111826767097316</v>
      </c>
      <c r="T142" s="16">
        <f>('Summary Data'!AQ37-('Summary Data'!AQ$40*'Summary Data'!AQ21+'Summary Data'!AQ$39*'Summary Data'!AQ38)/17*$A142)*10</f>
        <v>0.032343904519300734</v>
      </c>
      <c r="U142" s="16">
        <f>('Summary Data'!AR37-('Summary Data'!AR$40*'Summary Data'!AR21+'Summary Data'!AR$39*'Summary Data'!AR38)/17*$A142)*10</f>
        <v>0.002128649248686991</v>
      </c>
      <c r="V142" s="82">
        <f>'Summary Data'!AS37*10</f>
        <v>0</v>
      </c>
      <c r="W142" s="42" t="s">
        <v>90</v>
      </c>
    </row>
    <row r="143" spans="1:23" ht="12" thickBot="1">
      <c r="A143" s="84">
        <v>17</v>
      </c>
      <c r="B143" s="18">
        <f>'Summary Data'!Y38*10</f>
        <v>-0.0074605999999999995</v>
      </c>
      <c r="C143" s="18">
        <f>'Summary Data'!Z38*10</f>
        <v>-0.0042502</v>
      </c>
      <c r="D143" s="18">
        <f>'Summary Data'!AA38*10</f>
        <v>-0.0010876</v>
      </c>
      <c r="E143" s="18">
        <f>'Summary Data'!AB38*10</f>
        <v>0.0015171999999999998</v>
      </c>
      <c r="F143" s="18">
        <f>'Summary Data'!AC38*10</f>
        <v>-0.0030700999999999997</v>
      </c>
      <c r="G143" s="18">
        <f>'Summary Data'!AD38*10</f>
        <v>0.00029627</v>
      </c>
      <c r="H143" s="18">
        <f>'Summary Data'!AE38*10</f>
        <v>-0.0013929</v>
      </c>
      <c r="I143" s="18">
        <f>'Summary Data'!AF38*10</f>
        <v>-0.010562</v>
      </c>
      <c r="J143" s="18">
        <f>'Summary Data'!AG38*10</f>
        <v>5.3557E-05</v>
      </c>
      <c r="K143" s="18">
        <f>'Summary Data'!AH38*10</f>
        <v>0.00042391999999999994</v>
      </c>
      <c r="L143" s="18">
        <f>'Summary Data'!AI38*10</f>
        <v>0.0038656</v>
      </c>
      <c r="M143" s="18">
        <f>'Summary Data'!AJ38*10</f>
        <v>0.0028982</v>
      </c>
      <c r="N143" s="18">
        <f>'Summary Data'!AK38*10</f>
        <v>0.0023415</v>
      </c>
      <c r="O143" s="18">
        <f>'Summary Data'!AL38*10</f>
        <v>0.0019942000000000002</v>
      </c>
      <c r="P143" s="18">
        <f>'Summary Data'!AM38*10</f>
        <v>0.0044097</v>
      </c>
      <c r="Q143" s="18">
        <f>'Summary Data'!AN38*10</f>
        <v>0.012485</v>
      </c>
      <c r="R143" s="18">
        <f>'Summary Data'!AO38*10</f>
        <v>-0.0009471000000000001</v>
      </c>
      <c r="S143" s="18">
        <f>'Summary Data'!AP38*10</f>
        <v>-0.00033961</v>
      </c>
      <c r="T143" s="18">
        <f>'Summary Data'!AQ38*10</f>
        <v>0.0034872</v>
      </c>
      <c r="U143" s="18">
        <f>'Summary Data'!AR38*10</f>
        <v>-0.0071653</v>
      </c>
      <c r="V143" s="35">
        <f>'Summary Data'!AS38*10</f>
        <v>0</v>
      </c>
      <c r="W143" s="42" t="s">
        <v>90</v>
      </c>
    </row>
    <row r="144" ht="12" thickBot="1"/>
    <row r="145" spans="1:22" ht="11.25">
      <c r="A145" s="124" t="s">
        <v>130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6"/>
    </row>
    <row r="146" spans="1:22" ht="11.25">
      <c r="A146" s="100"/>
      <c r="B146" s="81" t="s">
        <v>85</v>
      </c>
      <c r="C146" s="81" t="s">
        <v>86</v>
      </c>
      <c r="D146" s="81" t="s">
        <v>87</v>
      </c>
      <c r="E146" s="81" t="s">
        <v>88</v>
      </c>
      <c r="F146" s="81" t="s">
        <v>89</v>
      </c>
      <c r="G146" s="81" t="s">
        <v>94</v>
      </c>
      <c r="H146" s="81" t="s">
        <v>95</v>
      </c>
      <c r="I146" s="81" t="s">
        <v>96</v>
      </c>
      <c r="J146" s="81" t="s">
        <v>97</v>
      </c>
      <c r="K146" s="81" t="s">
        <v>98</v>
      </c>
      <c r="L146" s="81" t="s">
        <v>99</v>
      </c>
      <c r="M146" s="81" t="s">
        <v>100</v>
      </c>
      <c r="N146" s="81" t="s">
        <v>101</v>
      </c>
      <c r="O146" s="81" t="s">
        <v>102</v>
      </c>
      <c r="P146" s="81" t="s">
        <v>103</v>
      </c>
      <c r="Q146" s="81" t="s">
        <v>104</v>
      </c>
      <c r="R146" s="81" t="s">
        <v>105</v>
      </c>
      <c r="S146" s="81" t="s">
        <v>106</v>
      </c>
      <c r="T146" s="81" t="s">
        <v>107</v>
      </c>
      <c r="U146" s="81" t="s">
        <v>108</v>
      </c>
      <c r="V146" s="17" t="s">
        <v>109</v>
      </c>
    </row>
    <row r="147" spans="1:22" ht="11.25">
      <c r="A147" s="100"/>
      <c r="B147" s="44" t="s">
        <v>125</v>
      </c>
      <c r="C147" s="106" t="e">
        <f>'Summary Data'!C2/'Work sheet'!$V147-1</f>
        <v>#DIV/0!</v>
      </c>
      <c r="D147" s="106" t="e">
        <f>'Summary Data'!D2/'Work sheet'!$V147-1</f>
        <v>#DIV/0!</v>
      </c>
      <c r="E147" s="106" t="e">
        <f>'Summary Data'!E2/'Work sheet'!$V147-1</f>
        <v>#DIV/0!</v>
      </c>
      <c r="F147" s="106" t="e">
        <f>'Summary Data'!F2/'Work sheet'!$V147-1</f>
        <v>#DIV/0!</v>
      </c>
      <c r="G147" s="106" t="e">
        <f>'Summary Data'!G2/'Work sheet'!$V147-1</f>
        <v>#DIV/0!</v>
      </c>
      <c r="H147" s="106" t="e">
        <f>'Summary Data'!H2/'Work sheet'!$V147-1</f>
        <v>#DIV/0!</v>
      </c>
      <c r="I147" s="106" t="e">
        <f>'Summary Data'!I2/'Work sheet'!$V147-1</f>
        <v>#DIV/0!</v>
      </c>
      <c r="J147" s="106" t="e">
        <f>'Summary Data'!J2/'Work sheet'!$V147-1</f>
        <v>#DIV/0!</v>
      </c>
      <c r="K147" s="106" t="e">
        <f>'Summary Data'!K2/'Work sheet'!$V147-1</f>
        <v>#DIV/0!</v>
      </c>
      <c r="L147" s="106" t="e">
        <f>'Summary Data'!L2/'Work sheet'!$V147-1</f>
        <v>#DIV/0!</v>
      </c>
      <c r="M147" s="106" t="e">
        <f>'Summary Data'!M2/'Work sheet'!$V147-1</f>
        <v>#DIV/0!</v>
      </c>
      <c r="N147" s="106" t="e">
        <f>'Summary Data'!N2/'Work sheet'!$V147-1</f>
        <v>#DIV/0!</v>
      </c>
      <c r="O147" s="106" t="e">
        <f>'Summary Data'!O2/'Work sheet'!$V147-1</f>
        <v>#DIV/0!</v>
      </c>
      <c r="P147" s="106" t="e">
        <f>'Summary Data'!P2/'Work sheet'!$V147-1</f>
        <v>#DIV/0!</v>
      </c>
      <c r="Q147" s="106" t="e">
        <f>'Summary Data'!Q2/'Work sheet'!$V147-1</f>
        <v>#DIV/0!</v>
      </c>
      <c r="R147" s="106" t="e">
        <f>'Summary Data'!R2/'Work sheet'!$V147-1</f>
        <v>#DIV/0!</v>
      </c>
      <c r="S147" s="106" t="e">
        <f>'Summary Data'!S2/'Work sheet'!$V147-1</f>
        <v>#DIV/0!</v>
      </c>
      <c r="T147" s="106" t="e">
        <f>'Summary Data'!T2/'Work sheet'!$V147-1</f>
        <v>#DIV/0!</v>
      </c>
      <c r="U147" s="44"/>
      <c r="V147" s="55">
        <f>AVERAGE('Summary Data'!C2:T2)</f>
        <v>0</v>
      </c>
    </row>
    <row r="148" spans="1:22" ht="12" thickBot="1">
      <c r="A148" s="107"/>
      <c r="B148" s="73"/>
      <c r="C148" s="108" t="e">
        <f>'Summary Data'!Z2/'Work sheet'!$V148-1</f>
        <v>#DIV/0!</v>
      </c>
      <c r="D148" s="108" t="e">
        <f>'Summary Data'!AA2/'Work sheet'!$V148-1</f>
        <v>#DIV/0!</v>
      </c>
      <c r="E148" s="108" t="e">
        <f>'Summary Data'!AB2/'Work sheet'!$V148-1</f>
        <v>#DIV/0!</v>
      </c>
      <c r="F148" s="108" t="e">
        <f>'Summary Data'!AC2/'Work sheet'!$V148-1</f>
        <v>#DIV/0!</v>
      </c>
      <c r="G148" s="108" t="e">
        <f>'Summary Data'!AD2/'Work sheet'!$V148-1</f>
        <v>#DIV/0!</v>
      </c>
      <c r="H148" s="108" t="e">
        <f>'Summary Data'!AE2/'Work sheet'!$V148-1</f>
        <v>#DIV/0!</v>
      </c>
      <c r="I148" s="108" t="e">
        <f>'Summary Data'!AF2/'Work sheet'!$V148-1</f>
        <v>#DIV/0!</v>
      </c>
      <c r="J148" s="108" t="e">
        <f>'Summary Data'!AG2/'Work sheet'!$V148-1</f>
        <v>#DIV/0!</v>
      </c>
      <c r="K148" s="108" t="e">
        <f>'Summary Data'!AH2/'Work sheet'!$V148-1</f>
        <v>#DIV/0!</v>
      </c>
      <c r="L148" s="108" t="e">
        <f>'Summary Data'!AI2/'Work sheet'!$V148-1</f>
        <v>#DIV/0!</v>
      </c>
      <c r="M148" s="108" t="e">
        <f>'Summary Data'!AJ2/'Work sheet'!$V148-1</f>
        <v>#DIV/0!</v>
      </c>
      <c r="N148" s="108" t="e">
        <f>'Summary Data'!AK2/'Work sheet'!$V148-1</f>
        <v>#DIV/0!</v>
      </c>
      <c r="O148" s="108" t="e">
        <f>'Summary Data'!AL2/'Work sheet'!$V148-1</f>
        <v>#DIV/0!</v>
      </c>
      <c r="P148" s="108" t="e">
        <f>'Summary Data'!AM2/'Work sheet'!$V148-1</f>
        <v>#DIV/0!</v>
      </c>
      <c r="Q148" s="108" t="e">
        <f>'Summary Data'!AN2/'Work sheet'!$V148-1</f>
        <v>#DIV/0!</v>
      </c>
      <c r="R148" s="108" t="e">
        <f>'Summary Data'!AO2/'Work sheet'!$V148-1</f>
        <v>#DIV/0!</v>
      </c>
      <c r="S148" s="108" t="e">
        <f>'Summary Data'!AP2/'Work sheet'!$V148-1</f>
        <v>#DIV/0!</v>
      </c>
      <c r="T148" s="108" t="e">
        <f>'Summary Data'!AQ2/'Work sheet'!$V148-1</f>
        <v>#DIV/0!</v>
      </c>
      <c r="U148" s="73"/>
      <c r="V148" s="61">
        <f>AVERAGE('Summary Data'!Z2:AQ2)</f>
        <v>0</v>
      </c>
    </row>
  </sheetData>
  <mergeCells count="29">
    <mergeCell ref="A145:V145"/>
    <mergeCell ref="A65:V65"/>
    <mergeCell ref="A85:V85"/>
    <mergeCell ref="A105:V105"/>
    <mergeCell ref="A125:V125"/>
    <mergeCell ref="I45:K45"/>
    <mergeCell ref="L45:N45"/>
    <mergeCell ref="F47:G47"/>
    <mergeCell ref="B45:D45"/>
    <mergeCell ref="F45:G45"/>
    <mergeCell ref="B23:K23"/>
    <mergeCell ref="B24:F24"/>
    <mergeCell ref="G24:K24"/>
    <mergeCell ref="B44:G44"/>
    <mergeCell ref="I44:O44"/>
    <mergeCell ref="J3:K3"/>
    <mergeCell ref="L3:M3"/>
    <mergeCell ref="N3:O3"/>
    <mergeCell ref="P3:Q3"/>
    <mergeCell ref="B3:C3"/>
    <mergeCell ref="D3:E3"/>
    <mergeCell ref="F3:G3"/>
    <mergeCell ref="H3:I3"/>
    <mergeCell ref="B1:I1"/>
    <mergeCell ref="J1:Q1"/>
    <mergeCell ref="B2:E2"/>
    <mergeCell ref="F2:I2"/>
    <mergeCell ref="J2:M2"/>
    <mergeCell ref="N2:Q2"/>
  </mergeCells>
  <printOptions/>
  <pageMargins left="0.75" right="0.75" top="1" bottom="1" header="0.5" footer="0.5"/>
  <pageSetup fitToHeight="1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Todesco</dc:creator>
  <cp:keywords/>
  <dc:description/>
  <cp:lastModifiedBy>Ezio Todesco</cp:lastModifiedBy>
  <cp:lastPrinted>2001-03-07T16:35:00Z</cp:lastPrinted>
  <dcterms:created xsi:type="dcterms:W3CDTF">2000-11-02T16:53:37Z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