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20" windowWidth="7890" windowHeight="7710" tabRatio="856" activeTab="8"/>
  </bookViews>
  <sheets>
    <sheet name="Original data" sheetId="1" r:id="rId1"/>
    <sheet name="Summary Data" sheetId="2" r:id="rId2"/>
    <sheet name="C1 module" sheetId="3" r:id="rId3"/>
    <sheet name="C1 direction" sheetId="4" r:id="rId4"/>
    <sheet name="Harmonics" sheetId="5" r:id="rId5"/>
    <sheet name="Harmonics averages" sheetId="6" r:id="rId6"/>
    <sheet name="Harmonics sigma" sheetId="7" r:id="rId7"/>
    <sheet name="Dx Dy" sheetId="8" r:id="rId8"/>
    <sheet name="Work sheet" sheetId="9" r:id="rId9"/>
  </sheets>
  <definedNames/>
  <calcPr fullCalcOnLoad="1"/>
</workbook>
</file>

<file path=xl/sharedStrings.xml><?xml version="1.0" encoding="utf-8"?>
<sst xmlns="http://schemas.openxmlformats.org/spreadsheetml/2006/main" count="395" uniqueCount="138">
  <si>
    <t>File</t>
  </si>
  <si>
    <t>C1</t>
  </si>
  <si>
    <t>Multipoles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</si>
  <si>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</si>
  <si>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</si>
  <si>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</si>
  <si>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</si>
  <si>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</si>
  <si>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</si>
  <si>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</si>
  <si>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</si>
  <si>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</si>
  <si>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</si>
  <si>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</si>
  <si>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</si>
  <si>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</si>
  <si>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</si>
  <si>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</si>
  <si>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</si>
  <si>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</si>
  <si>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</si>
  <si>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</si>
  <si>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</si>
  <si>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</si>
  <si>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</si>
  <si>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</si>
  <si>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</si>
  <si>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</si>
  <si>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</si>
  <si>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</si>
  <si>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</si>
  <si>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</si>
  <si>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</si>
  <si>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</si>
  <si>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</si>
  <si>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</si>
  <si>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</si>
  <si>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</si>
  <si>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</si>
  <si>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</si>
  <si>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</si>
  <si>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</si>
  <si>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</si>
  <si>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</si>
  <si>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</si>
  <si>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</si>
  <si>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</si>
  <si>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</si>
  <si>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</si>
  <si>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</si>
  <si>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</si>
  <si>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</si>
  <si>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</si>
  <si>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</si>
  <si>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</si>
  <si>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</si>
  <si>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</si>
  <si>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</si>
  <si>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</si>
  <si>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</si>
  <si>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</si>
  <si>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C1 (mT)</t>
  </si>
  <si>
    <t>Measured harmonics- Aperture 1</t>
  </si>
  <si>
    <t>Measured harmonics- Aperture 2</t>
  </si>
  <si>
    <t>Zero vector</t>
  </si>
  <si>
    <t>normal multipoles</t>
  </si>
  <si>
    <t>skew multipoles</t>
  </si>
  <si>
    <t>average</t>
  </si>
  <si>
    <t>sigma</t>
  </si>
  <si>
    <t>Specified harmonics</t>
  </si>
  <si>
    <t>normal harmonics</t>
  </si>
  <si>
    <t>skew harmonics</t>
  </si>
  <si>
    <t>uncertain</t>
  </si>
  <si>
    <t>min</t>
  </si>
  <si>
    <t>max</t>
  </si>
  <si>
    <t xml:space="preserve">average </t>
  </si>
  <si>
    <t>Random harmonics</t>
  </si>
  <si>
    <t>d (mm)</t>
  </si>
  <si>
    <t>sig(n)=d alpha beta^n</t>
  </si>
  <si>
    <t>normal</t>
  </si>
  <si>
    <t>skew</t>
  </si>
  <si>
    <t>Scaling law constants</t>
  </si>
  <si>
    <t>alpha</t>
  </si>
  <si>
    <t>beta</t>
  </si>
  <si>
    <t>ten times !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</si>
  <si>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</si>
  <si>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</si>
  <si>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</si>
  <si>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</si>
  <si>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</si>
  <si>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</si>
  <si>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</si>
  <si>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</si>
  <si>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</si>
  <si>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</si>
  <si>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</si>
  <si>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</si>
  <si>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</si>
  <si>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</si>
  <si>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</si>
  <si>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</si>
  <si>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</si>
  <si>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</si>
  <si>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</si>
  <si>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</si>
  <si>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</si>
  <si>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</si>
  <si>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</si>
  <si>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</si>
  <si>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</si>
  <si>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</si>
  <si>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</si>
  <si>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</si>
  <si>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</si>
  <si>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</si>
  <si>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</si>
  <si>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</si>
  <si>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</si>
  <si>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</si>
  <si>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</si>
  <si>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</si>
  <si>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O. Pagano</t>
  </si>
  <si>
    <t>ave</t>
  </si>
  <si>
    <t>Expected harmonics (no uncertainty)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</si>
  <si>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</si>
  <si>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</si>
  <si>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</si>
  <si>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</si>
  <si>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</si>
  <si>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</si>
  <si>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</si>
  <si>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Aperture 1 - Collared coils</t>
  </si>
  <si>
    <t xml:space="preserve"> Aperture 2 - Collared coils</t>
  </si>
  <si>
    <t>Ref. Test Proced.</t>
  </si>
  <si>
    <t>CERN IT 2708/LHC/LHC Rev 1.1 Annex b.18</t>
  </si>
  <si>
    <t>MBP2N1</t>
  </si>
  <si>
    <t>Noell</t>
  </si>
  <si>
    <t>Aperture 2 - Collared coils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</si>
</sst>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0.000"/>
    <numFmt numFmtId="165" formatCode="0.0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##"/>
    <numFmt numFmtId="176" formatCode="0.00E+0"/>
    <numFmt numFmtId="177" formatCode="0.0###"/>
    <numFmt numFmtId="178" formatCode="0.0#"/>
    <numFmt numFmtId="179" formatCode="0.000E+00"/>
    <numFmt numFmtId="180" formatCode="0.00000"/>
    <numFmt numFmtId="181" formatCode="00000"/>
    <numFmt numFmtId="182" formatCode="0.0000E+00"/>
    <numFmt numFmtId="183" formatCode="dd/mm/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"/>
      <name val="Arial"/>
      <family val="2"/>
    </font>
    <font>
      <sz val="13.5"/>
      <name val="Arial"/>
      <family val="2"/>
    </font>
    <font>
      <sz val="10.25"/>
      <name val="Arial"/>
      <family val="0"/>
    </font>
    <font>
      <b/>
      <sz val="14.25"/>
      <name val="Arial"/>
      <family val="2"/>
    </font>
    <font>
      <b/>
      <sz val="17.5"/>
      <name val="Arial"/>
      <family val="2"/>
    </font>
    <font>
      <b/>
      <sz val="13"/>
      <name val="Arial"/>
      <family val="2"/>
    </font>
    <font>
      <sz val="9.5"/>
      <name val="Arial"/>
      <family val="0"/>
    </font>
    <font>
      <b/>
      <sz val="17.25"/>
      <name val="Arial"/>
      <family val="2"/>
    </font>
    <font>
      <b/>
      <sz val="13.25"/>
      <name val="Arial"/>
      <family val="2"/>
    </font>
    <font>
      <sz val="9.2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8" fillId="0" borderId="0" xfId="0" applyNumberFormat="1" applyFont="1" applyFill="1" applyBorder="1" applyAlignment="1">
      <alignment horizontal="left"/>
    </xf>
    <xf numFmtId="1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180" fontId="2" fillId="0" borderId="7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MBP2N1 - Collared coils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35976050"/>
        <c:axId val="55348995"/>
      </c:scatterChart>
      <c:valAx>
        <c:axId val="3597605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5348995"/>
        <c:crossesAt val="0"/>
        <c:crossBetween val="midCat"/>
        <c:dispUnits/>
      </c:valAx>
      <c:valAx>
        <c:axId val="55348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597605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7125"/>
          <c:y val="0.280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4"/>
          <c:w val="0.39325"/>
          <c:h val="0.825"/>
        </c:manualLayout>
      </c:layout>
      <c:lineChart>
        <c:grouping val="standard"/>
        <c:varyColors val="0"/>
        <c:axId val="58270956"/>
        <c:axId val="54676557"/>
      </c:line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676557"/>
        <c:crosses val="autoZero"/>
        <c:auto val="1"/>
        <c:lblOffset val="100"/>
        <c:noMultiLvlLbl val="0"/>
      </c:catAx>
      <c:valAx>
        <c:axId val="54676557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8270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MBP2N1  - Collared coils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8378908"/>
        <c:axId val="54083581"/>
      </c:scatterChart>
      <c:valAx>
        <c:axId val="28378908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54083581"/>
        <c:crosses val="autoZero"/>
        <c:crossBetween val="midCat"/>
        <c:dispUnits/>
      </c:valAx>
      <c:valAx>
        <c:axId val="5408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2837890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7"/>
          <c:y val="0.206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MBP2N1  - Collared coils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-1.154967439552033</c:v>
                </c:pt>
                <c:pt idx="1">
                  <c:v>2.802627497419301</c:v>
                </c:pt>
                <c:pt idx="2">
                  <c:v>-0.2991753730226305</c:v>
                </c:pt>
                <c:pt idx="3">
                  <c:v>-0.4352011054562342</c:v>
                </c:pt>
                <c:pt idx="4">
                  <c:v>-0.09535249330384804</c:v>
                </c:pt>
                <c:pt idx="5">
                  <c:v>0.7114204987766839</c:v>
                </c:pt>
                <c:pt idx="6">
                  <c:v>-0.05541165851358666</c:v>
                </c:pt>
                <c:pt idx="7">
                  <c:v>0.28415661054723745</c:v>
                </c:pt>
                <c:pt idx="8">
                  <c:v>0</c:v>
                </c:pt>
                <c:pt idx="9">
                  <c:v>0.7373051802942224</c:v>
                </c:pt>
                <c:pt idx="10">
                  <c:v>0.01577457256108212</c:v>
                </c:pt>
                <c:pt idx="11">
                  <c:v>0.8658638204838178</c:v>
                </c:pt>
                <c:pt idx="12">
                  <c:v>0.033107423659074695</c:v>
                </c:pt>
                <c:pt idx="13">
                  <c:v>0.19714684958500578</c:v>
                </c:pt>
                <c:pt idx="14">
                  <c:v>-0.022000523415070666</c:v>
                </c:pt>
                <c:pt idx="15">
                  <c:v>-0.6398760200600797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-0.9630344336951374</c:v>
                </c:pt>
                <c:pt idx="1">
                  <c:v>2.8279748263284774</c:v>
                </c:pt>
                <c:pt idx="2">
                  <c:v>-0.20307992395249508</c:v>
                </c:pt>
                <c:pt idx="3">
                  <c:v>-0.5673680092480535</c:v>
                </c:pt>
                <c:pt idx="4">
                  <c:v>-0.027225802348238584</c:v>
                </c:pt>
                <c:pt idx="5">
                  <c:v>0.6465150140939441</c:v>
                </c:pt>
                <c:pt idx="6">
                  <c:v>-0.03008704185712137</c:v>
                </c:pt>
                <c:pt idx="7">
                  <c:v>0.2636802917717088</c:v>
                </c:pt>
                <c:pt idx="8">
                  <c:v>0</c:v>
                </c:pt>
                <c:pt idx="9">
                  <c:v>0.7368401823597204</c:v>
                </c:pt>
                <c:pt idx="10">
                  <c:v>-0.007372009088770781</c:v>
                </c:pt>
                <c:pt idx="11">
                  <c:v>0.8510181171007981</c:v>
                </c:pt>
                <c:pt idx="12">
                  <c:v>0.020773611553372283</c:v>
                </c:pt>
                <c:pt idx="13">
                  <c:v>0.22487090196897458</c:v>
                </c:pt>
                <c:pt idx="14">
                  <c:v>-0.01722928687148996</c:v>
                </c:pt>
                <c:pt idx="15">
                  <c:v>-0.6316165304273593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-1.0696934516279835</c:v>
                </c:pt>
                <c:pt idx="1">
                  <c:v>2.3673837932597905</c:v>
                </c:pt>
                <c:pt idx="2">
                  <c:v>0.019410006460468157</c:v>
                </c:pt>
                <c:pt idx="3">
                  <c:v>-0.4994099403555334</c:v>
                </c:pt>
                <c:pt idx="4">
                  <c:v>0.036541489897879004</c:v>
                </c:pt>
                <c:pt idx="5">
                  <c:v>0.6322780846327176</c:v>
                </c:pt>
                <c:pt idx="6">
                  <c:v>0.00649440167792284</c:v>
                </c:pt>
                <c:pt idx="7">
                  <c:v>0.26337089405562253</c:v>
                </c:pt>
                <c:pt idx="8">
                  <c:v>2.7755575615628914E-17</c:v>
                </c:pt>
                <c:pt idx="9">
                  <c:v>0.738876869889449</c:v>
                </c:pt>
                <c:pt idx="10">
                  <c:v>-0.02288169105310829</c:v>
                </c:pt>
                <c:pt idx="11">
                  <c:v>0.8485997970164181</c:v>
                </c:pt>
                <c:pt idx="12">
                  <c:v>0.026091393351491722</c:v>
                </c:pt>
                <c:pt idx="13">
                  <c:v>0.23272585714776345</c:v>
                </c:pt>
                <c:pt idx="14">
                  <c:v>-0.028129001240779043</c:v>
                </c:pt>
                <c:pt idx="15">
                  <c:v>-0.6384333167746535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-0.5856278284267009</c:v>
                </c:pt>
                <c:pt idx="1">
                  <c:v>1.8386974794615782</c:v>
                </c:pt>
                <c:pt idx="2">
                  <c:v>-0.19779112022040687</c:v>
                </c:pt>
                <c:pt idx="3">
                  <c:v>-0.7835466569558394</c:v>
                </c:pt>
                <c:pt idx="4">
                  <c:v>-0.08712394213077165</c:v>
                </c:pt>
                <c:pt idx="5">
                  <c:v>0.5894281148042675</c:v>
                </c:pt>
                <c:pt idx="6">
                  <c:v>-0.031700833659915315</c:v>
                </c:pt>
                <c:pt idx="7">
                  <c:v>0.28067479398918477</c:v>
                </c:pt>
                <c:pt idx="8">
                  <c:v>0</c:v>
                </c:pt>
                <c:pt idx="9">
                  <c:v>0.7451311006163401</c:v>
                </c:pt>
                <c:pt idx="10">
                  <c:v>0.01588574393805029</c:v>
                </c:pt>
                <c:pt idx="11">
                  <c:v>0.8506372213182816</c:v>
                </c:pt>
                <c:pt idx="12">
                  <c:v>0.03323462376219568</c:v>
                </c:pt>
                <c:pt idx="13">
                  <c:v>0.19721814304149446</c:v>
                </c:pt>
                <c:pt idx="14">
                  <c:v>-0.020662925342002647</c:v>
                </c:pt>
                <c:pt idx="15">
                  <c:v>-0.6406348392390124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-1.6413434191227536</c:v>
                </c:pt>
                <c:pt idx="1">
                  <c:v>2.1214300091400653</c:v>
                </c:pt>
                <c:pt idx="2">
                  <c:v>0.14583820182761875</c:v>
                </c:pt>
                <c:pt idx="3">
                  <c:v>-0.6473247252852002</c:v>
                </c:pt>
                <c:pt idx="4">
                  <c:v>0.1379608134108415</c:v>
                </c:pt>
                <c:pt idx="5">
                  <c:v>0.6622528827560694</c:v>
                </c:pt>
                <c:pt idx="6">
                  <c:v>0.011593581704164541</c:v>
                </c:pt>
                <c:pt idx="7">
                  <c:v>0.2860502621092542</c:v>
                </c:pt>
                <c:pt idx="8">
                  <c:v>-3.469446951953614E-18</c:v>
                </c:pt>
                <c:pt idx="9">
                  <c:v>0.7437072724231869</c:v>
                </c:pt>
                <c:pt idx="10">
                  <c:v>-0.0001526005299480604</c:v>
                </c:pt>
                <c:pt idx="11">
                  <c:v>0.8427611800963675</c:v>
                </c:pt>
                <c:pt idx="12">
                  <c:v>0.0018726473499984595</c:v>
                </c:pt>
                <c:pt idx="13">
                  <c:v>0.15670673815124894</c:v>
                </c:pt>
                <c:pt idx="14">
                  <c:v>-0.015626664992745995</c:v>
                </c:pt>
                <c:pt idx="15">
                  <c:v>-0.6364555707914663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-0.6824019171889714</c:v>
                </c:pt>
                <c:pt idx="1">
                  <c:v>1.4874947415371294</c:v>
                </c:pt>
                <c:pt idx="2">
                  <c:v>0.07062955129698067</c:v>
                </c:pt>
                <c:pt idx="3">
                  <c:v>-0.7752614035529265</c:v>
                </c:pt>
                <c:pt idx="4">
                  <c:v>-0.061723049410933734</c:v>
                </c:pt>
                <c:pt idx="5">
                  <c:v>0.5813648735913526</c:v>
                </c:pt>
                <c:pt idx="6">
                  <c:v>-0.011949513368968595</c:v>
                </c:pt>
                <c:pt idx="7">
                  <c:v>0.28584627363378284</c:v>
                </c:pt>
                <c:pt idx="8">
                  <c:v>-3.469446951953614E-18</c:v>
                </c:pt>
                <c:pt idx="9">
                  <c:v>0.7486598293953621</c:v>
                </c:pt>
                <c:pt idx="10">
                  <c:v>0.017854517656570083</c:v>
                </c:pt>
                <c:pt idx="11">
                  <c:v>0.8400021205137055</c:v>
                </c:pt>
                <c:pt idx="12">
                  <c:v>0.014245193337505926</c:v>
                </c:pt>
                <c:pt idx="13">
                  <c:v>0.17154829477007894</c:v>
                </c:pt>
                <c:pt idx="14">
                  <c:v>-0.02000130597360158</c:v>
                </c:pt>
                <c:pt idx="15">
                  <c:v>-0.635127691902488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-0.28055635460943174</c:v>
                </c:pt>
                <c:pt idx="1">
                  <c:v>2.2041790622353066</c:v>
                </c:pt>
                <c:pt idx="2">
                  <c:v>-0.17540556800544713</c:v>
                </c:pt>
                <c:pt idx="3">
                  <c:v>-0.7533070201998585</c:v>
                </c:pt>
                <c:pt idx="4">
                  <c:v>-0.042653971489624416</c:v>
                </c:pt>
                <c:pt idx="5">
                  <c:v>0.651033489799456</c:v>
                </c:pt>
                <c:pt idx="6">
                  <c:v>-0.028276096537385595</c:v>
                </c:pt>
                <c:pt idx="7">
                  <c:v>0.27545689912097965</c:v>
                </c:pt>
                <c:pt idx="8">
                  <c:v>0</c:v>
                </c:pt>
                <c:pt idx="9">
                  <c:v>0.7369724926577953</c:v>
                </c:pt>
                <c:pt idx="10">
                  <c:v>-0.0017922089965668152</c:v>
                </c:pt>
                <c:pt idx="11">
                  <c:v>0.8388119072573981</c:v>
                </c:pt>
                <c:pt idx="12">
                  <c:v>0.011237770930635146</c:v>
                </c:pt>
                <c:pt idx="13">
                  <c:v>0.18204728989488775</c:v>
                </c:pt>
                <c:pt idx="14">
                  <c:v>-0.013225451985445988</c:v>
                </c:pt>
                <c:pt idx="15">
                  <c:v>-0.6333939938453448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-1.1195124343375675</c:v>
                </c:pt>
                <c:pt idx="1">
                  <c:v>1.5133932805640147</c:v>
                </c:pt>
                <c:pt idx="2">
                  <c:v>-0.2229504146859034</c:v>
                </c:pt>
                <c:pt idx="3">
                  <c:v>-0.7973903311838991</c:v>
                </c:pt>
                <c:pt idx="4">
                  <c:v>0.013057967270024527</c:v>
                </c:pt>
                <c:pt idx="5">
                  <c:v>0.588703493018383</c:v>
                </c:pt>
                <c:pt idx="6">
                  <c:v>-0.015488935961049645</c:v>
                </c:pt>
                <c:pt idx="7">
                  <c:v>0.2802307436737636</c:v>
                </c:pt>
                <c:pt idx="8">
                  <c:v>-1.3877787807814457E-17</c:v>
                </c:pt>
                <c:pt idx="9">
                  <c:v>0.7484700480798462</c:v>
                </c:pt>
                <c:pt idx="10">
                  <c:v>-0.042387139823025</c:v>
                </c:pt>
                <c:pt idx="11">
                  <c:v>0.84139504581324</c:v>
                </c:pt>
                <c:pt idx="12">
                  <c:v>0.007891668874637587</c:v>
                </c:pt>
                <c:pt idx="13">
                  <c:v>0.18144065508975193</c:v>
                </c:pt>
                <c:pt idx="14">
                  <c:v>-0.005671621341170885</c:v>
                </c:pt>
                <c:pt idx="15">
                  <c:v>-0.6374078560829268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-0.9355916490826838</c:v>
                </c:pt>
                <c:pt idx="1">
                  <c:v>1.6860685156397897</c:v>
                </c:pt>
                <c:pt idx="2">
                  <c:v>-0.19526311425294712</c:v>
                </c:pt>
                <c:pt idx="3">
                  <c:v>-0.6580268400437195</c:v>
                </c:pt>
                <c:pt idx="4">
                  <c:v>0.06129609004161439</c:v>
                </c:pt>
                <c:pt idx="5">
                  <c:v>0.649063562388919</c:v>
                </c:pt>
                <c:pt idx="6">
                  <c:v>-0.013621060656106007</c:v>
                </c:pt>
                <c:pt idx="7">
                  <c:v>0.2610848283467358</c:v>
                </c:pt>
                <c:pt idx="8">
                  <c:v>5.551115123125783E-17</c:v>
                </c:pt>
                <c:pt idx="9">
                  <c:v>0.7363351957388775</c:v>
                </c:pt>
                <c:pt idx="10">
                  <c:v>-0.03158833588595644</c:v>
                </c:pt>
                <c:pt idx="11">
                  <c:v>0.8296291041883843</c:v>
                </c:pt>
                <c:pt idx="12">
                  <c:v>0.011981920902895482</c:v>
                </c:pt>
                <c:pt idx="13">
                  <c:v>0.21293739535510925</c:v>
                </c:pt>
                <c:pt idx="14">
                  <c:v>-0.012311473147416825</c:v>
                </c:pt>
                <c:pt idx="15">
                  <c:v>-0.6320552198608611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-0.8775419952004493</c:v>
                </c:pt>
                <c:pt idx="1">
                  <c:v>1.5784957096983223</c:v>
                </c:pt>
                <c:pt idx="2">
                  <c:v>0.06584216613339233</c:v>
                </c:pt>
                <c:pt idx="3">
                  <c:v>-0.817555856074493</c:v>
                </c:pt>
                <c:pt idx="4">
                  <c:v>-0.07850615373147668</c:v>
                </c:pt>
                <c:pt idx="5">
                  <c:v>0.6125766095856338</c:v>
                </c:pt>
                <c:pt idx="6">
                  <c:v>-0.01884118873522088</c:v>
                </c:pt>
                <c:pt idx="7">
                  <c:v>0.2580901052258948</c:v>
                </c:pt>
                <c:pt idx="8">
                  <c:v>0</c:v>
                </c:pt>
                <c:pt idx="9">
                  <c:v>0.7351241473594412</c:v>
                </c:pt>
                <c:pt idx="10">
                  <c:v>-0.02930626242775871</c:v>
                </c:pt>
                <c:pt idx="11">
                  <c:v>0.8136075017206322</c:v>
                </c:pt>
                <c:pt idx="12">
                  <c:v>0.019170259785436707</c:v>
                </c:pt>
                <c:pt idx="13">
                  <c:v>0.21515237952121014</c:v>
                </c:pt>
                <c:pt idx="14">
                  <c:v>-0.017046608081339037</c:v>
                </c:pt>
                <c:pt idx="15">
                  <c:v>-0.6320103174251263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-1.4076848719118993</c:v>
                </c:pt>
                <c:pt idx="1">
                  <c:v>2.167052237472919</c:v>
                </c:pt>
                <c:pt idx="2">
                  <c:v>0.008286259323798596</c:v>
                </c:pt>
                <c:pt idx="3">
                  <c:v>-0.667101849708947</c:v>
                </c:pt>
                <c:pt idx="4">
                  <c:v>-0.004368285002555816</c:v>
                </c:pt>
                <c:pt idx="5">
                  <c:v>0.6598900603742968</c:v>
                </c:pt>
                <c:pt idx="6">
                  <c:v>-0.01501570499715964</c:v>
                </c:pt>
                <c:pt idx="7">
                  <c:v>0.26578792730078044</c:v>
                </c:pt>
                <c:pt idx="8">
                  <c:v>-1.3877787807814457E-17</c:v>
                </c:pt>
                <c:pt idx="9">
                  <c:v>0.7323113624207157</c:v>
                </c:pt>
                <c:pt idx="10">
                  <c:v>0.003780862336743955</c:v>
                </c:pt>
                <c:pt idx="11">
                  <c:v>0.8455919703467905</c:v>
                </c:pt>
                <c:pt idx="12">
                  <c:v>0.013976197585928553</c:v>
                </c:pt>
                <c:pt idx="13">
                  <c:v>0.19932861648643463</c:v>
                </c:pt>
                <c:pt idx="14">
                  <c:v>-0.020492201568525423</c:v>
                </c:pt>
                <c:pt idx="15">
                  <c:v>-0.6339614446625174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-1.3887076126917812</c:v>
                </c:pt>
                <c:pt idx="1">
                  <c:v>2.3255192105046945</c:v>
                </c:pt>
                <c:pt idx="2">
                  <c:v>0.13373986972171745</c:v>
                </c:pt>
                <c:pt idx="3">
                  <c:v>-0.6101932615018892</c:v>
                </c:pt>
                <c:pt idx="4">
                  <c:v>0.07856995630510483</c:v>
                </c:pt>
                <c:pt idx="5">
                  <c:v>0.7084664985689456</c:v>
                </c:pt>
                <c:pt idx="6">
                  <c:v>0.006699451047244842</c:v>
                </c:pt>
                <c:pt idx="7">
                  <c:v>0.2877088593403919</c:v>
                </c:pt>
                <c:pt idx="8">
                  <c:v>0</c:v>
                </c:pt>
                <c:pt idx="9">
                  <c:v>0.7327122296834564</c:v>
                </c:pt>
                <c:pt idx="10">
                  <c:v>-0.01724526456866455</c:v>
                </c:pt>
                <c:pt idx="11">
                  <c:v>0.8098374336721215</c:v>
                </c:pt>
                <c:pt idx="12">
                  <c:v>0.02206228988169468</c:v>
                </c:pt>
                <c:pt idx="13">
                  <c:v>0.19686526491493211</c:v>
                </c:pt>
                <c:pt idx="14">
                  <c:v>-0.026126929057606815</c:v>
                </c:pt>
                <c:pt idx="15">
                  <c:v>-0.6321328459031489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-0.5745601052253924</c:v>
                </c:pt>
                <c:pt idx="1">
                  <c:v>1.9688851528045233</c:v>
                </c:pt>
                <c:pt idx="2">
                  <c:v>-0.13239425994644313</c:v>
                </c:pt>
                <c:pt idx="3">
                  <c:v>-0.5778885834980483</c:v>
                </c:pt>
                <c:pt idx="4">
                  <c:v>-0.0625166495087707</c:v>
                </c:pt>
                <c:pt idx="5">
                  <c:v>0.6604681448365393</c:v>
                </c:pt>
                <c:pt idx="6">
                  <c:v>-0.03145329797554042</c:v>
                </c:pt>
                <c:pt idx="7">
                  <c:v>0.2532557887427775</c:v>
                </c:pt>
                <c:pt idx="8">
                  <c:v>-2.7755575615628914E-17</c:v>
                </c:pt>
                <c:pt idx="9">
                  <c:v>0.7316709739931687</c:v>
                </c:pt>
                <c:pt idx="10">
                  <c:v>-0.01730985520275896</c:v>
                </c:pt>
                <c:pt idx="11">
                  <c:v>0.8194553351129263</c:v>
                </c:pt>
                <c:pt idx="12">
                  <c:v>0.021639268453296542</c:v>
                </c:pt>
                <c:pt idx="13">
                  <c:v>0.2299001866756003</c:v>
                </c:pt>
                <c:pt idx="14">
                  <c:v>-0.01266135351463648</c:v>
                </c:pt>
                <c:pt idx="15">
                  <c:v>-0.6274390148652403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-1.1754842162667911</c:v>
                </c:pt>
                <c:pt idx="1">
                  <c:v>2.531529941910782</c:v>
                </c:pt>
                <c:pt idx="2">
                  <c:v>-0.19836397348138074</c:v>
                </c:pt>
                <c:pt idx="3">
                  <c:v>-0.5194351049449331</c:v>
                </c:pt>
                <c:pt idx="4">
                  <c:v>-0.07613006357541324</c:v>
                </c:pt>
                <c:pt idx="5">
                  <c:v>0.7295134949316473</c:v>
                </c:pt>
                <c:pt idx="6">
                  <c:v>-0.01573605256539582</c:v>
                </c:pt>
                <c:pt idx="7">
                  <c:v>0.2536948361442872</c:v>
                </c:pt>
                <c:pt idx="8">
                  <c:v>8.326672684688674E-17</c:v>
                </c:pt>
                <c:pt idx="9">
                  <c:v>0.7259569159236336</c:v>
                </c:pt>
                <c:pt idx="10">
                  <c:v>-0.031095339718018103</c:v>
                </c:pt>
                <c:pt idx="11">
                  <c:v>0.8053194997174471</c:v>
                </c:pt>
                <c:pt idx="12">
                  <c:v>0.034295416922663156</c:v>
                </c:pt>
                <c:pt idx="13">
                  <c:v>0.24211077405179704</c:v>
                </c:pt>
                <c:pt idx="14">
                  <c:v>-0.02988847055677965</c:v>
                </c:pt>
                <c:pt idx="15">
                  <c:v>-0.6319909419861567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-1.2217602731691901</c:v>
                </c:pt>
                <c:pt idx="1">
                  <c:v>2.0362016926480364</c:v>
                </c:pt>
                <c:pt idx="2">
                  <c:v>-0.09298564097746656</c:v>
                </c:pt>
                <c:pt idx="3">
                  <c:v>-0.44704920091438816</c:v>
                </c:pt>
                <c:pt idx="4">
                  <c:v>-0.005851204389315079</c:v>
                </c:pt>
                <c:pt idx="5">
                  <c:v>0.7596775090138376</c:v>
                </c:pt>
                <c:pt idx="6">
                  <c:v>0.008704264756048095</c:v>
                </c:pt>
                <c:pt idx="7">
                  <c:v>0.24917785520888353</c:v>
                </c:pt>
                <c:pt idx="8">
                  <c:v>-2.7755575615628914E-17</c:v>
                </c:pt>
                <c:pt idx="9">
                  <c:v>0.7239204533383682</c:v>
                </c:pt>
                <c:pt idx="10">
                  <c:v>-0.03128209032776795</c:v>
                </c:pt>
                <c:pt idx="11">
                  <c:v>0.7744974480184565</c:v>
                </c:pt>
                <c:pt idx="12">
                  <c:v>0.01952378073141187</c:v>
                </c:pt>
                <c:pt idx="13">
                  <c:v>0.23659120617293763</c:v>
                </c:pt>
                <c:pt idx="14">
                  <c:v>-0.01889152878617316</c:v>
                </c:pt>
                <c:pt idx="15">
                  <c:v>-0.6254111899979278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-0.991585197869727</c:v>
                </c:pt>
                <c:pt idx="1">
                  <c:v>1.714837600605527</c:v>
                </c:pt>
                <c:pt idx="2">
                  <c:v>-0.22302372275271018</c:v>
                </c:pt>
                <c:pt idx="3">
                  <c:v>-0.41662834780044666</c:v>
                </c:pt>
                <c:pt idx="4">
                  <c:v>0.10283152862673396</c:v>
                </c:pt>
                <c:pt idx="5">
                  <c:v>0.7150525748736488</c:v>
                </c:pt>
                <c:pt idx="6">
                  <c:v>-0.007001886529033621</c:v>
                </c:pt>
                <c:pt idx="7">
                  <c:v>0.25354634582025126</c:v>
                </c:pt>
                <c:pt idx="8">
                  <c:v>0</c:v>
                </c:pt>
                <c:pt idx="9">
                  <c:v>0.7275397542697787</c:v>
                </c:pt>
                <c:pt idx="10">
                  <c:v>-0.020684193460078007</c:v>
                </c:pt>
                <c:pt idx="11">
                  <c:v>0.7852598568964024</c:v>
                </c:pt>
                <c:pt idx="12">
                  <c:v>0.00979275353375904</c:v>
                </c:pt>
                <c:pt idx="13">
                  <c:v>0.23243900580808535</c:v>
                </c:pt>
                <c:pt idx="14">
                  <c:v>-0.023857946953545137</c:v>
                </c:pt>
                <c:pt idx="15">
                  <c:v>-0.6176600188637345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-0.8559804339337062</c:v>
                </c:pt>
                <c:pt idx="1">
                  <c:v>2.1927436157123217</c:v>
                </c:pt>
                <c:pt idx="2">
                  <c:v>0.06744604778086882</c:v>
                </c:pt>
                <c:pt idx="3">
                  <c:v>-0.6013861028543501</c:v>
                </c:pt>
                <c:pt idx="4">
                  <c:v>0.17581818592844947</c:v>
                </c:pt>
                <c:pt idx="5">
                  <c:v>0.6235440721962826</c:v>
                </c:pt>
                <c:pt idx="6">
                  <c:v>0.025676938719945197</c:v>
                </c:pt>
                <c:pt idx="7">
                  <c:v>0.25160609164468845</c:v>
                </c:pt>
                <c:pt idx="8">
                  <c:v>2.7755575615628914E-17</c:v>
                </c:pt>
                <c:pt idx="9">
                  <c:v>0.7278298199984584</c:v>
                </c:pt>
                <c:pt idx="10">
                  <c:v>-0.031674068282166803</c:v>
                </c:pt>
                <c:pt idx="11">
                  <c:v>0.8275778522169963</c:v>
                </c:pt>
                <c:pt idx="12">
                  <c:v>0.011105937540443764</c:v>
                </c:pt>
                <c:pt idx="13">
                  <c:v>0.23267143195031217</c:v>
                </c:pt>
                <c:pt idx="14">
                  <c:v>-0.012023486279673298</c:v>
                </c:pt>
                <c:pt idx="15">
                  <c:v>-0.6268493327884533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-0.2664748515023516</c:v>
                </c:pt>
                <c:pt idx="1">
                  <c:v>2.038300493746747</c:v>
                </c:pt>
                <c:pt idx="2">
                  <c:v>0.089027844170363</c:v>
                </c:pt>
                <c:pt idx="3">
                  <c:v>-0.7237580112946945</c:v>
                </c:pt>
                <c:pt idx="4">
                  <c:v>-0.024128629167346316</c:v>
                </c:pt>
                <c:pt idx="5">
                  <c:v>0.514384513870545</c:v>
                </c:pt>
                <c:pt idx="6">
                  <c:v>0.021478044472304753</c:v>
                </c:pt>
                <c:pt idx="7">
                  <c:v>0.2682583969123766</c:v>
                </c:pt>
                <c:pt idx="8">
                  <c:v>0</c:v>
                </c:pt>
                <c:pt idx="9">
                  <c:v>0.740460697740636</c:v>
                </c:pt>
                <c:pt idx="10">
                  <c:v>-0.012042891263157607</c:v>
                </c:pt>
                <c:pt idx="11">
                  <c:v>0.8288629800938385</c:v>
                </c:pt>
                <c:pt idx="12">
                  <c:v>0.005766466876960093</c:v>
                </c:pt>
                <c:pt idx="13">
                  <c:v>0.21867771237996508</c:v>
                </c:pt>
                <c:pt idx="14">
                  <c:v>-0.007845853865620037</c:v>
                </c:pt>
                <c:pt idx="15">
                  <c:v>-0.637507543404374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1.0385990673135606</c:v>
                </c:pt>
                <c:pt idx="1">
                  <c:v>0.2681635947430175</c:v>
                </c:pt>
                <c:pt idx="2">
                  <c:v>0.12065649174339779</c:v>
                </c:pt>
                <c:pt idx="3">
                  <c:v>0.06685951109937163</c:v>
                </c:pt>
                <c:pt idx="4">
                  <c:v>0.042912952271358024</c:v>
                </c:pt>
                <c:pt idx="5">
                  <c:v>0.04281709445872174</c:v>
                </c:pt>
                <c:pt idx="6">
                  <c:v>0.0134820910033185</c:v>
                </c:pt>
                <c:pt idx="7">
                  <c:v>0.014942479228449934</c:v>
                </c:pt>
                <c:pt idx="8">
                  <c:v>0</c:v>
                </c:pt>
                <c:pt idx="9">
                  <c:v>-0.013326974800814274</c:v>
                </c:pt>
                <c:pt idx="10">
                  <c:v>0.1388015506817144</c:v>
                </c:pt>
                <c:pt idx="11">
                  <c:v>0.03254742307242892</c:v>
                </c:pt>
                <c:pt idx="12">
                  <c:v>0.027138993040758137</c:v>
                </c:pt>
                <c:pt idx="13">
                  <c:v>-0.1492904349183841</c:v>
                </c:pt>
                <c:pt idx="14">
                  <c:v>0.022670464030381705</c:v>
                </c:pt>
                <c:pt idx="15">
                  <c:v>-0.02867213026040729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1.1609695345490905</c:v>
                </c:pt>
                <c:pt idx="1">
                  <c:v>0.015047825392176535</c:v>
                </c:pt>
                <c:pt idx="2">
                  <c:v>0.4137155531608296</c:v>
                </c:pt>
                <c:pt idx="3">
                  <c:v>-0.007724523214521023</c:v>
                </c:pt>
                <c:pt idx="4">
                  <c:v>0.02810987035396635</c:v>
                </c:pt>
                <c:pt idx="5">
                  <c:v>0.008055041922986957</c:v>
                </c:pt>
                <c:pt idx="6">
                  <c:v>-0.021615907945543848</c:v>
                </c:pt>
                <c:pt idx="7">
                  <c:v>0.010133781296066582</c:v>
                </c:pt>
                <c:pt idx="8">
                  <c:v>-5.551115123125783E-17</c:v>
                </c:pt>
                <c:pt idx="9">
                  <c:v>-0.03308198007827581</c:v>
                </c:pt>
                <c:pt idx="10">
                  <c:v>0.12432784381451227</c:v>
                </c:pt>
                <c:pt idx="11">
                  <c:v>-0.025587548989307856</c:v>
                </c:pt>
                <c:pt idx="12">
                  <c:v>0.02932720756709893</c:v>
                </c:pt>
                <c:pt idx="13">
                  <c:v>-0.14346533485781546</c:v>
                </c:pt>
                <c:pt idx="14">
                  <c:v>-0.011526933442226293</c:v>
                </c:pt>
                <c:pt idx="15">
                  <c:v>0.00020404993213724715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0.43380795163021413</c:v>
                </c:pt>
                <c:pt idx="1">
                  <c:v>0.2553409048935297</c:v>
                </c:pt>
                <c:pt idx="2">
                  <c:v>-0.17392936933707157</c:v>
                </c:pt>
                <c:pt idx="3">
                  <c:v>-0.022780123874205874</c:v>
                </c:pt>
                <c:pt idx="4">
                  <c:v>0.019295448159211623</c:v>
                </c:pt>
                <c:pt idx="5">
                  <c:v>0.03812878648170915</c:v>
                </c:pt>
                <c:pt idx="6">
                  <c:v>0.004631161616810389</c:v>
                </c:pt>
                <c:pt idx="7">
                  <c:v>0.06536114910108493</c:v>
                </c:pt>
                <c:pt idx="8">
                  <c:v>-5.551115123125783E-17</c:v>
                </c:pt>
                <c:pt idx="9">
                  <c:v>-0.014365820106398777</c:v>
                </c:pt>
                <c:pt idx="10">
                  <c:v>0.14496055180786138</c:v>
                </c:pt>
                <c:pt idx="11">
                  <c:v>0.027854484477535593</c:v>
                </c:pt>
                <c:pt idx="12">
                  <c:v>0.03727019952724378</c:v>
                </c:pt>
                <c:pt idx="13">
                  <c:v>-0.17281685838313404</c:v>
                </c:pt>
                <c:pt idx="14">
                  <c:v>0.0074108314622306146</c:v>
                </c:pt>
                <c:pt idx="15">
                  <c:v>-0.020646474300766694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2.189361951134073</c:v>
                </c:pt>
                <c:pt idx="1">
                  <c:v>0.35929727520607846</c:v>
                </c:pt>
                <c:pt idx="2">
                  <c:v>-0.20432739800739075</c:v>
                </c:pt>
                <c:pt idx="3">
                  <c:v>0.05984386492486345</c:v>
                </c:pt>
                <c:pt idx="4">
                  <c:v>0.014310582299529723</c:v>
                </c:pt>
                <c:pt idx="5">
                  <c:v>0.04504050805860159</c:v>
                </c:pt>
                <c:pt idx="6">
                  <c:v>-0.010892098119594039</c:v>
                </c:pt>
                <c:pt idx="7">
                  <c:v>0.03240417004686266</c:v>
                </c:pt>
                <c:pt idx="8">
                  <c:v>0</c:v>
                </c:pt>
                <c:pt idx="9">
                  <c:v>-0.009500704729422962</c:v>
                </c:pt>
                <c:pt idx="10">
                  <c:v>0.15198712152875654</c:v>
                </c:pt>
                <c:pt idx="11">
                  <c:v>0.032779926377550006</c:v>
                </c:pt>
                <c:pt idx="12">
                  <c:v>0.012569707646672614</c:v>
                </c:pt>
                <c:pt idx="13">
                  <c:v>-0.12980491716052575</c:v>
                </c:pt>
                <c:pt idx="14">
                  <c:v>0.0052675681886676234</c:v>
                </c:pt>
                <c:pt idx="15">
                  <c:v>-0.022830573570237656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1.7077517660444788</c:v>
                </c:pt>
                <c:pt idx="1">
                  <c:v>-0.5778661212172986</c:v>
                </c:pt>
                <c:pt idx="2">
                  <c:v>0.17868928331595385</c:v>
                </c:pt>
                <c:pt idx="3">
                  <c:v>-0.08852076979620285</c:v>
                </c:pt>
                <c:pt idx="4">
                  <c:v>-0.009422038504740687</c:v>
                </c:pt>
                <c:pt idx="5">
                  <c:v>0.015510158693445946</c:v>
                </c:pt>
                <c:pt idx="6">
                  <c:v>-0.014464523071450047</c:v>
                </c:pt>
                <c:pt idx="7">
                  <c:v>0.01350281242936897</c:v>
                </c:pt>
                <c:pt idx="8">
                  <c:v>2.7755575615628914E-17</c:v>
                </c:pt>
                <c:pt idx="9">
                  <c:v>-0.021552380198400903</c:v>
                </c:pt>
                <c:pt idx="10">
                  <c:v>0.16185046909899412</c:v>
                </c:pt>
                <c:pt idx="11">
                  <c:v>-0.023131829808919275</c:v>
                </c:pt>
                <c:pt idx="12">
                  <c:v>0.019716196007259715</c:v>
                </c:pt>
                <c:pt idx="13">
                  <c:v>-0.08722034161678764</c:v>
                </c:pt>
                <c:pt idx="14">
                  <c:v>0.030351127055446465</c:v>
                </c:pt>
                <c:pt idx="15">
                  <c:v>-0.0036674669578143316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2.824966548722716</c:v>
                </c:pt>
                <c:pt idx="1">
                  <c:v>-0.15897207886310885</c:v>
                </c:pt>
                <c:pt idx="2">
                  <c:v>0.2644637848757847</c:v>
                </c:pt>
                <c:pt idx="3">
                  <c:v>-0.03516126919939517</c:v>
                </c:pt>
                <c:pt idx="4">
                  <c:v>0.04427678139218055</c:v>
                </c:pt>
                <c:pt idx="5">
                  <c:v>0.008885912633128438</c:v>
                </c:pt>
                <c:pt idx="6">
                  <c:v>-0.04645953885745625</c:v>
                </c:pt>
                <c:pt idx="7">
                  <c:v>-0.01013409336293479</c:v>
                </c:pt>
                <c:pt idx="8">
                  <c:v>0</c:v>
                </c:pt>
                <c:pt idx="9">
                  <c:v>-0.029154883275649048</c:v>
                </c:pt>
                <c:pt idx="10">
                  <c:v>0.18613652471806735</c:v>
                </c:pt>
                <c:pt idx="11">
                  <c:v>-0.034526725209454975</c:v>
                </c:pt>
                <c:pt idx="12">
                  <c:v>0.02253867271476872</c:v>
                </c:pt>
                <c:pt idx="13">
                  <c:v>-0.0853002613309261</c:v>
                </c:pt>
                <c:pt idx="14">
                  <c:v>0.006618950692717507</c:v>
                </c:pt>
                <c:pt idx="15">
                  <c:v>-0.0029696860603012484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0.4428803935021406</c:v>
                </c:pt>
                <c:pt idx="1">
                  <c:v>-0.3634851202498922</c:v>
                </c:pt>
                <c:pt idx="2">
                  <c:v>-0.01651918644766205</c:v>
                </c:pt>
                <c:pt idx="3">
                  <c:v>-0.126306818525455</c:v>
                </c:pt>
                <c:pt idx="4">
                  <c:v>-0.04310886607911778</c:v>
                </c:pt>
                <c:pt idx="5">
                  <c:v>0.0019357173980627512</c:v>
                </c:pt>
                <c:pt idx="6">
                  <c:v>0.006714248636184687</c:v>
                </c:pt>
                <c:pt idx="7">
                  <c:v>0.015441686404947707</c:v>
                </c:pt>
                <c:pt idx="8">
                  <c:v>-5.551115123125783E-17</c:v>
                </c:pt>
                <c:pt idx="9">
                  <c:v>-0.023307797583187875</c:v>
                </c:pt>
                <c:pt idx="10">
                  <c:v>0.14038119290142678</c:v>
                </c:pt>
                <c:pt idx="11">
                  <c:v>-0.011870331590784626</c:v>
                </c:pt>
                <c:pt idx="12">
                  <c:v>0.022157180971601707</c:v>
                </c:pt>
                <c:pt idx="13">
                  <c:v>-0.10347223672092748</c:v>
                </c:pt>
                <c:pt idx="14">
                  <c:v>0.028657368087043195</c:v>
                </c:pt>
                <c:pt idx="15">
                  <c:v>-0.013861354175897895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0.2592881074207273</c:v>
                </c:pt>
                <c:pt idx="1">
                  <c:v>-0.6765484654963898</c:v>
                </c:pt>
                <c:pt idx="2">
                  <c:v>-0.04984467710317404</c:v>
                </c:pt>
                <c:pt idx="3">
                  <c:v>-0.14192342006766512</c:v>
                </c:pt>
                <c:pt idx="4">
                  <c:v>-0.0037198216558078506</c:v>
                </c:pt>
                <c:pt idx="5">
                  <c:v>0.029132117212326756</c:v>
                </c:pt>
                <c:pt idx="6">
                  <c:v>0.025146406683477313</c:v>
                </c:pt>
                <c:pt idx="7">
                  <c:v>0.018916873635615422</c:v>
                </c:pt>
                <c:pt idx="8">
                  <c:v>2.7755575615628914E-17</c:v>
                </c:pt>
                <c:pt idx="9">
                  <c:v>-0.029054231790025975</c:v>
                </c:pt>
                <c:pt idx="10">
                  <c:v>0.1321862750387584</c:v>
                </c:pt>
                <c:pt idx="11">
                  <c:v>-0.008810121053353309</c:v>
                </c:pt>
                <c:pt idx="12">
                  <c:v>0.013436787351988819</c:v>
                </c:pt>
                <c:pt idx="13">
                  <c:v>-0.11680360016579022</c:v>
                </c:pt>
                <c:pt idx="14">
                  <c:v>0.038037145941529626</c:v>
                </c:pt>
                <c:pt idx="15">
                  <c:v>0.0002890600264622784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0.30152230515652123</c:v>
                </c:pt>
                <c:pt idx="1">
                  <c:v>0.00014908366488402928</c:v>
                </c:pt>
                <c:pt idx="2">
                  <c:v>-0.1252521877318637</c:v>
                </c:pt>
                <c:pt idx="3">
                  <c:v>-0.12285383310400474</c:v>
                </c:pt>
                <c:pt idx="4">
                  <c:v>0.0017069217040966422</c:v>
                </c:pt>
                <c:pt idx="5">
                  <c:v>0.06029121999431461</c:v>
                </c:pt>
                <c:pt idx="6">
                  <c:v>0.026016578367749815</c:v>
                </c:pt>
                <c:pt idx="7">
                  <c:v>0.028552840280637357</c:v>
                </c:pt>
                <c:pt idx="8">
                  <c:v>0</c:v>
                </c:pt>
                <c:pt idx="9">
                  <c:v>-0.018067853214683606</c:v>
                </c:pt>
                <c:pt idx="10">
                  <c:v>0.160602937580911</c:v>
                </c:pt>
                <c:pt idx="11">
                  <c:v>0.02393485051971056</c:v>
                </c:pt>
                <c:pt idx="12">
                  <c:v>0.028683962239552992</c:v>
                </c:pt>
                <c:pt idx="13">
                  <c:v>-0.12821151449218343</c:v>
                </c:pt>
                <c:pt idx="14">
                  <c:v>0.02158534829903875</c:v>
                </c:pt>
                <c:pt idx="15">
                  <c:v>-0.015399724753383854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1.0440267908131644</c:v>
                </c:pt>
                <c:pt idx="1">
                  <c:v>0.042460330866326536</c:v>
                </c:pt>
                <c:pt idx="2">
                  <c:v>0.26007746830720146</c:v>
                </c:pt>
                <c:pt idx="3">
                  <c:v>-0.014394182415334376</c:v>
                </c:pt>
                <c:pt idx="4">
                  <c:v>0.06215092278565103</c:v>
                </c:pt>
                <c:pt idx="5">
                  <c:v>0.07560307267854667</c:v>
                </c:pt>
                <c:pt idx="6">
                  <c:v>-0.024060241109263053</c:v>
                </c:pt>
                <c:pt idx="7">
                  <c:v>0.03350695147404048</c:v>
                </c:pt>
                <c:pt idx="8">
                  <c:v>-2.7755575615628914E-17</c:v>
                </c:pt>
                <c:pt idx="9">
                  <c:v>-0.023308649893323218</c:v>
                </c:pt>
                <c:pt idx="10">
                  <c:v>0.17904755157149543</c:v>
                </c:pt>
                <c:pt idx="11">
                  <c:v>0.005744330593215547</c:v>
                </c:pt>
                <c:pt idx="12">
                  <c:v>0.03863452415834235</c:v>
                </c:pt>
                <c:pt idx="13">
                  <c:v>-0.14499031829322623</c:v>
                </c:pt>
                <c:pt idx="14">
                  <c:v>0.007881177487265162</c:v>
                </c:pt>
                <c:pt idx="15">
                  <c:v>-0.008316791664764019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0.21078584497170122</c:v>
                </c:pt>
                <c:pt idx="1">
                  <c:v>-0.6348984542626464</c:v>
                </c:pt>
                <c:pt idx="2">
                  <c:v>0.18168384666894147</c:v>
                </c:pt>
                <c:pt idx="3">
                  <c:v>-0.1934290157626512</c:v>
                </c:pt>
                <c:pt idx="4">
                  <c:v>0.030245484207451448</c:v>
                </c:pt>
                <c:pt idx="5">
                  <c:v>0.019697168605398503</c:v>
                </c:pt>
                <c:pt idx="6">
                  <c:v>-0.007359016829447368</c:v>
                </c:pt>
                <c:pt idx="7">
                  <c:v>0.0332128708719889</c:v>
                </c:pt>
                <c:pt idx="8">
                  <c:v>-5.551115123125783E-17</c:v>
                </c:pt>
                <c:pt idx="9">
                  <c:v>-0.026697343644091646</c:v>
                </c:pt>
                <c:pt idx="10">
                  <c:v>0.13706576247295377</c:v>
                </c:pt>
                <c:pt idx="11">
                  <c:v>-0.008410764257276625</c:v>
                </c:pt>
                <c:pt idx="12">
                  <c:v>0.031153694407417172</c:v>
                </c:pt>
                <c:pt idx="13">
                  <c:v>-0.12960663885285867</c:v>
                </c:pt>
                <c:pt idx="14">
                  <c:v>0.007022121418442835</c:v>
                </c:pt>
                <c:pt idx="15">
                  <c:v>-0.006113852292178156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1.066225535529659</c:v>
                </c:pt>
                <c:pt idx="1">
                  <c:v>-0.632172333511692</c:v>
                </c:pt>
                <c:pt idx="2">
                  <c:v>0.22929251564355996</c:v>
                </c:pt>
                <c:pt idx="3">
                  <c:v>-0.09667063332979912</c:v>
                </c:pt>
                <c:pt idx="4">
                  <c:v>0.047996517972898264</c:v>
                </c:pt>
                <c:pt idx="5">
                  <c:v>0.02054266434909014</c:v>
                </c:pt>
                <c:pt idx="6">
                  <c:v>-0.0024699940290910938</c:v>
                </c:pt>
                <c:pt idx="7">
                  <c:v>0.04069470825731543</c:v>
                </c:pt>
                <c:pt idx="8">
                  <c:v>0</c:v>
                </c:pt>
                <c:pt idx="9">
                  <c:v>-0.015120883041204283</c:v>
                </c:pt>
                <c:pt idx="10">
                  <c:v>0.1621197535648674</c:v>
                </c:pt>
                <c:pt idx="11">
                  <c:v>0.027943182454407446</c:v>
                </c:pt>
                <c:pt idx="12">
                  <c:v>0.02465458902560124</c:v>
                </c:pt>
                <c:pt idx="13">
                  <c:v>-0.12929167522268076</c:v>
                </c:pt>
                <c:pt idx="14">
                  <c:v>0.012622543162863036</c:v>
                </c:pt>
                <c:pt idx="15">
                  <c:v>-0.01949641207309749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1.5882812068789038</c:v>
                </c:pt>
                <c:pt idx="1">
                  <c:v>0.5426271957562501</c:v>
                </c:pt>
                <c:pt idx="2">
                  <c:v>0.3827207709173792</c:v>
                </c:pt>
                <c:pt idx="3">
                  <c:v>0.12627423187394235</c:v>
                </c:pt>
                <c:pt idx="4">
                  <c:v>0.04294471365905381</c:v>
                </c:pt>
                <c:pt idx="5">
                  <c:v>0.06305941420644876</c:v>
                </c:pt>
                <c:pt idx="6">
                  <c:v>-0.01795687698078737</c:v>
                </c:pt>
                <c:pt idx="7">
                  <c:v>0.01804531533808912</c:v>
                </c:pt>
                <c:pt idx="8">
                  <c:v>0</c:v>
                </c:pt>
                <c:pt idx="9">
                  <c:v>-0.015825163959661118</c:v>
                </c:pt>
                <c:pt idx="10">
                  <c:v>0.1287317677137909</c:v>
                </c:pt>
                <c:pt idx="11">
                  <c:v>0.031152734345842276</c:v>
                </c:pt>
                <c:pt idx="12">
                  <c:v>0.036191307994323296</c:v>
                </c:pt>
                <c:pt idx="13">
                  <c:v>-0.1154864505714792</c:v>
                </c:pt>
                <c:pt idx="14">
                  <c:v>-0.008360654352848919</c:v>
                </c:pt>
                <c:pt idx="15">
                  <c:v>-0.017450384133481014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0.48533769020265793</c:v>
                </c:pt>
                <c:pt idx="1">
                  <c:v>0.5371564327759588</c:v>
                </c:pt>
                <c:pt idx="2">
                  <c:v>0.08068857402524499</c:v>
                </c:pt>
                <c:pt idx="3">
                  <c:v>0.07328401406531393</c:v>
                </c:pt>
                <c:pt idx="4">
                  <c:v>0.03236736046607715</c:v>
                </c:pt>
                <c:pt idx="5">
                  <c:v>0.04662134881055317</c:v>
                </c:pt>
                <c:pt idx="6">
                  <c:v>0.010630959968171427</c:v>
                </c:pt>
                <c:pt idx="7">
                  <c:v>0.05489184330760084</c:v>
                </c:pt>
                <c:pt idx="8">
                  <c:v>-2.7755575615628914E-17</c:v>
                </c:pt>
                <c:pt idx="9">
                  <c:v>-0.008290239697088423</c:v>
                </c:pt>
                <c:pt idx="10">
                  <c:v>0.14444107007805995</c:v>
                </c:pt>
                <c:pt idx="11">
                  <c:v>0.04390172230635342</c:v>
                </c:pt>
                <c:pt idx="12">
                  <c:v>0.045411695473675004</c:v>
                </c:pt>
                <c:pt idx="13">
                  <c:v>-0.17468831291929998</c:v>
                </c:pt>
                <c:pt idx="14">
                  <c:v>0.010245519019485526</c:v>
                </c:pt>
                <c:pt idx="15">
                  <c:v>-0.02263028646263938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0.5317710971777505</c:v>
                </c:pt>
                <c:pt idx="1">
                  <c:v>0.06689468752588928</c:v>
                </c:pt>
                <c:pt idx="2">
                  <c:v>-0.2711328902868037</c:v>
                </c:pt>
                <c:pt idx="3">
                  <c:v>-0.0010562622089273395</c:v>
                </c:pt>
                <c:pt idx="4">
                  <c:v>-0.0014394218469991893</c:v>
                </c:pt>
                <c:pt idx="5">
                  <c:v>0.034086200229333424</c:v>
                </c:pt>
                <c:pt idx="6">
                  <c:v>0.0013706884469711633</c:v>
                </c:pt>
                <c:pt idx="7">
                  <c:v>0.03263543566525359</c:v>
                </c:pt>
                <c:pt idx="8">
                  <c:v>-2.7755575615628914E-17</c:v>
                </c:pt>
                <c:pt idx="9">
                  <c:v>-0.020892335111378033</c:v>
                </c:pt>
                <c:pt idx="10">
                  <c:v>0.15902935006809343</c:v>
                </c:pt>
                <c:pt idx="11">
                  <c:v>0.022128258586747503</c:v>
                </c:pt>
                <c:pt idx="12">
                  <c:v>0.029544350434624465</c:v>
                </c:pt>
                <c:pt idx="13">
                  <c:v>-0.1551901396338147</c:v>
                </c:pt>
                <c:pt idx="14">
                  <c:v>0.013790023026669651</c:v>
                </c:pt>
                <c:pt idx="15">
                  <c:v>-0.014277650527253103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0.4033587634287853</c:v>
                </c:pt>
                <c:pt idx="1">
                  <c:v>0.3342743351873819</c:v>
                </c:pt>
                <c:pt idx="2">
                  <c:v>-0.6205004328839793</c:v>
                </c:pt>
                <c:pt idx="3">
                  <c:v>-0.03441504457091699</c:v>
                </c:pt>
                <c:pt idx="4">
                  <c:v>-0.02133307828789681</c:v>
                </c:pt>
                <c:pt idx="5">
                  <c:v>0.0863894270316205</c:v>
                </c:pt>
                <c:pt idx="6">
                  <c:v>0.010436775020416067</c:v>
                </c:pt>
                <c:pt idx="7">
                  <c:v>0.029069123885005543</c:v>
                </c:pt>
                <c:pt idx="8">
                  <c:v>0</c:v>
                </c:pt>
                <c:pt idx="9">
                  <c:v>-0.016661154980590842</c:v>
                </c:pt>
                <c:pt idx="10">
                  <c:v>0.18347860490228257</c:v>
                </c:pt>
                <c:pt idx="11">
                  <c:v>0.03399112134978361</c:v>
                </c:pt>
                <c:pt idx="12">
                  <c:v>0.02226252883979771</c:v>
                </c:pt>
                <c:pt idx="13">
                  <c:v>-0.14764900085571875</c:v>
                </c:pt>
                <c:pt idx="14">
                  <c:v>0.0065127071340787684</c:v>
                </c:pt>
                <c:pt idx="15">
                  <c:v>-0.01840088716131502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0.45401911077624635</c:v>
                </c:pt>
                <c:pt idx="1">
                  <c:v>-0.5105636047596243</c:v>
                </c:pt>
                <c:pt idx="2">
                  <c:v>0.17912261680435942</c:v>
                </c:pt>
                <c:pt idx="3">
                  <c:v>-0.03297479233487488</c:v>
                </c:pt>
                <c:pt idx="4">
                  <c:v>0.06615765938481108</c:v>
                </c:pt>
                <c:pt idx="5">
                  <c:v>0.029991846602571606</c:v>
                </c:pt>
                <c:pt idx="6">
                  <c:v>-0.02436357964167255</c:v>
                </c:pt>
                <c:pt idx="7">
                  <c:v>0.023406265824961817</c:v>
                </c:pt>
                <c:pt idx="8">
                  <c:v>0</c:v>
                </c:pt>
                <c:pt idx="9">
                  <c:v>-0.008510259008324791</c:v>
                </c:pt>
                <c:pt idx="10">
                  <c:v>0.12620522026131895</c:v>
                </c:pt>
                <c:pt idx="11">
                  <c:v>0.015550994240822236</c:v>
                </c:pt>
                <c:pt idx="12">
                  <c:v>0.040408596997744135</c:v>
                </c:pt>
                <c:pt idx="13">
                  <c:v>-0.10261034639696812</c:v>
                </c:pt>
                <c:pt idx="14">
                  <c:v>-0.002412567589612658</c:v>
                </c:pt>
                <c:pt idx="15">
                  <c:v>-0.02049391982983052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0.6320884176971995</c:v>
                </c:pt>
                <c:pt idx="1">
                  <c:v>-0.8366385176361544</c:v>
                </c:pt>
                <c:pt idx="2">
                  <c:v>0.30842009955628963</c:v>
                </c:pt>
                <c:pt idx="3">
                  <c:v>-0.0910447192125257</c:v>
                </c:pt>
                <c:pt idx="4">
                  <c:v>0.039649673264796036</c:v>
                </c:pt>
                <c:pt idx="5">
                  <c:v>0.076194329104705</c:v>
                </c:pt>
                <c:pt idx="6">
                  <c:v>0.024832755001092856</c:v>
                </c:pt>
                <c:pt idx="7">
                  <c:v>0.011861713014277794</c:v>
                </c:pt>
                <c:pt idx="8">
                  <c:v>0</c:v>
                </c:pt>
                <c:pt idx="9">
                  <c:v>-0.015319437839676202</c:v>
                </c:pt>
                <c:pt idx="10">
                  <c:v>0.06263597976643012</c:v>
                </c:pt>
                <c:pt idx="11">
                  <c:v>-0.039855182985125824</c:v>
                </c:pt>
                <c:pt idx="12">
                  <c:v>0.031519362149099936</c:v>
                </c:pt>
                <c:pt idx="13">
                  <c:v>-0.07219290090689938</c:v>
                </c:pt>
                <c:pt idx="14">
                  <c:v>0.01971798359372716</c:v>
                </c:pt>
                <c:pt idx="15">
                  <c:v>-0.013475187026544436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0.9522731667442476</c:v>
                </c:pt>
                <c:pt idx="1">
                  <c:v>3.7262238588117227</c:v>
                </c:pt>
                <c:pt idx="2">
                  <c:v>0.22349960841135807</c:v>
                </c:pt>
                <c:pt idx="3">
                  <c:v>-0.5639355321132992</c:v>
                </c:pt>
                <c:pt idx="4">
                  <c:v>0.04176434853698768</c:v>
                </c:pt>
                <c:pt idx="5">
                  <c:v>0.7087087499551937</c:v>
                </c:pt>
                <c:pt idx="6">
                  <c:v>0.020519448000940785</c:v>
                </c:pt>
                <c:pt idx="7">
                  <c:v>0.29770656600479484</c:v>
                </c:pt>
                <c:pt idx="8">
                  <c:v>-0.006283944398987586</c:v>
                </c:pt>
                <c:pt idx="9">
                  <c:v>0.08275342811654307</c:v>
                </c:pt>
                <c:pt idx="10">
                  <c:v>-0.0021349611622387306</c:v>
                </c:pt>
                <c:pt idx="11">
                  <c:v>0.902374420860585</c:v>
                </c:pt>
                <c:pt idx="12">
                  <c:v>-0.008079939205174334</c:v>
                </c:pt>
                <c:pt idx="13">
                  <c:v>0.1720123579655622</c:v>
                </c:pt>
                <c:pt idx="14">
                  <c:v>-0.017907339776526386</c:v>
                </c:pt>
                <c:pt idx="15">
                  <c:v>-0.6372549375619264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1.246030630710722</c:v>
                </c:pt>
                <c:pt idx="1">
                  <c:v>3.4502148332962297</c:v>
                </c:pt>
                <c:pt idx="2">
                  <c:v>0.16763476433483276</c:v>
                </c:pt>
                <c:pt idx="3">
                  <c:v>-0.5641991905038387</c:v>
                </c:pt>
                <c:pt idx="4">
                  <c:v>-0.013601626186821453</c:v>
                </c:pt>
                <c:pt idx="5">
                  <c:v>0.7074614632189677</c:v>
                </c:pt>
                <c:pt idx="6">
                  <c:v>-0.006685727786911875</c:v>
                </c:pt>
                <c:pt idx="7">
                  <c:v>0.2827938047527977</c:v>
                </c:pt>
                <c:pt idx="8">
                  <c:v>-0.007050855275628991</c:v>
                </c:pt>
                <c:pt idx="9">
                  <c:v>0.07946627922255307</c:v>
                </c:pt>
                <c:pt idx="10">
                  <c:v>0.028798777393161633</c:v>
                </c:pt>
                <c:pt idx="11">
                  <c:v>0.8977823961000571</c:v>
                </c:pt>
                <c:pt idx="12">
                  <c:v>-0.00024217091160628514</c:v>
                </c:pt>
                <c:pt idx="13">
                  <c:v>0.194998050465115</c:v>
                </c:pt>
                <c:pt idx="14">
                  <c:v>-0.014053412822791697</c:v>
                </c:pt>
                <c:pt idx="15">
                  <c:v>-0.6360754129869894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1.481799515634224</c:v>
                </c:pt>
                <c:pt idx="1">
                  <c:v>3.0756988312614655</c:v>
                </c:pt>
                <c:pt idx="2">
                  <c:v>0.03855435527969332</c:v>
                </c:pt>
                <c:pt idx="3">
                  <c:v>-0.5478558220736064</c:v>
                </c:pt>
                <c:pt idx="4">
                  <c:v>-0.07069474264142048</c:v>
                </c:pt>
                <c:pt idx="5">
                  <c:v>0.6845175662550648</c:v>
                </c:pt>
                <c:pt idx="6">
                  <c:v>-0.015869242508870757</c:v>
                </c:pt>
                <c:pt idx="7">
                  <c:v>0.3043866416798346</c:v>
                </c:pt>
                <c:pt idx="8">
                  <c:v>-0.008292743170867381</c:v>
                </c:pt>
                <c:pt idx="9">
                  <c:v>0.07922516038773665</c:v>
                </c:pt>
                <c:pt idx="10">
                  <c:v>0.03128134792722111</c:v>
                </c:pt>
                <c:pt idx="11">
                  <c:v>0.8947880337960743</c:v>
                </c:pt>
                <c:pt idx="12">
                  <c:v>0.022571919375516593</c:v>
                </c:pt>
                <c:pt idx="13">
                  <c:v>0.21260515109523384</c:v>
                </c:pt>
                <c:pt idx="14">
                  <c:v>-0.024678853526825563</c:v>
                </c:pt>
                <c:pt idx="15">
                  <c:v>-0.6384139535406953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1.6419605096582575</c:v>
                </c:pt>
                <c:pt idx="1">
                  <c:v>2.586713457276245</c:v>
                </c:pt>
                <c:pt idx="2">
                  <c:v>0.03732933805804613</c:v>
                </c:pt>
                <c:pt idx="3">
                  <c:v>-0.6586639579888436</c:v>
                </c:pt>
                <c:pt idx="4">
                  <c:v>-0.019458893661148724</c:v>
                </c:pt>
                <c:pt idx="5">
                  <c:v>0.7071389606209665</c:v>
                </c:pt>
                <c:pt idx="6">
                  <c:v>-0.021636446041326814</c:v>
                </c:pt>
                <c:pt idx="7">
                  <c:v>0.30881035667124046</c:v>
                </c:pt>
                <c:pt idx="8">
                  <c:v>-0.006450383361447574</c:v>
                </c:pt>
                <c:pt idx="9">
                  <c:v>0.07715573555899682</c:v>
                </c:pt>
                <c:pt idx="10">
                  <c:v>0.017951334553620024</c:v>
                </c:pt>
                <c:pt idx="11">
                  <c:v>0.857542048281644</c:v>
                </c:pt>
                <c:pt idx="12">
                  <c:v>0.019508701669445377</c:v>
                </c:pt>
                <c:pt idx="13">
                  <c:v>0.21391763650087697</c:v>
                </c:pt>
                <c:pt idx="14">
                  <c:v>-0.023471277096973123</c:v>
                </c:pt>
                <c:pt idx="15">
                  <c:v>-0.6376748209984591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2.2670128101703027</c:v>
                </c:pt>
                <c:pt idx="1">
                  <c:v>2.7831626484587604</c:v>
                </c:pt>
                <c:pt idx="2">
                  <c:v>0.12812252861473056</c:v>
                </c:pt>
                <c:pt idx="3">
                  <c:v>-0.6760360995043798</c:v>
                </c:pt>
                <c:pt idx="4">
                  <c:v>-0.047459904367125244</c:v>
                </c:pt>
                <c:pt idx="5">
                  <c:v>0.6811145077001092</c:v>
                </c:pt>
                <c:pt idx="6">
                  <c:v>-0.010613509371797385</c:v>
                </c:pt>
                <c:pt idx="7">
                  <c:v>0.2934007919253396</c:v>
                </c:pt>
                <c:pt idx="8">
                  <c:v>-0.009618300914712264</c:v>
                </c:pt>
                <c:pt idx="9">
                  <c:v>0.07986264903822064</c:v>
                </c:pt>
                <c:pt idx="10">
                  <c:v>0.005629640349546633</c:v>
                </c:pt>
                <c:pt idx="11">
                  <c:v>0.8753433106212165</c:v>
                </c:pt>
                <c:pt idx="12">
                  <c:v>0.01469569996590191</c:v>
                </c:pt>
                <c:pt idx="13">
                  <c:v>0.19989469263490112</c:v>
                </c:pt>
                <c:pt idx="14">
                  <c:v>-0.021856552635438828</c:v>
                </c:pt>
                <c:pt idx="15">
                  <c:v>-0.638979152673427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1.9162272899554273</c:v>
                </c:pt>
                <c:pt idx="1">
                  <c:v>2.5291243156732888</c:v>
                </c:pt>
                <c:pt idx="2">
                  <c:v>-0.004527704482315192</c:v>
                </c:pt>
                <c:pt idx="3">
                  <c:v>-0.7595680941019965</c:v>
                </c:pt>
                <c:pt idx="4">
                  <c:v>-0.07651418626213491</c:v>
                </c:pt>
                <c:pt idx="5">
                  <c:v>0.6676889174611718</c:v>
                </c:pt>
                <c:pt idx="6">
                  <c:v>-0.025521212833041103</c:v>
                </c:pt>
                <c:pt idx="7">
                  <c:v>0.3089460348167232</c:v>
                </c:pt>
                <c:pt idx="8">
                  <c:v>-0.008114707780899531</c:v>
                </c:pt>
                <c:pt idx="9">
                  <c:v>0.0812304631726349</c:v>
                </c:pt>
                <c:pt idx="10">
                  <c:v>0.01952504469131682</c:v>
                </c:pt>
                <c:pt idx="11">
                  <c:v>0.8785786080450247</c:v>
                </c:pt>
                <c:pt idx="12">
                  <c:v>0.007543539457953671</c:v>
                </c:pt>
                <c:pt idx="13">
                  <c:v>0.17418711505395232</c:v>
                </c:pt>
                <c:pt idx="14">
                  <c:v>-0.015594934732101676</c:v>
                </c:pt>
                <c:pt idx="15">
                  <c:v>-0.636754183775431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1.6266410015236867</c:v>
                </c:pt>
                <c:pt idx="1">
                  <c:v>2.836984389375452</c:v>
                </c:pt>
                <c:pt idx="2">
                  <c:v>0.3598043195791102</c:v>
                </c:pt>
                <c:pt idx="3">
                  <c:v>-0.6960939980410776</c:v>
                </c:pt>
                <c:pt idx="4">
                  <c:v>-0.05792809817321548</c:v>
                </c:pt>
                <c:pt idx="5">
                  <c:v>0.6959164335357662</c:v>
                </c:pt>
                <c:pt idx="6">
                  <c:v>0.004308937590582325</c:v>
                </c:pt>
                <c:pt idx="7">
                  <c:v>0.2822903717059271</c:v>
                </c:pt>
                <c:pt idx="8">
                  <c:v>-0.005064032514965544</c:v>
                </c:pt>
                <c:pt idx="9">
                  <c:v>0.07949964427784373</c:v>
                </c:pt>
                <c:pt idx="10">
                  <c:v>0.017959525232817963</c:v>
                </c:pt>
                <c:pt idx="11">
                  <c:v>0.8712404991765448</c:v>
                </c:pt>
                <c:pt idx="12">
                  <c:v>0.0002354525338936573</c:v>
                </c:pt>
                <c:pt idx="13">
                  <c:v>0.19223054388214852</c:v>
                </c:pt>
                <c:pt idx="14">
                  <c:v>-0.022650210368538974</c:v>
                </c:pt>
                <c:pt idx="15">
                  <c:v>-0.6415610663890179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1.1988417928767077</c:v>
                </c:pt>
                <c:pt idx="1">
                  <c:v>2.434947969302128</c:v>
                </c:pt>
                <c:pt idx="2">
                  <c:v>0.30867744351709947</c:v>
                </c:pt>
                <c:pt idx="3">
                  <c:v>-0.7619121859986556</c:v>
                </c:pt>
                <c:pt idx="4">
                  <c:v>0.009821130092923153</c:v>
                </c:pt>
                <c:pt idx="5">
                  <c:v>0.6955912746372814</c:v>
                </c:pt>
                <c:pt idx="6">
                  <c:v>0.01259790367740332</c:v>
                </c:pt>
                <c:pt idx="7">
                  <c:v>0.3047623666359594</c:v>
                </c:pt>
                <c:pt idx="8">
                  <c:v>-0.009511651824882176</c:v>
                </c:pt>
                <c:pt idx="9">
                  <c:v>0.08009666528400701</c:v>
                </c:pt>
                <c:pt idx="10">
                  <c:v>-0.008671001936640752</c:v>
                </c:pt>
                <c:pt idx="11">
                  <c:v>0.8492484072473516</c:v>
                </c:pt>
                <c:pt idx="12">
                  <c:v>-0.00904030172592224</c:v>
                </c:pt>
                <c:pt idx="13">
                  <c:v>0.173739161604479</c:v>
                </c:pt>
                <c:pt idx="14">
                  <c:v>-0.011790939122797682</c:v>
                </c:pt>
                <c:pt idx="15">
                  <c:v>-0.6344182200868684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0.8039746694360461</c:v>
                </c:pt>
                <c:pt idx="1">
                  <c:v>2.102381144555718</c:v>
                </c:pt>
                <c:pt idx="2">
                  <c:v>0.10560000891224872</c:v>
                </c:pt>
                <c:pt idx="3">
                  <c:v>-0.5645351095814406</c:v>
                </c:pt>
                <c:pt idx="4">
                  <c:v>0.0019874974680463287</c:v>
                </c:pt>
                <c:pt idx="5">
                  <c:v>0.7239996140337484</c:v>
                </c:pt>
                <c:pt idx="6">
                  <c:v>0.008080334117861963</c:v>
                </c:pt>
                <c:pt idx="7">
                  <c:v>0.27696623230942485</c:v>
                </c:pt>
                <c:pt idx="8">
                  <c:v>-0.005816026536533686</c:v>
                </c:pt>
                <c:pt idx="9">
                  <c:v>0.0774721048393128</c:v>
                </c:pt>
                <c:pt idx="10">
                  <c:v>-0.05396409390975798</c:v>
                </c:pt>
                <c:pt idx="11">
                  <c:v>0.8620406687445492</c:v>
                </c:pt>
                <c:pt idx="12">
                  <c:v>-0.019124184392741474</c:v>
                </c:pt>
                <c:pt idx="13">
                  <c:v>0.18452102090583816</c:v>
                </c:pt>
                <c:pt idx="14">
                  <c:v>0.0041491919733193175</c:v>
                </c:pt>
                <c:pt idx="15">
                  <c:v>-0.6370794298642164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0.521750349717718</c:v>
                </c:pt>
                <c:pt idx="1">
                  <c:v>2.6054505084271806</c:v>
                </c:pt>
                <c:pt idx="2">
                  <c:v>0.30589674754619295</c:v>
                </c:pt>
                <c:pt idx="3">
                  <c:v>-0.5533613909339623</c:v>
                </c:pt>
                <c:pt idx="4">
                  <c:v>0.10741710419517556</c:v>
                </c:pt>
                <c:pt idx="5">
                  <c:v>0.708276496957327</c:v>
                </c:pt>
                <c:pt idx="6">
                  <c:v>-0.000912774630554284</c:v>
                </c:pt>
                <c:pt idx="7">
                  <c:v>0.2905417233757742</c:v>
                </c:pt>
                <c:pt idx="8">
                  <c:v>-0.006353228453310423</c:v>
                </c:pt>
                <c:pt idx="9">
                  <c:v>0.0807256625446528</c:v>
                </c:pt>
                <c:pt idx="10">
                  <c:v>-0.020227296661822665</c:v>
                </c:pt>
                <c:pt idx="11">
                  <c:v>0.8517776232258485</c:v>
                </c:pt>
                <c:pt idx="12">
                  <c:v>-0.017483173164804487</c:v>
                </c:pt>
                <c:pt idx="13">
                  <c:v>0.16870930011849156</c:v>
                </c:pt>
                <c:pt idx="14">
                  <c:v>0.005150333027357113</c:v>
                </c:pt>
                <c:pt idx="15">
                  <c:v>-0.635464861158276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0.8078615957606023</c:v>
                </c:pt>
                <c:pt idx="1">
                  <c:v>2.72310691494709</c:v>
                </c:pt>
                <c:pt idx="2">
                  <c:v>0.27472671488605394</c:v>
                </c:pt>
                <c:pt idx="3">
                  <c:v>-0.45275534853897303</c:v>
                </c:pt>
                <c:pt idx="4">
                  <c:v>-0.002631037473555692</c:v>
                </c:pt>
                <c:pt idx="5">
                  <c:v>0.7239210020574489</c:v>
                </c:pt>
                <c:pt idx="6">
                  <c:v>-0.002161214668912383</c:v>
                </c:pt>
                <c:pt idx="7">
                  <c:v>0.28024122138407104</c:v>
                </c:pt>
                <c:pt idx="8">
                  <c:v>-0.005172770845936835</c:v>
                </c:pt>
                <c:pt idx="9">
                  <c:v>0.08439546514635678</c:v>
                </c:pt>
                <c:pt idx="10">
                  <c:v>0.013199207394300229</c:v>
                </c:pt>
                <c:pt idx="11">
                  <c:v>0.8797670717522759</c:v>
                </c:pt>
                <c:pt idx="12">
                  <c:v>-0.01849493732211402</c:v>
                </c:pt>
                <c:pt idx="13">
                  <c:v>0.16090477773686485</c:v>
                </c:pt>
                <c:pt idx="14">
                  <c:v>-0.012385012542617622</c:v>
                </c:pt>
                <c:pt idx="15">
                  <c:v>-0.6447690084991503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0.8440923339076043</c:v>
                </c:pt>
                <c:pt idx="1">
                  <c:v>2.285888724373595</c:v>
                </c:pt>
                <c:pt idx="2">
                  <c:v>0.38758709738920905</c:v>
                </c:pt>
                <c:pt idx="3">
                  <c:v>-0.6460322855914079</c:v>
                </c:pt>
                <c:pt idx="4">
                  <c:v>-0.047556747699446955</c:v>
                </c:pt>
                <c:pt idx="5">
                  <c:v>0.7415567958404341</c:v>
                </c:pt>
                <c:pt idx="6">
                  <c:v>0.02066086404329755</c:v>
                </c:pt>
                <c:pt idx="7">
                  <c:v>0.3118289006447796</c:v>
                </c:pt>
                <c:pt idx="8">
                  <c:v>-0.010552957485819386</c:v>
                </c:pt>
                <c:pt idx="9">
                  <c:v>0.08338541575294689</c:v>
                </c:pt>
                <c:pt idx="10">
                  <c:v>-0.012633055597487284</c:v>
                </c:pt>
                <c:pt idx="11">
                  <c:v>0.8518691815963952</c:v>
                </c:pt>
                <c:pt idx="12">
                  <c:v>-0.015323832987504558</c:v>
                </c:pt>
                <c:pt idx="13">
                  <c:v>0.15293890281686384</c:v>
                </c:pt>
                <c:pt idx="14">
                  <c:v>-0.01698410738816912</c:v>
                </c:pt>
                <c:pt idx="15">
                  <c:v>-0.6331949180860055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0.8385762497143495</c:v>
                </c:pt>
                <c:pt idx="1">
                  <c:v>2.7251701170210465</c:v>
                </c:pt>
                <c:pt idx="2">
                  <c:v>0.18406536762826925</c:v>
                </c:pt>
                <c:pt idx="3">
                  <c:v>-0.4388960834663964</c:v>
                </c:pt>
                <c:pt idx="4">
                  <c:v>0.03345633624460902</c:v>
                </c:pt>
                <c:pt idx="5">
                  <c:v>0.7247296026603449</c:v>
                </c:pt>
                <c:pt idx="6">
                  <c:v>0.008447629624148793</c:v>
                </c:pt>
                <c:pt idx="7">
                  <c:v>0.3070690951519643</c:v>
                </c:pt>
                <c:pt idx="8">
                  <c:v>-0.0109734145461741</c:v>
                </c:pt>
                <c:pt idx="9">
                  <c:v>0.08437599518304603</c:v>
                </c:pt>
                <c:pt idx="10">
                  <c:v>-0.012787111139275411</c:v>
                </c:pt>
                <c:pt idx="11">
                  <c:v>0.8680700000536347</c:v>
                </c:pt>
                <c:pt idx="12">
                  <c:v>-0.009116374836092822</c:v>
                </c:pt>
                <c:pt idx="13">
                  <c:v>0.14657561926152082</c:v>
                </c:pt>
                <c:pt idx="14">
                  <c:v>-0.0064939799693734465</c:v>
                </c:pt>
                <c:pt idx="15">
                  <c:v>-0.6372907661767079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1.3044982859995788</c:v>
                </c:pt>
                <c:pt idx="1">
                  <c:v>2.849075744310902</c:v>
                </c:pt>
                <c:pt idx="2">
                  <c:v>0.05476620556402652</c:v>
                </c:pt>
                <c:pt idx="3">
                  <c:v>-0.38590198760877686</c:v>
                </c:pt>
                <c:pt idx="4">
                  <c:v>0.03727148520277501</c:v>
                </c:pt>
                <c:pt idx="5">
                  <c:v>0.7703219123257768</c:v>
                </c:pt>
                <c:pt idx="6">
                  <c:v>-0.019024661249834183</c:v>
                </c:pt>
                <c:pt idx="7">
                  <c:v>0.27908408240894683</c:v>
                </c:pt>
                <c:pt idx="8">
                  <c:v>-0.003667713975564745</c:v>
                </c:pt>
                <c:pt idx="9">
                  <c:v>0.07778864439501756</c:v>
                </c:pt>
                <c:pt idx="10">
                  <c:v>0.02151141765332258</c:v>
                </c:pt>
                <c:pt idx="11">
                  <c:v>0.8435302864528273</c:v>
                </c:pt>
                <c:pt idx="12">
                  <c:v>-0.0009428781553246814</c:v>
                </c:pt>
                <c:pt idx="13">
                  <c:v>0.19133321056533792</c:v>
                </c:pt>
                <c:pt idx="14">
                  <c:v>-0.007925812233174952</c:v>
                </c:pt>
                <c:pt idx="15">
                  <c:v>-0.6336734209946502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1.3332822714918129</c:v>
                </c:pt>
                <c:pt idx="1">
                  <c:v>2.2102004005559457</c:v>
                </c:pt>
                <c:pt idx="2">
                  <c:v>0.04372267204243669</c:v>
                </c:pt>
                <c:pt idx="3">
                  <c:v>-0.4305953358673823</c:v>
                </c:pt>
                <c:pt idx="4">
                  <c:v>0.03271946618944129</c:v>
                </c:pt>
                <c:pt idx="5">
                  <c:v>0.7206333214897817</c:v>
                </c:pt>
                <c:pt idx="6">
                  <c:v>0.003038252217278957</c:v>
                </c:pt>
                <c:pt idx="7">
                  <c:v>0.2725421197417556</c:v>
                </c:pt>
                <c:pt idx="8">
                  <c:v>-0.005587678300008312</c:v>
                </c:pt>
                <c:pt idx="9">
                  <c:v>0.08162241274940239</c:v>
                </c:pt>
                <c:pt idx="10">
                  <c:v>0.02345930148598364</c:v>
                </c:pt>
                <c:pt idx="11">
                  <c:v>0.8588367172717231</c:v>
                </c:pt>
                <c:pt idx="12">
                  <c:v>-0.006857861745487264</c:v>
                </c:pt>
                <c:pt idx="13">
                  <c:v>0.18226396798379219</c:v>
                </c:pt>
                <c:pt idx="14">
                  <c:v>-0.012582892936622925</c:v>
                </c:pt>
                <c:pt idx="15">
                  <c:v>-0.6414893280186557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0.9420484110961107</c:v>
                </c:pt>
                <c:pt idx="1">
                  <c:v>2.5018796693434617</c:v>
                </c:pt>
                <c:pt idx="2">
                  <c:v>0.40778202622744214</c:v>
                </c:pt>
                <c:pt idx="3">
                  <c:v>-0.7200644764421988</c:v>
                </c:pt>
                <c:pt idx="4">
                  <c:v>0.07399900596059622</c:v>
                </c:pt>
                <c:pt idx="5">
                  <c:v>0.6807500069237007</c:v>
                </c:pt>
                <c:pt idx="6">
                  <c:v>0.016133658233591218</c:v>
                </c:pt>
                <c:pt idx="7">
                  <c:v>0.29051020088716184</c:v>
                </c:pt>
                <c:pt idx="8">
                  <c:v>-0.004854651112469512</c:v>
                </c:pt>
                <c:pt idx="9">
                  <c:v>0.07898834494351586</c:v>
                </c:pt>
                <c:pt idx="10">
                  <c:v>0.0016341073339020719</c:v>
                </c:pt>
                <c:pt idx="11">
                  <c:v>0.8699527073386614</c:v>
                </c:pt>
                <c:pt idx="12">
                  <c:v>-0.016223424943617813</c:v>
                </c:pt>
                <c:pt idx="13">
                  <c:v>0.1837584314882858</c:v>
                </c:pt>
                <c:pt idx="14">
                  <c:v>-0.008949604515523877</c:v>
                </c:pt>
                <c:pt idx="15">
                  <c:v>-0.6335322641392842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1.4459626188260422</c:v>
                </c:pt>
                <c:pt idx="1">
                  <c:v>2.5972065113038214</c:v>
                </c:pt>
                <c:pt idx="2">
                  <c:v>0.22313630545445748</c:v>
                </c:pt>
                <c:pt idx="3">
                  <c:v>-0.8100228219591684</c:v>
                </c:pt>
                <c:pt idx="4">
                  <c:v>-0.00034196915126632685</c:v>
                </c:pt>
                <c:pt idx="5">
                  <c:v>0.6198104220207321</c:v>
                </c:pt>
                <c:pt idx="6">
                  <c:v>0.013909371167296215</c:v>
                </c:pt>
                <c:pt idx="7">
                  <c:v>0.289015461952389</c:v>
                </c:pt>
                <c:pt idx="8">
                  <c:v>-0.0036170241529572397</c:v>
                </c:pt>
                <c:pt idx="9">
                  <c:v>0.07824853616537249</c:v>
                </c:pt>
                <c:pt idx="10">
                  <c:v>0.02922776536138553</c:v>
                </c:pt>
                <c:pt idx="11">
                  <c:v>0.8736676348221345</c:v>
                </c:pt>
                <c:pt idx="12">
                  <c:v>-0.00315147348121354</c:v>
                </c:pt>
                <c:pt idx="13">
                  <c:v>0.19320919417209903</c:v>
                </c:pt>
                <c:pt idx="14">
                  <c:v>-0.010664754540399297</c:v>
                </c:pt>
                <c:pt idx="15">
                  <c:v>-0.6384766652745837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1.4161218335544712</c:v>
                </c:pt>
                <c:pt idx="1">
                  <c:v>2.8082193157876776</c:v>
                </c:pt>
                <c:pt idx="2">
                  <c:v>0.2800504543163145</c:v>
                </c:pt>
                <c:pt idx="3">
                  <c:v>-0.45573104797733927</c:v>
                </c:pt>
                <c:pt idx="4">
                  <c:v>-0.023757714667579137</c:v>
                </c:pt>
                <c:pt idx="5">
                  <c:v>0.6742923751373524</c:v>
                </c:pt>
                <c:pt idx="6">
                  <c:v>-0.011067410411239546</c:v>
                </c:pt>
                <c:pt idx="7">
                  <c:v>0.3095932664015567</c:v>
                </c:pt>
                <c:pt idx="8">
                  <c:v>-0.00376656069671086</c:v>
                </c:pt>
                <c:pt idx="9">
                  <c:v>0.08171170908267192</c:v>
                </c:pt>
                <c:pt idx="10">
                  <c:v>0.05299131842475387</c:v>
                </c:pt>
                <c:pt idx="11">
                  <c:v>0.8579250814976942</c:v>
                </c:pt>
                <c:pt idx="12">
                  <c:v>-0.015297568514310656</c:v>
                </c:pt>
                <c:pt idx="13">
                  <c:v>0.17548064966953053</c:v>
                </c:pt>
                <c:pt idx="14">
                  <c:v>-0.016100638196324735</c:v>
                </c:pt>
                <c:pt idx="15">
                  <c:v>-0.6419168144582639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1.0900755861823233</c:v>
                </c:pt>
                <c:pt idx="1">
                  <c:v>0.39443166749504294</c:v>
                </c:pt>
                <c:pt idx="2">
                  <c:v>0.007618385595836122</c:v>
                </c:pt>
                <c:pt idx="3">
                  <c:v>-0.08476962779510877</c:v>
                </c:pt>
                <c:pt idx="4">
                  <c:v>0.013037372511142564</c:v>
                </c:pt>
                <c:pt idx="5">
                  <c:v>-0.021249177225533263</c:v>
                </c:pt>
                <c:pt idx="6">
                  <c:v>0.009413176042823525</c:v>
                </c:pt>
                <c:pt idx="7">
                  <c:v>-0.03481380856270444</c:v>
                </c:pt>
                <c:pt idx="8">
                  <c:v>0.16765823249987508</c:v>
                </c:pt>
                <c:pt idx="9">
                  <c:v>-0.018614468240662145</c:v>
                </c:pt>
                <c:pt idx="10">
                  <c:v>0.1356304521036997</c:v>
                </c:pt>
                <c:pt idx="11">
                  <c:v>-0.0022328123777560008</c:v>
                </c:pt>
                <c:pt idx="12">
                  <c:v>0.005086519908407191</c:v>
                </c:pt>
                <c:pt idx="13">
                  <c:v>-0.11266500584731307</c:v>
                </c:pt>
                <c:pt idx="14">
                  <c:v>0.03936149238205535</c:v>
                </c:pt>
                <c:pt idx="15">
                  <c:v>-0.012731795092127357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0.09491694842735071</c:v>
                </c:pt>
                <c:pt idx="1">
                  <c:v>-0.11813348164006832</c:v>
                </c:pt>
                <c:pt idx="2">
                  <c:v>-0.13590968859585298</c:v>
                </c:pt>
                <c:pt idx="3">
                  <c:v>-0.09852280107419019</c:v>
                </c:pt>
                <c:pt idx="4">
                  <c:v>-0.04483426584974262</c:v>
                </c:pt>
                <c:pt idx="5">
                  <c:v>0.0014380998936425055</c:v>
                </c:pt>
                <c:pt idx="6">
                  <c:v>0.008644470784709986</c:v>
                </c:pt>
                <c:pt idx="7">
                  <c:v>-0.0023700693459957</c:v>
                </c:pt>
                <c:pt idx="8">
                  <c:v>0.1463779807595957</c:v>
                </c:pt>
                <c:pt idx="9">
                  <c:v>-0.024655523102872536</c:v>
                </c:pt>
                <c:pt idx="10">
                  <c:v>0.1283235896501319</c:v>
                </c:pt>
                <c:pt idx="11">
                  <c:v>-0.01625753815638413</c:v>
                </c:pt>
                <c:pt idx="12">
                  <c:v>0.005173756147798369</c:v>
                </c:pt>
                <c:pt idx="13">
                  <c:v>-0.12415223472841923</c:v>
                </c:pt>
                <c:pt idx="14">
                  <c:v>0.03112130920345145</c:v>
                </c:pt>
                <c:pt idx="15">
                  <c:v>0.003773812130600982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0.16212138319582342</c:v>
                </c:pt>
                <c:pt idx="1">
                  <c:v>-0.4160877365788325</c:v>
                </c:pt>
                <c:pt idx="2">
                  <c:v>-0.029193086800914106</c:v>
                </c:pt>
                <c:pt idx="3">
                  <c:v>-0.13837846863626835</c:v>
                </c:pt>
                <c:pt idx="4">
                  <c:v>0.027528716725854566</c:v>
                </c:pt>
                <c:pt idx="5">
                  <c:v>0.04821773858469965</c:v>
                </c:pt>
                <c:pt idx="6">
                  <c:v>0.027292273489100766</c:v>
                </c:pt>
                <c:pt idx="7">
                  <c:v>0.01839166919488157</c:v>
                </c:pt>
                <c:pt idx="8">
                  <c:v>0.17899534858305235</c:v>
                </c:pt>
                <c:pt idx="9">
                  <c:v>-0.01392053338588109</c:v>
                </c:pt>
                <c:pt idx="10">
                  <c:v>0.13541423618865164</c:v>
                </c:pt>
                <c:pt idx="11">
                  <c:v>0.015100947428116551</c:v>
                </c:pt>
                <c:pt idx="12">
                  <c:v>0.023335158722093737</c:v>
                </c:pt>
                <c:pt idx="13">
                  <c:v>-0.17972272492314845</c:v>
                </c:pt>
                <c:pt idx="14">
                  <c:v>0.025546855857860144</c:v>
                </c:pt>
                <c:pt idx="15">
                  <c:v>-0.008292745137310667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0.6806814960424133</c:v>
                </c:pt>
                <c:pt idx="1">
                  <c:v>0.3338773619873338</c:v>
                </c:pt>
                <c:pt idx="2">
                  <c:v>-0.08311275732470949</c:v>
                </c:pt>
                <c:pt idx="3">
                  <c:v>0.047642478126427905</c:v>
                </c:pt>
                <c:pt idx="4">
                  <c:v>0.03216227029176738</c:v>
                </c:pt>
                <c:pt idx="5">
                  <c:v>0.03683646069580614</c:v>
                </c:pt>
                <c:pt idx="6">
                  <c:v>0.010080785293878625</c:v>
                </c:pt>
                <c:pt idx="7">
                  <c:v>-0.009860298300364674</c:v>
                </c:pt>
                <c:pt idx="8">
                  <c:v>0.1609863688316921</c:v>
                </c:pt>
                <c:pt idx="9">
                  <c:v>-0.012444069354420124</c:v>
                </c:pt>
                <c:pt idx="10">
                  <c:v>0.13531875844305677</c:v>
                </c:pt>
                <c:pt idx="11">
                  <c:v>0.041839773528361074</c:v>
                </c:pt>
                <c:pt idx="12">
                  <c:v>0.025556652403779384</c:v>
                </c:pt>
                <c:pt idx="13">
                  <c:v>-0.139088276121549</c:v>
                </c:pt>
                <c:pt idx="14">
                  <c:v>0.013178101167559998</c:v>
                </c:pt>
                <c:pt idx="15">
                  <c:v>-0.01933578441932211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0.904810562473201</c:v>
                </c:pt>
                <c:pt idx="1">
                  <c:v>0.7445590499016492</c:v>
                </c:pt>
                <c:pt idx="2">
                  <c:v>0.30638448960014614</c:v>
                </c:pt>
                <c:pt idx="3">
                  <c:v>0.16846799127747078</c:v>
                </c:pt>
                <c:pt idx="4">
                  <c:v>-0.012940756939372688</c:v>
                </c:pt>
                <c:pt idx="5">
                  <c:v>0.014046768068198665</c:v>
                </c:pt>
                <c:pt idx="6">
                  <c:v>-0.035947553496602586</c:v>
                </c:pt>
                <c:pt idx="7">
                  <c:v>-0.01107925928641127</c:v>
                </c:pt>
                <c:pt idx="8">
                  <c:v>0.1705897622317726</c:v>
                </c:pt>
                <c:pt idx="9">
                  <c:v>-0.026560960630834567</c:v>
                </c:pt>
                <c:pt idx="10">
                  <c:v>0.12031270111899077</c:v>
                </c:pt>
                <c:pt idx="11">
                  <c:v>0.01481595233748096</c:v>
                </c:pt>
                <c:pt idx="12">
                  <c:v>0.02368564950666856</c:v>
                </c:pt>
                <c:pt idx="13">
                  <c:v>-0.137460094858555</c:v>
                </c:pt>
                <c:pt idx="14">
                  <c:v>0.006436879000787307</c:v>
                </c:pt>
                <c:pt idx="15">
                  <c:v>-0.0003928857659878278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1.2480836352450615</c:v>
                </c:pt>
                <c:pt idx="1">
                  <c:v>0.5439462469795826</c:v>
                </c:pt>
                <c:pt idx="2">
                  <c:v>0.30147926746025133</c:v>
                </c:pt>
                <c:pt idx="3">
                  <c:v>0.24059821768484005</c:v>
                </c:pt>
                <c:pt idx="4">
                  <c:v>-0.03272033912309563</c:v>
                </c:pt>
                <c:pt idx="5">
                  <c:v>0.008057643495580481</c:v>
                </c:pt>
                <c:pt idx="6">
                  <c:v>-0.023265171873784518</c:v>
                </c:pt>
                <c:pt idx="7">
                  <c:v>0.004964044315935286</c:v>
                </c:pt>
                <c:pt idx="8">
                  <c:v>0.1559388794702195</c:v>
                </c:pt>
                <c:pt idx="9">
                  <c:v>-0.028960355786972387</c:v>
                </c:pt>
                <c:pt idx="10">
                  <c:v>0.13596059342245867</c:v>
                </c:pt>
                <c:pt idx="11">
                  <c:v>0.010797568753136049</c:v>
                </c:pt>
                <c:pt idx="12">
                  <c:v>0.01740226102658912</c:v>
                </c:pt>
                <c:pt idx="13">
                  <c:v>-0.11062609029062241</c:v>
                </c:pt>
                <c:pt idx="14">
                  <c:v>0.022981750104998887</c:v>
                </c:pt>
                <c:pt idx="15">
                  <c:v>0.0037889651375872576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0.6464973603062227</c:v>
                </c:pt>
                <c:pt idx="1">
                  <c:v>0.04398383279289127</c:v>
                </c:pt>
                <c:pt idx="2">
                  <c:v>-0.22774616832236644</c:v>
                </c:pt>
                <c:pt idx="3">
                  <c:v>-0.009993712948424029</c:v>
                </c:pt>
                <c:pt idx="4">
                  <c:v>-0.0050783706073271595</c:v>
                </c:pt>
                <c:pt idx="5">
                  <c:v>0.006666583578901255</c:v>
                </c:pt>
                <c:pt idx="6">
                  <c:v>0.007727158245277241</c:v>
                </c:pt>
                <c:pt idx="7">
                  <c:v>0.01294981960450061</c:v>
                </c:pt>
                <c:pt idx="8">
                  <c:v>0.15800144851110975</c:v>
                </c:pt>
                <c:pt idx="9">
                  <c:v>-0.011327027168182091</c:v>
                </c:pt>
                <c:pt idx="10">
                  <c:v>0.1333513768779584</c:v>
                </c:pt>
                <c:pt idx="11">
                  <c:v>0.037966427777295954</c:v>
                </c:pt>
                <c:pt idx="12">
                  <c:v>0.02792979306892602</c:v>
                </c:pt>
                <c:pt idx="13">
                  <c:v>-0.12471081285548731</c:v>
                </c:pt>
                <c:pt idx="14">
                  <c:v>0.02829834515625025</c:v>
                </c:pt>
                <c:pt idx="15">
                  <c:v>-0.018729400100776727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0.7922538310428037</c:v>
                </c:pt>
                <c:pt idx="1">
                  <c:v>0.33601496711232287</c:v>
                </c:pt>
                <c:pt idx="2">
                  <c:v>-0.14222321339037047</c:v>
                </c:pt>
                <c:pt idx="3">
                  <c:v>0.058195919769812685</c:v>
                </c:pt>
                <c:pt idx="4">
                  <c:v>0.03450389946266495</c:v>
                </c:pt>
                <c:pt idx="5">
                  <c:v>-0.01482089066899878</c:v>
                </c:pt>
                <c:pt idx="6">
                  <c:v>0.014942556912203163</c:v>
                </c:pt>
                <c:pt idx="7">
                  <c:v>-0.006125637084834396</c:v>
                </c:pt>
                <c:pt idx="8">
                  <c:v>0.15163515662119667</c:v>
                </c:pt>
                <c:pt idx="9">
                  <c:v>-0.03694042856448899</c:v>
                </c:pt>
                <c:pt idx="10">
                  <c:v>0.1295881692561749</c:v>
                </c:pt>
                <c:pt idx="11">
                  <c:v>-0.008925787982988521</c:v>
                </c:pt>
                <c:pt idx="12">
                  <c:v>0.012984864843087907</c:v>
                </c:pt>
                <c:pt idx="13">
                  <c:v>-0.11685854138332576</c:v>
                </c:pt>
                <c:pt idx="14">
                  <c:v>0.04551509836160386</c:v>
                </c:pt>
                <c:pt idx="15">
                  <c:v>0.012378310234492868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0.7032878352872218</c:v>
                </c:pt>
                <c:pt idx="1">
                  <c:v>0.3162639269627556</c:v>
                </c:pt>
                <c:pt idx="2">
                  <c:v>0.17651876408643022</c:v>
                </c:pt>
                <c:pt idx="3">
                  <c:v>0.05840855938458467</c:v>
                </c:pt>
                <c:pt idx="4">
                  <c:v>0.006467126633674755</c:v>
                </c:pt>
                <c:pt idx="5">
                  <c:v>-0.007399150646623133</c:v>
                </c:pt>
                <c:pt idx="6">
                  <c:v>-0.017582658330002214</c:v>
                </c:pt>
                <c:pt idx="7">
                  <c:v>-0.0019529848673305872</c:v>
                </c:pt>
                <c:pt idx="8">
                  <c:v>0.13717821027736055</c:v>
                </c:pt>
                <c:pt idx="9">
                  <c:v>-0.02124104768041136</c:v>
                </c:pt>
                <c:pt idx="10">
                  <c:v>0.1260739277273954</c:v>
                </c:pt>
                <c:pt idx="11">
                  <c:v>0.02676722346275496</c:v>
                </c:pt>
                <c:pt idx="12">
                  <c:v>0.029839673680718902</c:v>
                </c:pt>
                <c:pt idx="13">
                  <c:v>-0.09023825343471868</c:v>
                </c:pt>
                <c:pt idx="14">
                  <c:v>0.03246580793331889</c:v>
                </c:pt>
                <c:pt idx="15">
                  <c:v>-0.015876511666825716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0.6081989369484683</c:v>
                </c:pt>
                <c:pt idx="1">
                  <c:v>0.09677798968299484</c:v>
                </c:pt>
                <c:pt idx="2">
                  <c:v>0.09924415139971055</c:v>
                </c:pt>
                <c:pt idx="3">
                  <c:v>-0.1457043936338096</c:v>
                </c:pt>
                <c:pt idx="4">
                  <c:v>0.018473288112494712</c:v>
                </c:pt>
                <c:pt idx="5">
                  <c:v>-0.03256056891662081</c:v>
                </c:pt>
                <c:pt idx="6">
                  <c:v>0.001992367328936366</c:v>
                </c:pt>
                <c:pt idx="7">
                  <c:v>-0.004407262578029602</c:v>
                </c:pt>
                <c:pt idx="8">
                  <c:v>0.15539470814866313</c:v>
                </c:pt>
                <c:pt idx="9">
                  <c:v>-0.023205394835352066</c:v>
                </c:pt>
                <c:pt idx="10">
                  <c:v>0.12010954882310704</c:v>
                </c:pt>
                <c:pt idx="11">
                  <c:v>-0.01823636406390779</c:v>
                </c:pt>
                <c:pt idx="12">
                  <c:v>0.030041174626456325</c:v>
                </c:pt>
                <c:pt idx="13">
                  <c:v>-0.0990972155495292</c:v>
                </c:pt>
                <c:pt idx="14">
                  <c:v>0.04935968242961598</c:v>
                </c:pt>
                <c:pt idx="15">
                  <c:v>-0.008962775065900616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0.7439573132644746</c:v>
                </c:pt>
                <c:pt idx="1">
                  <c:v>-0.21127251196443372</c:v>
                </c:pt>
                <c:pt idx="2">
                  <c:v>-0.005305107617127804</c:v>
                </c:pt>
                <c:pt idx="3">
                  <c:v>-0.15816693172085983</c:v>
                </c:pt>
                <c:pt idx="4">
                  <c:v>0.005907081915479104</c:v>
                </c:pt>
                <c:pt idx="5">
                  <c:v>-0.01183582730356993</c:v>
                </c:pt>
                <c:pt idx="6">
                  <c:v>0.01739136964532352</c:v>
                </c:pt>
                <c:pt idx="7">
                  <c:v>0.0036062660548864395</c:v>
                </c:pt>
                <c:pt idx="8">
                  <c:v>0.1744000460412313</c:v>
                </c:pt>
                <c:pt idx="9">
                  <c:v>-0.02024578019166261</c:v>
                </c:pt>
                <c:pt idx="10">
                  <c:v>0.1380518342326944</c:v>
                </c:pt>
                <c:pt idx="11">
                  <c:v>0.0014497161730110432</c:v>
                </c:pt>
                <c:pt idx="12">
                  <c:v>0.01537412551567174</c:v>
                </c:pt>
                <c:pt idx="13">
                  <c:v>-0.08285230999837193</c:v>
                </c:pt>
                <c:pt idx="14">
                  <c:v>0.05350592936816785</c:v>
                </c:pt>
                <c:pt idx="15">
                  <c:v>-0.011443338790221285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0.9036925381214198</c:v>
                </c:pt>
                <c:pt idx="1">
                  <c:v>0.6041686652100333</c:v>
                </c:pt>
                <c:pt idx="2">
                  <c:v>0.15402796635766156</c:v>
                </c:pt>
                <c:pt idx="3">
                  <c:v>0.05733159282639381</c:v>
                </c:pt>
                <c:pt idx="4">
                  <c:v>0.12595988432292962</c:v>
                </c:pt>
                <c:pt idx="5">
                  <c:v>0.022160911244860266</c:v>
                </c:pt>
                <c:pt idx="6">
                  <c:v>0.0011463831419464554</c:v>
                </c:pt>
                <c:pt idx="7">
                  <c:v>-0.015664944500095652</c:v>
                </c:pt>
                <c:pt idx="8">
                  <c:v>0.17610969970171136</c:v>
                </c:pt>
                <c:pt idx="9">
                  <c:v>-0.03963516821897867</c:v>
                </c:pt>
                <c:pt idx="10">
                  <c:v>0.1197260474534264</c:v>
                </c:pt>
                <c:pt idx="11">
                  <c:v>-0.003920247576642217</c:v>
                </c:pt>
                <c:pt idx="12">
                  <c:v>0.028058338702103437</c:v>
                </c:pt>
                <c:pt idx="13">
                  <c:v>-0.08852310046416635</c:v>
                </c:pt>
                <c:pt idx="14">
                  <c:v>0.03942705255484229</c:v>
                </c:pt>
                <c:pt idx="15">
                  <c:v>0.010397972915229859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-0.3025938882565269</c:v>
                </c:pt>
                <c:pt idx="1">
                  <c:v>0.4122837124958231</c:v>
                </c:pt>
                <c:pt idx="2">
                  <c:v>0.16403073868366053</c:v>
                </c:pt>
                <c:pt idx="3">
                  <c:v>0.1515881134806227</c:v>
                </c:pt>
                <c:pt idx="4">
                  <c:v>0.00988127440529464</c:v>
                </c:pt>
                <c:pt idx="5">
                  <c:v>0.02464835614891782</c:v>
                </c:pt>
                <c:pt idx="6">
                  <c:v>-0.0019550593154622903</c:v>
                </c:pt>
                <c:pt idx="7">
                  <c:v>-0.0015850377228711927</c:v>
                </c:pt>
                <c:pt idx="8">
                  <c:v>0.18746661523958472</c:v>
                </c:pt>
                <c:pt idx="9">
                  <c:v>-0.03686937064872796</c:v>
                </c:pt>
                <c:pt idx="10">
                  <c:v>0.10954081009783095</c:v>
                </c:pt>
                <c:pt idx="11">
                  <c:v>-0.0030676674353594157</c:v>
                </c:pt>
                <c:pt idx="12">
                  <c:v>0.020790441262819488</c:v>
                </c:pt>
                <c:pt idx="13">
                  <c:v>-0.09302742618803832</c:v>
                </c:pt>
                <c:pt idx="14">
                  <c:v>0.04406270824911584</c:v>
                </c:pt>
                <c:pt idx="15">
                  <c:v>0.009398739915916757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0.4485968834355625</c:v>
                </c:pt>
                <c:pt idx="1">
                  <c:v>-0.3657273383902503</c:v>
                </c:pt>
                <c:pt idx="2">
                  <c:v>0.3063882607095997</c:v>
                </c:pt>
                <c:pt idx="3">
                  <c:v>-0.08142277274695266</c:v>
                </c:pt>
                <c:pt idx="4">
                  <c:v>0.035897665887477045</c:v>
                </c:pt>
                <c:pt idx="5">
                  <c:v>4.928049978293603E-06</c:v>
                </c:pt>
                <c:pt idx="6">
                  <c:v>-0.015281950356647006</c:v>
                </c:pt>
                <c:pt idx="7">
                  <c:v>0.0006334287882972765</c:v>
                </c:pt>
                <c:pt idx="8">
                  <c:v>0.12567817321933752</c:v>
                </c:pt>
                <c:pt idx="9">
                  <c:v>-0.01590358460871564</c:v>
                </c:pt>
                <c:pt idx="10">
                  <c:v>0.10848956233272443</c:v>
                </c:pt>
                <c:pt idx="11">
                  <c:v>0.016253491791212424</c:v>
                </c:pt>
                <c:pt idx="12">
                  <c:v>0.033787246762871516</c:v>
                </c:pt>
                <c:pt idx="13">
                  <c:v>-0.08842931706810458</c:v>
                </c:pt>
                <c:pt idx="14">
                  <c:v>0.0424501442701075</c:v>
                </c:pt>
                <c:pt idx="15">
                  <c:v>-0.01528287639415784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-1.223206425059355</c:v>
                </c:pt>
                <c:pt idx="1">
                  <c:v>-0.13161519205332822</c:v>
                </c:pt>
                <c:pt idx="2">
                  <c:v>0.30430420828549454</c:v>
                </c:pt>
                <c:pt idx="3">
                  <c:v>-0.09775751589284648</c:v>
                </c:pt>
                <c:pt idx="4">
                  <c:v>0.0038931632837775343</c:v>
                </c:pt>
                <c:pt idx="5">
                  <c:v>0.02979178003690915</c:v>
                </c:pt>
                <c:pt idx="6">
                  <c:v>0.016469036137244875</c:v>
                </c:pt>
                <c:pt idx="7">
                  <c:v>-0.01079618595969181</c:v>
                </c:pt>
                <c:pt idx="8">
                  <c:v>0.15952689419151736</c:v>
                </c:pt>
                <c:pt idx="9">
                  <c:v>-0.021698132237569695</c:v>
                </c:pt>
                <c:pt idx="10">
                  <c:v>0.1108247561002642</c:v>
                </c:pt>
                <c:pt idx="11">
                  <c:v>-0.020070016692577047</c:v>
                </c:pt>
                <c:pt idx="12">
                  <c:v>0.02894605311970163</c:v>
                </c:pt>
                <c:pt idx="13">
                  <c:v>-0.09490707025487949</c:v>
                </c:pt>
                <c:pt idx="14">
                  <c:v>0.05371384703709216</c:v>
                </c:pt>
                <c:pt idx="15">
                  <c:v>-0.009152033404575597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0.5114942612872313</c:v>
                </c:pt>
                <c:pt idx="1">
                  <c:v>0.13549949026991456</c:v>
                </c:pt>
                <c:pt idx="2">
                  <c:v>-0.004060219193297576</c:v>
                </c:pt>
                <c:pt idx="3">
                  <c:v>0.007267294615143502</c:v>
                </c:pt>
                <c:pt idx="4">
                  <c:v>0.017559789039001017</c:v>
                </c:pt>
                <c:pt idx="5">
                  <c:v>-0.018863609339483195</c:v>
                </c:pt>
                <c:pt idx="6">
                  <c:v>0.014259637419369031</c:v>
                </c:pt>
                <c:pt idx="7">
                  <c:v>-0.007592762984838762</c:v>
                </c:pt>
                <c:pt idx="8">
                  <c:v>0.12735275316228645</c:v>
                </c:pt>
                <c:pt idx="9">
                  <c:v>-0.022784679046506287</c:v>
                </c:pt>
                <c:pt idx="10">
                  <c:v>0.13120169785805366</c:v>
                </c:pt>
                <c:pt idx="11">
                  <c:v>0.01627545779993111</c:v>
                </c:pt>
                <c:pt idx="12">
                  <c:v>0.028770631824713247</c:v>
                </c:pt>
                <c:pt idx="13">
                  <c:v>-0.0908160114801958</c:v>
                </c:pt>
                <c:pt idx="14">
                  <c:v>0.04729221010204638</c:v>
                </c:pt>
                <c:pt idx="15">
                  <c:v>-0.016387769862232154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0.3028687615229095</c:v>
                </c:pt>
                <c:pt idx="1">
                  <c:v>0.37800018619001213</c:v>
                </c:pt>
                <c:pt idx="2">
                  <c:v>-0.11289729178960378</c:v>
                </c:pt>
                <c:pt idx="3">
                  <c:v>0.011263409669059577</c:v>
                </c:pt>
                <c:pt idx="4">
                  <c:v>-0.011355481247896565</c:v>
                </c:pt>
                <c:pt idx="5">
                  <c:v>0.02893835416219502</c:v>
                </c:pt>
                <c:pt idx="6">
                  <c:v>0.010186387516522531</c:v>
                </c:pt>
                <c:pt idx="7">
                  <c:v>-0.015466544788279624</c:v>
                </c:pt>
                <c:pt idx="8">
                  <c:v>0.1146689856037899</c:v>
                </c:pt>
                <c:pt idx="9">
                  <c:v>-0.020873061073177636</c:v>
                </c:pt>
                <c:pt idx="10">
                  <c:v>0.09887756325532363</c:v>
                </c:pt>
                <c:pt idx="11">
                  <c:v>-0.005747459065569656</c:v>
                </c:pt>
                <c:pt idx="12">
                  <c:v>0.02149104195514893</c:v>
                </c:pt>
                <c:pt idx="13">
                  <c:v>-0.0730922336777386</c:v>
                </c:pt>
                <c:pt idx="14">
                  <c:v>0.026481374480205946</c:v>
                </c:pt>
                <c:pt idx="15">
                  <c:v>-0.010752994436874176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1.029328342110001</c:v>
                </c:pt>
                <c:pt idx="1">
                  <c:v>-0.018206716386097114</c:v>
                </c:pt>
                <c:pt idx="2">
                  <c:v>-0.13154524197269613</c:v>
                </c:pt>
                <c:pt idx="3">
                  <c:v>-0.09983508272215334</c:v>
                </c:pt>
                <c:pt idx="4">
                  <c:v>-0.02616049605373426</c:v>
                </c:pt>
                <c:pt idx="5">
                  <c:v>0.02488162909105451</c:v>
                </c:pt>
                <c:pt idx="6">
                  <c:v>-0.013685447570457768</c:v>
                </c:pt>
                <c:pt idx="7">
                  <c:v>-0.026879512562357884</c:v>
                </c:pt>
                <c:pt idx="8">
                  <c:v>0.14841979931556518</c:v>
                </c:pt>
                <c:pt idx="9">
                  <c:v>-0.018736500035045598</c:v>
                </c:pt>
                <c:pt idx="10">
                  <c:v>0.13868507559726995</c:v>
                </c:pt>
                <c:pt idx="11">
                  <c:v>-0.021673420793978236</c:v>
                </c:pt>
                <c:pt idx="12">
                  <c:v>0.014882750493808699</c:v>
                </c:pt>
                <c:pt idx="13">
                  <c:v>-0.07090547762323698</c:v>
                </c:pt>
                <c:pt idx="14">
                  <c:v>0.0337953466360897</c:v>
                </c:pt>
                <c:pt idx="15">
                  <c:v>0.0007807780875561735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6990182"/>
        <c:axId val="18693911"/>
      </c:barChart>
      <c:catAx>
        <c:axId val="16990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8693911"/>
        <c:crosses val="autoZero"/>
        <c:auto val="1"/>
        <c:lblOffset val="100"/>
        <c:noMultiLvlLbl val="0"/>
      </c:catAx>
      <c:valAx>
        <c:axId val="1869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6990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MBP2N1 Collared coils - Avrg normal multipoles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625"/>
          <c:w val="0.88725"/>
          <c:h val="0.833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sheet'!$V$68:$V$83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sheet'!$V$108:$V$123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761818"/>
        <c:axId val="428563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sheet'!$K$48:$K$63</c:f>
              <c:numCache>
                <c:ptCount val="16"/>
                <c:pt idx="0">
                  <c:v>0.6400000000000001</c:v>
                </c:pt>
                <c:pt idx="1">
                  <c:v>0.34999999999999964</c:v>
                </c:pt>
                <c:pt idx="2">
                  <c:v>1.69</c:v>
                </c:pt>
                <c:pt idx="3">
                  <c:v>1.26</c:v>
                </c:pt>
                <c:pt idx="4">
                  <c:v>0.26</c:v>
                </c:pt>
                <c:pt idx="5">
                  <c:v>0.98</c:v>
                </c:pt>
                <c:pt idx="6">
                  <c:v>0.12</c:v>
                </c:pt>
                <c:pt idx="7">
                  <c:v>0.34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sheet'!$I$48:$I$63</c:f>
              <c:numCache>
                <c:ptCount val="16"/>
                <c:pt idx="0">
                  <c:v>-3.44</c:v>
                </c:pt>
                <c:pt idx="1">
                  <c:v>-8.35</c:v>
                </c:pt>
                <c:pt idx="2">
                  <c:v>-1.25</c:v>
                </c:pt>
                <c:pt idx="3">
                  <c:v>-1.26</c:v>
                </c:pt>
                <c:pt idx="4">
                  <c:v>-0.28</c:v>
                </c:pt>
                <c:pt idx="5">
                  <c:v>-0.34</c:v>
                </c:pt>
                <c:pt idx="6">
                  <c:v>-0.12</c:v>
                </c:pt>
                <c:pt idx="7">
                  <c:v>-0.08000000000000002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sheet'!$J$48:$J$63</c:f>
              <c:numCache>
                <c:ptCount val="16"/>
                <c:pt idx="0">
                  <c:v>-1.4</c:v>
                </c:pt>
                <c:pt idx="1">
                  <c:v>-4</c:v>
                </c:pt>
                <c:pt idx="2">
                  <c:v>0.22</c:v>
                </c:pt>
                <c:pt idx="3">
                  <c:v>0</c:v>
                </c:pt>
                <c:pt idx="4">
                  <c:v>-0.01</c:v>
                </c:pt>
                <c:pt idx="5">
                  <c:v>0.32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50162948"/>
        <c:axId val="48813349"/>
      </c:lineChart>
      <c:catAx>
        <c:axId val="4761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number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856363"/>
        <c:crosses val="autoZero"/>
        <c:auto val="1"/>
        <c:lblOffset val="100"/>
        <c:noMultiLvlLbl val="0"/>
      </c:catAx>
      <c:valAx>
        <c:axId val="4285636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761818"/>
        <c:crossesAt val="1"/>
        <c:crossBetween val="between"/>
        <c:dispUnits/>
      </c:valAx>
      <c:catAx>
        <c:axId val="50162948"/>
        <c:scaling>
          <c:orientation val="minMax"/>
        </c:scaling>
        <c:axPos val="b"/>
        <c:delete val="1"/>
        <c:majorTickMark val="in"/>
        <c:minorTickMark val="none"/>
        <c:tickLblPos val="nextTo"/>
        <c:crossAx val="48813349"/>
        <c:crosses val="autoZero"/>
        <c:auto val="1"/>
        <c:lblOffset val="100"/>
        <c:noMultiLvlLbl val="0"/>
      </c:catAx>
      <c:valAx>
        <c:axId val="48813349"/>
        <c:scaling>
          <c:orientation val="minMax"/>
        </c:scaling>
        <c:axPos val="l"/>
        <c:delete val="1"/>
        <c:majorTickMark val="in"/>
        <c:minorTickMark val="none"/>
        <c:tickLblPos val="nextTo"/>
        <c:crossAx val="501629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MBP2N1 Collared coils - Average skew multipoles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1"/>
          <c:w val="0.888"/>
          <c:h val="0.833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sheet'!$V$88:$V$103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sheet'!$V$128:$V$143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6666958"/>
        <c:axId val="615671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sheet'!$N$48:$N$63</c:f>
              <c:numCache>
                <c:ptCount val="16"/>
                <c:pt idx="0">
                  <c:v>5.1</c:v>
                </c:pt>
                <c:pt idx="1">
                  <c:v>1.37</c:v>
                </c:pt>
                <c:pt idx="2">
                  <c:v>1.47</c:v>
                </c:pt>
                <c:pt idx="3">
                  <c:v>1</c:v>
                </c:pt>
                <c:pt idx="4">
                  <c:v>0.42000000000000004</c:v>
                </c:pt>
                <c:pt idx="5">
                  <c:v>0.23</c:v>
                </c:pt>
                <c:pt idx="6">
                  <c:v>0.24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sheet'!$L$48:$L$63</c:f>
              <c:numCache>
                <c:ptCount val="16"/>
                <c:pt idx="0">
                  <c:v>-5.1</c:v>
                </c:pt>
                <c:pt idx="1">
                  <c:v>-1.21</c:v>
                </c:pt>
                <c:pt idx="2">
                  <c:v>-1.47</c:v>
                </c:pt>
                <c:pt idx="3">
                  <c:v>-0.98</c:v>
                </c:pt>
                <c:pt idx="4">
                  <c:v>-0.42000000000000004</c:v>
                </c:pt>
                <c:pt idx="5">
                  <c:v>-0.19000000000000003</c:v>
                </c:pt>
                <c:pt idx="6">
                  <c:v>-0.24</c:v>
                </c:pt>
                <c:pt idx="7">
                  <c:v>-0.22000000000000003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sheet'!$M$48:$M$63</c:f>
              <c:numCache>
                <c:ptCount val="16"/>
                <c:pt idx="0">
                  <c:v>0</c:v>
                </c:pt>
                <c:pt idx="1">
                  <c:v>0.08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-0.01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17233592"/>
        <c:axId val="20884601"/>
      </c:lineChart>
      <c:catAx>
        <c:axId val="3666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567167"/>
        <c:crosses val="autoZero"/>
        <c:auto val="1"/>
        <c:lblOffset val="100"/>
        <c:noMultiLvlLbl val="0"/>
      </c:catAx>
      <c:valAx>
        <c:axId val="61567167"/>
        <c:scaling>
          <c:orientation val="minMax"/>
          <c:max val="4"/>
          <c:min val="-4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36666958"/>
        <c:crossesAt val="1"/>
        <c:crossBetween val="between"/>
        <c:dispUnits/>
      </c:valAx>
      <c:catAx>
        <c:axId val="17233592"/>
        <c:scaling>
          <c:orientation val="minMax"/>
        </c:scaling>
        <c:axPos val="b"/>
        <c:delete val="1"/>
        <c:majorTickMark val="in"/>
        <c:minorTickMark val="none"/>
        <c:tickLblPos val="nextTo"/>
        <c:crossAx val="20884601"/>
        <c:crosses val="autoZero"/>
        <c:auto val="1"/>
        <c:lblOffset val="100"/>
        <c:noMultiLvlLbl val="0"/>
      </c:catAx>
      <c:valAx>
        <c:axId val="20884601"/>
        <c:scaling>
          <c:orientation val="minMax"/>
        </c:scaling>
        <c:axPos val="l"/>
        <c:delete val="1"/>
        <c:majorTickMark val="in"/>
        <c:minorTickMark val="none"/>
        <c:tickLblPos val="nextTo"/>
        <c:crossAx val="172335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027472"/>
        <c:axId val="37811793"/>
      </c:bar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811793"/>
        <c:crosses val="autoZero"/>
        <c:auto val="1"/>
        <c:lblOffset val="100"/>
        <c:noMultiLvlLbl val="0"/>
      </c:catAx>
      <c:valAx>
        <c:axId val="378117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02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MBP2N1 - Collared coils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25"/>
          <c:w val="0.801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sheet'!$E$6:$E$21</c:f>
              <c:numCache>
                <c:ptCount val="16"/>
                <c:pt idx="0">
                  <c:v>0.3730698195910571</c:v>
                </c:pt>
                <c:pt idx="1">
                  <c:v>0.40235504482891116</c:v>
                </c:pt>
                <c:pt idx="2">
                  <c:v>0.1465976258909289</c:v>
                </c:pt>
                <c:pt idx="3">
                  <c:v>0.13022731851991182</c:v>
                </c:pt>
                <c:pt idx="4">
                  <c:v>0.08095770160147953</c:v>
                </c:pt>
                <c:pt idx="5">
                  <c:v>0.06091836684205967</c:v>
                </c:pt>
                <c:pt idx="6">
                  <c:v>0.021064522542226016</c:v>
                </c:pt>
                <c:pt idx="7">
                  <c:v>0.013513324595136197</c:v>
                </c:pt>
                <c:pt idx="8">
                  <c:v>2.75507346196436E-17</c:v>
                </c:pt>
                <c:pt idx="9">
                  <c:v>0.0073526259476714454</c:v>
                </c:pt>
                <c:pt idx="10">
                  <c:v>0.0018618304402729705</c:v>
                </c:pt>
                <c:pt idx="11">
                  <c:v>0.0023854030781328777</c:v>
                </c:pt>
                <c:pt idx="12">
                  <c:v>0.0009608095910503217</c:v>
                </c:pt>
                <c:pt idx="13">
                  <c:v>0.002486325730568388</c:v>
                </c:pt>
                <c:pt idx="14">
                  <c:v>0.0006686258656664341</c:v>
                </c:pt>
                <c:pt idx="15">
                  <c:v>0.000573276234480965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sheet'!$I$6:$I$21</c:f>
              <c:numCache>
                <c:ptCount val="16"/>
                <c:pt idx="0">
                  <c:v>0.7318922022160617</c:v>
                </c:pt>
                <c:pt idx="1">
                  <c:v>0.4514226349965916</c:v>
                </c:pt>
                <c:pt idx="2">
                  <c:v>0.2654671762783045</c:v>
                </c:pt>
                <c:pt idx="3">
                  <c:v>0.08465166733000913</c:v>
                </c:pt>
                <c:pt idx="4">
                  <c:v>0.02963243265311702</c:v>
                </c:pt>
                <c:pt idx="5">
                  <c:v>0.025224820277030477</c:v>
                </c:pt>
                <c:pt idx="6">
                  <c:v>0.019981259609968008</c:v>
                </c:pt>
                <c:pt idx="7">
                  <c:v>0.01728072717239384</c:v>
                </c:pt>
                <c:pt idx="8">
                  <c:v>2.7344359169839073E-17</c:v>
                </c:pt>
                <c:pt idx="9">
                  <c:v>0.007366934943590109</c:v>
                </c:pt>
                <c:pt idx="10">
                  <c:v>0.002818382839308418</c:v>
                </c:pt>
                <c:pt idx="11">
                  <c:v>0.002675299328459204</c:v>
                </c:pt>
                <c:pt idx="12">
                  <c:v>0.0008989225112984746</c:v>
                </c:pt>
                <c:pt idx="13">
                  <c:v>0.0029121684539337176</c:v>
                </c:pt>
                <c:pt idx="14">
                  <c:v>0.0013076989918770028</c:v>
                </c:pt>
                <c:pt idx="15">
                  <c:v>0.0008561015417729164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sheet'!$M$6:$M$21</c:f>
              <c:numCache>
                <c:ptCount val="16"/>
                <c:pt idx="0">
                  <c:v>0.4437654371969127</c:v>
                </c:pt>
                <c:pt idx="1">
                  <c:v>0.4025281957418238</c:v>
                </c:pt>
                <c:pt idx="2">
                  <c:v>0.13172078645945795</c:v>
                </c:pt>
                <c:pt idx="3">
                  <c:v>0.12874456570569792</c:v>
                </c:pt>
                <c:pt idx="4">
                  <c:v>0.049864135996430275</c:v>
                </c:pt>
                <c:pt idx="5">
                  <c:v>0.03269572130976638</c:v>
                </c:pt>
                <c:pt idx="6">
                  <c:v>0.014635881681969947</c:v>
                </c:pt>
                <c:pt idx="7">
                  <c:v>0.013030033006309491</c:v>
                </c:pt>
                <c:pt idx="8">
                  <c:v>0.002329886969646111</c:v>
                </c:pt>
                <c:pt idx="9">
                  <c:v>0.0022515395614670047</c:v>
                </c:pt>
                <c:pt idx="10">
                  <c:v>0.002442968240312196</c:v>
                </c:pt>
                <c:pt idx="11">
                  <c:v>0.0017008759898565293</c:v>
                </c:pt>
                <c:pt idx="12">
                  <c:v>0.0013028258423449738</c:v>
                </c:pt>
                <c:pt idx="13">
                  <c:v>0.0018413115537859975</c:v>
                </c:pt>
                <c:pt idx="14">
                  <c:v>0.000836823182936236</c:v>
                </c:pt>
                <c:pt idx="15">
                  <c:v>0.0003196320231303075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sheet'!$Q$6:$Q$21</c:f>
              <c:numCache>
                <c:ptCount val="16"/>
                <c:pt idx="0">
                  <c:v>0.5787301244633395</c:v>
                </c:pt>
                <c:pt idx="1">
                  <c:v>0.33381037875763725</c:v>
                </c:pt>
                <c:pt idx="2">
                  <c:v>0.17846179672816512</c:v>
                </c:pt>
                <c:pt idx="3">
                  <c:v>0.11621588130478432</c:v>
                </c:pt>
                <c:pt idx="4">
                  <c:v>0.03682365984771011</c:v>
                </c:pt>
                <c:pt idx="5">
                  <c:v>0.022547493271752473</c:v>
                </c:pt>
                <c:pt idx="6">
                  <c:v>0.0166095380666136</c:v>
                </c:pt>
                <c:pt idx="7">
                  <c:v>0.0127823374643995</c:v>
                </c:pt>
                <c:pt idx="8">
                  <c:v>0.01972834986048271</c:v>
                </c:pt>
                <c:pt idx="9">
                  <c:v>0.008222024925654</c:v>
                </c:pt>
                <c:pt idx="10">
                  <c:v>0.0011916614014519451</c:v>
                </c:pt>
                <c:pt idx="11">
                  <c:v>0.0019174081277375083</c:v>
                </c:pt>
                <c:pt idx="12">
                  <c:v>0.0008456508283837429</c:v>
                </c:pt>
                <c:pt idx="13">
                  <c:v>0.002729013547323333</c:v>
                </c:pt>
                <c:pt idx="14">
                  <c:v>0.0013287900398122204</c:v>
                </c:pt>
                <c:pt idx="15">
                  <c:v>0.0010475410055616088</c:v>
                </c:pt>
              </c:numCache>
            </c:numRef>
          </c:yVal>
          <c:smooth val="0"/>
        </c:ser>
        <c:axId val="53743682"/>
        <c:axId val="13931091"/>
      </c:scatterChart>
      <c:valAx>
        <c:axId val="5374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3931091"/>
        <c:crossesAt val="0.001"/>
        <c:crossBetween val="midCat"/>
        <c:dispUnits/>
      </c:valAx>
      <c:valAx>
        <c:axId val="13931091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37436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20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MBP2N1
 Collared coils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205"/>
          <c:w val="0.737"/>
          <c:h val="0.7997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0</c:v>
                </c:pt>
                <c:pt idx="1">
                  <c:v>-0.20186902121810368</c:v>
                </c:pt>
                <c:pt idx="2">
                  <c:v>-0.28940574052201057</c:v>
                </c:pt>
                <c:pt idx="3">
                  <c:v>-0.4545436730505814</c:v>
                </c:pt>
                <c:pt idx="4">
                  <c:v>-0.42180885152541076</c:v>
                </c:pt>
                <c:pt idx="5">
                  <c:v>-0.35267395146009545</c:v>
                </c:pt>
                <c:pt idx="6">
                  <c:v>-0.24148265529989382</c:v>
                </c:pt>
                <c:pt idx="7">
                  <c:v>-0.30694118352311395</c:v>
                </c:pt>
                <c:pt idx="8">
                  <c:v>-0.22472607411291756</c:v>
                </c:pt>
                <c:pt idx="9">
                  <c:v>-0.2294844208712938</c:v>
                </c:pt>
                <c:pt idx="10">
                  <c:v>-0.15908033020232673</c:v>
                </c:pt>
                <c:pt idx="11">
                  <c:v>-0.03717071086808826</c:v>
                </c:pt>
                <c:pt idx="12">
                  <c:v>-0.08218547533152072</c:v>
                </c:pt>
                <c:pt idx="13">
                  <c:v>-0.12272703962249122</c:v>
                </c:pt>
                <c:pt idx="14">
                  <c:v>-0.17980910451893328</c:v>
                </c:pt>
                <c:pt idx="15">
                  <c:v>-0.11727026063370688</c:v>
                </c:pt>
                <c:pt idx="16">
                  <c:v>-0.1459597172249952</c:v>
                </c:pt>
                <c:pt idx="17">
                  <c:v>-0.09391122770921494</c:v>
                </c:pt>
                <c:pt idx="18">
                  <c:v>-0.02988742918296125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0</c:v>
                </c:pt>
                <c:pt idx="1">
                  <c:v>0.4350986401498105</c:v>
                </c:pt>
                <c:pt idx="2">
                  <c:v>0.379438630780288</c:v>
                </c:pt>
                <c:pt idx="3">
                  <c:v>0.4619603221386433</c:v>
                </c:pt>
                <c:pt idx="4">
                  <c:v>0.41590741570345396</c:v>
                </c:pt>
                <c:pt idx="5">
                  <c:v>0.44099275896348217</c:v>
                </c:pt>
                <c:pt idx="6">
                  <c:v>0.40243193852391135</c:v>
                </c:pt>
                <c:pt idx="7">
                  <c:v>0.41075464312044574</c:v>
                </c:pt>
                <c:pt idx="8">
                  <c:v>0.39418993326867735</c:v>
                </c:pt>
                <c:pt idx="9">
                  <c:v>0.35789861090593356</c:v>
                </c:pt>
                <c:pt idx="10">
                  <c:v>0.4060530001608295</c:v>
                </c:pt>
                <c:pt idx="11">
                  <c:v>0.45503771288613737</c:v>
                </c:pt>
                <c:pt idx="12">
                  <c:v>0.4603503028492902</c:v>
                </c:pt>
                <c:pt idx="13">
                  <c:v>0.48849283520171205</c:v>
                </c:pt>
                <c:pt idx="14">
                  <c:v>0.3279124599407407</c:v>
                </c:pt>
                <c:pt idx="15">
                  <c:v>0.4168169231582629</c:v>
                </c:pt>
                <c:pt idx="16">
                  <c:v>0.33069873090200663</c:v>
                </c:pt>
                <c:pt idx="17">
                  <c:v>0.29651935091439524</c:v>
                </c:pt>
                <c:pt idx="18">
                  <c:v>0.3868320084341153</c:v>
                </c:pt>
                <c:pt idx="19">
                  <c:v>0</c:v>
                </c:pt>
              </c:numCache>
            </c:numRef>
          </c:val>
          <c:smooth val="0"/>
        </c:ser>
        <c:axId val="22326966"/>
        <c:axId val="66724967"/>
      </c:lineChart>
      <c:catAx>
        <c:axId val="2232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66724967"/>
        <c:crosses val="autoZero"/>
        <c:auto val="1"/>
        <c:lblOffset val="100"/>
        <c:noMultiLvlLbl val="0"/>
      </c:catAx>
      <c:valAx>
        <c:axId val="6672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22326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"/>
          <c:y val="0.441"/>
          <c:w val="0.382"/>
          <c:h val="0.1177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MBP2N1
Collared coils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185"/>
          <c:w val="0.7385"/>
          <c:h val="0.80925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0</c:v>
                </c:pt>
                <c:pt idx="1">
                  <c:v>-0.36310606374318316</c:v>
                </c:pt>
                <c:pt idx="2">
                  <c:v>-0.38284681740651116</c:v>
                </c:pt>
                <c:pt idx="3">
                  <c:v>-0.48340657621657074</c:v>
                </c:pt>
                <c:pt idx="4">
                  <c:v>-0.32339907550094465</c:v>
                </c:pt>
                <c:pt idx="5">
                  <c:v>-0.06731094220510814</c:v>
                </c:pt>
                <c:pt idx="6">
                  <c:v>-0.07520495779087534</c:v>
                </c:pt>
                <c:pt idx="7">
                  <c:v>-0.15734254369770673</c:v>
                </c:pt>
                <c:pt idx="8">
                  <c:v>-0.19324324477835716</c:v>
                </c:pt>
                <c:pt idx="9">
                  <c:v>-0.31739634986454524</c:v>
                </c:pt>
                <c:pt idx="10">
                  <c:v>-0.38173192707020553</c:v>
                </c:pt>
                <c:pt idx="11">
                  <c:v>-0.26407274262312086</c:v>
                </c:pt>
                <c:pt idx="12">
                  <c:v>-0.32086247109834953</c:v>
                </c:pt>
                <c:pt idx="13">
                  <c:v>-0.3492543485479403</c:v>
                </c:pt>
                <c:pt idx="14">
                  <c:v>-0.5094120167691809</c:v>
                </c:pt>
                <c:pt idx="15">
                  <c:v>-0.44872728310362675</c:v>
                </c:pt>
                <c:pt idx="16">
                  <c:v>-0.4393048224517689</c:v>
                </c:pt>
                <c:pt idx="17">
                  <c:v>-0.2997218669119705</c:v>
                </c:pt>
                <c:pt idx="18">
                  <c:v>-0.05127064060488364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0</c:v>
                </c:pt>
                <c:pt idx="1">
                  <c:v>0.5045511312808391</c:v>
                </c:pt>
                <c:pt idx="2">
                  <c:v>0.3710032265330657</c:v>
                </c:pt>
                <c:pt idx="3">
                  <c:v>0.4501061766970521</c:v>
                </c:pt>
                <c:pt idx="4">
                  <c:v>0.44953695202415545</c:v>
                </c:pt>
                <c:pt idx="5">
                  <c:v>0.4600090425926708</c:v>
                </c:pt>
                <c:pt idx="6">
                  <c:v>0.4186465059543273</c:v>
                </c:pt>
                <c:pt idx="7">
                  <c:v>0.397372880595853</c:v>
                </c:pt>
                <c:pt idx="8">
                  <c:v>0.44819787827062463</c:v>
                </c:pt>
                <c:pt idx="9">
                  <c:v>0.3865577852137276</c:v>
                </c:pt>
                <c:pt idx="10">
                  <c:v>0.4268936708089783</c:v>
                </c:pt>
                <c:pt idx="11">
                  <c:v>0.3774987618570333</c:v>
                </c:pt>
                <c:pt idx="12">
                  <c:v>0.43365274366002543</c:v>
                </c:pt>
                <c:pt idx="13">
                  <c:v>0.3093031138714846</c:v>
                </c:pt>
                <c:pt idx="14">
                  <c:v>0.4497718391760002</c:v>
                </c:pt>
                <c:pt idx="15">
                  <c:v>0.3828757320103423</c:v>
                </c:pt>
                <c:pt idx="16">
                  <c:v>0.3657511385499584</c:v>
                </c:pt>
                <c:pt idx="17">
                  <c:v>0.25100735630210147</c:v>
                </c:pt>
                <c:pt idx="18">
                  <c:v>0.19513625158602915</c:v>
                </c:pt>
                <c:pt idx="19">
                  <c:v>0</c:v>
                </c:pt>
              </c:numCache>
            </c:numRef>
          </c:val>
          <c:smooth val="0"/>
        </c:ser>
        <c:axId val="63653792"/>
        <c:axId val="36013217"/>
      </c:lineChart>
      <c:catAx>
        <c:axId val="6365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36013217"/>
        <c:crosses val="autoZero"/>
        <c:auto val="1"/>
        <c:lblOffset val="100"/>
        <c:noMultiLvlLbl val="0"/>
      </c:catAx>
      <c:valAx>
        <c:axId val="3601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63653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413"/>
          <c:w val="0.45075"/>
          <c:h val="0.1102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0.28725</cdr:y>
    </cdr:from>
    <cdr:to>
      <cdr:x>0.283</cdr:x>
      <cdr:y>0.306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15049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0.2865</cdr:y>
    </cdr:from>
    <cdr:to>
      <cdr:x>0.28425</cdr:x>
      <cdr:y>0.30525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5049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0.2785</cdr:y>
    </cdr:from>
    <cdr:to>
      <cdr:x>0.193</cdr:x>
      <cdr:y>0.295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6383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0.045</cdr:y>
    </cdr:from>
    <cdr:to>
      <cdr:x>0.99875</cdr:x>
      <cdr:y>0.9375</cdr:y>
    </cdr:to>
    <cdr:graphicFrame>
      <cdr:nvGraphicFramePr>
        <cdr:cNvPr id="2" name="Chart 2"/>
        <cdr:cNvGraphicFramePr/>
      </cdr:nvGraphicFramePr>
      <cdr:xfrm>
        <a:off x="4676775" y="257175"/>
        <a:ext cx="5019675" cy="5257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0.045</cdr:y>
    </cdr:from>
    <cdr:to>
      <cdr:x>0.482</cdr:x>
      <cdr:y>0.9375</cdr:y>
    </cdr:to>
    <cdr:graphicFrame>
      <cdr:nvGraphicFramePr>
        <cdr:cNvPr id="3" name="Chart 3"/>
        <cdr:cNvGraphicFramePr/>
      </cdr:nvGraphicFramePr>
      <cdr:xfrm>
        <a:off x="9525" y="257175"/>
        <a:ext cx="4676775" cy="52578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95975"/>
    <xdr:graphicFrame>
      <xdr:nvGraphicFramePr>
        <xdr:cNvPr id="1" name="Shape 1025"/>
        <xdr:cNvGraphicFramePr/>
      </xdr:nvGraphicFramePr>
      <xdr:xfrm>
        <a:off x="0" y="0"/>
        <a:ext cx="97155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</cdr:x>
      <cdr:y>0.1925</cdr:y>
    </cdr:from>
    <cdr:to>
      <cdr:x>0.90425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0.9015</cdr:x>
      <cdr:y>0.20175</cdr:y>
    </cdr:from>
    <cdr:to>
      <cdr:x>0.9335</cdr:x>
      <cdr:y>0.2155</cdr:y>
    </cdr:to>
    <cdr:sp>
      <cdr:nvSpPr>
        <cdr:cNvPr id="2" name="Rectangle 2"/>
        <cdr:cNvSpPr>
          <a:spLocks/>
        </cdr:cNvSpPr>
      </cdr:nvSpPr>
      <cdr:spPr>
        <a:xfrm>
          <a:off x="8382000" y="1152525"/>
          <a:ext cx="29527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0.24525</cdr:y>
    </cdr:from>
    <cdr:to>
      <cdr:x>0.9335</cdr:x>
      <cdr:y>0.25975</cdr:y>
    </cdr:to>
    <cdr:sp>
      <cdr:nvSpPr>
        <cdr:cNvPr id="3" name="Rectangle 3"/>
        <cdr:cNvSpPr>
          <a:spLocks/>
        </cdr:cNvSpPr>
      </cdr:nvSpPr>
      <cdr:spPr>
        <a:xfrm>
          <a:off x="8382000" y="1400175"/>
          <a:ext cx="295275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0.13825</cdr:y>
    </cdr:from>
    <cdr:to>
      <cdr:x>0.657</cdr:x>
      <cdr:y>0.89925</cdr:y>
    </cdr:to>
    <cdr:sp>
      <cdr:nvSpPr>
        <cdr:cNvPr id="4" name="Line 4"/>
        <cdr:cNvSpPr>
          <a:spLocks/>
        </cdr:cNvSpPr>
      </cdr:nvSpPr>
      <cdr:spPr>
        <a:xfrm flipH="1">
          <a:off x="6096000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0.6605</cdr:x>
      <cdr:y>0.19025</cdr:y>
    </cdr:from>
    <cdr:to>
      <cdr:x>0.71325</cdr:x>
      <cdr:y>0.256</cdr:y>
    </cdr:to>
    <cdr:sp>
      <cdr:nvSpPr>
        <cdr:cNvPr id="5" name="TextBox 5"/>
        <cdr:cNvSpPr txBox="1">
          <a:spLocks noChangeArrowheads="1"/>
        </cdr:cNvSpPr>
      </cdr:nvSpPr>
      <cdr:spPr>
        <a:xfrm>
          <a:off x="6143625" y="1085850"/>
          <a:ext cx="4953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0.13925</cdr:y>
    </cdr:from>
    <cdr:to>
      <cdr:x>0.601</cdr:x>
      <cdr:y>0.92125</cdr:y>
    </cdr:to>
    <cdr:sp>
      <cdr:nvSpPr>
        <cdr:cNvPr id="1" name="Line 1"/>
        <cdr:cNvSpPr>
          <a:spLocks/>
        </cdr:cNvSpPr>
      </cdr:nvSpPr>
      <cdr:spPr>
        <a:xfrm flipH="1" flipV="1">
          <a:off x="2724150" y="790575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0.6225</cdr:x>
      <cdr:y>0.14975</cdr:y>
    </cdr:from>
    <cdr:to>
      <cdr:x>0.72525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847725"/>
          <a:ext cx="466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25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0.1375</cdr:y>
    </cdr:from>
    <cdr:to>
      <cdr:x>0.6055</cdr:x>
      <cdr:y>0.9185</cdr:y>
    </cdr:to>
    <cdr:sp>
      <cdr:nvSpPr>
        <cdr:cNvPr id="1" name="Line 1"/>
        <cdr:cNvSpPr>
          <a:spLocks/>
        </cdr:cNvSpPr>
      </cdr:nvSpPr>
      <cdr:spPr>
        <a:xfrm flipH="1" flipV="1">
          <a:off x="2771775" y="781050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0.15475</cdr:y>
    </cdr:from>
    <cdr:to>
      <cdr:x>0.7255</cdr:x>
      <cdr:y>0.2155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87630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0.495</cdr:x>
      <cdr:y>1</cdr:y>
    </cdr:to>
    <cdr:graphicFrame>
      <cdr:nvGraphicFramePr>
        <cdr:cNvPr id="1" name="Chart 3"/>
        <cdr:cNvGraphicFramePr/>
      </cdr:nvGraphicFramePr>
      <cdr:xfrm>
        <a:off x="76200" y="0"/>
        <a:ext cx="4533900" cy="571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0.50675</cdr:x>
      <cdr:y>0</cdr:y>
    </cdr:from>
    <cdr:to>
      <cdr:x>1</cdr:x>
      <cdr:y>1</cdr:y>
    </cdr:to>
    <cdr:graphicFrame>
      <cdr:nvGraphicFramePr>
        <cdr:cNvPr id="2" name="Chart 4"/>
        <cdr:cNvGraphicFramePr/>
      </cdr:nvGraphicFramePr>
      <cdr:xfrm>
        <a:off x="4714875" y="0"/>
        <a:ext cx="4591050" cy="57150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9"/>
  <sheetViews>
    <sheetView workbookViewId="0" topLeftCell="A1">
      <selection activeCell="I7" sqref="I7:K7"/>
    </sheetView>
  </sheetViews>
  <sheetFormatPr defaultColWidth="9.140625" defaultRowHeight="12.75"/>
  <cols>
    <col min="1" max="1" width="10.57421875" style="0" bestFit="1" customWidth="1"/>
    <col min="2" max="10" width="6.28125" style="0" bestFit="1" customWidth="1"/>
    <col min="11" max="21" width="7.00390625" style="0" bestFit="1" customWidth="1"/>
    <col min="22" max="22" width="8.8515625" style="0" bestFit="1" customWidth="1"/>
    <col min="24" max="24" width="10.57421875" style="0" bestFit="1" customWidth="1"/>
    <col min="25" max="33" width="6.28125" style="0" bestFit="1" customWidth="1"/>
    <col min="34" max="44" width="7.00390625" style="0" bestFit="1" customWidth="1"/>
    <col min="45" max="45" width="8.8515625" style="0" bestFit="1" customWidth="1"/>
  </cols>
  <sheetData>
    <row r="1" spans="1:11" ht="12.75">
      <c r="A1" s="126" t="s">
        <v>110</v>
      </c>
      <c r="B1" s="121"/>
      <c r="C1" s="127" t="s">
        <v>125</v>
      </c>
      <c r="D1" s="127"/>
      <c r="E1" s="127"/>
      <c r="F1" s="127"/>
      <c r="G1" s="127"/>
      <c r="H1" s="127"/>
      <c r="I1" s="127"/>
      <c r="J1" s="127"/>
      <c r="K1" s="128"/>
    </row>
    <row r="2" spans="1:20" ht="12.75">
      <c r="A2" s="120" t="s">
        <v>111</v>
      </c>
      <c r="B2" s="119"/>
      <c r="C2" s="118" t="s">
        <v>135</v>
      </c>
      <c r="D2" s="118"/>
      <c r="E2" s="118"/>
      <c r="F2" s="119" t="s">
        <v>112</v>
      </c>
      <c r="G2" s="119"/>
      <c r="H2" s="119"/>
      <c r="I2" s="118" t="s">
        <v>125</v>
      </c>
      <c r="J2" s="118"/>
      <c r="K2" s="125"/>
      <c r="L2" s="99"/>
      <c r="M2" s="99"/>
      <c r="N2" s="99"/>
      <c r="O2" s="99"/>
      <c r="P2" s="99"/>
      <c r="Q2" s="99"/>
      <c r="R2" s="99"/>
      <c r="S2" s="99"/>
      <c r="T2" s="99"/>
    </row>
    <row r="3" spans="1:20" ht="12.75">
      <c r="A3" s="120" t="s">
        <v>133</v>
      </c>
      <c r="B3" s="119"/>
      <c r="C3" s="118" t="s">
        <v>134</v>
      </c>
      <c r="D3" s="118"/>
      <c r="E3" s="118"/>
      <c r="F3" s="118"/>
      <c r="G3" s="118"/>
      <c r="H3" s="118"/>
      <c r="I3" s="118"/>
      <c r="J3" s="118"/>
      <c r="K3" s="125"/>
      <c r="L3" s="99"/>
      <c r="M3" s="99"/>
      <c r="N3" s="99"/>
      <c r="O3" s="99"/>
      <c r="P3" s="99"/>
      <c r="Q3" s="99"/>
      <c r="R3" s="99"/>
      <c r="S3" s="99"/>
      <c r="T3" s="99"/>
    </row>
    <row r="4" spans="1:11" ht="12.75">
      <c r="A4" s="120" t="s">
        <v>113</v>
      </c>
      <c r="B4" s="119"/>
      <c r="C4" s="118" t="s">
        <v>136</v>
      </c>
      <c r="D4" s="118"/>
      <c r="E4" s="118"/>
      <c r="F4" s="119"/>
      <c r="G4" s="118"/>
      <c r="H4" s="118"/>
      <c r="I4" s="118"/>
      <c r="J4" s="118"/>
      <c r="K4" s="125"/>
    </row>
    <row r="5" spans="1:11" ht="12.75">
      <c r="A5" s="120" t="s">
        <v>118</v>
      </c>
      <c r="B5" s="119"/>
      <c r="C5" s="118" t="s">
        <v>120</v>
      </c>
      <c r="D5" s="118"/>
      <c r="E5" s="118"/>
      <c r="F5" s="119" t="s">
        <v>119</v>
      </c>
      <c r="G5" s="119"/>
      <c r="H5" s="119"/>
      <c r="I5" s="118">
        <v>21</v>
      </c>
      <c r="J5" s="118"/>
      <c r="K5" s="125"/>
    </row>
    <row r="6" spans="1:11" ht="12.75">
      <c r="A6" s="120" t="s">
        <v>114</v>
      </c>
      <c r="B6" s="119"/>
      <c r="C6" s="118" t="s">
        <v>121</v>
      </c>
      <c r="D6" s="118"/>
      <c r="E6" s="118"/>
      <c r="F6" s="119" t="s">
        <v>115</v>
      </c>
      <c r="G6" s="119"/>
      <c r="H6" s="119"/>
      <c r="I6" s="118" t="s">
        <v>121</v>
      </c>
      <c r="J6" s="118"/>
      <c r="K6" s="125"/>
    </row>
    <row r="7" spans="1:11" ht="13.5" thickBot="1">
      <c r="A7" s="123" t="s">
        <v>116</v>
      </c>
      <c r="B7" s="124"/>
      <c r="C7" s="142" t="s">
        <v>125</v>
      </c>
      <c r="D7" s="142"/>
      <c r="E7" s="142"/>
      <c r="F7" s="124" t="s">
        <v>117</v>
      </c>
      <c r="G7" s="124"/>
      <c r="H7" s="124"/>
      <c r="I7" s="142" t="s">
        <v>125</v>
      </c>
      <c r="J7" s="142"/>
      <c r="K7" s="143"/>
    </row>
    <row r="8" ht="13.5" thickBot="1"/>
    <row r="9" spans="1:45" ht="13.5" thickBot="1">
      <c r="A9" s="7" t="s">
        <v>0</v>
      </c>
      <c r="B9" s="121" t="s">
        <v>131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2"/>
      <c r="V9" s="4" t="s">
        <v>57</v>
      </c>
      <c r="X9" s="7" t="s">
        <v>0</v>
      </c>
      <c r="Y9" s="121" t="s">
        <v>132</v>
      </c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2"/>
      <c r="AS9" s="4" t="s">
        <v>57</v>
      </c>
    </row>
    <row r="10" spans="1:45" ht="12.75">
      <c r="A10" s="8" t="s">
        <v>61</v>
      </c>
      <c r="B10" s="19"/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1"/>
      <c r="V10" s="34"/>
      <c r="W10" s="30"/>
      <c r="X10" s="33" t="s">
        <v>1</v>
      </c>
      <c r="Y10" s="19"/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1"/>
      <c r="AS10" s="21"/>
    </row>
    <row r="11" spans="1:45" ht="13.5" thickBot="1">
      <c r="A11" s="31" t="s">
        <v>60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5">
        <v>0</v>
      </c>
      <c r="V11" s="35"/>
      <c r="W11" s="30"/>
      <c r="X11" s="32" t="s">
        <v>60</v>
      </c>
      <c r="Y11" s="23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5"/>
    </row>
    <row r="12" spans="1:45" ht="13.5" thickBot="1">
      <c r="A12" s="13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  <c r="J12" s="14" t="s">
        <v>11</v>
      </c>
      <c r="K12" s="14" t="s">
        <v>12</v>
      </c>
      <c r="L12" s="14" t="s">
        <v>13</v>
      </c>
      <c r="M12" s="14" t="s">
        <v>14</v>
      </c>
      <c r="N12" s="14" t="s">
        <v>15</v>
      </c>
      <c r="O12" s="14" t="s">
        <v>16</v>
      </c>
      <c r="P12" s="14" t="s">
        <v>17</v>
      </c>
      <c r="Q12" s="14" t="s">
        <v>18</v>
      </c>
      <c r="R12" s="14" t="s">
        <v>19</v>
      </c>
      <c r="S12" s="14" t="s">
        <v>20</v>
      </c>
      <c r="T12" s="14" t="s">
        <v>21</v>
      </c>
      <c r="U12" s="15" t="s">
        <v>22</v>
      </c>
      <c r="V12" s="39"/>
      <c r="X12" s="13" t="s">
        <v>2</v>
      </c>
      <c r="Y12" s="14" t="s">
        <v>3</v>
      </c>
      <c r="Z12" s="14" t="s">
        <v>4</v>
      </c>
      <c r="AA12" s="14" t="s">
        <v>5</v>
      </c>
      <c r="AB12" s="14" t="s">
        <v>6</v>
      </c>
      <c r="AC12" s="14" t="s">
        <v>7</v>
      </c>
      <c r="AD12" s="14" t="s">
        <v>8</v>
      </c>
      <c r="AE12" s="14" t="s">
        <v>9</v>
      </c>
      <c r="AF12" s="14" t="s">
        <v>10</v>
      </c>
      <c r="AG12" s="14" t="s">
        <v>11</v>
      </c>
      <c r="AH12" s="14" t="s">
        <v>12</v>
      </c>
      <c r="AI12" s="14" t="s">
        <v>13</v>
      </c>
      <c r="AJ12" s="14" t="s">
        <v>14</v>
      </c>
      <c r="AK12" s="14" t="s">
        <v>15</v>
      </c>
      <c r="AL12" s="14" t="s">
        <v>16</v>
      </c>
      <c r="AM12" s="14" t="s">
        <v>17</v>
      </c>
      <c r="AN12" s="14" t="s">
        <v>18</v>
      </c>
      <c r="AO12" s="14" t="s">
        <v>19</v>
      </c>
      <c r="AP12" s="14" t="s">
        <v>20</v>
      </c>
      <c r="AQ12" s="14" t="s">
        <v>21</v>
      </c>
      <c r="AR12" s="15" t="s">
        <v>22</v>
      </c>
      <c r="AS12" s="40"/>
    </row>
    <row r="13" spans="1:46" ht="12.75">
      <c r="A13" s="9" t="s">
        <v>23</v>
      </c>
      <c r="B13" s="27">
        <v>0</v>
      </c>
      <c r="C13" s="27">
        <v>10007.933965681837</v>
      </c>
      <c r="D13" s="27">
        <v>10001.285654709336</v>
      </c>
      <c r="E13" s="27">
        <v>9999.215829623146</v>
      </c>
      <c r="F13" s="27">
        <v>10000.182916703478</v>
      </c>
      <c r="G13" s="27">
        <v>9998.87922941205</v>
      </c>
      <c r="H13" s="27">
        <v>9997.520617425062</v>
      </c>
      <c r="I13" s="27">
        <v>9998.539421336318</v>
      </c>
      <c r="J13" s="27">
        <v>9997.95871759234</v>
      </c>
      <c r="K13" s="27">
        <v>9997.633637526007</v>
      </c>
      <c r="L13" s="27">
        <v>9998.648753236856</v>
      </c>
      <c r="M13" s="27">
        <v>9999.321727152928</v>
      </c>
      <c r="N13" s="27">
        <v>9998.301848964802</v>
      </c>
      <c r="O13" s="27">
        <v>9998.875137980802</v>
      </c>
      <c r="P13" s="27">
        <v>9999.65420015671</v>
      </c>
      <c r="Q13" s="27">
        <v>9998.90904162762</v>
      </c>
      <c r="R13" s="27">
        <v>9997.561382921212</v>
      </c>
      <c r="S13" s="27">
        <v>10000.608156810835</v>
      </c>
      <c r="T13" s="27">
        <v>10008.969761138636</v>
      </c>
      <c r="U13" s="27">
        <v>0</v>
      </c>
      <c r="V13" s="29"/>
      <c r="W13" s="28"/>
      <c r="X13" s="29" t="s">
        <v>23</v>
      </c>
      <c r="Y13" s="27">
        <v>0</v>
      </c>
      <c r="Z13" s="27">
        <v>10008.86367312665</v>
      </c>
      <c r="AA13" s="27">
        <v>10002.416437641345</v>
      </c>
      <c r="AB13" s="27">
        <v>10000.871508754568</v>
      </c>
      <c r="AC13" s="27">
        <v>10000.628858378848</v>
      </c>
      <c r="AD13" s="27">
        <v>9999.101329564353</v>
      </c>
      <c r="AE13" s="27">
        <v>9997.512582634317</v>
      </c>
      <c r="AF13" s="27">
        <v>9999.701715600666</v>
      </c>
      <c r="AG13" s="27">
        <v>9996.702694363908</v>
      </c>
      <c r="AH13" s="27">
        <v>9996.455764734575</v>
      </c>
      <c r="AI13" s="27">
        <v>9996.98048107523</v>
      </c>
      <c r="AJ13" s="27">
        <v>9998.41402338501</v>
      </c>
      <c r="AK13" s="27">
        <v>9997.888529440235</v>
      </c>
      <c r="AL13" s="27">
        <v>9998.62363976328</v>
      </c>
      <c r="AM13" s="27">
        <v>9999.596909748063</v>
      </c>
      <c r="AN13" s="27">
        <v>10000.254961293824</v>
      </c>
      <c r="AO13" s="27">
        <v>9998.636852760646</v>
      </c>
      <c r="AP13" s="27">
        <v>10000.619694150011</v>
      </c>
      <c r="AQ13" s="27">
        <v>10006.730343584426</v>
      </c>
      <c r="AR13" s="27">
        <v>0</v>
      </c>
      <c r="AS13" s="29"/>
      <c r="AT13" s="26"/>
    </row>
    <row r="14" spans="1:45" ht="12.75">
      <c r="A14" s="9" t="s">
        <v>24</v>
      </c>
      <c r="B14" s="22">
        <v>0</v>
      </c>
      <c r="C14" s="22">
        <v>-1.2894292273206691</v>
      </c>
      <c r="D14" s="22">
        <v>-1.0889274667213082</v>
      </c>
      <c r="E14" s="22">
        <v>-1.219801760317638</v>
      </c>
      <c r="F14" s="22">
        <v>-0.6760468670880453</v>
      </c>
      <c r="G14" s="22">
        <v>-1.6274371395869067</v>
      </c>
      <c r="H14" s="22">
        <v>-0.687802229777795</v>
      </c>
      <c r="I14" s="22">
        <v>-0.3042058115362533</v>
      </c>
      <c r="J14" s="22">
        <v>-1.118127149240667</v>
      </c>
      <c r="K14" s="22">
        <v>-0.99931886705209</v>
      </c>
      <c r="L14" s="22">
        <v>-0.9494372503292887</v>
      </c>
      <c r="M14" s="22">
        <v>-1.446358798179444</v>
      </c>
      <c r="N14" s="22">
        <v>-1.4435786017949153</v>
      </c>
      <c r="O14" s="22">
        <v>-0.6737627547352176</v>
      </c>
      <c r="P14" s="22">
        <v>-1.3555606174083477</v>
      </c>
      <c r="Q14" s="22">
        <v>-1.3345136964945703</v>
      </c>
      <c r="R14" s="22">
        <v>-1.0991638385477944</v>
      </c>
      <c r="S14" s="22">
        <v>-0.9177064207020382</v>
      </c>
      <c r="T14" s="22">
        <v>-0.2595231171064105</v>
      </c>
      <c r="U14" s="22">
        <v>0</v>
      </c>
      <c r="V14" s="37">
        <v>0</v>
      </c>
      <c r="W14" s="1"/>
      <c r="X14" s="10" t="s">
        <v>24</v>
      </c>
      <c r="Y14" s="22">
        <v>0</v>
      </c>
      <c r="Z14" s="22">
        <v>0.8426118871952591</v>
      </c>
      <c r="AA14" s="22">
        <v>1.132748162189297</v>
      </c>
      <c r="AB14" s="22">
        <v>1.3393225841137957</v>
      </c>
      <c r="AC14" s="22">
        <v>1.49618292518163</v>
      </c>
      <c r="AD14" s="22">
        <v>2.1141119839923905</v>
      </c>
      <c r="AE14" s="22">
        <v>1.8194610477074658</v>
      </c>
      <c r="AF14" s="22">
        <v>1.51989929396964</v>
      </c>
      <c r="AG14" s="22">
        <v>1.1173346361379437</v>
      </c>
      <c r="AH14" s="22">
        <v>0.7341195844264016</v>
      </c>
      <c r="AI14" s="22">
        <v>0.46751158139732096</v>
      </c>
      <c r="AJ14" s="22">
        <v>0.8059614937539165</v>
      </c>
      <c r="AK14" s="22">
        <v>0.7877071937735826</v>
      </c>
      <c r="AL14" s="22">
        <v>0.7749644529118934</v>
      </c>
      <c r="AM14" s="22">
        <v>1.2588996949782334</v>
      </c>
      <c r="AN14" s="22">
        <v>1.309559314174273</v>
      </c>
      <c r="AO14" s="22">
        <v>0.892902019039443</v>
      </c>
      <c r="AP14" s="22">
        <v>1.403489799707442</v>
      </c>
      <c r="AQ14" s="22">
        <v>1.4060890284840473</v>
      </c>
      <c r="AR14" s="22">
        <v>0</v>
      </c>
      <c r="AS14" s="37">
        <v>0</v>
      </c>
    </row>
    <row r="15" spans="1:45" ht="12.75">
      <c r="A15" s="9" t="s">
        <v>25</v>
      </c>
      <c r="B15" s="22">
        <v>0</v>
      </c>
      <c r="C15" s="22">
        <v>2.81361755828605</v>
      </c>
      <c r="D15" s="22">
        <v>2.814008155914439</v>
      </c>
      <c r="E15" s="22">
        <v>2.3780060723584393</v>
      </c>
      <c r="F15" s="22">
        <v>1.869710909419151</v>
      </c>
      <c r="G15" s="22">
        <v>2.1106999297170295</v>
      </c>
      <c r="H15" s="22">
        <v>1.4724549816416954</v>
      </c>
      <c r="I15" s="22">
        <v>2.2136695676684806</v>
      </c>
      <c r="J15" s="22">
        <v>1.5293359729597706</v>
      </c>
      <c r="K15" s="22">
        <v>1.705544696818086</v>
      </c>
      <c r="L15" s="22">
        <v>1.5549986072852375</v>
      </c>
      <c r="M15" s="22">
        <v>2.154863938328681</v>
      </c>
      <c r="N15" s="22">
        <v>2.3013356753414187</v>
      </c>
      <c r="O15" s="22">
        <v>1.9564388684820042</v>
      </c>
      <c r="P15" s="22">
        <v>2.5422054410258106</v>
      </c>
      <c r="Q15" s="22">
        <v>2.0604753483135094</v>
      </c>
      <c r="R15" s="22">
        <v>1.7705543713409786</v>
      </c>
      <c r="S15" s="22">
        <v>2.1803299716806426</v>
      </c>
      <c r="T15" s="22">
        <v>2.027866570400448</v>
      </c>
      <c r="U15" s="22">
        <v>0</v>
      </c>
      <c r="V15" s="37">
        <v>0</v>
      </c>
      <c r="W15" s="1"/>
      <c r="X15" s="10" t="s">
        <v>25</v>
      </c>
      <c r="Y15" s="22">
        <v>0</v>
      </c>
      <c r="Z15" s="22">
        <v>3.7205755958017965</v>
      </c>
      <c r="AA15" s="22">
        <v>3.4511378952996252</v>
      </c>
      <c r="AB15" s="22">
        <v>3.0719779372865483</v>
      </c>
      <c r="AC15" s="22">
        <v>2.590126457410932</v>
      </c>
      <c r="AD15" s="22">
        <v>2.7551365337498694</v>
      </c>
      <c r="AE15" s="22">
        <v>2.512945771507633</v>
      </c>
      <c r="AF15" s="22">
        <v>2.8357943157405794</v>
      </c>
      <c r="AG15" s="22">
        <v>2.436301580450543</v>
      </c>
      <c r="AH15" s="22">
        <v>2.0890585328849816</v>
      </c>
      <c r="AI15" s="22">
        <v>2.5922974614837706</v>
      </c>
      <c r="AJ15" s="22">
        <v>2.725508283386032</v>
      </c>
      <c r="AK15" s="22">
        <v>2.2736551922717263</v>
      </c>
      <c r="AL15" s="22">
        <v>2.7120235135186608</v>
      </c>
      <c r="AM15" s="22">
        <v>2.8304128636440096</v>
      </c>
      <c r="AN15" s="22">
        <v>2.189447791804414</v>
      </c>
      <c r="AO15" s="22">
        <v>2.4943158535278096</v>
      </c>
      <c r="AP15" s="22">
        <v>2.6021074655317977</v>
      </c>
      <c r="AQ15" s="22">
        <v>2.818480488972954</v>
      </c>
      <c r="AR15" s="22">
        <v>0</v>
      </c>
      <c r="AS15" s="37">
        <v>0</v>
      </c>
    </row>
    <row r="16" spans="1:45" ht="12.75">
      <c r="A16" s="9" t="s">
        <v>26</v>
      </c>
      <c r="B16" s="22">
        <v>0</v>
      </c>
      <c r="C16" s="22">
        <v>-0.26409791852799125</v>
      </c>
      <c r="D16" s="22">
        <v>-0.14911559302476085</v>
      </c>
      <c r="E16" s="22">
        <v>0.0819774034177982</v>
      </c>
      <c r="F16" s="22">
        <v>-0.14132125031364998</v>
      </c>
      <c r="G16" s="22">
        <v>0.16436695761002376</v>
      </c>
      <c r="H16" s="22">
        <v>0.08929420618523672</v>
      </c>
      <c r="I16" s="22">
        <v>-0.13458110215474942</v>
      </c>
      <c r="J16" s="22">
        <v>-0.17036325835409832</v>
      </c>
      <c r="K16" s="22">
        <v>-0.13345374656389103</v>
      </c>
      <c r="L16" s="22">
        <v>0.14446001421669552</v>
      </c>
      <c r="M16" s="22">
        <v>0.0688715829562248</v>
      </c>
      <c r="N16" s="22">
        <v>0.1926619732368204</v>
      </c>
      <c r="O16" s="22">
        <v>-0.09273059020501956</v>
      </c>
      <c r="P16" s="22">
        <v>-0.14009319389123273</v>
      </c>
      <c r="Q16" s="22">
        <v>-0.04384172222597627</v>
      </c>
      <c r="R16" s="22">
        <v>-0.17571611596821826</v>
      </c>
      <c r="S16" s="22">
        <v>0.11323772630265246</v>
      </c>
      <c r="T16" s="22">
        <v>0.10213568092604093</v>
      </c>
      <c r="U16" s="22">
        <v>0</v>
      </c>
      <c r="V16" s="37">
        <v>0</v>
      </c>
      <c r="W16" s="1"/>
      <c r="X16" s="10" t="s">
        <v>26</v>
      </c>
      <c r="Y16" s="22">
        <v>0</v>
      </c>
      <c r="Z16" s="22">
        <v>0.26048441499130615</v>
      </c>
      <c r="AA16" s="22">
        <v>0.2159657609687188</v>
      </c>
      <c r="AB16" s="22">
        <v>0.11620392990936758</v>
      </c>
      <c r="AC16" s="22">
        <v>0.10124531392623244</v>
      </c>
      <c r="AD16" s="22">
        <v>0.16938614513580397</v>
      </c>
      <c r="AE16" s="22">
        <v>0.017641639252128718</v>
      </c>
      <c r="AF16" s="22">
        <v>0.4133889561831871</v>
      </c>
      <c r="AG16" s="22">
        <v>0.34548213358113933</v>
      </c>
      <c r="AH16" s="22">
        <v>0.13257150363809259</v>
      </c>
      <c r="AI16" s="22">
        <v>0.3409015251689971</v>
      </c>
      <c r="AJ16" s="22">
        <v>0.2960410714259418</v>
      </c>
      <c r="AK16" s="22">
        <v>0.39617610770334977</v>
      </c>
      <c r="AL16" s="22">
        <v>0.1804280075965587</v>
      </c>
      <c r="AM16" s="22">
        <v>0.07845482771161537</v>
      </c>
      <c r="AN16" s="22">
        <v>0.06592249862049347</v>
      </c>
      <c r="AO16" s="22">
        <v>0.43234027298538913</v>
      </c>
      <c r="AP16" s="22">
        <v>0.2405786476407315</v>
      </c>
      <c r="AQ16" s="22">
        <v>0.29279537644202</v>
      </c>
      <c r="AR16" s="22">
        <v>0</v>
      </c>
      <c r="AS16" s="37">
        <v>0</v>
      </c>
    </row>
    <row r="17" spans="1:45" ht="12.75">
      <c r="A17" s="9" t="s">
        <v>27</v>
      </c>
      <c r="B17" s="22">
        <v>0</v>
      </c>
      <c r="C17" s="22">
        <v>-0.43989054642791114</v>
      </c>
      <c r="D17" s="22">
        <v>-0.5669902235099604</v>
      </c>
      <c r="E17" s="22">
        <v>-0.5044165573027558</v>
      </c>
      <c r="F17" s="22">
        <v>-0.782302619529537</v>
      </c>
      <c r="G17" s="22">
        <v>-0.6627657851879427</v>
      </c>
      <c r="H17" s="22">
        <v>-0.789544576676616</v>
      </c>
      <c r="I17" s="22">
        <v>-0.7553257452413755</v>
      </c>
      <c r="J17" s="22">
        <v>-0.8071359483073162</v>
      </c>
      <c r="K17" s="22">
        <v>-0.666092698536521</v>
      </c>
      <c r="L17" s="22">
        <v>-0.8168201243219226</v>
      </c>
      <c r="M17" s="22">
        <v>-0.6749154220011501</v>
      </c>
      <c r="N17" s="22">
        <v>-0.6297022575037933</v>
      </c>
      <c r="O17" s="22">
        <v>-0.5724139950482279</v>
      </c>
      <c r="P17" s="22">
        <v>-0.5071395039550803</v>
      </c>
      <c r="Q17" s="22">
        <v>-0.44118104605890585</v>
      </c>
      <c r="R17" s="22">
        <v>-0.42100558530835763</v>
      </c>
      <c r="S17" s="22">
        <v>-0.6195926430059622</v>
      </c>
      <c r="T17" s="22">
        <v>-0.7273886101007729</v>
      </c>
      <c r="U17" s="22">
        <v>0</v>
      </c>
      <c r="V17" s="37">
        <v>0</v>
      </c>
      <c r="W17" s="1"/>
      <c r="X17" s="10" t="s">
        <v>27</v>
      </c>
      <c r="Y17" s="22">
        <v>0</v>
      </c>
      <c r="Z17" s="22">
        <v>-0.5792806390043713</v>
      </c>
      <c r="AA17" s="22">
        <v>-0.5626800403930445</v>
      </c>
      <c r="AB17" s="22">
        <v>-0.5417896582393927</v>
      </c>
      <c r="AC17" s="22">
        <v>-0.6593538225729583</v>
      </c>
      <c r="AD17" s="22">
        <v>-0.6743059887861618</v>
      </c>
      <c r="AE17" s="22">
        <v>-0.7575207165109834</v>
      </c>
      <c r="AF17" s="22">
        <v>-0.6957228736344299</v>
      </c>
      <c r="AG17" s="22">
        <v>-0.7744452969662794</v>
      </c>
      <c r="AH17" s="22">
        <v>-0.5712058017353574</v>
      </c>
      <c r="AI17" s="22">
        <v>-0.5712627530067744</v>
      </c>
      <c r="AJ17" s="22">
        <v>-0.46875495721620264</v>
      </c>
      <c r="AK17" s="22">
        <v>-0.6772983195122916</v>
      </c>
      <c r="AL17" s="22">
        <v>-0.457813868763093</v>
      </c>
      <c r="AM17" s="22">
        <v>-0.39743010904295173</v>
      </c>
      <c r="AN17" s="22">
        <v>-0.44373035998774546</v>
      </c>
      <c r="AO17" s="22">
        <v>-0.7313224412469205</v>
      </c>
      <c r="AP17" s="22">
        <v>-0.8139021163129949</v>
      </c>
      <c r="AQ17" s="22">
        <v>-0.4628133874783272</v>
      </c>
      <c r="AR17" s="22">
        <v>0</v>
      </c>
      <c r="AS17" s="37">
        <v>0</v>
      </c>
    </row>
    <row r="18" spans="1:45" ht="12.75">
      <c r="A18" s="9" t="s">
        <v>28</v>
      </c>
      <c r="B18" s="22">
        <v>0</v>
      </c>
      <c r="C18" s="22">
        <v>-0.18814869773611329</v>
      </c>
      <c r="D18" s="22">
        <v>-0.1143259910936307</v>
      </c>
      <c r="E18" s="22">
        <v>-0.0732518435933048</v>
      </c>
      <c r="F18" s="22">
        <v>-0.15860087181140856</v>
      </c>
      <c r="G18" s="22">
        <v>0.1199283635133649</v>
      </c>
      <c r="H18" s="22">
        <v>-0.07804276251960472</v>
      </c>
      <c r="I18" s="22">
        <v>-0.07725716113856965</v>
      </c>
      <c r="J18" s="22">
        <v>-0.028955489031696285</v>
      </c>
      <c r="K18" s="22">
        <v>-0.01663854992964625</v>
      </c>
      <c r="L18" s="22">
        <v>-0.1705984738786637</v>
      </c>
      <c r="M18" s="22">
        <v>-0.06693467785543336</v>
      </c>
      <c r="N18" s="22">
        <v>-0.002219027550468447</v>
      </c>
      <c r="O18" s="22">
        <v>-0.15030434296420478</v>
      </c>
      <c r="P18" s="22">
        <v>-0.2100722779171223</v>
      </c>
      <c r="Q18" s="22">
        <v>-0.1282068866165363</v>
      </c>
      <c r="R18" s="22">
        <v>-0.016619678109496064</v>
      </c>
      <c r="S18" s="22">
        <v>0.10732802101069036</v>
      </c>
      <c r="T18" s="22">
        <v>-0.03861800247056406</v>
      </c>
      <c r="U18" s="22">
        <v>0</v>
      </c>
      <c r="V18" s="37">
        <v>0</v>
      </c>
      <c r="W18" s="1"/>
      <c r="X18" s="10" t="s">
        <v>28</v>
      </c>
      <c r="Y18" s="22">
        <v>0</v>
      </c>
      <c r="Z18" s="22">
        <v>-0.003927581433196187</v>
      </c>
      <c r="AA18" s="22">
        <v>-0.08390954273901564</v>
      </c>
      <c r="AB18" s="22">
        <v>-0.18274737730842017</v>
      </c>
      <c r="AC18" s="22">
        <v>-0.12640195300287446</v>
      </c>
      <c r="AD18" s="22">
        <v>-0.13290128091471032</v>
      </c>
      <c r="AE18" s="22">
        <v>-0.13290967480633864</v>
      </c>
      <c r="AF18" s="22">
        <v>-0.1318667334881286</v>
      </c>
      <c r="AG18" s="22">
        <v>-0.041377330471205065</v>
      </c>
      <c r="AH18" s="22">
        <v>-0.05491671328963442</v>
      </c>
      <c r="AI18" s="22">
        <v>0.07361545637362157</v>
      </c>
      <c r="AJ18" s="22">
        <v>-0.0097123113074713</v>
      </c>
      <c r="AK18" s="22">
        <v>-0.07248833031901315</v>
      </c>
      <c r="AL18" s="22">
        <v>-0.0011132326895206962</v>
      </c>
      <c r="AM18" s="22">
        <v>-0.010761947467245403</v>
      </c>
      <c r="AN18" s="22">
        <v>-0.000463394489509078</v>
      </c>
      <c r="AO18" s="22">
        <v>0.041918925328664924</v>
      </c>
      <c r="AP18" s="22">
        <v>-0.02357913815699525</v>
      </c>
      <c r="AQ18" s="22">
        <v>-0.033937110034960194</v>
      </c>
      <c r="AR18" s="22">
        <v>0</v>
      </c>
      <c r="AS18" s="37">
        <v>0</v>
      </c>
    </row>
    <row r="19" spans="1:45" ht="12.75">
      <c r="A19" s="9" t="s">
        <v>29</v>
      </c>
      <c r="B19" s="22">
        <v>0</v>
      </c>
      <c r="C19" s="22">
        <v>0.7061384362057976</v>
      </c>
      <c r="D19" s="22">
        <v>0.6519914504777329</v>
      </c>
      <c r="E19" s="22">
        <v>0.6287995664393135</v>
      </c>
      <c r="F19" s="22">
        <v>0.5889326868516321</v>
      </c>
      <c r="G19" s="22">
        <v>0.65511596669821</v>
      </c>
      <c r="H19" s="22">
        <v>0.5813697862129412</v>
      </c>
      <c r="I19" s="22">
        <v>0.6451847604592598</v>
      </c>
      <c r="J19" s="22">
        <v>0.5770345831519201</v>
      </c>
      <c r="K19" s="22">
        <v>0.6430906549571562</v>
      </c>
      <c r="L19" s="22">
        <v>0.6155017449104172</v>
      </c>
      <c r="M19" s="22">
        <v>0.658756394077697</v>
      </c>
      <c r="N19" s="22">
        <v>0.7024824400144087</v>
      </c>
      <c r="O19" s="22">
        <v>0.6672795816750026</v>
      </c>
      <c r="P19" s="22">
        <v>0.7293983691821209</v>
      </c>
      <c r="Q19" s="22">
        <v>0.7575667546426597</v>
      </c>
      <c r="R19" s="22">
        <v>0.7150198762110352</v>
      </c>
      <c r="S19" s="22">
        <v>0.6239133313101566</v>
      </c>
      <c r="T19" s="22">
        <v>0.5101786127931768</v>
      </c>
      <c r="U19" s="22">
        <v>0</v>
      </c>
      <c r="V19" s="37">
        <v>0</v>
      </c>
      <c r="W19" s="1"/>
      <c r="X19" s="10" t="s">
        <v>29</v>
      </c>
      <c r="Y19" s="22">
        <v>0</v>
      </c>
      <c r="Z19" s="22">
        <v>0.6960421994345843</v>
      </c>
      <c r="AA19" s="22">
        <v>0.7026825857505048</v>
      </c>
      <c r="AB19" s="22">
        <v>0.6790097151423311</v>
      </c>
      <c r="AC19" s="22">
        <v>0.7056734776677257</v>
      </c>
      <c r="AD19" s="22">
        <v>0.6826953411276427</v>
      </c>
      <c r="AE19" s="22">
        <v>0.6678681074764167</v>
      </c>
      <c r="AF19" s="22">
        <v>0.6895963829128358</v>
      </c>
      <c r="AG19" s="22">
        <v>0.6855414869261803</v>
      </c>
      <c r="AH19" s="22">
        <v>0.7214738546494411</v>
      </c>
      <c r="AI19" s="22">
        <v>0.7006387395212768</v>
      </c>
      <c r="AJ19" s="22">
        <v>0.7113877904090329</v>
      </c>
      <c r="AK19" s="22">
        <v>0.7297913723210306</v>
      </c>
      <c r="AL19" s="22">
        <v>0.7133702516348651</v>
      </c>
      <c r="AM19" s="22">
        <v>0.7697533666012191</v>
      </c>
      <c r="AN19" s="22">
        <v>0.7099939244811525</v>
      </c>
      <c r="AO19" s="22">
        <v>0.6729352409890619</v>
      </c>
      <c r="AP19" s="22">
        <v>0.6136635154680842</v>
      </c>
      <c r="AQ19" s="22">
        <v>0.6685271351951931</v>
      </c>
      <c r="AR19" s="22">
        <v>0</v>
      </c>
      <c r="AS19" s="37">
        <v>0</v>
      </c>
    </row>
    <row r="20" spans="1:45" ht="12.75">
      <c r="A20" s="9" t="s">
        <v>30</v>
      </c>
      <c r="B20" s="22">
        <v>0</v>
      </c>
      <c r="C20" s="22">
        <v>-0.08274631121921161</v>
      </c>
      <c r="D20" s="22">
        <v>-0.06762440514075377</v>
      </c>
      <c r="E20" s="22">
        <v>-0.046565501807580206</v>
      </c>
      <c r="F20" s="22">
        <v>-0.06358664304099296</v>
      </c>
      <c r="G20" s="22">
        <v>0.0038320635267444702</v>
      </c>
      <c r="H20" s="22">
        <v>-0.016150084324799408</v>
      </c>
      <c r="I20" s="22">
        <v>-0.04416200271066541</v>
      </c>
      <c r="J20" s="22">
        <v>-0.03335554683408184</v>
      </c>
      <c r="K20" s="22">
        <v>-0.045724401006909776</v>
      </c>
      <c r="L20" s="22">
        <v>-0.054942576278618274</v>
      </c>
      <c r="M20" s="22">
        <v>-0.04376157295534193</v>
      </c>
      <c r="N20" s="22">
        <v>-0.029095826636003283</v>
      </c>
      <c r="O20" s="22">
        <v>-0.06920262104281596</v>
      </c>
      <c r="P20" s="22">
        <v>-0.06821776541419128</v>
      </c>
      <c r="Q20" s="22">
        <v>-0.03748120398472363</v>
      </c>
      <c r="R20" s="22">
        <v>-0.05387809388537136</v>
      </c>
      <c r="S20" s="22">
        <v>-0.009277295407049241</v>
      </c>
      <c r="T20" s="22">
        <v>0.014521464220036431</v>
      </c>
      <c r="U20" s="22">
        <v>0</v>
      </c>
      <c r="V20" s="37">
        <v>0</v>
      </c>
      <c r="W20" s="1"/>
      <c r="X20" s="10" t="s">
        <v>30</v>
      </c>
      <c r="Y20" s="22">
        <v>0</v>
      </c>
      <c r="Z20" s="22">
        <v>0.007954945608515666</v>
      </c>
      <c r="AA20" s="22">
        <v>-0.03537607276645068</v>
      </c>
      <c r="AB20" s="22">
        <v>-0.06318783418920829</v>
      </c>
      <c r="AC20" s="22">
        <v>-0.06475505005888513</v>
      </c>
      <c r="AD20" s="22">
        <v>-0.041411350855805946</v>
      </c>
      <c r="AE20" s="22">
        <v>-0.052672578961042826</v>
      </c>
      <c r="AF20" s="22">
        <v>-0.027443241282039378</v>
      </c>
      <c r="AG20" s="22">
        <v>-0.010569430355279267</v>
      </c>
      <c r="AH20" s="22">
        <v>-0.014922333969786124</v>
      </c>
      <c r="AI20" s="22">
        <v>-0.015964059675897715</v>
      </c>
      <c r="AJ20" s="22">
        <v>-0.00614671869389394</v>
      </c>
      <c r="AK20" s="22">
        <v>0.01584122566804044</v>
      </c>
      <c r="AL20" s="22">
        <v>-0.002385165450090307</v>
      </c>
      <c r="AM20" s="22">
        <v>-0.038433405720369664</v>
      </c>
      <c r="AN20" s="22">
        <v>-0.005350959220411825</v>
      </c>
      <c r="AO20" s="22">
        <v>0.0009467210043423036</v>
      </c>
      <c r="AP20" s="22">
        <v>0.005152027475888477</v>
      </c>
      <c r="AQ20" s="22">
        <v>-0.009545056397963221</v>
      </c>
      <c r="AR20" s="22">
        <v>0</v>
      </c>
      <c r="AS20" s="37">
        <v>0</v>
      </c>
    </row>
    <row r="21" spans="1:45" ht="12.75">
      <c r="A21" s="9" t="s">
        <v>31</v>
      </c>
      <c r="B21" s="22">
        <v>0</v>
      </c>
      <c r="C21" s="22">
        <v>0.2529454034560058</v>
      </c>
      <c r="D21" s="22">
        <v>0.2615398485711111</v>
      </c>
      <c r="E21" s="22">
        <v>0.2655675518879246</v>
      </c>
      <c r="F21" s="22">
        <v>0.2562114680656556</v>
      </c>
      <c r="G21" s="22">
        <v>0.23842511903243574</v>
      </c>
      <c r="H21" s="22">
        <v>0.24628698336053473</v>
      </c>
      <c r="I21" s="22">
        <v>0.24411872423913183</v>
      </c>
      <c r="J21" s="22">
        <v>0.2405460871164621</v>
      </c>
      <c r="K21" s="22">
        <v>0.24761741162079975</v>
      </c>
      <c r="L21" s="22">
        <v>0.24571329668015712</v>
      </c>
      <c r="M21" s="22">
        <v>0.24708711494290597</v>
      </c>
      <c r="N21" s="22">
        <v>0.26598299110062884</v>
      </c>
      <c r="O21" s="22">
        <v>0.25741985498681197</v>
      </c>
      <c r="P21" s="22">
        <v>0.2622172143681736</v>
      </c>
      <c r="Q21" s="22">
        <v>0.2573868954065102</v>
      </c>
      <c r="R21" s="22">
        <v>0.2635353379174823</v>
      </c>
      <c r="S21" s="22">
        <v>0.2568808169638552</v>
      </c>
      <c r="T21" s="22">
        <v>0.26000537643801125</v>
      </c>
      <c r="U21" s="22">
        <v>0</v>
      </c>
      <c r="V21" s="37">
        <v>0</v>
      </c>
      <c r="W21" s="1"/>
      <c r="X21" s="10" t="s">
        <v>31</v>
      </c>
      <c r="Y21" s="22">
        <v>0</v>
      </c>
      <c r="Z21" s="22">
        <v>0.25489893178734935</v>
      </c>
      <c r="AA21" s="22">
        <v>0.25070263499305073</v>
      </c>
      <c r="AB21" s="22">
        <v>0.25801628454051584</v>
      </c>
      <c r="AC21" s="22">
        <v>0.27171539453078114</v>
      </c>
      <c r="AD21" s="22">
        <v>0.24978383789212155</v>
      </c>
      <c r="AE21" s="22">
        <v>0.2720926871968851</v>
      </c>
      <c r="AF21" s="22">
        <v>0.24524000776819233</v>
      </c>
      <c r="AG21" s="22">
        <v>0.26936140198864256</v>
      </c>
      <c r="AH21" s="22">
        <v>0.24841003571674591</v>
      </c>
      <c r="AI21" s="22">
        <v>0.253340689352659</v>
      </c>
      <c r="AJ21" s="22">
        <v>0.23346642906630638</v>
      </c>
      <c r="AK21" s="22">
        <v>0.2637302018927188</v>
      </c>
      <c r="AL21" s="22">
        <v>0.25266939984573816</v>
      </c>
      <c r="AM21" s="22">
        <v>0.2551442458766361</v>
      </c>
      <c r="AN21" s="22">
        <v>0.23331390386160566</v>
      </c>
      <c r="AO21" s="22">
        <v>0.26576055081231253</v>
      </c>
      <c r="AP21" s="22">
        <v>0.2689953663677915</v>
      </c>
      <c r="AQ21" s="22">
        <v>0.2757679213442842</v>
      </c>
      <c r="AR21" s="22">
        <v>0</v>
      </c>
      <c r="AS21" s="37">
        <v>0</v>
      </c>
    </row>
    <row r="22" spans="1:45" ht="12.75">
      <c r="A22" s="9" t="s">
        <v>32</v>
      </c>
      <c r="B22" s="22">
        <v>0</v>
      </c>
      <c r="C22" s="22">
        <v>-0.14648056749768093</v>
      </c>
      <c r="D22" s="22">
        <v>-0.15487140216340367</v>
      </c>
      <c r="E22" s="22">
        <v>-0.19961923648281746</v>
      </c>
      <c r="F22" s="22">
        <v>-0.13400677832091348</v>
      </c>
      <c r="G22" s="22">
        <v>-0.022382177317323303</v>
      </c>
      <c r="H22" s="22">
        <v>-0.024828703186693238</v>
      </c>
      <c r="I22" s="22">
        <v>-0.06057690564486816</v>
      </c>
      <c r="J22" s="22">
        <v>-0.07395466362570578</v>
      </c>
      <c r="K22" s="22">
        <v>-0.12938597218007092</v>
      </c>
      <c r="L22" s="22">
        <v>-0.15355227882094563</v>
      </c>
      <c r="M22" s="22">
        <v>-0.10469218787641846</v>
      </c>
      <c r="N22" s="22">
        <v>-0.12952741721703703</v>
      </c>
      <c r="O22" s="22">
        <v>-0.14513776120577573</v>
      </c>
      <c r="P22" s="22">
        <v>-0.2089463127664525</v>
      </c>
      <c r="Q22" s="22">
        <v>-0.18202894474107426</v>
      </c>
      <c r="R22" s="22">
        <v>-0.18024351406247988</v>
      </c>
      <c r="S22" s="22">
        <v>-0.12570289016978956</v>
      </c>
      <c r="T22" s="22">
        <v>-0.02039015910485034</v>
      </c>
      <c r="U22" s="22">
        <v>0</v>
      </c>
      <c r="V22" s="37">
        <v>0</v>
      </c>
      <c r="W22" s="1"/>
      <c r="X22" s="10" t="s">
        <v>32</v>
      </c>
      <c r="Y22" s="22">
        <v>0</v>
      </c>
      <c r="Z22" s="22">
        <v>-0.07944780220263166</v>
      </c>
      <c r="AA22" s="22">
        <v>-0.11621630783179408</v>
      </c>
      <c r="AB22" s="22">
        <v>-0.18647653676872977</v>
      </c>
      <c r="AC22" s="22">
        <v>-0.17424474403935464</v>
      </c>
      <c r="AD22" s="22">
        <v>-0.14089665578746352</v>
      </c>
      <c r="AE22" s="22">
        <v>-0.094953025465566</v>
      </c>
      <c r="AF22" s="22">
        <v>-0.1255604302237119</v>
      </c>
      <c r="AG22" s="22">
        <v>-0.08548325872414467</v>
      </c>
      <c r="AH22" s="22">
        <v>-0.09126953036853863</v>
      </c>
      <c r="AI22" s="22">
        <v>-0.06058457612687196</v>
      </c>
      <c r="AJ22" s="22">
        <v>-0.01008162560508432</v>
      </c>
      <c r="AK22" s="22">
        <v>-0.023208418425922646</v>
      </c>
      <c r="AL22" s="22">
        <v>-0.040138853999799176</v>
      </c>
      <c r="AM22" s="22">
        <v>-0.07249695942198346</v>
      </c>
      <c r="AN22" s="22">
        <v>-0.04366084610751132</v>
      </c>
      <c r="AO22" s="22">
        <v>-0.05706081393580714</v>
      </c>
      <c r="AP22" s="22">
        <v>-0.0363333512794917</v>
      </c>
      <c r="AQ22" s="22">
        <v>-0.008556283799477107</v>
      </c>
      <c r="AR22" s="22">
        <v>0</v>
      </c>
      <c r="AS22" s="37">
        <v>0</v>
      </c>
    </row>
    <row r="23" spans="1:45" ht="12.75">
      <c r="A23" s="9" t="s">
        <v>33</v>
      </c>
      <c r="B23" s="22">
        <v>0</v>
      </c>
      <c r="C23" s="22">
        <v>0.7273519794688716</v>
      </c>
      <c r="D23" s="22">
        <v>0.7334800138465194</v>
      </c>
      <c r="E23" s="22">
        <v>0.7358549361716507</v>
      </c>
      <c r="F23" s="22">
        <v>0.7366296360116659</v>
      </c>
      <c r="G23" s="22">
        <v>0.7312511323587042</v>
      </c>
      <c r="H23" s="22">
        <v>0.7372175251889614</v>
      </c>
      <c r="I23" s="22">
        <v>0.7283230794342903</v>
      </c>
      <c r="J23" s="22">
        <v>0.7388921380250035</v>
      </c>
      <c r="K23" s="22">
        <v>0.7309983540721446</v>
      </c>
      <c r="L23" s="22">
        <v>0.7288660082301062</v>
      </c>
      <c r="M23" s="22">
        <v>0.7258206943157022</v>
      </c>
      <c r="N23" s="22">
        <v>0.7253073748417165</v>
      </c>
      <c r="O23" s="22">
        <v>0.7304244449781212</v>
      </c>
      <c r="P23" s="22">
        <v>0.7244094559321057</v>
      </c>
      <c r="Q23" s="22">
        <v>0.7223924766360763</v>
      </c>
      <c r="R23" s="22">
        <v>0.7257332786956427</v>
      </c>
      <c r="S23" s="22">
        <v>0.7273088324685981</v>
      </c>
      <c r="T23" s="22">
        <v>0.7383472999330456</v>
      </c>
      <c r="U23" s="22">
        <v>0</v>
      </c>
      <c r="V23" s="37">
        <v>0</v>
      </c>
      <c r="W23" s="1"/>
      <c r="X23" s="10" t="s">
        <v>33</v>
      </c>
      <c r="Y23" s="22">
        <v>0</v>
      </c>
      <c r="Z23" s="22">
        <v>0.7278528206632042</v>
      </c>
      <c r="AA23" s="22">
        <v>0.7286863250223274</v>
      </c>
      <c r="AB23" s="22">
        <v>0.7318860709423656</v>
      </c>
      <c r="AC23" s="22">
        <v>0.7311371518452743</v>
      </c>
      <c r="AD23" s="22">
        <v>0.730681173076757</v>
      </c>
      <c r="AE23" s="22">
        <v>0.7319280319983347</v>
      </c>
      <c r="AF23" s="22">
        <v>0.7265826096419106</v>
      </c>
      <c r="AG23" s="22">
        <v>0.7266090235528198</v>
      </c>
      <c r="AH23" s="22">
        <v>0.7239882729208831</v>
      </c>
      <c r="AI23" s="22">
        <v>0.7228695207223754</v>
      </c>
      <c r="AJ23" s="22">
        <v>0.7239450706175266</v>
      </c>
      <c r="AK23" s="22">
        <v>0.7226054874585912</v>
      </c>
      <c r="AL23" s="22">
        <v>0.7248900721695148</v>
      </c>
      <c r="AM23" s="22">
        <v>0.7239496328159063</v>
      </c>
      <c r="AN23" s="22">
        <v>0.7229278879420591</v>
      </c>
      <c r="AO23" s="22">
        <v>0.7274149488312793</v>
      </c>
      <c r="AP23" s="22">
        <v>0.7304648824409774</v>
      </c>
      <c r="AQ23" s="22">
        <v>0.7247293494484398</v>
      </c>
      <c r="AR23" s="22">
        <v>0</v>
      </c>
      <c r="AS23" s="37">
        <v>0</v>
      </c>
    </row>
    <row r="24" spans="1:45" ht="12.75">
      <c r="A24" s="9" t="s">
        <v>34</v>
      </c>
      <c r="B24" s="22">
        <v>0</v>
      </c>
      <c r="C24" s="22">
        <v>-0.19000300304857343</v>
      </c>
      <c r="D24" s="22">
        <v>-0.215827648121074</v>
      </c>
      <c r="E24" s="22">
        <v>-0.2988852288487298</v>
      </c>
      <c r="F24" s="22">
        <v>-0.171016042657699</v>
      </c>
      <c r="G24" s="22">
        <v>-0.029943717499219362</v>
      </c>
      <c r="H24" s="22">
        <v>-0.014308933741583353</v>
      </c>
      <c r="I24" s="22">
        <v>-0.08398628998776053</v>
      </c>
      <c r="J24" s="22">
        <v>-0.1420787467188109</v>
      </c>
      <c r="K24" s="22">
        <v>-0.20892262690273639</v>
      </c>
      <c r="L24" s="22">
        <v>-0.22870534690500602</v>
      </c>
      <c r="M24" s="22">
        <v>-0.13838908620557605</v>
      </c>
      <c r="N24" s="22">
        <v>-0.19087495664383242</v>
      </c>
      <c r="O24" s="22">
        <v>-0.21583344182584308</v>
      </c>
      <c r="P24" s="22">
        <v>-0.311140144273399</v>
      </c>
      <c r="Q24" s="22">
        <v>-0.2675261708750364</v>
      </c>
      <c r="R24" s="22">
        <v>-0.2609187148971375</v>
      </c>
      <c r="S24" s="22">
        <v>-0.20255388966897164</v>
      </c>
      <c r="T24" s="22">
        <v>-0.035890910496518824</v>
      </c>
      <c r="U24" s="22">
        <v>0</v>
      </c>
      <c r="V24" s="37">
        <v>0</v>
      </c>
      <c r="W24" s="1"/>
      <c r="X24" s="10" t="s">
        <v>34</v>
      </c>
      <c r="Y24" s="22">
        <v>0</v>
      </c>
      <c r="Z24" s="22">
        <v>-0.11811369871344311</v>
      </c>
      <c r="AA24" s="22">
        <v>-0.1393666533938877</v>
      </c>
      <c r="AB24" s="22">
        <v>-0.2387797959791169</v>
      </c>
      <c r="AC24" s="22">
        <v>-0.23357950167734676</v>
      </c>
      <c r="AD24" s="22">
        <v>-0.1967097363698206</v>
      </c>
      <c r="AE24" s="22">
        <v>-0.12154066046226622</v>
      </c>
      <c r="AF24" s="22">
        <v>-0.16533355397753025</v>
      </c>
      <c r="AG24" s="22">
        <v>-0.13015172190796986</v>
      </c>
      <c r="AH24" s="22">
        <v>-0.18976325078330777</v>
      </c>
      <c r="AI24" s="22">
        <v>-0.10039630252996509</v>
      </c>
      <c r="AJ24" s="22">
        <v>-0.008312356018012682</v>
      </c>
      <c r="AK24" s="22">
        <v>-0.05463021291738576</v>
      </c>
      <c r="AL24" s="22">
        <v>-0.07665419038991816</v>
      </c>
      <c r="AM24" s="22">
        <v>-0.08211250347768824</v>
      </c>
      <c r="AN24" s="22">
        <v>-0.03431259223429267</v>
      </c>
      <c r="AO24" s="22">
        <v>-0.08554184741459268</v>
      </c>
      <c r="AP24" s="22">
        <v>-0.024658682329694766</v>
      </c>
      <c r="AQ24" s="22">
        <v>0.04203007510069582</v>
      </c>
      <c r="AR24" s="22">
        <v>0</v>
      </c>
      <c r="AS24" s="37">
        <v>0</v>
      </c>
    </row>
    <row r="25" spans="1:45" ht="12.75">
      <c r="A25" s="9" t="s">
        <v>35</v>
      </c>
      <c r="B25" s="22">
        <v>0</v>
      </c>
      <c r="C25" s="22">
        <v>0.8340497766626577</v>
      </c>
      <c r="D25" s="22">
        <v>0.8385870384951143</v>
      </c>
      <c r="E25" s="22">
        <v>0.8421856547561759</v>
      </c>
      <c r="F25" s="22">
        <v>0.8260269634075132</v>
      </c>
      <c r="G25" s="22">
        <v>0.8001120828566286</v>
      </c>
      <c r="H25" s="22">
        <v>0.8018650630114943</v>
      </c>
      <c r="I25" s="22">
        <v>0.8068721018165391</v>
      </c>
      <c r="J25" s="22">
        <v>0.8057711576185909</v>
      </c>
      <c r="K25" s="22">
        <v>0.8097497728560031</v>
      </c>
      <c r="L25" s="22">
        <v>0.7935379787714882</v>
      </c>
      <c r="M25" s="22">
        <v>0.8187105180783307</v>
      </c>
      <c r="N25" s="22">
        <v>0.784213799979617</v>
      </c>
      <c r="O25" s="22">
        <v>0.8081808262118951</v>
      </c>
      <c r="P25" s="22">
        <v>0.7979383395295647</v>
      </c>
      <c r="Q25" s="22">
        <v>0.7686161231784321</v>
      </c>
      <c r="R25" s="22">
        <v>0.7845874734084963</v>
      </c>
      <c r="S25" s="22">
        <v>0.8184545537901383</v>
      </c>
      <c r="T25" s="22">
        <v>0.8179060278408172</v>
      </c>
      <c r="U25" s="22">
        <v>0</v>
      </c>
      <c r="V25" s="37">
        <v>0</v>
      </c>
      <c r="W25" s="1"/>
      <c r="X25" s="10" t="s">
        <v>35</v>
      </c>
      <c r="Y25" s="22">
        <v>0</v>
      </c>
      <c r="Z25" s="22">
        <v>0.8762283413375216</v>
      </c>
      <c r="AA25" s="22">
        <v>0.8850646066223447</v>
      </c>
      <c r="AB25" s="22">
        <v>0.8837835421845499</v>
      </c>
      <c r="AC25" s="22">
        <v>0.8510914037359321</v>
      </c>
      <c r="AD25" s="22">
        <v>0.8560934844415868</v>
      </c>
      <c r="AE25" s="22">
        <v>0.8548827438220643</v>
      </c>
      <c r="AF25" s="22">
        <v>0.851100669224133</v>
      </c>
      <c r="AG25" s="22">
        <v>0.8283244974860118</v>
      </c>
      <c r="AH25" s="22">
        <v>0.8464128181402606</v>
      </c>
      <c r="AI25" s="22">
        <v>0.8221310167961702</v>
      </c>
      <c r="AJ25" s="22">
        <v>0.8411275140350791</v>
      </c>
      <c r="AK25" s="22">
        <v>0.8082087347073469</v>
      </c>
      <c r="AL25" s="22">
        <v>0.8233715110923456</v>
      </c>
      <c r="AM25" s="22">
        <v>0.8222879135756997</v>
      </c>
      <c r="AN25" s="22">
        <v>0.8220203761782906</v>
      </c>
      <c r="AO25" s="22">
        <v>0.8496129548825473</v>
      </c>
      <c r="AP25" s="22">
        <v>0.8559543563405494</v>
      </c>
      <c r="AQ25" s="22">
        <v>0.8300984927150392</v>
      </c>
      <c r="AR25" s="22">
        <v>0</v>
      </c>
      <c r="AS25" s="37">
        <v>0</v>
      </c>
    </row>
    <row r="26" spans="1:45" ht="12.75">
      <c r="A26" s="9" t="s">
        <v>36</v>
      </c>
      <c r="B26" s="22">
        <v>0</v>
      </c>
      <c r="C26" s="22">
        <v>-0.05482397624320913</v>
      </c>
      <c r="D26" s="22">
        <v>-0.05284766515215814</v>
      </c>
      <c r="E26" s="22">
        <v>-0.07658295545776295</v>
      </c>
      <c r="F26" s="22">
        <v>-0.03895601151799313</v>
      </c>
      <c r="G26" s="22">
        <v>0.011249722895693972</v>
      </c>
      <c r="H26" s="22">
        <v>0.018671696447886344</v>
      </c>
      <c r="I26" s="22">
        <v>-0.0055214895932016155</v>
      </c>
      <c r="J26" s="22">
        <v>-0.020021260117922504</v>
      </c>
      <c r="K26" s="22">
        <v>-0.045637300353871806</v>
      </c>
      <c r="L26" s="22">
        <v>-0.06071902816199584</v>
      </c>
      <c r="M26" s="22">
        <v>-0.027837128341889714</v>
      </c>
      <c r="N26" s="22">
        <v>-0.04289371114337713</v>
      </c>
      <c r="O26" s="22">
        <v>-0.040357185957081536</v>
      </c>
      <c r="P26" s="22">
        <v>-0.07287512408315387</v>
      </c>
      <c r="Q26" s="22">
        <v>-0.060332262241386186</v>
      </c>
      <c r="R26" s="22">
        <v>-0.06594329321528979</v>
      </c>
      <c r="S26" s="22">
        <v>-0.03762911565638659</v>
      </c>
      <c r="T26" s="22">
        <v>0.006074411861656351</v>
      </c>
      <c r="U26" s="22">
        <v>0</v>
      </c>
      <c r="V26" s="37">
        <v>0</v>
      </c>
      <c r="W26" s="1"/>
      <c r="X26" s="10" t="s">
        <v>36</v>
      </c>
      <c r="Y26" s="22">
        <v>0</v>
      </c>
      <c r="Z26" s="22">
        <v>-0.03598351289979478</v>
      </c>
      <c r="AA26" s="22">
        <v>-0.0462777168539997</v>
      </c>
      <c r="AB26" s="22">
        <v>-0.06571074327428883</v>
      </c>
      <c r="AC26" s="22">
        <v>-0.06463177378333965</v>
      </c>
      <c r="AD26" s="22">
        <v>-0.06159737607610162</v>
      </c>
      <c r="AE26" s="22">
        <v>-0.03098714526629293</v>
      </c>
      <c r="AF26" s="22">
        <v>-0.054637793263628054</v>
      </c>
      <c r="AG26" s="22">
        <v>-0.037015347975394915</v>
      </c>
      <c r="AH26" s="22">
        <v>-0.05679200433998145</v>
      </c>
      <c r="AI26" s="22">
        <v>-0.03500503065050441</v>
      </c>
      <c r="AJ26" s="22">
        <v>-8.788484687908865E-05</v>
      </c>
      <c r="AK26" s="22">
        <v>-0.00917397755818442</v>
      </c>
      <c r="AL26" s="22">
        <v>-0.018491812202855697</v>
      </c>
      <c r="AM26" s="22">
        <v>-0.023977981928929377</v>
      </c>
      <c r="AN26" s="22">
        <v>-0.013057090435556857</v>
      </c>
      <c r="AO26" s="22">
        <v>-0.02925798268692893</v>
      </c>
      <c r="AP26" s="22">
        <v>-0.009149525638392022</v>
      </c>
      <c r="AQ26" s="22">
        <v>-0.0005685181529236857</v>
      </c>
      <c r="AR26" s="22">
        <v>0</v>
      </c>
      <c r="AS26" s="37">
        <v>0</v>
      </c>
    </row>
    <row r="27" spans="1:45" ht="12.75">
      <c r="A27" s="9" t="s">
        <v>37</v>
      </c>
      <c r="B27" s="22">
        <v>0</v>
      </c>
      <c r="C27" s="22">
        <v>0.25059296044356616</v>
      </c>
      <c r="D27" s="22">
        <v>0.22982948490540178</v>
      </c>
      <c r="E27" s="22">
        <v>0.217837724229621</v>
      </c>
      <c r="F27" s="22">
        <v>0.24738188434657965</v>
      </c>
      <c r="G27" s="22">
        <v>0.2545766860911217</v>
      </c>
      <c r="H27" s="22">
        <v>0.25973415057093197</v>
      </c>
      <c r="I27" s="22">
        <v>0.2424324097983372</v>
      </c>
      <c r="J27" s="22">
        <v>0.2539734285299996</v>
      </c>
      <c r="K27" s="22">
        <v>0.23143986321371862</v>
      </c>
      <c r="L27" s="22">
        <v>0.2348415081190342</v>
      </c>
      <c r="M27" s="22">
        <v>0.23906408594702377</v>
      </c>
      <c r="N27" s="22">
        <v>0.2396013469211491</v>
      </c>
      <c r="O27" s="22">
        <v>0.2192436905261539</v>
      </c>
      <c r="P27" s="22">
        <v>0.2128434919814976</v>
      </c>
      <c r="Q27" s="22">
        <v>0.20689608850918145</v>
      </c>
      <c r="R27" s="22">
        <v>0.20430108727428467</v>
      </c>
      <c r="S27" s="22">
        <v>0.21985867910064752</v>
      </c>
      <c r="T27" s="22">
        <v>0.23418130274797333</v>
      </c>
      <c r="U27" s="22">
        <v>0</v>
      </c>
      <c r="V27" s="37">
        <v>0</v>
      </c>
      <c r="W27" s="1"/>
      <c r="X27" s="10" t="s">
        <v>37</v>
      </c>
      <c r="Y27" s="22">
        <v>0</v>
      </c>
      <c r="Z27" s="22">
        <v>0.23685241223073705</v>
      </c>
      <c r="AA27" s="22">
        <v>0.22066448921624934</v>
      </c>
      <c r="AB27" s="22">
        <v>0.21280146063075642</v>
      </c>
      <c r="AC27" s="22">
        <v>0.20956522012259488</v>
      </c>
      <c r="AD27" s="22">
        <v>0.2412855177508724</v>
      </c>
      <c r="AE27" s="22">
        <v>0.224763788733762</v>
      </c>
      <c r="AF27" s="22">
        <v>0.22388263423883936</v>
      </c>
      <c r="AG27" s="22">
        <v>0.21732591016559835</v>
      </c>
      <c r="AH27" s="22">
        <v>0.21116892208815435</v>
      </c>
      <c r="AI27" s="22">
        <v>0.22299553383573906</v>
      </c>
      <c r="AJ27" s="22">
        <v>0.24963642207111947</v>
      </c>
      <c r="AK27" s="22">
        <v>0.24669381453843958</v>
      </c>
      <c r="AL27" s="22">
        <v>0.247540867471224</v>
      </c>
      <c r="AM27" s="22">
        <v>0.21838205121710202</v>
      </c>
      <c r="AN27" s="22">
        <v>0.24829554517274147</v>
      </c>
      <c r="AO27" s="22">
        <v>0.21612617866596004</v>
      </c>
      <c r="AP27" s="22">
        <v>0.22861009345941288</v>
      </c>
      <c r="AQ27" s="22">
        <v>0.24367846697032097</v>
      </c>
      <c r="AR27" s="22">
        <v>0</v>
      </c>
      <c r="AS27" s="37">
        <v>0</v>
      </c>
    </row>
    <row r="28" spans="1:45" ht="12.75">
      <c r="A28" s="9" t="s">
        <v>38</v>
      </c>
      <c r="B28" s="22">
        <v>0</v>
      </c>
      <c r="C28" s="22">
        <v>0.21029069417249613</v>
      </c>
      <c r="D28" s="22">
        <v>0.21028758401063768</v>
      </c>
      <c r="E28" s="22">
        <v>0.271086028796319</v>
      </c>
      <c r="F28" s="22">
        <v>0.18399015813971104</v>
      </c>
      <c r="G28" s="22">
        <v>0.026281562871412048</v>
      </c>
      <c r="H28" s="22">
        <v>0.026123870453945784</v>
      </c>
      <c r="I28" s="22">
        <v>0.08575614650143594</v>
      </c>
      <c r="J28" s="22">
        <v>0.11013563161518455</v>
      </c>
      <c r="K28" s="22">
        <v>0.18210255338457282</v>
      </c>
      <c r="L28" s="22">
        <v>0.21336177038649193</v>
      </c>
      <c r="M28" s="22">
        <v>0.1392441834477766</v>
      </c>
      <c r="N28" s="22">
        <v>0.17272707525857361</v>
      </c>
      <c r="O28" s="22">
        <v>0.19866407005342013</v>
      </c>
      <c r="P28" s="22">
        <v>0.2826971726436001</v>
      </c>
      <c r="Q28" s="22">
        <v>0.25038435827960204</v>
      </c>
      <c r="R28" s="22">
        <v>0.23785609573075545</v>
      </c>
      <c r="S28" s="22">
        <v>0.16964670377456792</v>
      </c>
      <c r="T28" s="22">
        <v>0.025391715665267947</v>
      </c>
      <c r="U28" s="22">
        <v>0</v>
      </c>
      <c r="V28" s="37">
        <v>0</v>
      </c>
      <c r="W28" s="1"/>
      <c r="X28" s="10" t="s">
        <v>38</v>
      </c>
      <c r="Y28" s="22">
        <v>0</v>
      </c>
      <c r="Z28" s="22">
        <v>0.10838124115832587</v>
      </c>
      <c r="AA28" s="22">
        <v>0.15785430088608932</v>
      </c>
      <c r="AB28" s="22">
        <v>0.25204391596416414</v>
      </c>
      <c r="AC28" s="22">
        <v>0.23725228056935277</v>
      </c>
      <c r="AD28" s="22">
        <v>0.1904018590839603</v>
      </c>
      <c r="AE28" s="22">
        <v>0.1276900445489232</v>
      </c>
      <c r="AF28" s="22">
        <v>0.1699283318188029</v>
      </c>
      <c r="AG28" s="22">
        <v>0.11780050620474407</v>
      </c>
      <c r="AH28" s="22">
        <v>0.14709694301613582</v>
      </c>
      <c r="AI28" s="22">
        <v>0.10371910634529583</v>
      </c>
      <c r="AJ28" s="22">
        <v>0.015072562142097075</v>
      </c>
      <c r="AK28" s="22">
        <v>0.027489036461107973</v>
      </c>
      <c r="AL28" s="22">
        <v>0.06279693015087778</v>
      </c>
      <c r="AM28" s="22">
        <v>0.10402872515964917</v>
      </c>
      <c r="AN28" s="22">
        <v>0.061809900564389855</v>
      </c>
      <c r="AO28" s="22">
        <v>0.08318178825853281</v>
      </c>
      <c r="AP28" s="22">
        <v>0.048769220452946266</v>
      </c>
      <c r="AQ28" s="22">
        <v>0.0016717979238849003</v>
      </c>
      <c r="AR28" s="22">
        <v>0</v>
      </c>
      <c r="AS28" s="37">
        <v>0</v>
      </c>
    </row>
    <row r="29" spans="1:45" ht="13.5" thickBot="1">
      <c r="A29" s="12" t="s">
        <v>39</v>
      </c>
      <c r="B29" s="22">
        <v>0</v>
      </c>
      <c r="C29" s="22">
        <v>-0.6398760200600797</v>
      </c>
      <c r="D29" s="22">
        <v>-0.6316165304273593</v>
      </c>
      <c r="E29" s="22">
        <v>-0.6384333167746535</v>
      </c>
      <c r="F29" s="22">
        <v>-0.6406348392390124</v>
      </c>
      <c r="G29" s="22">
        <v>-0.6364555707914663</v>
      </c>
      <c r="H29" s="22">
        <v>-0.635127691902488</v>
      </c>
      <c r="I29" s="22">
        <v>-0.6333939938453448</v>
      </c>
      <c r="J29" s="22">
        <v>-0.6374078560829268</v>
      </c>
      <c r="K29" s="22">
        <v>-0.6320552198608611</v>
      </c>
      <c r="L29" s="22">
        <v>-0.6320103174251263</v>
      </c>
      <c r="M29" s="22">
        <v>-0.6339614446625174</v>
      </c>
      <c r="N29" s="22">
        <v>-0.6321328459031489</v>
      </c>
      <c r="O29" s="22">
        <v>-0.6274390148652403</v>
      </c>
      <c r="P29" s="22">
        <v>-0.6319909419861567</v>
      </c>
      <c r="Q29" s="22">
        <v>-0.6254111899979278</v>
      </c>
      <c r="R29" s="22">
        <v>-0.6176600188637345</v>
      </c>
      <c r="S29" s="22">
        <v>-0.6268493327884533</v>
      </c>
      <c r="T29" s="22">
        <v>-0.637507543404374</v>
      </c>
      <c r="U29" s="22">
        <v>0</v>
      </c>
      <c r="V29" s="38">
        <v>0</v>
      </c>
      <c r="W29" s="1"/>
      <c r="X29" s="11" t="s">
        <v>39</v>
      </c>
      <c r="Y29" s="24">
        <v>0</v>
      </c>
      <c r="Z29" s="24">
        <v>-0.6372549375619264</v>
      </c>
      <c r="AA29" s="24">
        <v>-0.6360754129869894</v>
      </c>
      <c r="AB29" s="24">
        <v>-0.6384139535406953</v>
      </c>
      <c r="AC29" s="24">
        <v>-0.6376748209984591</v>
      </c>
      <c r="AD29" s="24">
        <v>-0.638979152673427</v>
      </c>
      <c r="AE29" s="24">
        <v>-0.636754183775431</v>
      </c>
      <c r="AF29" s="24">
        <v>-0.6415610663890179</v>
      </c>
      <c r="AG29" s="24">
        <v>-0.6344182200868684</v>
      </c>
      <c r="AH29" s="24">
        <v>-0.6370794298642164</v>
      </c>
      <c r="AI29" s="24">
        <v>-0.635464861158276</v>
      </c>
      <c r="AJ29" s="24">
        <v>-0.6447690084991503</v>
      </c>
      <c r="AK29" s="24">
        <v>-0.6331949180860055</v>
      </c>
      <c r="AL29" s="24">
        <v>-0.6372907661767079</v>
      </c>
      <c r="AM29" s="24">
        <v>-0.6336734209946502</v>
      </c>
      <c r="AN29" s="24">
        <v>-0.6414893280186557</v>
      </c>
      <c r="AO29" s="24">
        <v>-0.6335322641392842</v>
      </c>
      <c r="AP29" s="24">
        <v>-0.6384766652745837</v>
      </c>
      <c r="AQ29" s="24">
        <v>-0.6419168144582639</v>
      </c>
      <c r="AR29" s="24">
        <v>0</v>
      </c>
      <c r="AS29" s="38">
        <v>0</v>
      </c>
    </row>
    <row r="30" spans="1:45" ht="12.75">
      <c r="A30" s="87" t="s">
        <v>40</v>
      </c>
      <c r="B30" s="20">
        <v>0</v>
      </c>
      <c r="C30" s="20">
        <v>10.514941612746664</v>
      </c>
      <c r="D30" s="20">
        <v>-13.465851436912581</v>
      </c>
      <c r="E30" s="20">
        <v>2.152818640013294</v>
      </c>
      <c r="F30" s="20">
        <v>9.809029798269691</v>
      </c>
      <c r="G30" s="20">
        <v>-0.48705338209697047</v>
      </c>
      <c r="H30" s="20">
        <v>-0.1296752752546766</v>
      </c>
      <c r="I30" s="20">
        <v>1.43048223387901</v>
      </c>
      <c r="J30" s="20">
        <v>-11.301185767918232</v>
      </c>
      <c r="K30" s="20">
        <v>0.6922884987398783</v>
      </c>
      <c r="L30" s="20">
        <v>-2.6584936480585384</v>
      </c>
      <c r="M30" s="20">
        <v>-12.527877162213827</v>
      </c>
      <c r="N30" s="20">
        <v>0.6744960482830757</v>
      </c>
      <c r="O30" s="20">
        <v>3.017466764216961</v>
      </c>
      <c r="P30" s="20">
        <v>3.1043070861702002</v>
      </c>
      <c r="Q30" s="20">
        <v>-3.10007323937051</v>
      </c>
      <c r="R30" s="20">
        <v>2.7696475520375934</v>
      </c>
      <c r="S30" s="20">
        <v>6.2067484875372045</v>
      </c>
      <c r="T30" s="20">
        <v>3.2979831899317844</v>
      </c>
      <c r="U30" s="20">
        <v>0</v>
      </c>
      <c r="V30" s="36" t="s">
        <v>125</v>
      </c>
      <c r="W30" s="1"/>
      <c r="X30" s="10" t="s">
        <v>40</v>
      </c>
      <c r="Y30" s="22">
        <v>0</v>
      </c>
      <c r="Z30" s="22">
        <v>6.31534053515801</v>
      </c>
      <c r="AA30" s="22">
        <v>-9.339701383265144</v>
      </c>
      <c r="AB30" s="22">
        <v>-5.458124136614091</v>
      </c>
      <c r="AC30" s="22">
        <v>6.019656175581099</v>
      </c>
      <c r="AD30" s="22">
        <v>-6.5873551024833805</v>
      </c>
      <c r="AE30" s="22">
        <v>-13.597908449363368</v>
      </c>
      <c r="AF30" s="22">
        <v>8.172706122610089</v>
      </c>
      <c r="AG30" s="22">
        <v>-18.129602253352484</v>
      </c>
      <c r="AH30" s="22">
        <v>7.024849793787115</v>
      </c>
      <c r="AI30" s="22">
        <v>6.043345556667249</v>
      </c>
      <c r="AJ30" s="22">
        <v>6.204259817726656</v>
      </c>
      <c r="AK30" s="22">
        <v>-15.490263299642503</v>
      </c>
      <c r="AL30" s="22">
        <v>-13.46193414576044</v>
      </c>
      <c r="AM30" s="22">
        <v>7.730104870242902</v>
      </c>
      <c r="AN30" s="22">
        <v>10.034644090263034</v>
      </c>
      <c r="AO30" s="22">
        <v>7.965612665649729</v>
      </c>
      <c r="AP30" s="22">
        <v>7.572795886218822</v>
      </c>
      <c r="AQ30" s="22">
        <v>8.98157325657688</v>
      </c>
      <c r="AR30" s="22">
        <v>0</v>
      </c>
      <c r="AS30" s="36"/>
    </row>
    <row r="31" spans="1:45" ht="12.75">
      <c r="A31" s="9" t="s">
        <v>41</v>
      </c>
      <c r="B31" s="22">
        <v>0</v>
      </c>
      <c r="C31" s="22">
        <v>1.1953438644046384</v>
      </c>
      <c r="D31" s="22">
        <v>1.2846731368723705</v>
      </c>
      <c r="E31" s="22">
        <v>0.5437642549411132</v>
      </c>
      <c r="F31" s="22">
        <v>2.274373053277696</v>
      </c>
      <c r="G31" s="22">
        <v>1.8264607179694758</v>
      </c>
      <c r="H31" s="22">
        <v>2.898858862978156</v>
      </c>
      <c r="I31" s="22">
        <v>0.5532298498692447</v>
      </c>
      <c r="J31" s="22">
        <v>0.3555167174883014</v>
      </c>
      <c r="K31" s="22">
        <v>0.37905243418755874</v>
      </c>
      <c r="L31" s="22">
        <v>1.1202803397783498</v>
      </c>
      <c r="M31" s="22">
        <v>0.3262640684699922</v>
      </c>
      <c r="N31" s="22">
        <v>1.2073127865476234</v>
      </c>
      <c r="O31" s="22">
        <v>1.638228004383743</v>
      </c>
      <c r="P31" s="22">
        <v>0.5884611782069228</v>
      </c>
      <c r="Q31" s="22">
        <v>0.6199214406428122</v>
      </c>
      <c r="R31" s="22">
        <v>0.4602417214081669</v>
      </c>
      <c r="S31" s="22">
        <v>0.5365016689465311</v>
      </c>
      <c r="T31" s="22">
        <v>0.6836828948181084</v>
      </c>
      <c r="U31" s="22">
        <v>0</v>
      </c>
      <c r="V31" s="37">
        <v>0</v>
      </c>
      <c r="W31" s="1"/>
      <c r="X31" s="10" t="s">
        <v>41</v>
      </c>
      <c r="Y31" s="22">
        <v>0</v>
      </c>
      <c r="Z31" s="22">
        <v>1.2706422049377533</v>
      </c>
      <c r="AA31" s="22">
        <v>0.25219460001471045</v>
      </c>
      <c r="AB31" s="22">
        <v>0.350527416815293</v>
      </c>
      <c r="AC31" s="22">
        <v>0.7899287732767762</v>
      </c>
      <c r="AD31" s="22">
        <v>1.0168918560118116</v>
      </c>
      <c r="AE31" s="22">
        <v>1.3518329179313018</v>
      </c>
      <c r="AF31" s="22">
        <v>0.7802920475940802</v>
      </c>
      <c r="AG31" s="22">
        <v>0.8954920337898296</v>
      </c>
      <c r="AH31" s="22">
        <v>0.7826222343747742</v>
      </c>
      <c r="AI31" s="22">
        <v>0.7297932906991396</v>
      </c>
      <c r="AJ31" s="22">
        <v>0.8906826524594187</v>
      </c>
      <c r="AK31" s="22">
        <v>1.02068948456843</v>
      </c>
      <c r="AL31" s="22">
        <v>-0.15287839396237415</v>
      </c>
      <c r="AM31" s="22">
        <v>0.5656165405824578</v>
      </c>
      <c r="AN31" s="22">
        <v>-1.1140176614914399</v>
      </c>
      <c r="AO31" s="22">
        <v>0.6057503570044068</v>
      </c>
      <c r="AP31" s="22">
        <v>0.3892958412478965</v>
      </c>
      <c r="AQ31" s="22">
        <v>1.157586928447662</v>
      </c>
      <c r="AR31" s="22">
        <v>0</v>
      </c>
      <c r="AS31" s="37">
        <v>0</v>
      </c>
    </row>
    <row r="32" spans="1:45" ht="12.75">
      <c r="A32" s="9" t="s">
        <v>42</v>
      </c>
      <c r="B32" s="22">
        <v>0</v>
      </c>
      <c r="C32" s="22">
        <v>0.2403792044972021</v>
      </c>
      <c r="D32" s="22">
        <v>-0.019523511946359345</v>
      </c>
      <c r="E32" s="22">
        <v>0.28077119742818984</v>
      </c>
      <c r="F32" s="22">
        <v>0.36459527592391683</v>
      </c>
      <c r="G32" s="22">
        <v>-0.5658075231940114</v>
      </c>
      <c r="H32" s="22">
        <v>-0.15486396474403932</v>
      </c>
      <c r="I32" s="22">
        <v>-0.370644359485047</v>
      </c>
      <c r="J32" s="22">
        <v>-0.6856542254961595</v>
      </c>
      <c r="K32" s="22">
        <v>0.0008994552751492857</v>
      </c>
      <c r="L32" s="22">
        <v>0.04103376283715038</v>
      </c>
      <c r="M32" s="22">
        <v>-0.6365913777248244</v>
      </c>
      <c r="N32" s="22">
        <v>-0.6272503707562085</v>
      </c>
      <c r="O32" s="22">
        <v>0.517058287406745</v>
      </c>
      <c r="P32" s="22">
        <v>0.5238642983525855</v>
      </c>
      <c r="Q32" s="22">
        <v>0.08831218718792404</v>
      </c>
      <c r="R32" s="22">
        <v>0.3734926774582342</v>
      </c>
      <c r="S32" s="22">
        <v>-0.5132187516862239</v>
      </c>
      <c r="T32" s="22">
        <v>-0.8356200304445796</v>
      </c>
      <c r="U32" s="22">
        <v>0</v>
      </c>
      <c r="V32" s="37">
        <v>0</v>
      </c>
      <c r="W32" s="1"/>
      <c r="X32" s="10" t="s">
        <v>42</v>
      </c>
      <c r="Y32" s="22">
        <v>0</v>
      </c>
      <c r="Z32" s="22">
        <v>0.41611695732165704</v>
      </c>
      <c r="AA32" s="22">
        <v>-0.09455583298639451</v>
      </c>
      <c r="AB32" s="22">
        <v>-0.40110418220144056</v>
      </c>
      <c r="AC32" s="22">
        <v>0.3524130520667452</v>
      </c>
      <c r="AD32" s="22">
        <v>0.7437585485837317</v>
      </c>
      <c r="AE32" s="22">
        <v>0.5359421579968714</v>
      </c>
      <c r="AF32" s="22">
        <v>0.08979192645924539</v>
      </c>
      <c r="AG32" s="22">
        <v>0.36863027308894947</v>
      </c>
      <c r="AH32" s="22">
        <v>0.3195369624574826</v>
      </c>
      <c r="AI32" s="22">
        <v>0.1198020813751305</v>
      </c>
      <c r="AJ32" s="22">
        <v>-0.18714539674824815</v>
      </c>
      <c r="AK32" s="22">
        <v>0.6351951038426561</v>
      </c>
      <c r="AL32" s="22">
        <v>0.42551628323128377</v>
      </c>
      <c r="AM32" s="22">
        <v>-0.3700560166917495</v>
      </c>
      <c r="AN32" s="22">
        <v>-0.13222106140057732</v>
      </c>
      <c r="AO32" s="22">
        <v>0.16230693019151438</v>
      </c>
      <c r="AP32" s="22">
        <v>0.3934038551918087</v>
      </c>
      <c r="AQ32" s="22">
        <v>0.002692918523164986</v>
      </c>
      <c r="AR32" s="22">
        <v>0</v>
      </c>
      <c r="AS32" s="37">
        <v>0</v>
      </c>
    </row>
    <row r="33" spans="1:45" ht="12.75">
      <c r="A33" s="9" t="s">
        <v>43</v>
      </c>
      <c r="B33" s="22">
        <v>0</v>
      </c>
      <c r="C33" s="22">
        <v>0.06663059891646293</v>
      </c>
      <c r="D33" s="22">
        <v>0.36720137764791905</v>
      </c>
      <c r="E33" s="22">
        <v>-0.22177285265927874</v>
      </c>
      <c r="F33" s="22">
        <v>-0.2892745690292441</v>
      </c>
      <c r="G33" s="22">
        <v>0.10812850185019074</v>
      </c>
      <c r="H33" s="22">
        <v>0.18753277036918758</v>
      </c>
      <c r="I33" s="22">
        <v>-0.08204937838844745</v>
      </c>
      <c r="J33" s="22">
        <v>-0.12811389237751067</v>
      </c>
      <c r="K33" s="22">
        <v>-0.1759304746747893</v>
      </c>
      <c r="L33" s="22">
        <v>0.18272758002743306</v>
      </c>
      <c r="M33" s="22">
        <v>0.13478168890852826</v>
      </c>
      <c r="N33" s="22">
        <v>0.17346145475196018</v>
      </c>
      <c r="O33" s="22">
        <v>0.33273349588571044</v>
      </c>
      <c r="P33" s="22">
        <v>0.024169279852031367</v>
      </c>
      <c r="Q33" s="22">
        <v>-0.30787466710856903</v>
      </c>
      <c r="R33" s="22">
        <v>-0.6521795976336471</v>
      </c>
      <c r="S33" s="22">
        <v>0.14503224387602504</v>
      </c>
      <c r="T33" s="22">
        <v>0.276160905015519</v>
      </c>
      <c r="U33" s="22">
        <v>0</v>
      </c>
      <c r="V33" s="37">
        <v>0</v>
      </c>
      <c r="W33" s="1"/>
      <c r="X33" s="10" t="s">
        <v>43</v>
      </c>
      <c r="Y33" s="22">
        <v>0</v>
      </c>
      <c r="Z33" s="22">
        <v>-0.04729251777680643</v>
      </c>
      <c r="AA33" s="22">
        <v>-0.1785069051276432</v>
      </c>
      <c r="AB33" s="22">
        <v>-0.0686957163748091</v>
      </c>
      <c r="AC33" s="22">
        <v>-0.14918345127645954</v>
      </c>
      <c r="AD33" s="22">
        <v>0.22466711045842053</v>
      </c>
      <c r="AE33" s="22">
        <v>0.21722497316916017</v>
      </c>
      <c r="AF33" s="22">
        <v>-0.2924917511727589</v>
      </c>
      <c r="AG33" s="22">
        <v>-0.21641675631541135</v>
      </c>
      <c r="AH33" s="22">
        <v>0.1259342823851506</v>
      </c>
      <c r="AI33" s="22">
        <v>0.050001368001028695</v>
      </c>
      <c r="AJ33" s="22">
        <v>-0.05408741047480754</v>
      </c>
      <c r="AK33" s="22">
        <v>0.07985967777824729</v>
      </c>
      <c r="AL33" s="22">
        <v>0.1071746008064266</v>
      </c>
      <c r="AM33" s="22">
        <v>0.27949359252651085</v>
      </c>
      <c r="AN33" s="22">
        <v>0.26358662894815593</v>
      </c>
      <c r="AO33" s="22">
        <v>-0.061211728812349764</v>
      </c>
      <c r="AP33" s="22">
        <v>-0.1698543786899009</v>
      </c>
      <c r="AQ33" s="22">
        <v>-0.1729369536900736</v>
      </c>
      <c r="AR33" s="22">
        <v>0</v>
      </c>
      <c r="AS33" s="37">
        <v>0</v>
      </c>
    </row>
    <row r="34" spans="1:45" ht="12.75">
      <c r="A34" s="9" t="s">
        <v>44</v>
      </c>
      <c r="B34" s="22">
        <v>0</v>
      </c>
      <c r="C34" s="22">
        <v>0.0211033977112094</v>
      </c>
      <c r="D34" s="22">
        <v>-0.03309406224363781</v>
      </c>
      <c r="E34" s="22">
        <v>-0.04903988716163392</v>
      </c>
      <c r="F34" s="22">
        <v>0.02891641444729147</v>
      </c>
      <c r="G34" s="22">
        <v>-0.074206851283876</v>
      </c>
      <c r="H34" s="22">
        <v>-0.04764668145656243</v>
      </c>
      <c r="I34" s="22">
        <v>-0.13755117286026403</v>
      </c>
      <c r="J34" s="22">
        <v>-0.15065186172353853</v>
      </c>
      <c r="K34" s="22">
        <v>-0.13264361358864385</v>
      </c>
      <c r="L34" s="22">
        <v>-0.05228359133226283</v>
      </c>
      <c r="M34" s="22">
        <v>-0.20996322881012364</v>
      </c>
      <c r="N34" s="22">
        <v>-0.11154343711066923</v>
      </c>
      <c r="O34" s="22">
        <v>0.10134873893402666</v>
      </c>
      <c r="P34" s="22">
        <v>0.023772373687376315</v>
      </c>
      <c r="Q34" s="22">
        <v>-0.028447043331308965</v>
      </c>
      <c r="R34" s="22">
        <v>-0.04403963031491532</v>
      </c>
      <c r="S34" s="22">
        <v>-0.035493661070987684</v>
      </c>
      <c r="T34" s="22">
        <v>-0.0943680431155062</v>
      </c>
      <c r="U34" s="22">
        <v>0</v>
      </c>
      <c r="V34" s="37">
        <v>0</v>
      </c>
      <c r="W34" s="1"/>
      <c r="X34" s="10" t="s">
        <v>44</v>
      </c>
      <c r="Y34" s="22">
        <v>0</v>
      </c>
      <c r="Z34" s="22">
        <v>-0.09249997275218264</v>
      </c>
      <c r="AA34" s="22">
        <v>-0.11217598439985489</v>
      </c>
      <c r="AB34" s="22">
        <v>-0.18127883908183295</v>
      </c>
      <c r="AC34" s="22">
        <v>0.01557649843208457</v>
      </c>
      <c r="AD34" s="22">
        <v>0.14158914420867152</v>
      </c>
      <c r="AE34" s="22">
        <v>0.22043082246836376</v>
      </c>
      <c r="AF34" s="22">
        <v>-0.03454301385879311</v>
      </c>
      <c r="AG34" s="22">
        <v>0.04469449101397231</v>
      </c>
      <c r="AH34" s="22">
        <v>0.0459738583032661</v>
      </c>
      <c r="AI34" s="22">
        <v>-0.1425765540295949</v>
      </c>
      <c r="AJ34" s="22">
        <v>-0.16078241042443922</v>
      </c>
      <c r="AK34" s="22">
        <v>0.04162219591616686</v>
      </c>
      <c r="AL34" s="22">
        <v>0.14666524416187163</v>
      </c>
      <c r="AM34" s="22">
        <v>-0.08909418116242712</v>
      </c>
      <c r="AN34" s="22">
        <v>-0.10151432352909501</v>
      </c>
      <c r="AO34" s="22">
        <v>0.007169873307199565</v>
      </c>
      <c r="AP34" s="22">
        <v>0.007772149370050135</v>
      </c>
      <c r="AQ34" s="22">
        <v>-0.10426649246098549</v>
      </c>
      <c r="AR34" s="22">
        <v>0</v>
      </c>
      <c r="AS34" s="37">
        <v>0</v>
      </c>
    </row>
    <row r="35" spans="1:45" ht="12.75">
      <c r="A35" s="9" t="s">
        <v>45</v>
      </c>
      <c r="B35" s="22">
        <v>0</v>
      </c>
      <c r="C35" s="22">
        <v>0.16700395086452868</v>
      </c>
      <c r="D35" s="22">
        <v>0.11451347936926572</v>
      </c>
      <c r="E35" s="22">
        <v>0.11649011555075356</v>
      </c>
      <c r="F35" s="22">
        <v>0.10468916483087302</v>
      </c>
      <c r="G35" s="22">
        <v>0.09657878087292834</v>
      </c>
      <c r="H35" s="22">
        <v>0.13001897903729992</v>
      </c>
      <c r="I35" s="22">
        <v>0.04786311377123795</v>
      </c>
      <c r="J35" s="22">
        <v>0.08641395408583619</v>
      </c>
      <c r="K35" s="22">
        <v>0.08460554965191336</v>
      </c>
      <c r="L35" s="22">
        <v>0.14669085187308922</v>
      </c>
      <c r="M35" s="22">
        <v>0.11719712545209557</v>
      </c>
      <c r="N35" s="22">
        <v>0.15459971152012889</v>
      </c>
      <c r="O35" s="22">
        <v>0.10953929377697053</v>
      </c>
      <c r="P35" s="22">
        <v>0.14498084076366863</v>
      </c>
      <c r="Q35" s="22">
        <v>0.09814725315878231</v>
      </c>
      <c r="R35" s="22">
        <v>0.06065247631475214</v>
      </c>
      <c r="S35" s="22">
        <v>0.1184574114648801</v>
      </c>
      <c r="T35" s="22">
        <v>0.07340514922158609</v>
      </c>
      <c r="U35" s="22">
        <v>0</v>
      </c>
      <c r="V35" s="37">
        <v>0</v>
      </c>
      <c r="W35" s="1"/>
      <c r="X35" s="10" t="s">
        <v>45</v>
      </c>
      <c r="Y35" s="22">
        <v>0</v>
      </c>
      <c r="Z35" s="22">
        <v>0.12173382208476272</v>
      </c>
      <c r="AA35" s="22">
        <v>0.0503870492501816</v>
      </c>
      <c r="AB35" s="22">
        <v>0.1351668186495532</v>
      </c>
      <c r="AC35" s="22">
        <v>0.13383507990246984</v>
      </c>
      <c r="AD35" s="22">
        <v>0.09294584235055853</v>
      </c>
      <c r="AE35" s="22">
        <v>0.06245602043919754</v>
      </c>
      <c r="AF35" s="22">
        <v>0.09546698721083499</v>
      </c>
      <c r="AG35" s="22">
        <v>0.13169068497902353</v>
      </c>
      <c r="AH35" s="22">
        <v>0.09858346021358835</v>
      </c>
      <c r="AI35" s="22">
        <v>0.12105281803159128</v>
      </c>
      <c r="AJ35" s="22">
        <v>0.12034097717028994</v>
      </c>
      <c r="AK35" s="22">
        <v>0.24386212525423978</v>
      </c>
      <c r="AL35" s="22">
        <v>0.13195095018036054</v>
      </c>
      <c r="AM35" s="22">
        <v>0.12543197968321385</v>
      </c>
      <c r="AN35" s="22">
        <v>0.10727353405662549</v>
      </c>
      <c r="AO35" s="22">
        <v>0.09724441869187325</v>
      </c>
      <c r="AP35" s="22">
        <v>0.051949211976070345</v>
      </c>
      <c r="AQ35" s="22">
        <v>0.064871175934442</v>
      </c>
      <c r="AR35" s="22">
        <v>0</v>
      </c>
      <c r="AS35" s="37">
        <v>0</v>
      </c>
    </row>
    <row r="36" spans="1:45" ht="12.75">
      <c r="A36" s="9" t="s">
        <v>46</v>
      </c>
      <c r="B36" s="22">
        <v>0</v>
      </c>
      <c r="C36" s="22">
        <v>0.012921249784432043</v>
      </c>
      <c r="D36" s="22">
        <v>-0.007625226621737993</v>
      </c>
      <c r="E36" s="22">
        <v>0.015807972402588272</v>
      </c>
      <c r="F36" s="22">
        <v>0.02682244677344823</v>
      </c>
      <c r="G36" s="22">
        <v>0.015207241067891925</v>
      </c>
      <c r="H36" s="22">
        <v>0.0060129414013898735</v>
      </c>
      <c r="I36" s="22">
        <v>-0.00873899771025359</v>
      </c>
      <c r="J36" s="22">
        <v>0.0168008180218525</v>
      </c>
      <c r="K36" s="22">
        <v>0.043202303446742155</v>
      </c>
      <c r="L36" s="22">
        <v>0.06083850615092332</v>
      </c>
      <c r="M36" s="22">
        <v>0.008773111454934493</v>
      </c>
      <c r="N36" s="22">
        <v>0.008075284589109763</v>
      </c>
      <c r="O36" s="22">
        <v>0.05069946542148417</v>
      </c>
      <c r="P36" s="22">
        <v>0.01765038552918398</v>
      </c>
      <c r="Q36" s="22">
        <v>0.017586806458948945</v>
      </c>
      <c r="R36" s="22">
        <v>0.06652995280000579</v>
      </c>
      <c r="S36" s="22">
        <v>0.028106741250029946</v>
      </c>
      <c r="T36" s="22">
        <v>0.0763366106360443</v>
      </c>
      <c r="U36" s="22">
        <v>0</v>
      </c>
      <c r="V36" s="37">
        <v>0</v>
      </c>
      <c r="W36" s="1"/>
      <c r="X36" s="10" t="s">
        <v>46</v>
      </c>
      <c r="Y36" s="22">
        <v>0</v>
      </c>
      <c r="Z36" s="22">
        <v>-0.02539398715127468</v>
      </c>
      <c r="AA36" s="22">
        <v>-0.010949360922877474</v>
      </c>
      <c r="AB36" s="22">
        <v>0.019142109199054527</v>
      </c>
      <c r="AC36" s="22">
        <v>0.01285385985616104</v>
      </c>
      <c r="AD36" s="22">
        <v>0.0029819914103919043</v>
      </c>
      <c r="AE36" s="22">
        <v>-0.003705835195584997</v>
      </c>
      <c r="AF36" s="22">
        <v>-0.005289605125575289</v>
      </c>
      <c r="AG36" s="22">
        <v>-0.02282336840049083</v>
      </c>
      <c r="AH36" s="22">
        <v>-0.012121903882955129</v>
      </c>
      <c r="AI36" s="22">
        <v>-0.03863167255252552</v>
      </c>
      <c r="AJ36" s="22">
        <v>-0.014019015337931678</v>
      </c>
      <c r="AK36" s="22">
        <v>0.023158957853915974</v>
      </c>
      <c r="AL36" s="22">
        <v>0.0212844326321434</v>
      </c>
      <c r="AM36" s="22">
        <v>-0.0070565712904789996</v>
      </c>
      <c r="AN36" s="22">
        <v>0.025807331917491613</v>
      </c>
      <c r="AO36" s="22">
        <v>-0.022158765699033967</v>
      </c>
      <c r="AP36" s="22">
        <v>0.027683695357343482</v>
      </c>
      <c r="AQ36" s="22">
        <v>0.022906746609244383</v>
      </c>
      <c r="AR36" s="22">
        <v>0</v>
      </c>
      <c r="AS36" s="37">
        <v>0</v>
      </c>
    </row>
    <row r="37" spans="1:45" ht="12.75">
      <c r="A37" s="9" t="s">
        <v>47</v>
      </c>
      <c r="B37" s="22">
        <v>0</v>
      </c>
      <c r="C37" s="22">
        <v>0.08497365468355915</v>
      </c>
      <c r="D37" s="22">
        <v>0.033934668096385394</v>
      </c>
      <c r="E37" s="22">
        <v>0.06877910435277716</v>
      </c>
      <c r="F37" s="22">
        <v>0.04842103334629052</v>
      </c>
      <c r="G37" s="22">
        <v>0.037117902125185336</v>
      </c>
      <c r="H37" s="22">
        <v>0.0028726759698963593</v>
      </c>
      <c r="I37" s="22">
        <v>0.05323115854964992</v>
      </c>
      <c r="J37" s="22">
        <v>0.07760972751601988</v>
      </c>
      <c r="K37" s="22">
        <v>0.07506869974840286</v>
      </c>
      <c r="L37" s="22">
        <v>0.03248920374078523</v>
      </c>
      <c r="M37" s="22">
        <v>0.03790589431044176</v>
      </c>
      <c r="N37" s="22">
        <v>0.05504051989634394</v>
      </c>
      <c r="O37" s="22">
        <v>0.024659484805176685</v>
      </c>
      <c r="P37" s="22">
        <v>0.07788513533728597</v>
      </c>
      <c r="Q37" s="22">
        <v>0.05731613355296176</v>
      </c>
      <c r="R37" s="22">
        <v>0.06493026269249652</v>
      </c>
      <c r="S37" s="22">
        <v>0.007505103409533205</v>
      </c>
      <c r="T37" s="22">
        <v>0.048529201200921704</v>
      </c>
      <c r="U37" s="22">
        <v>0</v>
      </c>
      <c r="V37" s="37">
        <v>0</v>
      </c>
      <c r="W37" s="1"/>
      <c r="X37" s="10" t="s">
        <v>47</v>
      </c>
      <c r="Y37" s="22">
        <v>0</v>
      </c>
      <c r="Z37" s="22">
        <v>0.06700955350960319</v>
      </c>
      <c r="AA37" s="22">
        <v>0.05756895066632417</v>
      </c>
      <c r="AB37" s="22">
        <v>0.09112869238377966</v>
      </c>
      <c r="AC37" s="22">
        <v>0.07423114414271667</v>
      </c>
      <c r="AD37" s="22">
        <v>0.024412051280575196</v>
      </c>
      <c r="AE37" s="22">
        <v>0.030525257321163346</v>
      </c>
      <c r="AF37" s="22">
        <v>0.05787434354533304</v>
      </c>
      <c r="AG37" s="22">
        <v>0.06794149628749108</v>
      </c>
      <c r="AH37" s="22">
        <v>0.026707089533217696</v>
      </c>
      <c r="AI37" s="22">
        <v>0.05193511035211981</v>
      </c>
      <c r="AJ37" s="22">
        <v>0.06739282646801953</v>
      </c>
      <c r="AK37" s="22">
        <v>0.0592402189682753</v>
      </c>
      <c r="AL37" s="22">
        <v>0.057072934612809295</v>
      </c>
      <c r="AM37" s="22">
        <v>0.02528549897185478</v>
      </c>
      <c r="AN37" s="22">
        <v>0.06349560803401977</v>
      </c>
      <c r="AO37" s="22">
        <v>0.05697189731682143</v>
      </c>
      <c r="AP37" s="22">
        <v>0.04871307170295584</v>
      </c>
      <c r="AQ37" s="22">
        <v>0.036932244199128786</v>
      </c>
      <c r="AR37" s="22">
        <v>0</v>
      </c>
      <c r="AS37" s="37">
        <v>0</v>
      </c>
    </row>
    <row r="38" spans="1:45" ht="12.75">
      <c r="A38" s="9" t="s">
        <v>48</v>
      </c>
      <c r="B38" s="22">
        <v>0</v>
      </c>
      <c r="C38" s="22">
        <v>-0.06691070676164525</v>
      </c>
      <c r="D38" s="22">
        <v>-0.0548857805442753</v>
      </c>
      <c r="E38" s="22">
        <v>-0.034713600733767634</v>
      </c>
      <c r="F38" s="22">
        <v>-0.03359280455674617</v>
      </c>
      <c r="G38" s="22">
        <v>0.000966517347297087</v>
      </c>
      <c r="H38" s="22">
        <v>-0.02292098171237912</v>
      </c>
      <c r="I38" s="22">
        <v>-0.011708676271082637</v>
      </c>
      <c r="J38" s="22">
        <v>-0.01900356672993054</v>
      </c>
      <c r="K38" s="22">
        <v>-0.02683496429946456</v>
      </c>
      <c r="L38" s="22">
        <v>-0.0400126843914098</v>
      </c>
      <c r="M38" s="22">
        <v>-0.011030506903350099</v>
      </c>
      <c r="N38" s="22">
        <v>-0.021397292772694552</v>
      </c>
      <c r="O38" s="22">
        <v>-0.031321030420628004</v>
      </c>
      <c r="P38" s="22">
        <v>-0.04903143833904655</v>
      </c>
      <c r="Q38" s="22">
        <v>-0.045321235474992325</v>
      </c>
      <c r="R38" s="22">
        <v>-0.04418415282439757</v>
      </c>
      <c r="S38" s="22">
        <v>-0.010816617307215372</v>
      </c>
      <c r="T38" s="22">
        <v>0.0074414201030157945</v>
      </c>
      <c r="U38" s="22">
        <v>0</v>
      </c>
      <c r="V38" s="37">
        <v>0</v>
      </c>
      <c r="W38" s="1"/>
      <c r="X38" s="10" t="s">
        <v>48</v>
      </c>
      <c r="Y38" s="22">
        <v>0</v>
      </c>
      <c r="Z38" s="22">
        <v>-0.05689889142614871</v>
      </c>
      <c r="AA38" s="22">
        <v>-0.030539322328972482</v>
      </c>
      <c r="AB38" s="22">
        <v>-0.03621017121936387</v>
      </c>
      <c r="AC38" s="22">
        <v>-0.055264523073278726</v>
      </c>
      <c r="AD38" s="22">
        <v>-0.051354221824398666</v>
      </c>
      <c r="AE38" s="22">
        <v>-0.01990153067711277</v>
      </c>
      <c r="AF38" s="22">
        <v>-0.01899157625584779</v>
      </c>
      <c r="AG38" s="22">
        <v>-0.028671319618162945</v>
      </c>
      <c r="AH38" s="22">
        <v>-0.022703534607901296</v>
      </c>
      <c r="AI38" s="22">
        <v>-0.02048387720631758</v>
      </c>
      <c r="AJ38" s="22">
        <v>-0.00045912036129448774</v>
      </c>
      <c r="AK38" s="22">
        <v>-0.024835566271263265</v>
      </c>
      <c r="AL38" s="22">
        <v>-0.016355772977103625</v>
      </c>
      <c r="AM38" s="22">
        <v>-0.014130833501069043</v>
      </c>
      <c r="AN38" s="22">
        <v>-0.022872650990241397</v>
      </c>
      <c r="AO38" s="22">
        <v>-0.01971006425150637</v>
      </c>
      <c r="AP38" s="22">
        <v>-0.022434723868556015</v>
      </c>
      <c r="AQ38" s="22">
        <v>-0.029669200707512437</v>
      </c>
      <c r="AR38" s="22">
        <v>0</v>
      </c>
      <c r="AS38" s="37">
        <v>0</v>
      </c>
    </row>
    <row r="39" spans="1:45" ht="12.75">
      <c r="A39" s="9" t="s">
        <v>49</v>
      </c>
      <c r="B39" s="22">
        <v>0</v>
      </c>
      <c r="C39" s="22">
        <v>0.22226188310728087</v>
      </c>
      <c r="D39" s="22">
        <v>0.1707130242405182</v>
      </c>
      <c r="E39" s="22">
        <v>0.20516938861106604</v>
      </c>
      <c r="F39" s="22">
        <v>0.19919646725115828</v>
      </c>
      <c r="G39" s="22">
        <v>0.19883341535607046</v>
      </c>
      <c r="H39" s="22">
        <v>0.18294753290734939</v>
      </c>
      <c r="I39" s="22">
        <v>0.17295003789092478</v>
      </c>
      <c r="J39" s="22">
        <v>0.19913335230491955</v>
      </c>
      <c r="K39" s="22">
        <v>0.17204436607716084</v>
      </c>
      <c r="L39" s="22">
        <v>0.19207177114363913</v>
      </c>
      <c r="M39" s="22">
        <v>0.16680878514662273</v>
      </c>
      <c r="N39" s="22">
        <v>0.19047092285331696</v>
      </c>
      <c r="O39" s="22">
        <v>0.13845491318418884</v>
      </c>
      <c r="P39" s="22">
        <v>0.20086170182273974</v>
      </c>
      <c r="Q39" s="22">
        <v>0.17283777338062156</v>
      </c>
      <c r="R39" s="22">
        <v>0.1649037894967584</v>
      </c>
      <c r="S39" s="22">
        <v>0.110405269705527</v>
      </c>
      <c r="T39" s="22">
        <v>0.08524533528722013</v>
      </c>
      <c r="U39" s="22">
        <v>0</v>
      </c>
      <c r="V39" s="37">
        <v>0</v>
      </c>
      <c r="W39" s="1"/>
      <c r="X39" s="10" t="s">
        <v>49</v>
      </c>
      <c r="Y39" s="22">
        <v>0</v>
      </c>
      <c r="Z39" s="22">
        <v>0.1895263786883291</v>
      </c>
      <c r="AA39" s="22">
        <v>0.16861757202196903</v>
      </c>
      <c r="AB39" s="22">
        <v>0.20794994887352883</v>
      </c>
      <c r="AC39" s="22">
        <v>0.18614253181007318</v>
      </c>
      <c r="AD39" s="22">
        <v>0.19809086679848315</v>
      </c>
      <c r="AE39" s="22">
        <v>0.17867575315476106</v>
      </c>
      <c r="AF39" s="22">
        <v>0.17976178410545424</v>
      </c>
      <c r="AG39" s="22">
        <v>0.17450856728227068</v>
      </c>
      <c r="AH39" s="22">
        <v>0.15656382639480906</v>
      </c>
      <c r="AI39" s="22">
        <v>0.17542636362930247</v>
      </c>
      <c r="AJ39" s="22">
        <v>0.1942473274303601</v>
      </c>
      <c r="AK39" s="22">
        <v>0.19777077710012975</v>
      </c>
      <c r="AL39" s="22">
        <v>0.21135948135812738</v>
      </c>
      <c r="AM39" s="22">
        <v>0.1418770502697788</v>
      </c>
      <c r="AN39" s="22">
        <v>0.1789988573925358</v>
      </c>
      <c r="AO39" s="22">
        <v>0.1438838211660402</v>
      </c>
      <c r="AP39" s="22">
        <v>0.12868282272006024</v>
      </c>
      <c r="AQ39" s="22">
        <v>0.165234234966401</v>
      </c>
      <c r="AR39" s="22">
        <v>0</v>
      </c>
      <c r="AS39" s="37">
        <v>0</v>
      </c>
    </row>
    <row r="40" spans="1:45" ht="12.75">
      <c r="A40" s="9" t="s">
        <v>50</v>
      </c>
      <c r="B40" s="22">
        <v>0</v>
      </c>
      <c r="C40" s="22">
        <v>-0.029905689511373484</v>
      </c>
      <c r="D40" s="22">
        <v>-0.047247851234186414</v>
      </c>
      <c r="E40" s="22">
        <v>-0.03635678449492899</v>
      </c>
      <c r="F40" s="22">
        <v>-0.02316565986472591</v>
      </c>
      <c r="G40" s="22">
        <v>-0.024285394924419258</v>
      </c>
      <c r="H40" s="22">
        <v>-0.03161048105963331</v>
      </c>
      <c r="I40" s="22">
        <v>-0.02923064688824536</v>
      </c>
      <c r="J40" s="22">
        <v>-0.03807020728279054</v>
      </c>
      <c r="K40" s="22">
        <v>-0.031198586846984643</v>
      </c>
      <c r="L40" s="22">
        <v>-0.040273616306980155</v>
      </c>
      <c r="M40" s="22">
        <v>-0.036272283234241864</v>
      </c>
      <c r="N40" s="22">
        <v>-0.028887877482053285</v>
      </c>
      <c r="O40" s="22">
        <v>-0.02705992687801856</v>
      </c>
      <c r="P40" s="22">
        <v>-0.03071368415456535</v>
      </c>
      <c r="Q40" s="22">
        <v>-0.03841457184646849</v>
      </c>
      <c r="R40" s="22">
        <v>-0.03391419446482271</v>
      </c>
      <c r="S40" s="22">
        <v>-0.017112836307640836</v>
      </c>
      <c r="T40" s="22">
        <v>-0.01635917750936433</v>
      </c>
      <c r="U40" s="22">
        <v>0</v>
      </c>
      <c r="V40" s="37">
        <v>0</v>
      </c>
      <c r="W40" s="1"/>
      <c r="X40" s="10" t="s">
        <v>50</v>
      </c>
      <c r="Y40" s="22">
        <v>0</v>
      </c>
      <c r="Z40" s="22">
        <v>-0.027280417952021917</v>
      </c>
      <c r="AA40" s="22">
        <v>-0.0350999637541152</v>
      </c>
      <c r="AB40" s="22">
        <v>-0.03390782645865312</v>
      </c>
      <c r="AC40" s="22">
        <v>-0.029295119539776225</v>
      </c>
      <c r="AD40" s="22">
        <v>-0.041197732521713076</v>
      </c>
      <c r="AE40" s="22">
        <v>-0.03808788492320573</v>
      </c>
      <c r="AF40" s="22">
        <v>-0.023287368531791884</v>
      </c>
      <c r="AG40" s="22">
        <v>-0.0455781640541131</v>
      </c>
      <c r="AH40" s="22">
        <v>-0.0306953633447569</v>
      </c>
      <c r="AI40" s="22">
        <v>-0.029554128720333615</v>
      </c>
      <c r="AJ40" s="22">
        <v>-0.021472482607399576</v>
      </c>
      <c r="AK40" s="22">
        <v>-0.04330042582030594</v>
      </c>
      <c r="AL40" s="22">
        <v>-0.04243165777627217</v>
      </c>
      <c r="AM40" s="22">
        <v>-0.02112729774683992</v>
      </c>
      <c r="AN40" s="22">
        <v>-0.02532167690217265</v>
      </c>
      <c r="AO40" s="22">
        <v>-0.027728853149100802</v>
      </c>
      <c r="AP40" s="22">
        <v>-0.023041183357156707</v>
      </c>
      <c r="AQ40" s="22">
        <v>-0.018392000905360674</v>
      </c>
      <c r="AR40" s="22">
        <v>0</v>
      </c>
      <c r="AS40" s="37">
        <v>0</v>
      </c>
    </row>
    <row r="41" spans="1:45" ht="12.75">
      <c r="A41" s="9" t="s">
        <v>51</v>
      </c>
      <c r="B41" s="22">
        <v>0</v>
      </c>
      <c r="C41" s="22">
        <v>0.4416072490895565</v>
      </c>
      <c r="D41" s="22">
        <v>0.3626890430875804</v>
      </c>
      <c r="E41" s="22">
        <v>0.4247568841751036</v>
      </c>
      <c r="F41" s="22">
        <v>0.41530001129794963</v>
      </c>
      <c r="G41" s="22">
        <v>0.4228602150001024</v>
      </c>
      <c r="H41" s="22">
        <v>0.42496882379339196</v>
      </c>
      <c r="I41" s="22">
        <v>0.3696461774139129</v>
      </c>
      <c r="J41" s="22">
        <v>0.3915190429039564</v>
      </c>
      <c r="K41" s="22">
        <v>0.3849094417358838</v>
      </c>
      <c r="L41" s="22">
        <v>0.43106947004334756</v>
      </c>
      <c r="M41" s="22">
        <v>0.3625312838894648</v>
      </c>
      <c r="N41" s="22">
        <v>0.40512432715805324</v>
      </c>
      <c r="O41" s="22">
        <v>0.30599532690942033</v>
      </c>
      <c r="P41" s="22">
        <v>0.4055696761818498</v>
      </c>
      <c r="Q41" s="22">
        <v>0.3752143716725508</v>
      </c>
      <c r="R41" s="22">
        <v>0.3897215717778867</v>
      </c>
      <c r="S41" s="22">
        <v>0.2739419929214558</v>
      </c>
      <c r="T41" s="22">
        <v>0.17680852313995538</v>
      </c>
      <c r="U41" s="22">
        <v>0</v>
      </c>
      <c r="V41" s="37">
        <v>0</v>
      </c>
      <c r="W41" s="1"/>
      <c r="X41" s="10" t="s">
        <v>51</v>
      </c>
      <c r="Y41" s="22">
        <v>0</v>
      </c>
      <c r="Z41" s="22">
        <v>0.4088651321024446</v>
      </c>
      <c r="AA41" s="22">
        <v>0.37502017221897493</v>
      </c>
      <c r="AB41" s="22">
        <v>0.436894735555291</v>
      </c>
      <c r="AC41" s="22">
        <v>0.38708972927432833</v>
      </c>
      <c r="AD41" s="22">
        <v>0.39542780679243944</v>
      </c>
      <c r="AE41" s="22">
        <v>0.38160078292107646</v>
      </c>
      <c r="AF41" s="22">
        <v>0.38095283582923634</v>
      </c>
      <c r="AG41" s="22">
        <v>0.36572426007733083</v>
      </c>
      <c r="AH41" s="22">
        <v>0.3407470843685956</v>
      </c>
      <c r="AI41" s="22">
        <v>0.36051331100439776</v>
      </c>
      <c r="AJ41" s="22">
        <v>0.40827017879565075</v>
      </c>
      <c r="AK41" s="22">
        <v>0.3832289709835274</v>
      </c>
      <c r="AL41" s="22">
        <v>0.39532931454586</v>
      </c>
      <c r="AM41" s="22">
        <v>0.29923067172452994</v>
      </c>
      <c r="AN41" s="22">
        <v>0.35557324064661305</v>
      </c>
      <c r="AO41" s="22">
        <v>0.3296894782999339</v>
      </c>
      <c r="AP41" s="22">
        <v>0.2789396811111192</v>
      </c>
      <c r="AQ41" s="22">
        <v>0.3658561879020891</v>
      </c>
      <c r="AR41" s="22">
        <v>0</v>
      </c>
      <c r="AS41" s="37">
        <v>0</v>
      </c>
    </row>
    <row r="42" spans="1:45" ht="12.75">
      <c r="A42" s="9" t="s">
        <v>52</v>
      </c>
      <c r="B42" s="22">
        <v>0</v>
      </c>
      <c r="C42" s="22">
        <v>-0.02245619631734297</v>
      </c>
      <c r="D42" s="22">
        <v>-0.06937466218544887</v>
      </c>
      <c r="E42" s="22">
        <v>-0.035798380163328605</v>
      </c>
      <c r="F42" s="22">
        <v>-0.0052472333666371985</v>
      </c>
      <c r="G42" s="22">
        <v>-0.025330405958899124</v>
      </c>
      <c r="H42" s="22">
        <v>-0.03520712230343484</v>
      </c>
      <c r="I42" s="22">
        <v>-0.026458006357252577</v>
      </c>
      <c r="J42" s="22">
        <v>-0.03230728504830113</v>
      </c>
      <c r="K42" s="22">
        <v>-0.014973293745724307</v>
      </c>
      <c r="L42" s="22">
        <v>-0.047873151781193425</v>
      </c>
      <c r="M42" s="22">
        <v>-0.03918345254685335</v>
      </c>
      <c r="N42" s="22">
        <v>-0.013027429681911288</v>
      </c>
      <c r="O42" s="22">
        <v>-0.0032942450490788464</v>
      </c>
      <c r="P42" s="22">
        <v>-0.021675965814752698</v>
      </c>
      <c r="Q42" s="22">
        <v>-0.026692500308674566</v>
      </c>
      <c r="R42" s="22">
        <v>-0.011868239203054664</v>
      </c>
      <c r="S42" s="22">
        <v>-0.012864084652792337</v>
      </c>
      <c r="T42" s="22">
        <v>-0.041765033517993384</v>
      </c>
      <c r="U42" s="22">
        <v>0</v>
      </c>
      <c r="V42" s="37">
        <v>0</v>
      </c>
      <c r="W42" s="1"/>
      <c r="X42" s="10" t="s">
        <v>52</v>
      </c>
      <c r="Y42" s="22">
        <v>0</v>
      </c>
      <c r="Z42" s="22">
        <v>-0.028913319734034434</v>
      </c>
      <c r="AA42" s="22">
        <v>-0.04719713849610154</v>
      </c>
      <c r="AB42" s="22">
        <v>-0.04141393967271963</v>
      </c>
      <c r="AC42" s="22">
        <v>-0.006401752229632631</v>
      </c>
      <c r="AD42" s="22">
        <v>-0.03463644541629327</v>
      </c>
      <c r="AE42" s="22">
        <v>-0.016391026695088597</v>
      </c>
      <c r="AF42" s="22">
        <v>-0.003828687483674424</v>
      </c>
      <c r="AG42" s="22">
        <v>-0.03563872285891639</v>
      </c>
      <c r="AH42" s="22">
        <v>-0.005186989913324334</v>
      </c>
      <c r="AI42" s="22">
        <v>-0.042388839145358355</v>
      </c>
      <c r="AJ42" s="22">
        <v>-0.00173742257156528</v>
      </c>
      <c r="AK42" s="22">
        <v>-0.015047337030691258</v>
      </c>
      <c r="AL42" s="22">
        <v>-0.02164122998805408</v>
      </c>
      <c r="AM42" s="22">
        <v>-0.0032151826782686205</v>
      </c>
      <c r="AN42" s="22">
        <v>-0.0349194738702936</v>
      </c>
      <c r="AO42" s="22">
        <v>-0.001542181359220603</v>
      </c>
      <c r="AP42" s="22">
        <v>-0.013640223565473475</v>
      </c>
      <c r="AQ42" s="22">
        <v>-0.023992538546790867</v>
      </c>
      <c r="AR42" s="22">
        <v>0</v>
      </c>
      <c r="AS42" s="37">
        <v>0</v>
      </c>
    </row>
    <row r="43" spans="1:45" ht="12.75">
      <c r="A43" s="9" t="s">
        <v>53</v>
      </c>
      <c r="B43" s="22">
        <v>0</v>
      </c>
      <c r="C43" s="22">
        <v>0.1219101390929228</v>
      </c>
      <c r="D43" s="22">
        <v>0.09835112923630594</v>
      </c>
      <c r="E43" s="22">
        <v>0.10088381617368607</v>
      </c>
      <c r="F43" s="22">
        <v>0.09961579992194369</v>
      </c>
      <c r="G43" s="22">
        <v>0.11959475107859273</v>
      </c>
      <c r="H43" s="22">
        <v>0.11577149671876408</v>
      </c>
      <c r="I43" s="22">
        <v>0.10729520101588921</v>
      </c>
      <c r="J43" s="22">
        <v>0.11257094305454932</v>
      </c>
      <c r="K43" s="22">
        <v>0.10472214702138356</v>
      </c>
      <c r="L43" s="22">
        <v>0.1157739169945992</v>
      </c>
      <c r="M43" s="22">
        <v>0.11259293929857757</v>
      </c>
      <c r="N43" s="22">
        <v>0.10900613801700204</v>
      </c>
      <c r="O43" s="22">
        <v>0.09323705439815902</v>
      </c>
      <c r="P43" s="22">
        <v>0.10399884176105186</v>
      </c>
      <c r="Q43" s="22">
        <v>0.09079628836458481</v>
      </c>
      <c r="R43" s="22">
        <v>0.0816087068139225</v>
      </c>
      <c r="S43" s="22">
        <v>0.09246237365421733</v>
      </c>
      <c r="T43" s="22">
        <v>0.07183126187807973</v>
      </c>
      <c r="U43" s="22">
        <v>0</v>
      </c>
      <c r="V43" s="37">
        <v>0</v>
      </c>
      <c r="W43" s="1"/>
      <c r="X43" s="10" t="s">
        <v>53</v>
      </c>
      <c r="Y43" s="22">
        <v>0</v>
      </c>
      <c r="Z43" s="22">
        <v>0.09527720790719618</v>
      </c>
      <c r="AA43" s="22">
        <v>0.07912740019357574</v>
      </c>
      <c r="AB43" s="22">
        <v>0.09580669489608426</v>
      </c>
      <c r="AC43" s="22">
        <v>0.08583091134190823</v>
      </c>
      <c r="AD43" s="22">
        <v>0.10634333259819237</v>
      </c>
      <c r="AE43" s="22">
        <v>0.09559320174402314</v>
      </c>
      <c r="AF43" s="22">
        <v>0.10494656690658252</v>
      </c>
      <c r="AG43" s="22">
        <v>0.09051562879427087</v>
      </c>
      <c r="AH43" s="22">
        <v>0.0935161501810641</v>
      </c>
      <c r="AI43" s="22">
        <v>0.10919079773905249</v>
      </c>
      <c r="AJ43" s="22">
        <v>0.11104995852132507</v>
      </c>
      <c r="AK43" s="22">
        <v>0.12566169261857876</v>
      </c>
      <c r="AL43" s="22">
        <v>0.12430339029227579</v>
      </c>
      <c r="AM43" s="22">
        <v>0.09786132272364043</v>
      </c>
      <c r="AN43" s="22">
        <v>0.11917859300758754</v>
      </c>
      <c r="AO43" s="22">
        <v>0.09334364429699317</v>
      </c>
      <c r="AP43" s="22">
        <v>0.0810158295772548</v>
      </c>
      <c r="AQ43" s="22">
        <v>0.09411219044100937</v>
      </c>
      <c r="AR43" s="22">
        <v>0</v>
      </c>
      <c r="AS43" s="37">
        <v>0</v>
      </c>
    </row>
    <row r="44" spans="1:45" ht="12.75">
      <c r="A44" s="9" t="s">
        <v>54</v>
      </c>
      <c r="B44" s="22">
        <v>0</v>
      </c>
      <c r="C44" s="22">
        <v>0.03127932590302432</v>
      </c>
      <c r="D44" s="22">
        <v>0.0037945161338506263</v>
      </c>
      <c r="E44" s="22">
        <v>0.04303830417118258</v>
      </c>
      <c r="F44" s="22">
        <v>0.017033047890947697</v>
      </c>
      <c r="G44" s="22">
        <v>-0.06200366262456135</v>
      </c>
      <c r="H44" s="22">
        <v>-0.059497296567499414</v>
      </c>
      <c r="I44" s="22">
        <v>-0.044780110232146085</v>
      </c>
      <c r="J44" s="22">
        <v>-0.033878738015612905</v>
      </c>
      <c r="K44" s="22">
        <v>-0.009033502080142922</v>
      </c>
      <c r="L44" s="22">
        <v>0.01724532391103829</v>
      </c>
      <c r="M44" s="22">
        <v>-0.032733841131054445</v>
      </c>
      <c r="N44" s="22">
        <v>0.004602908385666696</v>
      </c>
      <c r="O44" s="22">
        <v>-0.004171970223379676</v>
      </c>
      <c r="P44" s="22">
        <v>0.048270306271108454</v>
      </c>
      <c r="Q44" s="22">
        <v>0.010781912131351268</v>
      </c>
      <c r="R44" s="22">
        <v>0.006055337957094325</v>
      </c>
      <c r="S44" s="22">
        <v>-0.026764852528444582</v>
      </c>
      <c r="T44" s="22">
        <v>-0.06344571295518203</v>
      </c>
      <c r="U44" s="22">
        <v>0</v>
      </c>
      <c r="V44" s="37">
        <v>0</v>
      </c>
      <c r="W44" s="1"/>
      <c r="X44" s="10" t="s">
        <v>54</v>
      </c>
      <c r="Y44" s="22">
        <v>0</v>
      </c>
      <c r="Z44" s="22">
        <v>-0.03201631177351658</v>
      </c>
      <c r="AA44" s="22">
        <v>-0.020981691044414993</v>
      </c>
      <c r="AB44" s="22">
        <v>0.02267038537129581</v>
      </c>
      <c r="AC44" s="22">
        <v>0.03311821813190296</v>
      </c>
      <c r="AD44" s="22">
        <v>0.01711247000780871</v>
      </c>
      <c r="AE44" s="22">
        <v>-0.01861009472524452</v>
      </c>
      <c r="AF44" s="22">
        <v>-0.00508089753841345</v>
      </c>
      <c r="AG44" s="22">
        <v>-0.03772064764317565</v>
      </c>
      <c r="AH44" s="22">
        <v>-0.0076012648786460794</v>
      </c>
      <c r="AI44" s="22">
        <v>-0.03496504623281804</v>
      </c>
      <c r="AJ44" s="22">
        <v>-0.06951200578324312</v>
      </c>
      <c r="AK44" s="22">
        <v>-0.06026352069331831</v>
      </c>
      <c r="AL44" s="22">
        <v>-0.03888592999085106</v>
      </c>
      <c r="AM44" s="22">
        <v>-0.03444786341763033</v>
      </c>
      <c r="AN44" s="22">
        <v>-0.05179743733787045</v>
      </c>
      <c r="AO44" s="22">
        <v>-0.04752978222926715</v>
      </c>
      <c r="AP44" s="22">
        <v>-0.0478407410907384</v>
      </c>
      <c r="AQ44" s="22">
        <v>-0.06506234700095062</v>
      </c>
      <c r="AR44" s="22">
        <v>0</v>
      </c>
      <c r="AS44" s="37">
        <v>0</v>
      </c>
    </row>
    <row r="45" spans="1:45" ht="12.75">
      <c r="A45" s="9" t="s">
        <v>55</v>
      </c>
      <c r="B45" s="22">
        <v>0</v>
      </c>
      <c r="C45" s="22">
        <v>-0.2713899081510826</v>
      </c>
      <c r="D45" s="22">
        <v>-0.23214800693613818</v>
      </c>
      <c r="E45" s="22">
        <v>-0.25365471003120954</v>
      </c>
      <c r="F45" s="22">
        <v>-0.2588318639113035</v>
      </c>
      <c r="G45" s="22">
        <v>-0.244969773759723</v>
      </c>
      <c r="H45" s="22">
        <v>-0.24342401771669048</v>
      </c>
      <c r="I45" s="22">
        <v>-0.2061780344177154</v>
      </c>
      <c r="J45" s="22">
        <v>-0.23089528472844192</v>
      </c>
      <c r="K45" s="22">
        <v>-0.2037681100506529</v>
      </c>
      <c r="L45" s="22">
        <v>-0.24306133496970228</v>
      </c>
      <c r="M45" s="22">
        <v>-0.21670038087088261</v>
      </c>
      <c r="N45" s="22">
        <v>-0.2394908460401438</v>
      </c>
      <c r="O45" s="22">
        <v>-0.18527756590091984</v>
      </c>
      <c r="P45" s="22">
        <v>-0.2464355054065748</v>
      </c>
      <c r="Q45" s="22">
        <v>-0.20554926718294783</v>
      </c>
      <c r="R45" s="22">
        <v>-0.19850024031895008</v>
      </c>
      <c r="S45" s="22">
        <v>-0.14471969032958898</v>
      </c>
      <c r="T45" s="22">
        <v>-0.09671491137721475</v>
      </c>
      <c r="U45" s="22">
        <v>0</v>
      </c>
      <c r="V45" s="37">
        <v>0</v>
      </c>
      <c r="W45" s="1"/>
      <c r="X45" s="10" t="s">
        <v>55</v>
      </c>
      <c r="Y45" s="22">
        <v>0</v>
      </c>
      <c r="Z45" s="22">
        <v>-0.21917836808697935</v>
      </c>
      <c r="AA45" s="22">
        <v>-0.1970610406045834</v>
      </c>
      <c r="AB45" s="22">
        <v>-0.24847902724903767</v>
      </c>
      <c r="AC45" s="22">
        <v>-0.22875854056549838</v>
      </c>
      <c r="AD45" s="22">
        <v>-0.2586422917117203</v>
      </c>
      <c r="AE45" s="22">
        <v>-0.2190560756853267</v>
      </c>
      <c r="AF45" s="22">
        <v>-0.21431376084938109</v>
      </c>
      <c r="AG45" s="22">
        <v>-0.19247361213592562</v>
      </c>
      <c r="AH45" s="22">
        <v>-0.1787025976194617</v>
      </c>
      <c r="AI45" s="22">
        <v>-0.19215242312623376</v>
      </c>
      <c r="AJ45" s="22">
        <v>-0.22222946633044763</v>
      </c>
      <c r="AK45" s="22">
        <v>-0.23572215652755446</v>
      </c>
      <c r="AL45" s="22">
        <v>-0.25002242374485456</v>
      </c>
      <c r="AM45" s="22">
        <v>-0.15053000627908145</v>
      </c>
      <c r="AN45" s="22">
        <v>-0.19693118505788643</v>
      </c>
      <c r="AO45" s="22">
        <v>-0.14764083599799732</v>
      </c>
      <c r="AP45" s="22">
        <v>-0.1507523755923493</v>
      </c>
      <c r="AQ45" s="22">
        <v>-0.19993388257268113</v>
      </c>
      <c r="AR45" s="22">
        <v>0</v>
      </c>
      <c r="AS45" s="37">
        <v>0</v>
      </c>
    </row>
    <row r="46" spans="1:45" ht="13.5" thickBot="1">
      <c r="A46" s="12" t="s">
        <v>56</v>
      </c>
      <c r="B46" s="24">
        <v>0</v>
      </c>
      <c r="C46" s="24">
        <v>-0.02867213026040729</v>
      </c>
      <c r="D46" s="24">
        <v>0.00020404993213724715</v>
      </c>
      <c r="E46" s="24">
        <v>-0.020646474300766694</v>
      </c>
      <c r="F46" s="24">
        <v>-0.022830573570237656</v>
      </c>
      <c r="G46" s="24">
        <v>-0.0036674669578143316</v>
      </c>
      <c r="H46" s="24">
        <v>-0.0029696860603012484</v>
      </c>
      <c r="I46" s="24">
        <v>-0.013861354175897895</v>
      </c>
      <c r="J46" s="24">
        <v>0.0002890600264622784</v>
      </c>
      <c r="K46" s="24">
        <v>-0.015399724753383854</v>
      </c>
      <c r="L46" s="24">
        <v>-0.008316791664764019</v>
      </c>
      <c r="M46" s="24">
        <v>-0.006113852292178156</v>
      </c>
      <c r="N46" s="24">
        <v>-0.01949641207309749</v>
      </c>
      <c r="O46" s="24">
        <v>-0.017450384133481014</v>
      </c>
      <c r="P46" s="24">
        <v>-0.02263028646263938</v>
      </c>
      <c r="Q46" s="24">
        <v>-0.014277650527253103</v>
      </c>
      <c r="R46" s="24">
        <v>-0.01840088716131502</v>
      </c>
      <c r="S46" s="24">
        <v>-0.02049391982983052</v>
      </c>
      <c r="T46" s="24">
        <v>-0.013475187026544436</v>
      </c>
      <c r="U46" s="24">
        <v>0</v>
      </c>
      <c r="V46" s="38">
        <v>0</v>
      </c>
      <c r="W46" s="1"/>
      <c r="X46" s="11" t="s">
        <v>56</v>
      </c>
      <c r="Y46" s="24">
        <v>0</v>
      </c>
      <c r="Z46" s="24">
        <v>-0.012731795092127357</v>
      </c>
      <c r="AA46" s="24">
        <v>0.003773812130600982</v>
      </c>
      <c r="AB46" s="24">
        <v>-0.008292745137310667</v>
      </c>
      <c r="AC46" s="24">
        <v>-0.01933578441932211</v>
      </c>
      <c r="AD46" s="24">
        <v>-0.0003928857659878278</v>
      </c>
      <c r="AE46" s="24">
        <v>0.0037889651375872576</v>
      </c>
      <c r="AF46" s="24">
        <v>-0.018729400100776727</v>
      </c>
      <c r="AG46" s="24">
        <v>0.012378310234492868</v>
      </c>
      <c r="AH46" s="24">
        <v>-0.015876511666825716</v>
      </c>
      <c r="AI46" s="24">
        <v>-0.008962775065900616</v>
      </c>
      <c r="AJ46" s="24">
        <v>-0.011443338790221285</v>
      </c>
      <c r="AK46" s="24">
        <v>0.010397972915229859</v>
      </c>
      <c r="AL46" s="24">
        <v>0.009398739915916757</v>
      </c>
      <c r="AM46" s="24">
        <v>-0.01528287639415784</v>
      </c>
      <c r="AN46" s="24">
        <v>-0.009152033404575597</v>
      </c>
      <c r="AO46" s="24">
        <v>-0.016387769862232154</v>
      </c>
      <c r="AP46" s="24">
        <v>-0.010752994436874176</v>
      </c>
      <c r="AQ46" s="24">
        <v>0.0007807780875561735</v>
      </c>
      <c r="AR46" s="24">
        <v>0</v>
      </c>
      <c r="AS46" s="38">
        <v>0</v>
      </c>
    </row>
    <row r="47" spans="1:45" ht="12.75">
      <c r="A47" s="10" t="s">
        <v>58</v>
      </c>
      <c r="B47" s="101" t="e">
        <v>#DIV/0!</v>
      </c>
      <c r="C47" s="101">
        <v>-0.36310606374318316</v>
      </c>
      <c r="D47" s="101">
        <v>-0.38284681740651116</v>
      </c>
      <c r="E47" s="101">
        <v>-0.48340657621657074</v>
      </c>
      <c r="F47" s="101">
        <v>-0.32339907550094465</v>
      </c>
      <c r="G47" s="101">
        <v>-0.06731094220510814</v>
      </c>
      <c r="H47" s="101">
        <v>-0.07520495779087534</v>
      </c>
      <c r="I47" s="101">
        <v>-0.15734254369770673</v>
      </c>
      <c r="J47" s="101">
        <v>-0.19324324477835716</v>
      </c>
      <c r="K47" s="101">
        <v>-0.31739634986454524</v>
      </c>
      <c r="L47" s="101">
        <v>-0.38173192707020553</v>
      </c>
      <c r="M47" s="101">
        <v>-0.26407274262312086</v>
      </c>
      <c r="N47" s="101">
        <v>-0.32086247109834953</v>
      </c>
      <c r="O47" s="101">
        <v>-0.3492543485479403</v>
      </c>
      <c r="P47" s="101">
        <v>-0.5094120167691809</v>
      </c>
      <c r="Q47" s="101">
        <v>-0.44872728310362675</v>
      </c>
      <c r="R47" s="101">
        <v>-0.4393048224517689</v>
      </c>
      <c r="S47" s="101">
        <v>-0.2997218669119705</v>
      </c>
      <c r="T47" s="101">
        <v>-0.05127064060488364</v>
      </c>
      <c r="U47" s="102" t="e">
        <v>#DIV/0!</v>
      </c>
      <c r="V47" s="5"/>
      <c r="X47" s="10" t="s">
        <v>58</v>
      </c>
      <c r="Y47" s="101" t="e">
        <v>#DIV/0!</v>
      </c>
      <c r="Z47" s="101">
        <v>-0.20186902121810368</v>
      </c>
      <c r="AA47" s="101">
        <v>-0.28940574052201057</v>
      </c>
      <c r="AB47" s="101">
        <v>-0.4545436730505814</v>
      </c>
      <c r="AC47" s="101">
        <v>-0.42180885152541076</v>
      </c>
      <c r="AD47" s="101">
        <v>-0.35267395146009545</v>
      </c>
      <c r="AE47" s="101">
        <v>-0.24148265529989382</v>
      </c>
      <c r="AF47" s="101">
        <v>-0.30694118352311395</v>
      </c>
      <c r="AG47" s="101">
        <v>-0.22472607411291756</v>
      </c>
      <c r="AH47" s="101">
        <v>-0.2294844208712938</v>
      </c>
      <c r="AI47" s="101">
        <v>-0.15908033020232673</v>
      </c>
      <c r="AJ47" s="101">
        <v>-0.03717071086808826</v>
      </c>
      <c r="AK47" s="101">
        <v>-0.08218547533152072</v>
      </c>
      <c r="AL47" s="101">
        <v>-0.12272703962249122</v>
      </c>
      <c r="AM47" s="101">
        <v>-0.17980910451893328</v>
      </c>
      <c r="AN47" s="101">
        <v>-0.11727026063370688</v>
      </c>
      <c r="AO47" s="101">
        <v>-0.1459597172249952</v>
      </c>
      <c r="AP47" s="101">
        <v>-0.09391122770921494</v>
      </c>
      <c r="AQ47" s="101">
        <v>-0.02988742918296125</v>
      </c>
      <c r="AR47" s="102" t="e">
        <v>#DIV/0!</v>
      </c>
      <c r="AS47" s="5"/>
    </row>
    <row r="48" spans="1:45" ht="13.5" thickBot="1">
      <c r="A48" s="11" t="s">
        <v>59</v>
      </c>
      <c r="B48" s="103" t="e">
        <v>#DIV/0!</v>
      </c>
      <c r="C48" s="103">
        <v>0.5045511312808391</v>
      </c>
      <c r="D48" s="103">
        <v>0.3710032265330657</v>
      </c>
      <c r="E48" s="103">
        <v>0.4501061766970521</v>
      </c>
      <c r="F48" s="103">
        <v>0.44953695202415545</v>
      </c>
      <c r="G48" s="103">
        <v>0.4600090425926708</v>
      </c>
      <c r="H48" s="103">
        <v>0.4186465059543273</v>
      </c>
      <c r="I48" s="103">
        <v>0.397372880595853</v>
      </c>
      <c r="J48" s="103">
        <v>0.44819787827062463</v>
      </c>
      <c r="K48" s="103">
        <v>0.3865577852137276</v>
      </c>
      <c r="L48" s="103">
        <v>0.4268936708089783</v>
      </c>
      <c r="M48" s="103">
        <v>0.3774987618570333</v>
      </c>
      <c r="N48" s="103">
        <v>0.43365274366002543</v>
      </c>
      <c r="O48" s="103">
        <v>0.3093031138714846</v>
      </c>
      <c r="P48" s="103">
        <v>0.4497718391760002</v>
      </c>
      <c r="Q48" s="103">
        <v>0.3828757320103423</v>
      </c>
      <c r="R48" s="103">
        <v>0.3657511385499584</v>
      </c>
      <c r="S48" s="103">
        <v>0.25100735630210147</v>
      </c>
      <c r="T48" s="103">
        <v>0.19513625158602915</v>
      </c>
      <c r="U48" s="104" t="e">
        <v>#DIV/0!</v>
      </c>
      <c r="V48" s="6"/>
      <c r="X48" s="11" t="s">
        <v>59</v>
      </c>
      <c r="Y48" s="103" t="e">
        <v>#DIV/0!</v>
      </c>
      <c r="Z48" s="103">
        <v>0.4350986401498105</v>
      </c>
      <c r="AA48" s="103">
        <v>0.379438630780288</v>
      </c>
      <c r="AB48" s="103">
        <v>0.4619603221386433</v>
      </c>
      <c r="AC48" s="103">
        <v>0.41590741570345396</v>
      </c>
      <c r="AD48" s="103">
        <v>0.44099275896348217</v>
      </c>
      <c r="AE48" s="103">
        <v>0.40243193852391135</v>
      </c>
      <c r="AF48" s="103">
        <v>0.41075464312044574</v>
      </c>
      <c r="AG48" s="103">
        <v>0.39418993326867735</v>
      </c>
      <c r="AH48" s="103">
        <v>0.35789861090593356</v>
      </c>
      <c r="AI48" s="103">
        <v>0.4060530001608295</v>
      </c>
      <c r="AJ48" s="103">
        <v>0.45503771288613737</v>
      </c>
      <c r="AK48" s="103">
        <v>0.4603503028492902</v>
      </c>
      <c r="AL48" s="103">
        <v>0.48849283520171205</v>
      </c>
      <c r="AM48" s="103">
        <v>0.3279124599407407</v>
      </c>
      <c r="AN48" s="103">
        <v>0.4168169231582629</v>
      </c>
      <c r="AO48" s="103">
        <v>0.33069873090200663</v>
      </c>
      <c r="AP48" s="103">
        <v>0.29651935091439524</v>
      </c>
      <c r="AQ48" s="103">
        <v>0.3868320084341153</v>
      </c>
      <c r="AR48" s="104" t="e">
        <v>#DIV/0!</v>
      </c>
      <c r="AS48" s="6"/>
    </row>
    <row r="49" spans="1:27" ht="13.5" thickBot="1">
      <c r="A49" s="114" t="s">
        <v>124</v>
      </c>
      <c r="B49" s="115"/>
      <c r="C49" s="116">
        <v>0</v>
      </c>
      <c r="D49" s="117"/>
      <c r="X49" s="114" t="s">
        <v>124</v>
      </c>
      <c r="Y49" s="115"/>
      <c r="Z49" s="116">
        <v>14.4391</v>
      </c>
      <c r="AA49" s="117"/>
    </row>
  </sheetData>
  <mergeCells count="30">
    <mergeCell ref="I4:K4"/>
    <mergeCell ref="F2:H2"/>
    <mergeCell ref="F5:H5"/>
    <mergeCell ref="F6:H6"/>
    <mergeCell ref="I6:K6"/>
    <mergeCell ref="I5:K5"/>
    <mergeCell ref="A1:B1"/>
    <mergeCell ref="A2:B2"/>
    <mergeCell ref="A4:B4"/>
    <mergeCell ref="A3:B3"/>
    <mergeCell ref="C3:K3"/>
    <mergeCell ref="C1:K1"/>
    <mergeCell ref="C2:E2"/>
    <mergeCell ref="C4:E4"/>
    <mergeCell ref="I2:K2"/>
    <mergeCell ref="X49:Y49"/>
    <mergeCell ref="Z49:AA49"/>
    <mergeCell ref="C7:E7"/>
    <mergeCell ref="B9:U9"/>
    <mergeCell ref="Y9:AR9"/>
    <mergeCell ref="A7:B7"/>
    <mergeCell ref="F7:H7"/>
    <mergeCell ref="I7:K7"/>
    <mergeCell ref="A49:B49"/>
    <mergeCell ref="C49:D49"/>
    <mergeCell ref="C5:E5"/>
    <mergeCell ref="F4:H4"/>
    <mergeCell ref="A6:B6"/>
    <mergeCell ref="A5:B5"/>
    <mergeCell ref="C6:E6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"/>
  <sheetViews>
    <sheetView workbookViewId="0" topLeftCell="Y1">
      <selection activeCell="Y2" sqref="Y2"/>
    </sheetView>
  </sheetViews>
  <sheetFormatPr defaultColWidth="9.140625" defaultRowHeight="12.75"/>
  <cols>
    <col min="1" max="1" width="10.28125" style="0" customWidth="1"/>
    <col min="2" max="10" width="6.28125" style="0" customWidth="1"/>
    <col min="11" max="21" width="7.00390625" style="0" customWidth="1"/>
    <col min="22" max="22" width="8.8515625" style="0" customWidth="1"/>
    <col min="24" max="24" width="10.28125" style="0" customWidth="1"/>
    <col min="25" max="33" width="6.28125" style="0" customWidth="1"/>
    <col min="34" max="44" width="7.00390625" style="0" customWidth="1"/>
    <col min="45" max="45" width="9.57421875" style="0" customWidth="1"/>
  </cols>
  <sheetData>
    <row r="1" spans="1:45" ht="13.5" thickBot="1">
      <c r="A1" s="7" t="s">
        <v>0</v>
      </c>
      <c r="B1" s="121" t="s">
        <v>131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/>
      <c r="V1" s="4" t="s">
        <v>57</v>
      </c>
      <c r="X1" s="7" t="s">
        <v>0</v>
      </c>
      <c r="Y1" s="121" t="s">
        <v>137</v>
      </c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2"/>
      <c r="AS1" s="4" t="s">
        <v>57</v>
      </c>
    </row>
    <row r="2" spans="1:45" ht="12.75">
      <c r="A2" s="8" t="s">
        <v>61</v>
      </c>
      <c r="B2" s="19">
        <f>'Original data'!B10</f>
        <v>0</v>
      </c>
      <c r="C2" s="20">
        <f>'Original data'!C10</f>
        <v>0</v>
      </c>
      <c r="D2" s="20">
        <f>'Original data'!D10</f>
        <v>0</v>
      </c>
      <c r="E2" s="20">
        <f>'Original data'!E10</f>
        <v>0</v>
      </c>
      <c r="F2" s="20">
        <f>'Original data'!F10</f>
        <v>0</v>
      </c>
      <c r="G2" s="20">
        <f>'Original data'!G10</f>
        <v>0</v>
      </c>
      <c r="H2" s="20">
        <f>'Original data'!H10</f>
        <v>0</v>
      </c>
      <c r="I2" s="20">
        <f>'Original data'!I10</f>
        <v>0</v>
      </c>
      <c r="J2" s="20">
        <f>'Original data'!J10</f>
        <v>0</v>
      </c>
      <c r="K2" s="20">
        <f>'Original data'!K10</f>
        <v>0</v>
      </c>
      <c r="L2" s="20">
        <f>'Original data'!L10</f>
        <v>0</v>
      </c>
      <c r="M2" s="20">
        <f>'Original data'!M10</f>
        <v>0</v>
      </c>
      <c r="N2" s="20">
        <f>'Original data'!N10</f>
        <v>0</v>
      </c>
      <c r="O2" s="20">
        <f>'Original data'!O10</f>
        <v>0</v>
      </c>
      <c r="P2" s="20">
        <f>'Original data'!P10</f>
        <v>0</v>
      </c>
      <c r="Q2" s="20">
        <f>'Original data'!Q10</f>
        <v>0</v>
      </c>
      <c r="R2" s="20">
        <f>'Original data'!R10</f>
        <v>0</v>
      </c>
      <c r="S2" s="20">
        <f>'Original data'!S10</f>
        <v>0</v>
      </c>
      <c r="T2" s="20">
        <f>'Original data'!T10</f>
        <v>0</v>
      </c>
      <c r="U2" s="21">
        <f>'Original data'!U10</f>
        <v>0</v>
      </c>
      <c r="V2" s="34">
        <f>'Original data'!V10</f>
        <v>0</v>
      </c>
      <c r="W2" s="30"/>
      <c r="X2" s="33" t="str">
        <f>'Original data'!X10</f>
        <v>C1</v>
      </c>
      <c r="Y2" s="19">
        <f>'Original data'!Y10</f>
        <v>0</v>
      </c>
      <c r="Z2" s="20">
        <f>'Original data'!Z10</f>
        <v>0</v>
      </c>
      <c r="AA2" s="20">
        <f>'Original data'!AA10</f>
        <v>0</v>
      </c>
      <c r="AB2" s="20">
        <f>'Original data'!AB10</f>
        <v>0</v>
      </c>
      <c r="AC2" s="20">
        <f>'Original data'!AC10</f>
        <v>0</v>
      </c>
      <c r="AD2" s="20">
        <f>'Original data'!AD10</f>
        <v>0</v>
      </c>
      <c r="AE2" s="20">
        <f>'Original data'!AE10</f>
        <v>0</v>
      </c>
      <c r="AF2" s="20">
        <f>'Original data'!AF10</f>
        <v>0</v>
      </c>
      <c r="AG2" s="20">
        <f>'Original data'!AG10</f>
        <v>0</v>
      </c>
      <c r="AH2" s="20">
        <f>'Original data'!AH10</f>
        <v>0</v>
      </c>
      <c r="AI2" s="20">
        <f>'Original data'!AI10</f>
        <v>0</v>
      </c>
      <c r="AJ2" s="20">
        <f>'Original data'!AJ10</f>
        <v>0</v>
      </c>
      <c r="AK2" s="20">
        <f>'Original data'!AK10</f>
        <v>0</v>
      </c>
      <c r="AL2" s="20">
        <f>'Original data'!AL10</f>
        <v>0</v>
      </c>
      <c r="AM2" s="20">
        <f>'Original data'!AM10</f>
        <v>0</v>
      </c>
      <c r="AN2" s="20">
        <f>'Original data'!AN10</f>
        <v>0</v>
      </c>
      <c r="AO2" s="20">
        <f>'Original data'!AO10</f>
        <v>0</v>
      </c>
      <c r="AP2" s="20">
        <f>'Original data'!AP10</f>
        <v>0</v>
      </c>
      <c r="AQ2" s="20">
        <f>'Original data'!AQ10</f>
        <v>0</v>
      </c>
      <c r="AR2" s="21">
        <f>'Original data'!AR10</f>
        <v>0</v>
      </c>
      <c r="AS2" s="21">
        <f>'Original data'!AS10</f>
        <v>0</v>
      </c>
    </row>
    <row r="3" spans="1:45" ht="13.5" thickBot="1">
      <c r="A3" s="31" t="s">
        <v>60</v>
      </c>
      <c r="B3" s="23">
        <f>'Original data'!B11</f>
        <v>0</v>
      </c>
      <c r="C3" s="24">
        <f>'Original data'!C11</f>
        <v>0</v>
      </c>
      <c r="D3" s="24">
        <f>'Original data'!D11</f>
        <v>0</v>
      </c>
      <c r="E3" s="24">
        <f>'Original data'!E11</f>
        <v>0</v>
      </c>
      <c r="F3" s="24">
        <f>'Original data'!F11</f>
        <v>0</v>
      </c>
      <c r="G3" s="24">
        <f>'Original data'!G11</f>
        <v>0</v>
      </c>
      <c r="H3" s="24">
        <f>'Original data'!H11</f>
        <v>0</v>
      </c>
      <c r="I3" s="24">
        <f>'Original data'!I11</f>
        <v>0</v>
      </c>
      <c r="J3" s="24">
        <f>'Original data'!J11</f>
        <v>0</v>
      </c>
      <c r="K3" s="24">
        <f>'Original data'!K11</f>
        <v>0</v>
      </c>
      <c r="L3" s="24">
        <f>'Original data'!L11</f>
        <v>0</v>
      </c>
      <c r="M3" s="24">
        <f>'Original data'!M11</f>
        <v>0</v>
      </c>
      <c r="N3" s="24">
        <f>'Original data'!N11</f>
        <v>0</v>
      </c>
      <c r="O3" s="24">
        <f>'Original data'!O11</f>
        <v>0</v>
      </c>
      <c r="P3" s="24">
        <f>'Original data'!P11</f>
        <v>0</v>
      </c>
      <c r="Q3" s="24">
        <f>'Original data'!Q11</f>
        <v>0</v>
      </c>
      <c r="R3" s="24">
        <f>'Original data'!R11</f>
        <v>0</v>
      </c>
      <c r="S3" s="24">
        <f>'Original data'!S11</f>
        <v>0</v>
      </c>
      <c r="T3" s="24">
        <f>'Original data'!T11</f>
        <v>0</v>
      </c>
      <c r="U3" s="25">
        <f>'Original data'!U11</f>
        <v>0</v>
      </c>
      <c r="V3" s="35">
        <f>'Original data'!V11</f>
        <v>0</v>
      </c>
      <c r="W3" s="30"/>
      <c r="X3" s="32" t="str">
        <f>'Original data'!X11</f>
        <v>Angle (mrad)</v>
      </c>
      <c r="Y3" s="23">
        <f>'Original data'!Y11</f>
        <v>0</v>
      </c>
      <c r="Z3" s="24">
        <f>'Original data'!Z11</f>
        <v>0</v>
      </c>
      <c r="AA3" s="24">
        <f>'Original data'!AA11</f>
        <v>0</v>
      </c>
      <c r="AB3" s="24">
        <f>'Original data'!AB11</f>
        <v>0</v>
      </c>
      <c r="AC3" s="24">
        <f>'Original data'!AC11</f>
        <v>0</v>
      </c>
      <c r="AD3" s="24">
        <f>'Original data'!AD11</f>
        <v>0</v>
      </c>
      <c r="AE3" s="24">
        <f>'Original data'!AE11</f>
        <v>0</v>
      </c>
      <c r="AF3" s="24">
        <f>'Original data'!AF11</f>
        <v>0</v>
      </c>
      <c r="AG3" s="24">
        <f>'Original data'!AG11</f>
        <v>0</v>
      </c>
      <c r="AH3" s="24">
        <f>'Original data'!AH11</f>
        <v>0</v>
      </c>
      <c r="AI3" s="24">
        <f>'Original data'!AI11</f>
        <v>0</v>
      </c>
      <c r="AJ3" s="24">
        <f>'Original data'!AJ11</f>
        <v>0</v>
      </c>
      <c r="AK3" s="24">
        <f>'Original data'!AK11</f>
        <v>0</v>
      </c>
      <c r="AL3" s="24">
        <f>'Original data'!AL11</f>
        <v>0</v>
      </c>
      <c r="AM3" s="24">
        <f>'Original data'!AM11</f>
        <v>0</v>
      </c>
      <c r="AN3" s="24">
        <f>'Original data'!AN11</f>
        <v>0</v>
      </c>
      <c r="AO3" s="24">
        <f>'Original data'!AO11</f>
        <v>0</v>
      </c>
      <c r="AP3" s="24">
        <f>'Original data'!AP11</f>
        <v>0</v>
      </c>
      <c r="AQ3" s="24">
        <f>'Original data'!AQ11</f>
        <v>0</v>
      </c>
      <c r="AR3" s="25">
        <f>'Original data'!AR11</f>
        <v>0</v>
      </c>
      <c r="AS3" s="25">
        <f>'Original data'!AS11</f>
        <v>0</v>
      </c>
    </row>
    <row r="4" spans="1:45" ht="13.5" thickBot="1">
      <c r="A4" s="13" t="s">
        <v>2</v>
      </c>
      <c r="B4" s="14" t="str">
        <f>'Original data'!B12</f>
        <v>Position 1</v>
      </c>
      <c r="C4" s="14" t="str">
        <f>'Original data'!C12</f>
        <v>Position 2</v>
      </c>
      <c r="D4" s="14" t="str">
        <f>'Original data'!D12</f>
        <v>Position 3</v>
      </c>
      <c r="E4" s="14" t="str">
        <f>'Original data'!E12</f>
        <v>Position 4</v>
      </c>
      <c r="F4" s="14" t="str">
        <f>'Original data'!F12</f>
        <v>Position 5</v>
      </c>
      <c r="G4" s="14" t="str">
        <f>'Original data'!G12</f>
        <v>Position 6</v>
      </c>
      <c r="H4" s="14" t="str">
        <f>'Original data'!H12</f>
        <v>Position 7</v>
      </c>
      <c r="I4" s="14" t="str">
        <f>'Original data'!I12</f>
        <v>Position 8</v>
      </c>
      <c r="J4" s="14" t="str">
        <f>'Original data'!J12</f>
        <v>Position 9</v>
      </c>
      <c r="K4" s="14" t="str">
        <f>'Original data'!K12</f>
        <v>Position 10</v>
      </c>
      <c r="L4" s="14" t="str">
        <f>'Original data'!L12</f>
        <v>Position 11</v>
      </c>
      <c r="M4" s="14" t="str">
        <f>'Original data'!M12</f>
        <v>Position 12</v>
      </c>
      <c r="N4" s="14" t="str">
        <f>'Original data'!N12</f>
        <v>Position 13</v>
      </c>
      <c r="O4" s="14" t="str">
        <f>'Original data'!O12</f>
        <v>Position 14</v>
      </c>
      <c r="P4" s="14" t="str">
        <f>'Original data'!P12</f>
        <v>Position 15</v>
      </c>
      <c r="Q4" s="14" t="str">
        <f>'Original data'!Q12</f>
        <v>Position 16</v>
      </c>
      <c r="R4" s="14" t="str">
        <f>'Original data'!R12</f>
        <v>Position 17</v>
      </c>
      <c r="S4" s="14" t="str">
        <f>'Original data'!S12</f>
        <v>Position 18</v>
      </c>
      <c r="T4" s="14" t="str">
        <f>'Original data'!T12</f>
        <v>Position 19</v>
      </c>
      <c r="U4" s="15" t="str">
        <f>'Original data'!U12</f>
        <v>Position 20</v>
      </c>
      <c r="V4" s="39">
        <f>'Original data'!V12</f>
        <v>0</v>
      </c>
      <c r="X4" s="13" t="str">
        <f>'Original data'!X12</f>
        <v>Multipoles</v>
      </c>
      <c r="Y4" s="14" t="str">
        <f>'Original data'!Y12</f>
        <v>Position 1</v>
      </c>
      <c r="Z4" s="14" t="str">
        <f>'Original data'!Z12</f>
        <v>Position 2</v>
      </c>
      <c r="AA4" s="14" t="str">
        <f>'Original data'!AA12</f>
        <v>Position 3</v>
      </c>
      <c r="AB4" s="14" t="str">
        <f>'Original data'!AB12</f>
        <v>Position 4</v>
      </c>
      <c r="AC4" s="14" t="str">
        <f>'Original data'!AC12</f>
        <v>Position 5</v>
      </c>
      <c r="AD4" s="14" t="str">
        <f>'Original data'!AD12</f>
        <v>Position 6</v>
      </c>
      <c r="AE4" s="14" t="str">
        <f>'Original data'!AE12</f>
        <v>Position 7</v>
      </c>
      <c r="AF4" s="14" t="str">
        <f>'Original data'!AF12</f>
        <v>Position 8</v>
      </c>
      <c r="AG4" s="14" t="str">
        <f>'Original data'!AG12</f>
        <v>Position 9</v>
      </c>
      <c r="AH4" s="14" t="str">
        <f>'Original data'!AH12</f>
        <v>Position 10</v>
      </c>
      <c r="AI4" s="14" t="str">
        <f>'Original data'!AI12</f>
        <v>Position 11</v>
      </c>
      <c r="AJ4" s="14" t="str">
        <f>'Original data'!AJ12</f>
        <v>Position 12</v>
      </c>
      <c r="AK4" s="14" t="str">
        <f>'Original data'!AK12</f>
        <v>Position 13</v>
      </c>
      <c r="AL4" s="14" t="str">
        <f>'Original data'!AL12</f>
        <v>Position 14</v>
      </c>
      <c r="AM4" s="14" t="str">
        <f>'Original data'!AM12</f>
        <v>Position 15</v>
      </c>
      <c r="AN4" s="14" t="str">
        <f>'Original data'!AN12</f>
        <v>Position 16</v>
      </c>
      <c r="AO4" s="14" t="str">
        <f>'Original data'!AO12</f>
        <v>Position 17</v>
      </c>
      <c r="AP4" s="14" t="str">
        <f>'Original data'!AP12</f>
        <v>Position 18</v>
      </c>
      <c r="AQ4" s="14" t="str">
        <f>'Original data'!AQ12</f>
        <v>Position 19</v>
      </c>
      <c r="AR4" s="15" t="str">
        <f>'Original data'!AR12</f>
        <v>Position 20</v>
      </c>
      <c r="AS4" s="40">
        <f>'Original data'!AS12</f>
        <v>0</v>
      </c>
    </row>
    <row r="5" spans="1:46" ht="12.75">
      <c r="A5" s="9" t="s">
        <v>23</v>
      </c>
      <c r="B5" s="27">
        <f>'Original data'!B13</f>
        <v>0</v>
      </c>
      <c r="C5" s="27">
        <f>'Original data'!C13</f>
        <v>10007.933965681837</v>
      </c>
      <c r="D5" s="27">
        <f>'Original data'!D13</f>
        <v>10001.285654709336</v>
      </c>
      <c r="E5" s="27">
        <f>'Original data'!E13</f>
        <v>9999.215829623146</v>
      </c>
      <c r="F5" s="27">
        <f>'Original data'!F13</f>
        <v>10000.182916703478</v>
      </c>
      <c r="G5" s="27">
        <f>'Original data'!G13</f>
        <v>9998.87922941205</v>
      </c>
      <c r="H5" s="27">
        <f>'Original data'!H13</f>
        <v>9997.520617425062</v>
      </c>
      <c r="I5" s="27">
        <f>'Original data'!I13</f>
        <v>9998.539421336318</v>
      </c>
      <c r="J5" s="27">
        <f>'Original data'!J13</f>
        <v>9997.95871759234</v>
      </c>
      <c r="K5" s="27">
        <f>'Original data'!K13</f>
        <v>9997.633637526007</v>
      </c>
      <c r="L5" s="27">
        <f>'Original data'!L13</f>
        <v>9998.648753236856</v>
      </c>
      <c r="M5" s="27">
        <f>'Original data'!M13</f>
        <v>9999.321727152928</v>
      </c>
      <c r="N5" s="27">
        <f>'Original data'!N13</f>
        <v>9998.301848964802</v>
      </c>
      <c r="O5" s="27">
        <f>'Original data'!O13</f>
        <v>9998.875137980802</v>
      </c>
      <c r="P5" s="27">
        <f>'Original data'!P13</f>
        <v>9999.65420015671</v>
      </c>
      <c r="Q5" s="27">
        <f>'Original data'!Q13</f>
        <v>9998.90904162762</v>
      </c>
      <c r="R5" s="27">
        <f>'Original data'!R13</f>
        <v>9997.561382921212</v>
      </c>
      <c r="S5" s="27">
        <f>'Original data'!S13</f>
        <v>10000.608156810835</v>
      </c>
      <c r="T5" s="27">
        <f>'Original data'!T13</f>
        <v>10008.969761138636</v>
      </c>
      <c r="U5" s="27">
        <f>'Original data'!U13</f>
        <v>0</v>
      </c>
      <c r="V5" s="29">
        <f>'Original data'!V13</f>
        <v>0</v>
      </c>
      <c r="W5" s="28"/>
      <c r="X5" s="29" t="str">
        <f>'Original data'!X13</f>
        <v>b1</v>
      </c>
      <c r="Y5" s="111">
        <f>'Original data'!Y13</f>
        <v>0</v>
      </c>
      <c r="Z5" s="27">
        <f>'Original data'!Z13</f>
        <v>10008.86367312665</v>
      </c>
      <c r="AA5" s="27">
        <f>'Original data'!AA13</f>
        <v>10002.416437641345</v>
      </c>
      <c r="AB5" s="27">
        <f>'Original data'!AB13</f>
        <v>10000.871508754568</v>
      </c>
      <c r="AC5" s="27">
        <f>'Original data'!AC13</f>
        <v>10000.628858378848</v>
      </c>
      <c r="AD5" s="27">
        <f>'Original data'!AD13</f>
        <v>9999.101329564353</v>
      </c>
      <c r="AE5" s="27">
        <f>'Original data'!AE13</f>
        <v>9997.512582634317</v>
      </c>
      <c r="AF5" s="27">
        <f>'Original data'!AF13</f>
        <v>9999.701715600666</v>
      </c>
      <c r="AG5" s="27">
        <f>'Original data'!AG13</f>
        <v>9996.702694363908</v>
      </c>
      <c r="AH5" s="27">
        <f>'Original data'!AH13</f>
        <v>9996.455764734575</v>
      </c>
      <c r="AI5" s="27">
        <f>'Original data'!AI13</f>
        <v>9996.98048107523</v>
      </c>
      <c r="AJ5" s="27">
        <f>'Original data'!AJ13</f>
        <v>9998.41402338501</v>
      </c>
      <c r="AK5" s="27">
        <f>'Original data'!AK13</f>
        <v>9997.888529440235</v>
      </c>
      <c r="AL5" s="27">
        <f>'Original data'!AL13</f>
        <v>9998.62363976328</v>
      </c>
      <c r="AM5" s="27">
        <f>'Original data'!AM13</f>
        <v>9999.596909748063</v>
      </c>
      <c r="AN5" s="27">
        <f>'Original data'!AN13</f>
        <v>10000.254961293824</v>
      </c>
      <c r="AO5" s="27">
        <f>'Original data'!AO13</f>
        <v>9998.636852760646</v>
      </c>
      <c r="AP5" s="27">
        <f>'Original data'!AP13</f>
        <v>10000.619694150011</v>
      </c>
      <c r="AQ5" s="27">
        <f>'Original data'!AQ13</f>
        <v>10006.730343584426</v>
      </c>
      <c r="AR5" s="112">
        <f>'Original data'!AR13</f>
        <v>0</v>
      </c>
      <c r="AS5" s="29">
        <f>'Original data'!AS13</f>
        <v>0</v>
      </c>
      <c r="AT5" s="26"/>
    </row>
    <row r="6" spans="1:45" ht="12.75">
      <c r="A6" s="9" t="s">
        <v>24</v>
      </c>
      <c r="B6" s="22">
        <f>'Original data'!B14</f>
        <v>0</v>
      </c>
      <c r="C6" s="22">
        <f>'Original data'!C14</f>
        <v>-1.2894292273206691</v>
      </c>
      <c r="D6" s="22">
        <f>'Original data'!D14</f>
        <v>-1.0889274667213082</v>
      </c>
      <c r="E6" s="22">
        <f>'Original data'!E14</f>
        <v>-1.219801760317638</v>
      </c>
      <c r="F6" s="22">
        <f>'Original data'!F14</f>
        <v>-0.6760468670880453</v>
      </c>
      <c r="G6" s="22">
        <f>'Original data'!G14</f>
        <v>-1.6274371395869067</v>
      </c>
      <c r="H6" s="22">
        <f>'Original data'!H14</f>
        <v>-0.687802229777795</v>
      </c>
      <c r="I6" s="22">
        <f>'Original data'!I14</f>
        <v>-0.3042058115362533</v>
      </c>
      <c r="J6" s="22">
        <f>'Original data'!J14</f>
        <v>-1.118127149240667</v>
      </c>
      <c r="K6" s="22">
        <f>'Original data'!K14</f>
        <v>-0.99931886705209</v>
      </c>
      <c r="L6" s="22">
        <f>'Original data'!L14</f>
        <v>-0.9494372503292887</v>
      </c>
      <c r="M6" s="22">
        <f>'Original data'!M14</f>
        <v>-1.446358798179444</v>
      </c>
      <c r="N6" s="22">
        <f>'Original data'!N14</f>
        <v>-1.4435786017949153</v>
      </c>
      <c r="O6" s="22">
        <f>'Original data'!O14</f>
        <v>-0.6737627547352176</v>
      </c>
      <c r="P6" s="22">
        <f>'Original data'!P14</f>
        <v>-1.3555606174083477</v>
      </c>
      <c r="Q6" s="22">
        <f>'Original data'!Q14</f>
        <v>-1.3345136964945703</v>
      </c>
      <c r="R6" s="22">
        <f>'Original data'!R14</f>
        <v>-1.0991638385477944</v>
      </c>
      <c r="S6" s="22">
        <f>'Original data'!S14</f>
        <v>-0.9177064207020382</v>
      </c>
      <c r="T6" s="22">
        <f>'Original data'!T14</f>
        <v>-0.2595231171064105</v>
      </c>
      <c r="U6" s="22">
        <f>'Original data'!U14</f>
        <v>0</v>
      </c>
      <c r="V6" s="37">
        <f>'Original data'!V14</f>
        <v>0</v>
      </c>
      <c r="W6" s="1"/>
      <c r="X6" s="10" t="str">
        <f>'Original data'!X14</f>
        <v>b2</v>
      </c>
      <c r="Y6" s="109">
        <f>'Original data'!Y14</f>
        <v>0</v>
      </c>
      <c r="Z6" s="22">
        <f>'Original data'!Z14</f>
        <v>0.8426118871952591</v>
      </c>
      <c r="AA6" s="22">
        <f>'Original data'!AA14</f>
        <v>1.132748162189297</v>
      </c>
      <c r="AB6" s="22">
        <f>'Original data'!AB14</f>
        <v>1.3393225841137957</v>
      </c>
      <c r="AC6" s="22">
        <f>'Original data'!AC14</f>
        <v>1.49618292518163</v>
      </c>
      <c r="AD6" s="22">
        <f>'Original data'!AD14</f>
        <v>2.1141119839923905</v>
      </c>
      <c r="AE6" s="22">
        <f>'Original data'!AE14</f>
        <v>1.8194610477074658</v>
      </c>
      <c r="AF6" s="22">
        <f>'Original data'!AF14</f>
        <v>1.51989929396964</v>
      </c>
      <c r="AG6" s="22">
        <f>'Original data'!AG14</f>
        <v>1.1173346361379437</v>
      </c>
      <c r="AH6" s="22">
        <f>'Original data'!AH14</f>
        <v>0.7341195844264016</v>
      </c>
      <c r="AI6" s="22">
        <f>'Original data'!AI14</f>
        <v>0.46751158139732096</v>
      </c>
      <c r="AJ6" s="22">
        <f>'Original data'!AJ14</f>
        <v>0.8059614937539165</v>
      </c>
      <c r="AK6" s="22">
        <f>'Original data'!AK14</f>
        <v>0.7877071937735826</v>
      </c>
      <c r="AL6" s="22">
        <f>'Original data'!AL14</f>
        <v>0.7749644529118934</v>
      </c>
      <c r="AM6" s="22">
        <f>'Original data'!AM14</f>
        <v>1.2588996949782334</v>
      </c>
      <c r="AN6" s="22">
        <f>'Original data'!AN14</f>
        <v>1.309559314174273</v>
      </c>
      <c r="AO6" s="22">
        <f>'Original data'!AO14</f>
        <v>0.892902019039443</v>
      </c>
      <c r="AP6" s="22">
        <f>'Original data'!AP14</f>
        <v>1.403489799707442</v>
      </c>
      <c r="AQ6" s="22">
        <f>'Original data'!AQ14</f>
        <v>1.4060890284840473</v>
      </c>
      <c r="AR6" s="110">
        <f>'Original data'!AR14</f>
        <v>0</v>
      </c>
      <c r="AS6" s="37">
        <f>'Original data'!AS14</f>
        <v>0</v>
      </c>
    </row>
    <row r="7" spans="1:45" ht="12.75">
      <c r="A7" s="9" t="s">
        <v>25</v>
      </c>
      <c r="B7" s="22">
        <f>'Original data'!B15</f>
        <v>0</v>
      </c>
      <c r="C7" s="22">
        <f>'Original data'!C15</f>
        <v>2.81361755828605</v>
      </c>
      <c r="D7" s="22">
        <f>'Original data'!D15</f>
        <v>2.814008155914439</v>
      </c>
      <c r="E7" s="22">
        <f>'Original data'!E15</f>
        <v>2.3780060723584393</v>
      </c>
      <c r="F7" s="22">
        <f>'Original data'!F15</f>
        <v>1.869710909419151</v>
      </c>
      <c r="G7" s="22">
        <f>'Original data'!G15</f>
        <v>2.1106999297170295</v>
      </c>
      <c r="H7" s="22">
        <f>'Original data'!H15</f>
        <v>1.4724549816416954</v>
      </c>
      <c r="I7" s="22">
        <f>'Original data'!I15</f>
        <v>2.2136695676684806</v>
      </c>
      <c r="J7" s="22">
        <f>'Original data'!J15</f>
        <v>1.5293359729597706</v>
      </c>
      <c r="K7" s="22">
        <f>'Original data'!K15</f>
        <v>1.705544696818086</v>
      </c>
      <c r="L7" s="22">
        <f>'Original data'!L15</f>
        <v>1.5549986072852375</v>
      </c>
      <c r="M7" s="22">
        <f>'Original data'!M15</f>
        <v>2.154863938328681</v>
      </c>
      <c r="N7" s="22">
        <f>'Original data'!N15</f>
        <v>2.3013356753414187</v>
      </c>
      <c r="O7" s="22">
        <f>'Original data'!O15</f>
        <v>1.9564388684820042</v>
      </c>
      <c r="P7" s="22">
        <f>'Original data'!P15</f>
        <v>2.5422054410258106</v>
      </c>
      <c r="Q7" s="22">
        <f>'Original data'!Q15</f>
        <v>2.0604753483135094</v>
      </c>
      <c r="R7" s="22">
        <f>'Original data'!R15</f>
        <v>1.7705543713409786</v>
      </c>
      <c r="S7" s="22">
        <f>'Original data'!S15</f>
        <v>2.1803299716806426</v>
      </c>
      <c r="T7" s="22">
        <f>'Original data'!T15</f>
        <v>2.027866570400448</v>
      </c>
      <c r="U7" s="22">
        <f>'Original data'!U15</f>
        <v>0</v>
      </c>
      <c r="V7" s="37">
        <f>'Original data'!V15</f>
        <v>0</v>
      </c>
      <c r="W7" s="1"/>
      <c r="X7" s="10" t="str">
        <f>'Original data'!X15</f>
        <v>b3</v>
      </c>
      <c r="Y7" s="109">
        <f>'Original data'!Y15</f>
        <v>0</v>
      </c>
      <c r="Z7" s="22">
        <f>'Original data'!Z15</f>
        <v>3.7205755958017965</v>
      </c>
      <c r="AA7" s="22">
        <f>'Original data'!AA15</f>
        <v>3.4511378952996252</v>
      </c>
      <c r="AB7" s="22">
        <f>'Original data'!AB15</f>
        <v>3.0719779372865483</v>
      </c>
      <c r="AC7" s="22">
        <f>'Original data'!AC15</f>
        <v>2.590126457410932</v>
      </c>
      <c r="AD7" s="22">
        <f>'Original data'!AD15</f>
        <v>2.7551365337498694</v>
      </c>
      <c r="AE7" s="22">
        <f>'Original data'!AE15</f>
        <v>2.512945771507633</v>
      </c>
      <c r="AF7" s="22">
        <f>'Original data'!AF15</f>
        <v>2.8357943157405794</v>
      </c>
      <c r="AG7" s="22">
        <f>'Original data'!AG15</f>
        <v>2.436301580450543</v>
      </c>
      <c r="AH7" s="22">
        <f>'Original data'!AH15</f>
        <v>2.0890585328849816</v>
      </c>
      <c r="AI7" s="22">
        <f>'Original data'!AI15</f>
        <v>2.5922974614837706</v>
      </c>
      <c r="AJ7" s="22">
        <f>'Original data'!AJ15</f>
        <v>2.725508283386032</v>
      </c>
      <c r="AK7" s="22">
        <f>'Original data'!AK15</f>
        <v>2.2736551922717263</v>
      </c>
      <c r="AL7" s="22">
        <f>'Original data'!AL15</f>
        <v>2.7120235135186608</v>
      </c>
      <c r="AM7" s="22">
        <f>'Original data'!AM15</f>
        <v>2.8304128636440096</v>
      </c>
      <c r="AN7" s="22">
        <f>'Original data'!AN15</f>
        <v>2.189447791804414</v>
      </c>
      <c r="AO7" s="22">
        <f>'Original data'!AO15</f>
        <v>2.4943158535278096</v>
      </c>
      <c r="AP7" s="22">
        <f>'Original data'!AP15</f>
        <v>2.6021074655317977</v>
      </c>
      <c r="AQ7" s="22">
        <f>'Original data'!AQ15</f>
        <v>2.818480488972954</v>
      </c>
      <c r="AR7" s="110">
        <f>'Original data'!AR15</f>
        <v>0</v>
      </c>
      <c r="AS7" s="37">
        <f>'Original data'!AS15</f>
        <v>0</v>
      </c>
    </row>
    <row r="8" spans="1:45" ht="12.75">
      <c r="A8" s="9" t="s">
        <v>26</v>
      </c>
      <c r="B8" s="22">
        <f>'Original data'!B16</f>
        <v>0</v>
      </c>
      <c r="C8" s="22">
        <f>'Original data'!C16</f>
        <v>-0.26409791852799125</v>
      </c>
      <c r="D8" s="22">
        <f>'Original data'!D16</f>
        <v>-0.14911559302476085</v>
      </c>
      <c r="E8" s="22">
        <f>'Original data'!E16</f>
        <v>0.0819774034177982</v>
      </c>
      <c r="F8" s="22">
        <f>'Original data'!F16</f>
        <v>-0.14132125031364998</v>
      </c>
      <c r="G8" s="22">
        <f>'Original data'!G16</f>
        <v>0.16436695761002376</v>
      </c>
      <c r="H8" s="22">
        <f>'Original data'!H16</f>
        <v>0.08929420618523672</v>
      </c>
      <c r="I8" s="22">
        <f>'Original data'!I16</f>
        <v>-0.13458110215474942</v>
      </c>
      <c r="J8" s="22">
        <f>'Original data'!J16</f>
        <v>-0.17036325835409832</v>
      </c>
      <c r="K8" s="22">
        <f>'Original data'!K16</f>
        <v>-0.13345374656389103</v>
      </c>
      <c r="L8" s="22">
        <f>'Original data'!L16</f>
        <v>0.14446001421669552</v>
      </c>
      <c r="M8" s="22">
        <f>'Original data'!M16</f>
        <v>0.0688715829562248</v>
      </c>
      <c r="N8" s="22">
        <f>'Original data'!N16</f>
        <v>0.1926619732368204</v>
      </c>
      <c r="O8" s="22">
        <f>'Original data'!O16</f>
        <v>-0.09273059020501956</v>
      </c>
      <c r="P8" s="22">
        <f>'Original data'!P16</f>
        <v>-0.14009319389123273</v>
      </c>
      <c r="Q8" s="22">
        <f>'Original data'!Q16</f>
        <v>-0.04384172222597627</v>
      </c>
      <c r="R8" s="22">
        <f>'Original data'!R16</f>
        <v>-0.17571611596821826</v>
      </c>
      <c r="S8" s="22">
        <f>'Original data'!S16</f>
        <v>0.11323772630265246</v>
      </c>
      <c r="T8" s="22">
        <f>'Original data'!T16</f>
        <v>0.10213568092604093</v>
      </c>
      <c r="U8" s="22">
        <f>'Original data'!U16</f>
        <v>0</v>
      </c>
      <c r="V8" s="37">
        <f>'Original data'!V16</f>
        <v>0</v>
      </c>
      <c r="W8" s="1"/>
      <c r="X8" s="10" t="str">
        <f>'Original data'!X16</f>
        <v>b4</v>
      </c>
      <c r="Y8" s="109">
        <f>'Original data'!Y16</f>
        <v>0</v>
      </c>
      <c r="Z8" s="22">
        <f>'Original data'!Z16</f>
        <v>0.26048441499130615</v>
      </c>
      <c r="AA8" s="22">
        <f>'Original data'!AA16</f>
        <v>0.2159657609687188</v>
      </c>
      <c r="AB8" s="22">
        <f>'Original data'!AB16</f>
        <v>0.11620392990936758</v>
      </c>
      <c r="AC8" s="22">
        <f>'Original data'!AC16</f>
        <v>0.10124531392623244</v>
      </c>
      <c r="AD8" s="22">
        <f>'Original data'!AD16</f>
        <v>0.16938614513580397</v>
      </c>
      <c r="AE8" s="22">
        <f>'Original data'!AE16</f>
        <v>0.017641639252128718</v>
      </c>
      <c r="AF8" s="22">
        <f>'Original data'!AF16</f>
        <v>0.4133889561831871</v>
      </c>
      <c r="AG8" s="22">
        <f>'Original data'!AG16</f>
        <v>0.34548213358113933</v>
      </c>
      <c r="AH8" s="22">
        <f>'Original data'!AH16</f>
        <v>0.13257150363809259</v>
      </c>
      <c r="AI8" s="22">
        <f>'Original data'!AI16</f>
        <v>0.3409015251689971</v>
      </c>
      <c r="AJ8" s="22">
        <f>'Original data'!AJ16</f>
        <v>0.2960410714259418</v>
      </c>
      <c r="AK8" s="22">
        <f>'Original data'!AK16</f>
        <v>0.39617610770334977</v>
      </c>
      <c r="AL8" s="22">
        <f>'Original data'!AL16</f>
        <v>0.1804280075965587</v>
      </c>
      <c r="AM8" s="22">
        <f>'Original data'!AM16</f>
        <v>0.07845482771161537</v>
      </c>
      <c r="AN8" s="22">
        <f>'Original data'!AN16</f>
        <v>0.06592249862049347</v>
      </c>
      <c r="AO8" s="22">
        <f>'Original data'!AO16</f>
        <v>0.43234027298538913</v>
      </c>
      <c r="AP8" s="22">
        <f>'Original data'!AP16</f>
        <v>0.2405786476407315</v>
      </c>
      <c r="AQ8" s="22">
        <f>'Original data'!AQ16</f>
        <v>0.29279537644202</v>
      </c>
      <c r="AR8" s="110">
        <f>'Original data'!AR16</f>
        <v>0</v>
      </c>
      <c r="AS8" s="37">
        <f>'Original data'!AS16</f>
        <v>0</v>
      </c>
    </row>
    <row r="9" spans="1:45" ht="12.75">
      <c r="A9" s="9" t="s">
        <v>27</v>
      </c>
      <c r="B9" s="22">
        <f>'Original data'!B17</f>
        <v>0</v>
      </c>
      <c r="C9" s="22">
        <f>'Original data'!C17</f>
        <v>-0.43989054642791114</v>
      </c>
      <c r="D9" s="22">
        <f>'Original data'!D17</f>
        <v>-0.5669902235099604</v>
      </c>
      <c r="E9" s="22">
        <f>'Original data'!E17</f>
        <v>-0.5044165573027558</v>
      </c>
      <c r="F9" s="22">
        <f>'Original data'!F17</f>
        <v>-0.782302619529537</v>
      </c>
      <c r="G9" s="22">
        <f>'Original data'!G17</f>
        <v>-0.6627657851879427</v>
      </c>
      <c r="H9" s="22">
        <f>'Original data'!H17</f>
        <v>-0.789544576676616</v>
      </c>
      <c r="I9" s="22">
        <f>'Original data'!I17</f>
        <v>-0.7553257452413755</v>
      </c>
      <c r="J9" s="22">
        <f>'Original data'!J17</f>
        <v>-0.8071359483073162</v>
      </c>
      <c r="K9" s="22">
        <f>'Original data'!K17</f>
        <v>-0.666092698536521</v>
      </c>
      <c r="L9" s="22">
        <f>'Original data'!L17</f>
        <v>-0.8168201243219226</v>
      </c>
      <c r="M9" s="22">
        <f>'Original data'!M17</f>
        <v>-0.6749154220011501</v>
      </c>
      <c r="N9" s="22">
        <f>'Original data'!N17</f>
        <v>-0.6297022575037933</v>
      </c>
      <c r="O9" s="22">
        <f>'Original data'!O17</f>
        <v>-0.5724139950482279</v>
      </c>
      <c r="P9" s="22">
        <f>'Original data'!P17</f>
        <v>-0.5071395039550803</v>
      </c>
      <c r="Q9" s="22">
        <f>'Original data'!Q17</f>
        <v>-0.44118104605890585</v>
      </c>
      <c r="R9" s="22">
        <f>'Original data'!R17</f>
        <v>-0.42100558530835763</v>
      </c>
      <c r="S9" s="22">
        <f>'Original data'!S17</f>
        <v>-0.6195926430059622</v>
      </c>
      <c r="T9" s="22">
        <f>'Original data'!T17</f>
        <v>-0.7273886101007729</v>
      </c>
      <c r="U9" s="22">
        <f>'Original data'!U17</f>
        <v>0</v>
      </c>
      <c r="V9" s="37">
        <f>'Original data'!V17</f>
        <v>0</v>
      </c>
      <c r="W9" s="1"/>
      <c r="X9" s="10" t="str">
        <f>'Original data'!X17</f>
        <v>b5</v>
      </c>
      <c r="Y9" s="109">
        <f>'Original data'!Y17</f>
        <v>0</v>
      </c>
      <c r="Z9" s="22">
        <f>'Original data'!Z17</f>
        <v>-0.5792806390043713</v>
      </c>
      <c r="AA9" s="22">
        <f>'Original data'!AA17</f>
        <v>-0.5626800403930445</v>
      </c>
      <c r="AB9" s="22">
        <f>'Original data'!AB17</f>
        <v>-0.5417896582393927</v>
      </c>
      <c r="AC9" s="22">
        <f>'Original data'!AC17</f>
        <v>-0.6593538225729583</v>
      </c>
      <c r="AD9" s="22">
        <f>'Original data'!AD17</f>
        <v>-0.6743059887861618</v>
      </c>
      <c r="AE9" s="22">
        <f>'Original data'!AE17</f>
        <v>-0.7575207165109834</v>
      </c>
      <c r="AF9" s="22">
        <f>'Original data'!AF17</f>
        <v>-0.6957228736344299</v>
      </c>
      <c r="AG9" s="22">
        <f>'Original data'!AG17</f>
        <v>-0.7744452969662794</v>
      </c>
      <c r="AH9" s="22">
        <f>'Original data'!AH17</f>
        <v>-0.5712058017353574</v>
      </c>
      <c r="AI9" s="22">
        <f>'Original data'!AI17</f>
        <v>-0.5712627530067744</v>
      </c>
      <c r="AJ9" s="22">
        <f>'Original data'!AJ17</f>
        <v>-0.46875495721620264</v>
      </c>
      <c r="AK9" s="22">
        <f>'Original data'!AK17</f>
        <v>-0.6772983195122916</v>
      </c>
      <c r="AL9" s="22">
        <f>'Original data'!AL17</f>
        <v>-0.457813868763093</v>
      </c>
      <c r="AM9" s="22">
        <f>'Original data'!AM17</f>
        <v>-0.39743010904295173</v>
      </c>
      <c r="AN9" s="22">
        <f>'Original data'!AN17</f>
        <v>-0.44373035998774546</v>
      </c>
      <c r="AO9" s="22">
        <f>'Original data'!AO17</f>
        <v>-0.7313224412469205</v>
      </c>
      <c r="AP9" s="22">
        <f>'Original data'!AP17</f>
        <v>-0.8139021163129949</v>
      </c>
      <c r="AQ9" s="22">
        <f>'Original data'!AQ17</f>
        <v>-0.4628133874783272</v>
      </c>
      <c r="AR9" s="110">
        <f>'Original data'!AR17</f>
        <v>0</v>
      </c>
      <c r="AS9" s="37">
        <f>'Original data'!AS17</f>
        <v>0</v>
      </c>
    </row>
    <row r="10" spans="1:45" ht="12.75">
      <c r="A10" s="9" t="s">
        <v>28</v>
      </c>
      <c r="B10" s="22">
        <f>'Original data'!B18</f>
        <v>0</v>
      </c>
      <c r="C10" s="22">
        <f>'Original data'!C18</f>
        <v>-0.18814869773611329</v>
      </c>
      <c r="D10" s="22">
        <f>'Original data'!D18</f>
        <v>-0.1143259910936307</v>
      </c>
      <c r="E10" s="22">
        <f>'Original data'!E18</f>
        <v>-0.0732518435933048</v>
      </c>
      <c r="F10" s="22">
        <f>'Original data'!F18</f>
        <v>-0.15860087181140856</v>
      </c>
      <c r="G10" s="22">
        <f>'Original data'!G18</f>
        <v>0.1199283635133649</v>
      </c>
      <c r="H10" s="22">
        <f>'Original data'!H18</f>
        <v>-0.07804276251960472</v>
      </c>
      <c r="I10" s="22">
        <f>'Original data'!I18</f>
        <v>-0.07725716113856965</v>
      </c>
      <c r="J10" s="22">
        <f>'Original data'!J18</f>
        <v>-0.028955489031696285</v>
      </c>
      <c r="K10" s="22">
        <f>'Original data'!K18</f>
        <v>-0.01663854992964625</v>
      </c>
      <c r="L10" s="22">
        <f>'Original data'!L18</f>
        <v>-0.1705984738786637</v>
      </c>
      <c r="M10" s="22">
        <f>'Original data'!M18</f>
        <v>-0.06693467785543336</v>
      </c>
      <c r="N10" s="22">
        <f>'Original data'!N18</f>
        <v>-0.002219027550468447</v>
      </c>
      <c r="O10" s="22">
        <f>'Original data'!O18</f>
        <v>-0.15030434296420478</v>
      </c>
      <c r="P10" s="22">
        <f>'Original data'!P18</f>
        <v>-0.2100722779171223</v>
      </c>
      <c r="Q10" s="22">
        <f>'Original data'!Q18</f>
        <v>-0.1282068866165363</v>
      </c>
      <c r="R10" s="22">
        <f>'Original data'!R18</f>
        <v>-0.016619678109496064</v>
      </c>
      <c r="S10" s="22">
        <f>'Original data'!S18</f>
        <v>0.10732802101069036</v>
      </c>
      <c r="T10" s="22">
        <f>'Original data'!T18</f>
        <v>-0.03861800247056406</v>
      </c>
      <c r="U10" s="22">
        <f>'Original data'!U18</f>
        <v>0</v>
      </c>
      <c r="V10" s="37">
        <f>'Original data'!V18</f>
        <v>0</v>
      </c>
      <c r="W10" s="1"/>
      <c r="X10" s="10" t="str">
        <f>'Original data'!X18</f>
        <v>b6</v>
      </c>
      <c r="Y10" s="109">
        <f>'Original data'!Y18</f>
        <v>0</v>
      </c>
      <c r="Z10" s="22">
        <f>'Original data'!Z18</f>
        <v>-0.003927581433196187</v>
      </c>
      <c r="AA10" s="22">
        <f>'Original data'!AA18</f>
        <v>-0.08390954273901564</v>
      </c>
      <c r="AB10" s="22">
        <f>'Original data'!AB18</f>
        <v>-0.18274737730842017</v>
      </c>
      <c r="AC10" s="22">
        <f>'Original data'!AC18</f>
        <v>-0.12640195300287446</v>
      </c>
      <c r="AD10" s="22">
        <f>'Original data'!AD18</f>
        <v>-0.13290128091471032</v>
      </c>
      <c r="AE10" s="22">
        <f>'Original data'!AE18</f>
        <v>-0.13290967480633864</v>
      </c>
      <c r="AF10" s="22">
        <f>'Original data'!AF18</f>
        <v>-0.1318667334881286</v>
      </c>
      <c r="AG10" s="22">
        <f>'Original data'!AG18</f>
        <v>-0.041377330471205065</v>
      </c>
      <c r="AH10" s="22">
        <f>'Original data'!AH18</f>
        <v>-0.05491671328963442</v>
      </c>
      <c r="AI10" s="22">
        <f>'Original data'!AI18</f>
        <v>0.07361545637362157</v>
      </c>
      <c r="AJ10" s="22">
        <f>'Original data'!AJ18</f>
        <v>-0.0097123113074713</v>
      </c>
      <c r="AK10" s="22">
        <f>'Original data'!AK18</f>
        <v>-0.07248833031901315</v>
      </c>
      <c r="AL10" s="22">
        <f>'Original data'!AL18</f>
        <v>-0.0011132326895206962</v>
      </c>
      <c r="AM10" s="22">
        <f>'Original data'!AM18</f>
        <v>-0.010761947467245403</v>
      </c>
      <c r="AN10" s="22">
        <f>'Original data'!AN18</f>
        <v>-0.000463394489509078</v>
      </c>
      <c r="AO10" s="22">
        <f>'Original data'!AO18</f>
        <v>0.041918925328664924</v>
      </c>
      <c r="AP10" s="22">
        <f>'Original data'!AP18</f>
        <v>-0.02357913815699525</v>
      </c>
      <c r="AQ10" s="22">
        <f>'Original data'!AQ18</f>
        <v>-0.033937110034960194</v>
      </c>
      <c r="AR10" s="110">
        <f>'Original data'!AR18</f>
        <v>0</v>
      </c>
      <c r="AS10" s="37">
        <f>'Original data'!AS18</f>
        <v>0</v>
      </c>
    </row>
    <row r="11" spans="1:45" ht="12.75">
      <c r="A11" s="9" t="s">
        <v>29</v>
      </c>
      <c r="B11" s="22">
        <f>'Original data'!B19</f>
        <v>0</v>
      </c>
      <c r="C11" s="22">
        <f>'Original data'!C19</f>
        <v>0.7061384362057976</v>
      </c>
      <c r="D11" s="22">
        <f>'Original data'!D19</f>
        <v>0.6519914504777329</v>
      </c>
      <c r="E11" s="22">
        <f>'Original data'!E19</f>
        <v>0.6287995664393135</v>
      </c>
      <c r="F11" s="22">
        <f>'Original data'!F19</f>
        <v>0.5889326868516321</v>
      </c>
      <c r="G11" s="22">
        <f>'Original data'!G19</f>
        <v>0.65511596669821</v>
      </c>
      <c r="H11" s="22">
        <f>'Original data'!H19</f>
        <v>0.5813697862129412</v>
      </c>
      <c r="I11" s="22">
        <f>'Original data'!I19</f>
        <v>0.6451847604592598</v>
      </c>
      <c r="J11" s="22">
        <f>'Original data'!J19</f>
        <v>0.5770345831519201</v>
      </c>
      <c r="K11" s="22">
        <f>'Original data'!K19</f>
        <v>0.6430906549571562</v>
      </c>
      <c r="L11" s="22">
        <f>'Original data'!L19</f>
        <v>0.6155017449104172</v>
      </c>
      <c r="M11" s="22">
        <f>'Original data'!M19</f>
        <v>0.658756394077697</v>
      </c>
      <c r="N11" s="22">
        <f>'Original data'!N19</f>
        <v>0.7024824400144087</v>
      </c>
      <c r="O11" s="22">
        <f>'Original data'!O19</f>
        <v>0.6672795816750026</v>
      </c>
      <c r="P11" s="22">
        <f>'Original data'!P19</f>
        <v>0.7293983691821209</v>
      </c>
      <c r="Q11" s="22">
        <f>'Original data'!Q19</f>
        <v>0.7575667546426597</v>
      </c>
      <c r="R11" s="22">
        <f>'Original data'!R19</f>
        <v>0.7150198762110352</v>
      </c>
      <c r="S11" s="22">
        <f>'Original data'!S19</f>
        <v>0.6239133313101566</v>
      </c>
      <c r="T11" s="22">
        <f>'Original data'!T19</f>
        <v>0.5101786127931768</v>
      </c>
      <c r="U11" s="22">
        <f>'Original data'!U19</f>
        <v>0</v>
      </c>
      <c r="V11" s="37">
        <f>'Original data'!V19</f>
        <v>0</v>
      </c>
      <c r="W11" s="1"/>
      <c r="X11" s="10" t="str">
        <f>'Original data'!X19</f>
        <v>b7</v>
      </c>
      <c r="Y11" s="109">
        <f>'Original data'!Y19</f>
        <v>0</v>
      </c>
      <c r="Z11" s="22">
        <f>'Original data'!Z19</f>
        <v>0.6960421994345843</v>
      </c>
      <c r="AA11" s="22">
        <f>'Original data'!AA19</f>
        <v>0.7026825857505048</v>
      </c>
      <c r="AB11" s="22">
        <f>'Original data'!AB19</f>
        <v>0.6790097151423311</v>
      </c>
      <c r="AC11" s="22">
        <f>'Original data'!AC19</f>
        <v>0.7056734776677257</v>
      </c>
      <c r="AD11" s="22">
        <f>'Original data'!AD19</f>
        <v>0.6826953411276427</v>
      </c>
      <c r="AE11" s="22">
        <f>'Original data'!AE19</f>
        <v>0.6678681074764167</v>
      </c>
      <c r="AF11" s="22">
        <f>'Original data'!AF19</f>
        <v>0.6895963829128358</v>
      </c>
      <c r="AG11" s="22">
        <f>'Original data'!AG19</f>
        <v>0.6855414869261803</v>
      </c>
      <c r="AH11" s="22">
        <f>'Original data'!AH19</f>
        <v>0.7214738546494411</v>
      </c>
      <c r="AI11" s="22">
        <f>'Original data'!AI19</f>
        <v>0.7006387395212768</v>
      </c>
      <c r="AJ11" s="22">
        <f>'Original data'!AJ19</f>
        <v>0.7113877904090329</v>
      </c>
      <c r="AK11" s="22">
        <f>'Original data'!AK19</f>
        <v>0.7297913723210306</v>
      </c>
      <c r="AL11" s="22">
        <f>'Original data'!AL19</f>
        <v>0.7133702516348651</v>
      </c>
      <c r="AM11" s="22">
        <f>'Original data'!AM19</f>
        <v>0.7697533666012191</v>
      </c>
      <c r="AN11" s="22">
        <f>'Original data'!AN19</f>
        <v>0.7099939244811525</v>
      </c>
      <c r="AO11" s="22">
        <f>'Original data'!AO19</f>
        <v>0.6729352409890619</v>
      </c>
      <c r="AP11" s="22">
        <f>'Original data'!AP19</f>
        <v>0.6136635154680842</v>
      </c>
      <c r="AQ11" s="22">
        <f>'Original data'!AQ19</f>
        <v>0.6685271351951931</v>
      </c>
      <c r="AR11" s="110">
        <f>'Original data'!AR19</f>
        <v>0</v>
      </c>
      <c r="AS11" s="37">
        <f>'Original data'!AS19</f>
        <v>0</v>
      </c>
    </row>
    <row r="12" spans="1:45" ht="12.75">
      <c r="A12" s="9" t="s">
        <v>30</v>
      </c>
      <c r="B12" s="22">
        <f>'Original data'!B20</f>
        <v>0</v>
      </c>
      <c r="C12" s="22">
        <f>'Original data'!C20</f>
        <v>-0.08274631121921161</v>
      </c>
      <c r="D12" s="22">
        <f>'Original data'!D20</f>
        <v>-0.06762440514075377</v>
      </c>
      <c r="E12" s="22">
        <f>'Original data'!E20</f>
        <v>-0.046565501807580206</v>
      </c>
      <c r="F12" s="22">
        <f>'Original data'!F20</f>
        <v>-0.06358664304099296</v>
      </c>
      <c r="G12" s="22">
        <f>'Original data'!G20</f>
        <v>0.0038320635267444702</v>
      </c>
      <c r="H12" s="22">
        <f>'Original data'!H20</f>
        <v>-0.016150084324799408</v>
      </c>
      <c r="I12" s="22">
        <f>'Original data'!I20</f>
        <v>-0.04416200271066541</v>
      </c>
      <c r="J12" s="22">
        <f>'Original data'!J20</f>
        <v>-0.03335554683408184</v>
      </c>
      <c r="K12" s="22">
        <f>'Original data'!K20</f>
        <v>-0.045724401006909776</v>
      </c>
      <c r="L12" s="22">
        <f>'Original data'!L20</f>
        <v>-0.054942576278618274</v>
      </c>
      <c r="M12" s="22">
        <f>'Original data'!M20</f>
        <v>-0.04376157295534193</v>
      </c>
      <c r="N12" s="22">
        <f>'Original data'!N20</f>
        <v>-0.029095826636003283</v>
      </c>
      <c r="O12" s="22">
        <f>'Original data'!O20</f>
        <v>-0.06920262104281596</v>
      </c>
      <c r="P12" s="22">
        <f>'Original data'!P20</f>
        <v>-0.06821776541419128</v>
      </c>
      <c r="Q12" s="22">
        <f>'Original data'!Q20</f>
        <v>-0.03748120398472363</v>
      </c>
      <c r="R12" s="22">
        <f>'Original data'!R20</f>
        <v>-0.05387809388537136</v>
      </c>
      <c r="S12" s="22">
        <f>'Original data'!S20</f>
        <v>-0.009277295407049241</v>
      </c>
      <c r="T12" s="22">
        <f>'Original data'!T20</f>
        <v>0.014521464220036431</v>
      </c>
      <c r="U12" s="22">
        <f>'Original data'!U20</f>
        <v>0</v>
      </c>
      <c r="V12" s="37">
        <f>'Original data'!V20</f>
        <v>0</v>
      </c>
      <c r="W12" s="1"/>
      <c r="X12" s="10" t="str">
        <f>'Original data'!X20</f>
        <v>b8</v>
      </c>
      <c r="Y12" s="109">
        <f>'Original data'!Y20</f>
        <v>0</v>
      </c>
      <c r="Z12" s="22">
        <f>'Original data'!Z20</f>
        <v>0.007954945608515666</v>
      </c>
      <c r="AA12" s="22">
        <f>'Original data'!AA20</f>
        <v>-0.03537607276645068</v>
      </c>
      <c r="AB12" s="22">
        <f>'Original data'!AB20</f>
        <v>-0.06318783418920829</v>
      </c>
      <c r="AC12" s="22">
        <f>'Original data'!AC20</f>
        <v>-0.06475505005888513</v>
      </c>
      <c r="AD12" s="22">
        <f>'Original data'!AD20</f>
        <v>-0.041411350855805946</v>
      </c>
      <c r="AE12" s="22">
        <f>'Original data'!AE20</f>
        <v>-0.052672578961042826</v>
      </c>
      <c r="AF12" s="22">
        <f>'Original data'!AF20</f>
        <v>-0.027443241282039378</v>
      </c>
      <c r="AG12" s="22">
        <f>'Original data'!AG20</f>
        <v>-0.010569430355279267</v>
      </c>
      <c r="AH12" s="22">
        <f>'Original data'!AH20</f>
        <v>-0.014922333969786124</v>
      </c>
      <c r="AI12" s="22">
        <f>'Original data'!AI20</f>
        <v>-0.015964059675897715</v>
      </c>
      <c r="AJ12" s="22">
        <f>'Original data'!AJ20</f>
        <v>-0.00614671869389394</v>
      </c>
      <c r="AK12" s="22">
        <f>'Original data'!AK20</f>
        <v>0.01584122566804044</v>
      </c>
      <c r="AL12" s="22">
        <f>'Original data'!AL20</f>
        <v>-0.002385165450090307</v>
      </c>
      <c r="AM12" s="22">
        <f>'Original data'!AM20</f>
        <v>-0.038433405720369664</v>
      </c>
      <c r="AN12" s="22">
        <f>'Original data'!AN20</f>
        <v>-0.005350959220411825</v>
      </c>
      <c r="AO12" s="22">
        <f>'Original data'!AO20</f>
        <v>0.0009467210043423036</v>
      </c>
      <c r="AP12" s="22">
        <f>'Original data'!AP20</f>
        <v>0.005152027475888477</v>
      </c>
      <c r="AQ12" s="22">
        <f>'Original data'!AQ20</f>
        <v>-0.009545056397963221</v>
      </c>
      <c r="AR12" s="110">
        <f>'Original data'!AR20</f>
        <v>0</v>
      </c>
      <c r="AS12" s="37">
        <f>'Original data'!AS20</f>
        <v>0</v>
      </c>
    </row>
    <row r="13" spans="1:45" ht="12.75">
      <c r="A13" s="9" t="s">
        <v>31</v>
      </c>
      <c r="B13" s="22">
        <f>'Original data'!B21</f>
        <v>0</v>
      </c>
      <c r="C13" s="22">
        <f>'Original data'!C21</f>
        <v>0.2529454034560058</v>
      </c>
      <c r="D13" s="22">
        <f>'Original data'!D21</f>
        <v>0.2615398485711111</v>
      </c>
      <c r="E13" s="22">
        <f>'Original data'!E21</f>
        <v>0.2655675518879246</v>
      </c>
      <c r="F13" s="22">
        <f>'Original data'!F21</f>
        <v>0.2562114680656556</v>
      </c>
      <c r="G13" s="22">
        <f>'Original data'!G21</f>
        <v>0.23842511903243574</v>
      </c>
      <c r="H13" s="22">
        <f>'Original data'!H21</f>
        <v>0.24628698336053473</v>
      </c>
      <c r="I13" s="22">
        <f>'Original data'!I21</f>
        <v>0.24411872423913183</v>
      </c>
      <c r="J13" s="22">
        <f>'Original data'!J21</f>
        <v>0.2405460871164621</v>
      </c>
      <c r="K13" s="22">
        <f>'Original data'!K21</f>
        <v>0.24761741162079975</v>
      </c>
      <c r="L13" s="22">
        <f>'Original data'!L21</f>
        <v>0.24571329668015712</v>
      </c>
      <c r="M13" s="22">
        <f>'Original data'!M21</f>
        <v>0.24708711494290597</v>
      </c>
      <c r="N13" s="22">
        <f>'Original data'!N21</f>
        <v>0.26598299110062884</v>
      </c>
      <c r="O13" s="22">
        <f>'Original data'!O21</f>
        <v>0.25741985498681197</v>
      </c>
      <c r="P13" s="22">
        <f>'Original data'!P21</f>
        <v>0.2622172143681736</v>
      </c>
      <c r="Q13" s="22">
        <f>'Original data'!Q21</f>
        <v>0.2573868954065102</v>
      </c>
      <c r="R13" s="22">
        <f>'Original data'!R21</f>
        <v>0.2635353379174823</v>
      </c>
      <c r="S13" s="22">
        <f>'Original data'!S21</f>
        <v>0.2568808169638552</v>
      </c>
      <c r="T13" s="22">
        <f>'Original data'!T21</f>
        <v>0.26000537643801125</v>
      </c>
      <c r="U13" s="22">
        <f>'Original data'!U21</f>
        <v>0</v>
      </c>
      <c r="V13" s="37">
        <f>'Original data'!V21</f>
        <v>0</v>
      </c>
      <c r="W13" s="1"/>
      <c r="X13" s="10" t="str">
        <f>'Original data'!X21</f>
        <v>b9</v>
      </c>
      <c r="Y13" s="109">
        <f>'Original data'!Y21</f>
        <v>0</v>
      </c>
      <c r="Z13" s="22">
        <f>'Original data'!Z21</f>
        <v>0.25489893178734935</v>
      </c>
      <c r="AA13" s="22">
        <f>'Original data'!AA21</f>
        <v>0.25070263499305073</v>
      </c>
      <c r="AB13" s="22">
        <f>'Original data'!AB21</f>
        <v>0.25801628454051584</v>
      </c>
      <c r="AC13" s="22">
        <f>'Original data'!AC21</f>
        <v>0.27171539453078114</v>
      </c>
      <c r="AD13" s="22">
        <f>'Original data'!AD21</f>
        <v>0.24978383789212155</v>
      </c>
      <c r="AE13" s="22">
        <f>'Original data'!AE21</f>
        <v>0.2720926871968851</v>
      </c>
      <c r="AF13" s="22">
        <f>'Original data'!AF21</f>
        <v>0.24524000776819233</v>
      </c>
      <c r="AG13" s="22">
        <f>'Original data'!AG21</f>
        <v>0.26936140198864256</v>
      </c>
      <c r="AH13" s="22">
        <f>'Original data'!AH21</f>
        <v>0.24841003571674591</v>
      </c>
      <c r="AI13" s="22">
        <f>'Original data'!AI21</f>
        <v>0.253340689352659</v>
      </c>
      <c r="AJ13" s="22">
        <f>'Original data'!AJ21</f>
        <v>0.23346642906630638</v>
      </c>
      <c r="AK13" s="22">
        <f>'Original data'!AK21</f>
        <v>0.2637302018927188</v>
      </c>
      <c r="AL13" s="22">
        <f>'Original data'!AL21</f>
        <v>0.25266939984573816</v>
      </c>
      <c r="AM13" s="22">
        <f>'Original data'!AM21</f>
        <v>0.2551442458766361</v>
      </c>
      <c r="AN13" s="22">
        <f>'Original data'!AN21</f>
        <v>0.23331390386160566</v>
      </c>
      <c r="AO13" s="22">
        <f>'Original data'!AO21</f>
        <v>0.26576055081231253</v>
      </c>
      <c r="AP13" s="22">
        <f>'Original data'!AP21</f>
        <v>0.2689953663677915</v>
      </c>
      <c r="AQ13" s="22">
        <f>'Original data'!AQ21</f>
        <v>0.2757679213442842</v>
      </c>
      <c r="AR13" s="110">
        <f>'Original data'!AR21</f>
        <v>0</v>
      </c>
      <c r="AS13" s="37">
        <f>'Original data'!AS21</f>
        <v>0</v>
      </c>
    </row>
    <row r="14" spans="1:45" ht="12.75">
      <c r="A14" s="9" t="s">
        <v>32</v>
      </c>
      <c r="B14" s="22">
        <f>'Original data'!B22</f>
        <v>0</v>
      </c>
      <c r="C14" s="22">
        <f>'Original data'!C22</f>
        <v>-0.14648056749768093</v>
      </c>
      <c r="D14" s="22">
        <f>'Original data'!D22</f>
        <v>-0.15487140216340367</v>
      </c>
      <c r="E14" s="22">
        <f>'Original data'!E22</f>
        <v>-0.19961923648281746</v>
      </c>
      <c r="F14" s="22">
        <f>'Original data'!F22</f>
        <v>-0.13400677832091348</v>
      </c>
      <c r="G14" s="22">
        <f>'Original data'!G22</f>
        <v>-0.022382177317323303</v>
      </c>
      <c r="H14" s="22">
        <f>'Original data'!H22</f>
        <v>-0.024828703186693238</v>
      </c>
      <c r="I14" s="22">
        <f>'Original data'!I22</f>
        <v>-0.06057690564486816</v>
      </c>
      <c r="J14" s="22">
        <f>'Original data'!J22</f>
        <v>-0.07395466362570578</v>
      </c>
      <c r="K14" s="22">
        <f>'Original data'!K22</f>
        <v>-0.12938597218007092</v>
      </c>
      <c r="L14" s="22">
        <f>'Original data'!L22</f>
        <v>-0.15355227882094563</v>
      </c>
      <c r="M14" s="22">
        <f>'Original data'!M22</f>
        <v>-0.10469218787641846</v>
      </c>
      <c r="N14" s="22">
        <f>'Original data'!N22</f>
        <v>-0.12952741721703703</v>
      </c>
      <c r="O14" s="22">
        <f>'Original data'!O22</f>
        <v>-0.14513776120577573</v>
      </c>
      <c r="P14" s="22">
        <f>'Original data'!P22</f>
        <v>-0.2089463127664525</v>
      </c>
      <c r="Q14" s="22">
        <f>'Original data'!Q22</f>
        <v>-0.18202894474107426</v>
      </c>
      <c r="R14" s="22">
        <f>'Original data'!R22</f>
        <v>-0.18024351406247988</v>
      </c>
      <c r="S14" s="22">
        <f>'Original data'!S22</f>
        <v>-0.12570289016978956</v>
      </c>
      <c r="T14" s="22">
        <f>'Original data'!T22</f>
        <v>-0.02039015910485034</v>
      </c>
      <c r="U14" s="22">
        <f>'Original data'!U22</f>
        <v>0</v>
      </c>
      <c r="V14" s="37">
        <f>'Original data'!V22</f>
        <v>0</v>
      </c>
      <c r="W14" s="1"/>
      <c r="X14" s="10" t="str">
        <f>'Original data'!X22</f>
        <v>b10</v>
      </c>
      <c r="Y14" s="109">
        <f>'Original data'!Y22/10</f>
        <v>0</v>
      </c>
      <c r="Z14" s="22">
        <f>'Original data'!Z22/10</f>
        <v>-0.007944780220263166</v>
      </c>
      <c r="AA14" s="22">
        <f>'Original data'!AA22/10</f>
        <v>-0.011621630783179408</v>
      </c>
      <c r="AB14" s="22">
        <f>'Original data'!AB22/10</f>
        <v>-0.018647653676872978</v>
      </c>
      <c r="AC14" s="22">
        <f>'Original data'!AC22/10</f>
        <v>-0.017424474403935464</v>
      </c>
      <c r="AD14" s="22">
        <f>'Original data'!AD22/10</f>
        <v>-0.014089665578746352</v>
      </c>
      <c r="AE14" s="22">
        <f>'Original data'!AE22/10</f>
        <v>-0.0094953025465566</v>
      </c>
      <c r="AF14" s="22">
        <f>'Original data'!AF22/10</f>
        <v>-0.012556043022371191</v>
      </c>
      <c r="AG14" s="22">
        <f>'Original data'!AG22/10</f>
        <v>-0.008548325872414466</v>
      </c>
      <c r="AH14" s="22">
        <f>'Original data'!AH22/10</f>
        <v>-0.009126953036853864</v>
      </c>
      <c r="AI14" s="22">
        <f>'Original data'!AI22/10</f>
        <v>-0.006058457612687196</v>
      </c>
      <c r="AJ14" s="22">
        <f>'Original data'!AJ22/10</f>
        <v>-0.001008162560508432</v>
      </c>
      <c r="AK14" s="22">
        <f>'Original data'!AK22/10</f>
        <v>-0.0023208418425922648</v>
      </c>
      <c r="AL14" s="22">
        <f>'Original data'!AL22/10</f>
        <v>-0.004013885399979917</v>
      </c>
      <c r="AM14" s="22">
        <f>'Original data'!AM22/10</f>
        <v>-0.007249695942198346</v>
      </c>
      <c r="AN14" s="22">
        <f>'Original data'!AN22/10</f>
        <v>-0.004366084610751132</v>
      </c>
      <c r="AO14" s="22">
        <f>'Original data'!AO22/10</f>
        <v>-0.005706081393580714</v>
      </c>
      <c r="AP14" s="22">
        <f>'Original data'!AP22/10</f>
        <v>-0.00363333512794917</v>
      </c>
      <c r="AQ14" s="22">
        <f>'Original data'!AQ22/10</f>
        <v>-0.0008556283799477108</v>
      </c>
      <c r="AR14" s="110">
        <f>'Original data'!AR22/10</f>
        <v>0</v>
      </c>
      <c r="AS14" s="37">
        <f>'Original data'!AS22</f>
        <v>0</v>
      </c>
    </row>
    <row r="15" spans="1:45" ht="12.75">
      <c r="A15" s="9" t="s">
        <v>33</v>
      </c>
      <c r="B15" s="22">
        <f>'Original data'!B23</f>
        <v>0</v>
      </c>
      <c r="C15" s="22">
        <f>'Original data'!C23</f>
        <v>0.7273519794688716</v>
      </c>
      <c r="D15" s="22">
        <f>'Original data'!D23</f>
        <v>0.7334800138465194</v>
      </c>
      <c r="E15" s="22">
        <f>'Original data'!E23</f>
        <v>0.7358549361716507</v>
      </c>
      <c r="F15" s="22">
        <f>'Original data'!F23</f>
        <v>0.7366296360116659</v>
      </c>
      <c r="G15" s="22">
        <f>'Original data'!G23</f>
        <v>0.7312511323587042</v>
      </c>
      <c r="H15" s="22">
        <f>'Original data'!H23</f>
        <v>0.7372175251889614</v>
      </c>
      <c r="I15" s="22">
        <f>'Original data'!I23</f>
        <v>0.7283230794342903</v>
      </c>
      <c r="J15" s="22">
        <f>'Original data'!J23</f>
        <v>0.7388921380250035</v>
      </c>
      <c r="K15" s="22">
        <f>'Original data'!K23</f>
        <v>0.7309983540721446</v>
      </c>
      <c r="L15" s="22">
        <f>'Original data'!L23</f>
        <v>0.7288660082301062</v>
      </c>
      <c r="M15" s="22">
        <f>'Original data'!M23</f>
        <v>0.7258206943157022</v>
      </c>
      <c r="N15" s="22">
        <f>'Original data'!N23</f>
        <v>0.7253073748417165</v>
      </c>
      <c r="O15" s="22">
        <f>'Original data'!O23</f>
        <v>0.7304244449781212</v>
      </c>
      <c r="P15" s="22">
        <f>'Original data'!P23</f>
        <v>0.7244094559321057</v>
      </c>
      <c r="Q15" s="22">
        <f>'Original data'!Q23</f>
        <v>0.7223924766360763</v>
      </c>
      <c r="R15" s="22">
        <f>'Original data'!R23</f>
        <v>0.7257332786956427</v>
      </c>
      <c r="S15" s="22">
        <f>'Original data'!S23</f>
        <v>0.7273088324685981</v>
      </c>
      <c r="T15" s="22">
        <f>'Original data'!T23</f>
        <v>0.7383472999330456</v>
      </c>
      <c r="U15" s="22">
        <f>'Original data'!U23</f>
        <v>0</v>
      </c>
      <c r="V15" s="37">
        <f>'Original data'!V23</f>
        <v>0</v>
      </c>
      <c r="W15" s="1"/>
      <c r="X15" s="10" t="str">
        <f>'Original data'!X23</f>
        <v>b11</v>
      </c>
      <c r="Y15" s="109">
        <f>'Original data'!Y23/10</f>
        <v>0</v>
      </c>
      <c r="Z15" s="22">
        <f>'Original data'!Z23/10</f>
        <v>0.07278528206632043</v>
      </c>
      <c r="AA15" s="22">
        <f>'Original data'!AA23/10</f>
        <v>0.07286863250223274</v>
      </c>
      <c r="AB15" s="22">
        <f>'Original data'!AB23/10</f>
        <v>0.07318860709423655</v>
      </c>
      <c r="AC15" s="22">
        <f>'Original data'!AC23/10</f>
        <v>0.07311371518452743</v>
      </c>
      <c r="AD15" s="22">
        <f>'Original data'!AD23/10</f>
        <v>0.07306811730767569</v>
      </c>
      <c r="AE15" s="22">
        <f>'Original data'!AE23/10</f>
        <v>0.07319280319983347</v>
      </c>
      <c r="AF15" s="22">
        <f>'Original data'!AF23/10</f>
        <v>0.07265826096419106</v>
      </c>
      <c r="AG15" s="22">
        <f>'Original data'!AG23/10</f>
        <v>0.07266090235528197</v>
      </c>
      <c r="AH15" s="22">
        <f>'Original data'!AH23/10</f>
        <v>0.07239882729208831</v>
      </c>
      <c r="AI15" s="22">
        <f>'Original data'!AI23/10</f>
        <v>0.07228695207223754</v>
      </c>
      <c r="AJ15" s="22">
        <f>'Original data'!AJ23/10</f>
        <v>0.07239450706175266</v>
      </c>
      <c r="AK15" s="22">
        <f>'Original data'!AK23/10</f>
        <v>0.07226054874585912</v>
      </c>
      <c r="AL15" s="22">
        <f>'Original data'!AL23/10</f>
        <v>0.07248900721695148</v>
      </c>
      <c r="AM15" s="22">
        <f>'Original data'!AM23/10</f>
        <v>0.07239496328159063</v>
      </c>
      <c r="AN15" s="22">
        <f>'Original data'!AN23/10</f>
        <v>0.0722927887942059</v>
      </c>
      <c r="AO15" s="22">
        <f>'Original data'!AO23/10</f>
        <v>0.07274149488312794</v>
      </c>
      <c r="AP15" s="22">
        <f>'Original data'!AP23/10</f>
        <v>0.07304648824409773</v>
      </c>
      <c r="AQ15" s="22">
        <f>'Original data'!AQ23/10</f>
        <v>0.07247293494484398</v>
      </c>
      <c r="AR15" s="110">
        <f>'Original data'!AR23/10</f>
        <v>0</v>
      </c>
      <c r="AS15" s="37">
        <f>'Original data'!AS23</f>
        <v>0</v>
      </c>
    </row>
    <row r="16" spans="1:45" ht="12.75">
      <c r="A16" s="9" t="s">
        <v>34</v>
      </c>
      <c r="B16" s="22">
        <f>'Original data'!B24/10</f>
        <v>0</v>
      </c>
      <c r="C16" s="22">
        <f>'Original data'!C24/10</f>
        <v>-0.019000300304857342</v>
      </c>
      <c r="D16" s="22">
        <f>'Original data'!D24/10</f>
        <v>-0.0215827648121074</v>
      </c>
      <c r="E16" s="22">
        <f>'Original data'!E24/10</f>
        <v>-0.02988852288487298</v>
      </c>
      <c r="F16" s="22">
        <f>'Original data'!F24/10</f>
        <v>-0.017101604265769902</v>
      </c>
      <c r="G16" s="22">
        <f>'Original data'!G24/10</f>
        <v>-0.002994371749921936</v>
      </c>
      <c r="H16" s="22">
        <f>'Original data'!H24/10</f>
        <v>-0.0014308933741583353</v>
      </c>
      <c r="I16" s="22">
        <f>'Original data'!I24/10</f>
        <v>-0.008398628998776053</v>
      </c>
      <c r="J16" s="22">
        <f>'Original data'!J24/10</f>
        <v>-0.014207874671881091</v>
      </c>
      <c r="K16" s="22">
        <f>'Original data'!K24/10</f>
        <v>-0.02089226269027364</v>
      </c>
      <c r="L16" s="22">
        <f>'Original data'!L24/10</f>
        <v>-0.022870534690500603</v>
      </c>
      <c r="M16" s="22">
        <f>'Original data'!M24/10</f>
        <v>-0.013838908620557606</v>
      </c>
      <c r="N16" s="22">
        <f>'Original data'!N24/10</f>
        <v>-0.019087495664383242</v>
      </c>
      <c r="O16" s="22">
        <f>'Original data'!O24/10</f>
        <v>-0.021583344182584306</v>
      </c>
      <c r="P16" s="22">
        <f>'Original data'!P24/10</f>
        <v>-0.0311140144273399</v>
      </c>
      <c r="Q16" s="22">
        <f>'Original data'!Q24/10</f>
        <v>-0.02675261708750364</v>
      </c>
      <c r="R16" s="22">
        <f>'Original data'!R24/10</f>
        <v>-0.02609187148971375</v>
      </c>
      <c r="S16" s="22">
        <f>'Original data'!S24/10</f>
        <v>-0.020255388966897166</v>
      </c>
      <c r="T16" s="22">
        <f>'Original data'!T24/10</f>
        <v>-0.0035890910496518824</v>
      </c>
      <c r="U16" s="22">
        <f>'Original data'!U24/10</f>
        <v>0</v>
      </c>
      <c r="V16" s="37">
        <f>'Original data'!V24</f>
        <v>0</v>
      </c>
      <c r="W16" s="1"/>
      <c r="X16" s="10" t="str">
        <f>'Original data'!X24</f>
        <v>b12</v>
      </c>
      <c r="Y16" s="109">
        <f>'Original data'!Y24/10</f>
        <v>0</v>
      </c>
      <c r="Z16" s="22">
        <f>'Original data'!Z24/10</f>
        <v>-0.011811369871344311</v>
      </c>
      <c r="AA16" s="22">
        <f>'Original data'!AA24/10</f>
        <v>-0.013936665339388771</v>
      </c>
      <c r="AB16" s="22">
        <f>'Original data'!AB24/10</f>
        <v>-0.02387797959791169</v>
      </c>
      <c r="AC16" s="22">
        <f>'Original data'!AC24/10</f>
        <v>-0.023357950167734676</v>
      </c>
      <c r="AD16" s="22">
        <f>'Original data'!AD24/10</f>
        <v>-0.01967097363698206</v>
      </c>
      <c r="AE16" s="22">
        <f>'Original data'!AE24/10</f>
        <v>-0.012154066046226621</v>
      </c>
      <c r="AF16" s="22">
        <f>'Original data'!AF24/10</f>
        <v>-0.016533355397753025</v>
      </c>
      <c r="AG16" s="22">
        <f>'Original data'!AG24/10</f>
        <v>-0.013015172190796986</v>
      </c>
      <c r="AH16" s="22">
        <f>'Original data'!AH24/10</f>
        <v>-0.018976325078330778</v>
      </c>
      <c r="AI16" s="22">
        <f>'Original data'!AI24/10</f>
        <v>-0.01003963025299651</v>
      </c>
      <c r="AJ16" s="22">
        <f>'Original data'!AJ24/10</f>
        <v>-0.0008312356018012682</v>
      </c>
      <c r="AK16" s="22">
        <f>'Original data'!AK24/10</f>
        <v>-0.005463021291738576</v>
      </c>
      <c r="AL16" s="22">
        <f>'Original data'!AL24/10</f>
        <v>-0.007665419038991816</v>
      </c>
      <c r="AM16" s="22">
        <f>'Original data'!AM24/10</f>
        <v>-0.008211250347768824</v>
      </c>
      <c r="AN16" s="22">
        <f>'Original data'!AN24/10</f>
        <v>-0.003431259223429267</v>
      </c>
      <c r="AO16" s="22">
        <f>'Original data'!AO24/10</f>
        <v>-0.008554184741459268</v>
      </c>
      <c r="AP16" s="22">
        <f>'Original data'!AP24/10</f>
        <v>-0.0024658682329694766</v>
      </c>
      <c r="AQ16" s="22">
        <f>'Original data'!AQ24/10</f>
        <v>0.004203007510069582</v>
      </c>
      <c r="AR16" s="110">
        <f>'Original data'!AR24/10</f>
        <v>0</v>
      </c>
      <c r="AS16" s="37">
        <f>'Original data'!AS24</f>
        <v>0</v>
      </c>
    </row>
    <row r="17" spans="1:45" ht="12.75">
      <c r="A17" s="9" t="s">
        <v>35</v>
      </c>
      <c r="B17" s="22">
        <f>'Original data'!B25/10</f>
        <v>0</v>
      </c>
      <c r="C17" s="22">
        <f>'Original data'!C25/10</f>
        <v>0.08340497766626577</v>
      </c>
      <c r="D17" s="22">
        <f>'Original data'!D25/10</f>
        <v>0.08385870384951143</v>
      </c>
      <c r="E17" s="22">
        <f>'Original data'!E25/10</f>
        <v>0.0842185654756176</v>
      </c>
      <c r="F17" s="22">
        <f>'Original data'!F25/10</f>
        <v>0.08260269634075132</v>
      </c>
      <c r="G17" s="22">
        <f>'Original data'!G25/10</f>
        <v>0.08001120828566285</v>
      </c>
      <c r="H17" s="22">
        <f>'Original data'!H25/10</f>
        <v>0.08018650630114943</v>
      </c>
      <c r="I17" s="22">
        <f>'Original data'!I25/10</f>
        <v>0.08068721018165391</v>
      </c>
      <c r="J17" s="22">
        <f>'Original data'!J25/10</f>
        <v>0.08057711576185908</v>
      </c>
      <c r="K17" s="22">
        <f>'Original data'!K25/10</f>
        <v>0.08097497728560031</v>
      </c>
      <c r="L17" s="22">
        <f>'Original data'!L25/10</f>
        <v>0.07935379787714883</v>
      </c>
      <c r="M17" s="22">
        <f>'Original data'!M25/10</f>
        <v>0.08187105180783308</v>
      </c>
      <c r="N17" s="22">
        <f>'Original data'!N25/10</f>
        <v>0.0784213799979617</v>
      </c>
      <c r="O17" s="22">
        <f>'Original data'!O25/10</f>
        <v>0.08081808262118952</v>
      </c>
      <c r="P17" s="22">
        <f>'Original data'!P25/10</f>
        <v>0.07979383395295647</v>
      </c>
      <c r="Q17" s="22">
        <f>'Original data'!Q25/10</f>
        <v>0.0768616123178432</v>
      </c>
      <c r="R17" s="22">
        <f>'Original data'!R25/10</f>
        <v>0.07845874734084964</v>
      </c>
      <c r="S17" s="22">
        <f>'Original data'!S25/10</f>
        <v>0.08184545537901383</v>
      </c>
      <c r="T17" s="22">
        <f>'Original data'!T25/10</f>
        <v>0.08179060278408172</v>
      </c>
      <c r="U17" s="22">
        <f>'Original data'!U25/10</f>
        <v>0</v>
      </c>
      <c r="V17" s="37">
        <f>'Original data'!V25</f>
        <v>0</v>
      </c>
      <c r="W17" s="1"/>
      <c r="X17" s="10" t="str">
        <f>'Original data'!X25</f>
        <v>b13</v>
      </c>
      <c r="Y17" s="109">
        <f>'Original data'!Y25/10</f>
        <v>0</v>
      </c>
      <c r="Z17" s="22">
        <f>'Original data'!Z25/10</f>
        <v>0.08762283413375216</v>
      </c>
      <c r="AA17" s="22">
        <f>'Original data'!AA25/10</f>
        <v>0.08850646066223447</v>
      </c>
      <c r="AB17" s="22">
        <f>'Original data'!AB25/10</f>
        <v>0.088378354218455</v>
      </c>
      <c r="AC17" s="22">
        <f>'Original data'!AC25/10</f>
        <v>0.08510914037359321</v>
      </c>
      <c r="AD17" s="22">
        <f>'Original data'!AD25/10</f>
        <v>0.08560934844415868</v>
      </c>
      <c r="AE17" s="22">
        <f>'Original data'!AE25/10</f>
        <v>0.08548827438220644</v>
      </c>
      <c r="AF17" s="22">
        <f>'Original data'!AF25/10</f>
        <v>0.0851100669224133</v>
      </c>
      <c r="AG17" s="22">
        <f>'Original data'!AG25/10</f>
        <v>0.08283244974860118</v>
      </c>
      <c r="AH17" s="22">
        <f>'Original data'!AH25/10</f>
        <v>0.08464128181402605</v>
      </c>
      <c r="AI17" s="22">
        <f>'Original data'!AI25/10</f>
        <v>0.08221310167961701</v>
      </c>
      <c r="AJ17" s="22">
        <f>'Original data'!AJ25/10</f>
        <v>0.08411275140350791</v>
      </c>
      <c r="AK17" s="22">
        <f>'Original data'!AK25/10</f>
        <v>0.08082087347073469</v>
      </c>
      <c r="AL17" s="22">
        <f>'Original data'!AL25/10</f>
        <v>0.08233715110923456</v>
      </c>
      <c r="AM17" s="22">
        <f>'Original data'!AM25/10</f>
        <v>0.08222879135756997</v>
      </c>
      <c r="AN17" s="22">
        <f>'Original data'!AN25/10</f>
        <v>0.08220203761782906</v>
      </c>
      <c r="AO17" s="22">
        <f>'Original data'!AO25/10</f>
        <v>0.08496129548825473</v>
      </c>
      <c r="AP17" s="22">
        <f>'Original data'!AP25/10</f>
        <v>0.08559543563405494</v>
      </c>
      <c r="AQ17" s="22">
        <f>'Original data'!AQ25/10</f>
        <v>0.08300984927150393</v>
      </c>
      <c r="AR17" s="110">
        <f>'Original data'!AR25/10</f>
        <v>0</v>
      </c>
      <c r="AS17" s="37">
        <f>'Original data'!AS25</f>
        <v>0</v>
      </c>
    </row>
    <row r="18" spans="1:45" ht="12.75">
      <c r="A18" s="9" t="s">
        <v>36</v>
      </c>
      <c r="B18" s="22">
        <f>'Original data'!B26/10</f>
        <v>0</v>
      </c>
      <c r="C18" s="22">
        <f>'Original data'!C26/10</f>
        <v>-0.005482397624320913</v>
      </c>
      <c r="D18" s="22">
        <f>'Original data'!D26/10</f>
        <v>-0.005284766515215814</v>
      </c>
      <c r="E18" s="22">
        <f>'Original data'!E26/10</f>
        <v>-0.007658295545776295</v>
      </c>
      <c r="F18" s="22">
        <f>'Original data'!F26/10</f>
        <v>-0.0038956011517993134</v>
      </c>
      <c r="G18" s="22">
        <f>'Original data'!G26/10</f>
        <v>0.0011249722895693972</v>
      </c>
      <c r="H18" s="22">
        <f>'Original data'!H26/10</f>
        <v>0.0018671696447886345</v>
      </c>
      <c r="I18" s="22">
        <f>'Original data'!I26/10</f>
        <v>-0.0005521489593201615</v>
      </c>
      <c r="J18" s="22">
        <f>'Original data'!J26/10</f>
        <v>-0.0020021260117922502</v>
      </c>
      <c r="K18" s="22">
        <f>'Original data'!K26/10</f>
        <v>-0.00456373003538718</v>
      </c>
      <c r="L18" s="22">
        <f>'Original data'!L26/10</f>
        <v>-0.006071902816199584</v>
      </c>
      <c r="M18" s="22">
        <f>'Original data'!M26/10</f>
        <v>-0.002783712834188971</v>
      </c>
      <c r="N18" s="22">
        <f>'Original data'!N26/10</f>
        <v>-0.004289371114337713</v>
      </c>
      <c r="O18" s="22">
        <f>'Original data'!O26/10</f>
        <v>-0.004035718595708154</v>
      </c>
      <c r="P18" s="22">
        <f>'Original data'!P26/10</f>
        <v>-0.007287512408315387</v>
      </c>
      <c r="Q18" s="22">
        <f>'Original data'!Q26/10</f>
        <v>-0.006033226224138618</v>
      </c>
      <c r="R18" s="22">
        <f>'Original data'!R26/10</f>
        <v>-0.006594329321528978</v>
      </c>
      <c r="S18" s="22">
        <f>'Original data'!S26/10</f>
        <v>-0.003762911565638659</v>
      </c>
      <c r="T18" s="22">
        <f>'Original data'!T26/10</f>
        <v>0.0006074411861656351</v>
      </c>
      <c r="U18" s="22">
        <f>'Original data'!U26/10</f>
        <v>0</v>
      </c>
      <c r="V18" s="37">
        <f>'Original data'!V26</f>
        <v>0</v>
      </c>
      <c r="W18" s="1"/>
      <c r="X18" s="10" t="str">
        <f>'Original data'!X26</f>
        <v>b14</v>
      </c>
      <c r="Y18" s="109">
        <f>'Original data'!Y26/10</f>
        <v>0</v>
      </c>
      <c r="Z18" s="22">
        <f>'Original data'!Z26/10</f>
        <v>-0.0035983512899794784</v>
      </c>
      <c r="AA18" s="22">
        <f>'Original data'!AA26/10</f>
        <v>-0.00462777168539997</v>
      </c>
      <c r="AB18" s="22">
        <f>'Original data'!AB26/10</f>
        <v>-0.006571074327428883</v>
      </c>
      <c r="AC18" s="22">
        <f>'Original data'!AC26/10</f>
        <v>-0.0064631773783339645</v>
      </c>
      <c r="AD18" s="22">
        <f>'Original data'!AD26/10</f>
        <v>-0.006159737607610162</v>
      </c>
      <c r="AE18" s="22">
        <f>'Original data'!AE26/10</f>
        <v>-0.003098714526629293</v>
      </c>
      <c r="AF18" s="22">
        <f>'Original data'!AF26/10</f>
        <v>-0.005463779326362805</v>
      </c>
      <c r="AG18" s="22">
        <f>'Original data'!AG26/10</f>
        <v>-0.0037015347975394913</v>
      </c>
      <c r="AH18" s="22">
        <f>'Original data'!AH26/10</f>
        <v>-0.005679200433998145</v>
      </c>
      <c r="AI18" s="22">
        <f>'Original data'!AI26/10</f>
        <v>-0.0035005030650504406</v>
      </c>
      <c r="AJ18" s="22">
        <f>'Original data'!AJ26/10</f>
        <v>-8.788484687908865E-06</v>
      </c>
      <c r="AK18" s="22">
        <f>'Original data'!AK26/10</f>
        <v>-0.000917397755818442</v>
      </c>
      <c r="AL18" s="22">
        <f>'Original data'!AL26/10</f>
        <v>-0.0018491812202855698</v>
      </c>
      <c r="AM18" s="22">
        <f>'Original data'!AM26/10</f>
        <v>-0.0023977981928929378</v>
      </c>
      <c r="AN18" s="22">
        <f>'Original data'!AN26/10</f>
        <v>-0.0013057090435556857</v>
      </c>
      <c r="AO18" s="22">
        <f>'Original data'!AO26/10</f>
        <v>-0.002925798268692893</v>
      </c>
      <c r="AP18" s="22">
        <f>'Original data'!AP26/10</f>
        <v>-0.0009149525638392022</v>
      </c>
      <c r="AQ18" s="22">
        <f>'Original data'!AQ26/10</f>
        <v>-5.685181529236857E-05</v>
      </c>
      <c r="AR18" s="110">
        <f>'Original data'!AR26/10</f>
        <v>0</v>
      </c>
      <c r="AS18" s="37">
        <f>'Original data'!AS26</f>
        <v>0</v>
      </c>
    </row>
    <row r="19" spans="1:45" ht="12.75">
      <c r="A19" s="9" t="s">
        <v>37</v>
      </c>
      <c r="B19" s="22">
        <f>'Original data'!B27/10</f>
        <v>0</v>
      </c>
      <c r="C19" s="22">
        <f>'Original data'!C27/10</f>
        <v>0.025059296044356617</v>
      </c>
      <c r="D19" s="22">
        <f>'Original data'!D27/10</f>
        <v>0.022982948490540177</v>
      </c>
      <c r="E19" s="22">
        <f>'Original data'!E27/10</f>
        <v>0.0217837724229621</v>
      </c>
      <c r="F19" s="22">
        <f>'Original data'!F27/10</f>
        <v>0.024738188434657964</v>
      </c>
      <c r="G19" s="22">
        <f>'Original data'!G27/10</f>
        <v>0.025457668609112173</v>
      </c>
      <c r="H19" s="22">
        <f>'Original data'!H27/10</f>
        <v>0.025973415057093198</v>
      </c>
      <c r="I19" s="22">
        <f>'Original data'!I27/10</f>
        <v>0.02424324097983372</v>
      </c>
      <c r="J19" s="22">
        <f>'Original data'!J27/10</f>
        <v>0.02539734285299996</v>
      </c>
      <c r="K19" s="22">
        <f>'Original data'!K27/10</f>
        <v>0.02314398632137186</v>
      </c>
      <c r="L19" s="22">
        <f>'Original data'!L27/10</f>
        <v>0.023484150811903422</v>
      </c>
      <c r="M19" s="22">
        <f>'Original data'!M27/10</f>
        <v>0.023906408594702378</v>
      </c>
      <c r="N19" s="22">
        <f>'Original data'!N27/10</f>
        <v>0.023960134692114908</v>
      </c>
      <c r="O19" s="22">
        <f>'Original data'!O27/10</f>
        <v>0.02192436905261539</v>
      </c>
      <c r="P19" s="22">
        <f>'Original data'!P27/10</f>
        <v>0.02128434919814976</v>
      </c>
      <c r="Q19" s="22">
        <f>'Original data'!Q27/10</f>
        <v>0.020689608850918147</v>
      </c>
      <c r="R19" s="22">
        <f>'Original data'!R27/10</f>
        <v>0.020430108727428467</v>
      </c>
      <c r="S19" s="22">
        <f>'Original data'!S27/10</f>
        <v>0.021985867910064752</v>
      </c>
      <c r="T19" s="22">
        <f>'Original data'!T27/10</f>
        <v>0.023418130274797333</v>
      </c>
      <c r="U19" s="22">
        <f>'Original data'!U27/10</f>
        <v>0</v>
      </c>
      <c r="V19" s="37">
        <f>'Original data'!V27</f>
        <v>0</v>
      </c>
      <c r="W19" s="1"/>
      <c r="X19" s="10" t="str">
        <f>'Original data'!X27</f>
        <v>b15</v>
      </c>
      <c r="Y19" s="109">
        <f>'Original data'!Y27/10</f>
        <v>0</v>
      </c>
      <c r="Z19" s="22">
        <f>'Original data'!Z27/10</f>
        <v>0.023685241223073705</v>
      </c>
      <c r="AA19" s="22">
        <f>'Original data'!AA27/10</f>
        <v>0.022066448921624935</v>
      </c>
      <c r="AB19" s="22">
        <f>'Original data'!AB27/10</f>
        <v>0.02128014606307564</v>
      </c>
      <c r="AC19" s="22">
        <f>'Original data'!AC27/10</f>
        <v>0.020956522012259487</v>
      </c>
      <c r="AD19" s="22">
        <f>'Original data'!AD27/10</f>
        <v>0.02412855177508724</v>
      </c>
      <c r="AE19" s="22">
        <f>'Original data'!AE27/10</f>
        <v>0.0224763788733762</v>
      </c>
      <c r="AF19" s="22">
        <f>'Original data'!AF27/10</f>
        <v>0.022388263423883937</v>
      </c>
      <c r="AG19" s="22">
        <f>'Original data'!AG27/10</f>
        <v>0.021732591016559836</v>
      </c>
      <c r="AH19" s="22">
        <f>'Original data'!AH27/10</f>
        <v>0.021116892208815435</v>
      </c>
      <c r="AI19" s="22">
        <f>'Original data'!AI27/10</f>
        <v>0.022299553383573905</v>
      </c>
      <c r="AJ19" s="22">
        <f>'Original data'!AJ27/10</f>
        <v>0.024963642207111947</v>
      </c>
      <c r="AK19" s="22">
        <f>'Original data'!AK27/10</f>
        <v>0.02466938145384396</v>
      </c>
      <c r="AL19" s="22">
        <f>'Original data'!AL27/10</f>
        <v>0.0247540867471224</v>
      </c>
      <c r="AM19" s="22">
        <f>'Original data'!AM27/10</f>
        <v>0.021838205121710204</v>
      </c>
      <c r="AN19" s="22">
        <f>'Original data'!AN27/10</f>
        <v>0.024829554517274147</v>
      </c>
      <c r="AO19" s="22">
        <f>'Original data'!AO27/10</f>
        <v>0.021612617866596004</v>
      </c>
      <c r="AP19" s="22">
        <f>'Original data'!AP27/10</f>
        <v>0.022861009345941288</v>
      </c>
      <c r="AQ19" s="22">
        <f>'Original data'!AQ27/10</f>
        <v>0.024367846697032097</v>
      </c>
      <c r="AR19" s="110">
        <f>'Original data'!AR27/10</f>
        <v>0</v>
      </c>
      <c r="AS19" s="37">
        <f>'Original data'!AS27</f>
        <v>0</v>
      </c>
    </row>
    <row r="20" spans="1:45" ht="12.75">
      <c r="A20" s="9" t="s">
        <v>38</v>
      </c>
      <c r="B20" s="22">
        <f>'Original data'!B28/10</f>
        <v>0</v>
      </c>
      <c r="C20" s="22">
        <f>'Original data'!C28/10</f>
        <v>0.021029069417249614</v>
      </c>
      <c r="D20" s="22">
        <f>'Original data'!D28/10</f>
        <v>0.021028758401063767</v>
      </c>
      <c r="E20" s="22">
        <f>'Original data'!E28/10</f>
        <v>0.027108602879631898</v>
      </c>
      <c r="F20" s="22">
        <f>'Original data'!F28/10</f>
        <v>0.018399015813971104</v>
      </c>
      <c r="G20" s="22">
        <f>'Original data'!G28/10</f>
        <v>0.002628156287141205</v>
      </c>
      <c r="H20" s="22">
        <f>'Original data'!H28/10</f>
        <v>0.0026123870453945786</v>
      </c>
      <c r="I20" s="22">
        <f>'Original data'!I28/10</f>
        <v>0.008575614650143594</v>
      </c>
      <c r="J20" s="22">
        <f>'Original data'!J28/10</f>
        <v>0.011013563161518455</v>
      </c>
      <c r="K20" s="22">
        <f>'Original data'!K28/10</f>
        <v>0.01821025533845728</v>
      </c>
      <c r="L20" s="22">
        <f>'Original data'!L28/10</f>
        <v>0.021336177038649193</v>
      </c>
      <c r="M20" s="22">
        <f>'Original data'!M28/10</f>
        <v>0.013924418344777659</v>
      </c>
      <c r="N20" s="22">
        <f>'Original data'!N28/10</f>
        <v>0.017272707525857363</v>
      </c>
      <c r="O20" s="22">
        <f>'Original data'!O28/10</f>
        <v>0.019866407005342014</v>
      </c>
      <c r="P20" s="22">
        <f>'Original data'!P28/10</f>
        <v>0.028269717264360013</v>
      </c>
      <c r="Q20" s="22">
        <f>'Original data'!Q28/10</f>
        <v>0.025038435827960205</v>
      </c>
      <c r="R20" s="22">
        <f>'Original data'!R28/10</f>
        <v>0.023785609573075545</v>
      </c>
      <c r="S20" s="22">
        <f>'Original data'!S28/10</f>
        <v>0.016964670377456793</v>
      </c>
      <c r="T20" s="22">
        <f>'Original data'!T28/10</f>
        <v>0.002539171566526795</v>
      </c>
      <c r="U20" s="22">
        <f>'Original data'!U28/10</f>
        <v>0</v>
      </c>
      <c r="V20" s="37">
        <f>'Original data'!V28</f>
        <v>0</v>
      </c>
      <c r="W20" s="1"/>
      <c r="X20" s="10" t="str">
        <f>'Original data'!X28</f>
        <v>b16</v>
      </c>
      <c r="Y20" s="109">
        <f>'Original data'!Y28/10</f>
        <v>0</v>
      </c>
      <c r="Z20" s="22">
        <f>'Original data'!Z28/10</f>
        <v>0.010838124115832588</v>
      </c>
      <c r="AA20" s="22">
        <f>'Original data'!AA28/10</f>
        <v>0.015785430088608932</v>
      </c>
      <c r="AB20" s="22">
        <f>'Original data'!AB28/10</f>
        <v>0.025204391596416416</v>
      </c>
      <c r="AC20" s="22">
        <f>'Original data'!AC28/10</f>
        <v>0.023725228056935277</v>
      </c>
      <c r="AD20" s="22">
        <f>'Original data'!AD28/10</f>
        <v>0.01904018590839603</v>
      </c>
      <c r="AE20" s="22">
        <f>'Original data'!AE28/10</f>
        <v>0.012769004454892319</v>
      </c>
      <c r="AF20" s="22">
        <f>'Original data'!AF28/10</f>
        <v>0.01699283318188029</v>
      </c>
      <c r="AG20" s="22">
        <f>'Original data'!AG28/10</f>
        <v>0.011780050620474406</v>
      </c>
      <c r="AH20" s="22">
        <f>'Original data'!AH28/10</f>
        <v>0.014709694301613582</v>
      </c>
      <c r="AI20" s="22">
        <f>'Original data'!AI28/10</f>
        <v>0.010371910634529583</v>
      </c>
      <c r="AJ20" s="22">
        <f>'Original data'!AJ28/10</f>
        <v>0.0015072562142097075</v>
      </c>
      <c r="AK20" s="22">
        <f>'Original data'!AK28/10</f>
        <v>0.0027489036461107973</v>
      </c>
      <c r="AL20" s="22">
        <f>'Original data'!AL28/10</f>
        <v>0.0062796930150877785</v>
      </c>
      <c r="AM20" s="22">
        <f>'Original data'!AM28/10</f>
        <v>0.010402872515964917</v>
      </c>
      <c r="AN20" s="22">
        <f>'Original data'!AN28/10</f>
        <v>0.006180990056438985</v>
      </c>
      <c r="AO20" s="22">
        <f>'Original data'!AO28/10</f>
        <v>0.00831817882585328</v>
      </c>
      <c r="AP20" s="22">
        <f>'Original data'!AP28/10</f>
        <v>0.004876922045294626</v>
      </c>
      <c r="AQ20" s="22">
        <f>'Original data'!AQ28/10</f>
        <v>0.00016717979238849002</v>
      </c>
      <c r="AR20" s="110">
        <f>'Original data'!AR28/10</f>
        <v>0</v>
      </c>
      <c r="AS20" s="37">
        <f>'Original data'!AS28</f>
        <v>0</v>
      </c>
    </row>
    <row r="21" spans="1:45" ht="13.5" thickBot="1">
      <c r="A21" s="12" t="s">
        <v>39</v>
      </c>
      <c r="B21" s="22">
        <f>'Original data'!B29/10</f>
        <v>0</v>
      </c>
      <c r="C21" s="22">
        <f>'Original data'!C29/10</f>
        <v>-0.06398760200600798</v>
      </c>
      <c r="D21" s="22">
        <f>'Original data'!D29/10</f>
        <v>-0.06316165304273594</v>
      </c>
      <c r="E21" s="22">
        <f>'Original data'!E29/10</f>
        <v>-0.06384333167746535</v>
      </c>
      <c r="F21" s="22">
        <f>'Original data'!F29/10</f>
        <v>-0.06406348392390124</v>
      </c>
      <c r="G21" s="22">
        <f>'Original data'!G29/10</f>
        <v>-0.06364555707914663</v>
      </c>
      <c r="H21" s="22">
        <f>'Original data'!H29/10</f>
        <v>-0.0635127691902488</v>
      </c>
      <c r="I21" s="22">
        <f>'Original data'!I29/10</f>
        <v>-0.06333939938453448</v>
      </c>
      <c r="J21" s="22">
        <f>'Original data'!J29/10</f>
        <v>-0.06374078560829269</v>
      </c>
      <c r="K21" s="22">
        <f>'Original data'!K29/10</f>
        <v>-0.06320552198608612</v>
      </c>
      <c r="L21" s="22">
        <f>'Original data'!L29/10</f>
        <v>-0.06320103174251263</v>
      </c>
      <c r="M21" s="22">
        <f>'Original data'!M29/10</f>
        <v>-0.06339614446625173</v>
      </c>
      <c r="N21" s="22">
        <f>'Original data'!N29/10</f>
        <v>-0.06321328459031489</v>
      </c>
      <c r="O21" s="22">
        <f>'Original data'!O29/10</f>
        <v>-0.06274390148652403</v>
      </c>
      <c r="P21" s="22">
        <f>'Original data'!P29/10</f>
        <v>-0.06319909419861566</v>
      </c>
      <c r="Q21" s="22">
        <f>'Original data'!Q29/10</f>
        <v>-0.06254111899979278</v>
      </c>
      <c r="R21" s="22">
        <f>'Original data'!R29/10</f>
        <v>-0.06176600188637345</v>
      </c>
      <c r="S21" s="22">
        <f>'Original data'!S29/10</f>
        <v>-0.06268493327884533</v>
      </c>
      <c r="T21" s="22">
        <f>'Original data'!T29/10</f>
        <v>-0.0637507543404374</v>
      </c>
      <c r="U21" s="22">
        <f>'Original data'!U29/10</f>
        <v>0</v>
      </c>
      <c r="V21" s="38">
        <f>'Original data'!V29</f>
        <v>0</v>
      </c>
      <c r="W21" s="1"/>
      <c r="X21" s="11" t="str">
        <f>'Original data'!X29</f>
        <v>b17</v>
      </c>
      <c r="Y21" s="23">
        <f>'Original data'!Y29/10</f>
        <v>0</v>
      </c>
      <c r="Z21" s="24">
        <f>'Original data'!Z29/10</f>
        <v>-0.06372549375619264</v>
      </c>
      <c r="AA21" s="24">
        <f>'Original data'!AA29/10</f>
        <v>-0.06360754129869894</v>
      </c>
      <c r="AB21" s="24">
        <f>'Original data'!AB29/10</f>
        <v>-0.06384139535406953</v>
      </c>
      <c r="AC21" s="24">
        <f>'Original data'!AC29/10</f>
        <v>-0.06376748209984591</v>
      </c>
      <c r="AD21" s="24">
        <f>'Original data'!AD29/10</f>
        <v>-0.0638979152673427</v>
      </c>
      <c r="AE21" s="24">
        <f>'Original data'!AE29/10</f>
        <v>-0.0636754183775431</v>
      </c>
      <c r="AF21" s="24">
        <f>'Original data'!AF29/10</f>
        <v>-0.06415610663890178</v>
      </c>
      <c r="AG21" s="24">
        <f>'Original data'!AG29/10</f>
        <v>-0.06344182200868684</v>
      </c>
      <c r="AH21" s="24">
        <f>'Original data'!AH29/10</f>
        <v>-0.06370794298642164</v>
      </c>
      <c r="AI21" s="24">
        <f>'Original data'!AI29/10</f>
        <v>-0.06354648611582761</v>
      </c>
      <c r="AJ21" s="24">
        <f>'Original data'!AJ29/10</f>
        <v>-0.06447690084991503</v>
      </c>
      <c r="AK21" s="24">
        <f>'Original data'!AK29/10</f>
        <v>-0.06331949180860055</v>
      </c>
      <c r="AL21" s="24">
        <f>'Original data'!AL29/10</f>
        <v>-0.06372907661767079</v>
      </c>
      <c r="AM21" s="24">
        <f>'Original data'!AM29/10</f>
        <v>-0.06336734209946501</v>
      </c>
      <c r="AN21" s="24">
        <f>'Original data'!AN29/10</f>
        <v>-0.06414893280186557</v>
      </c>
      <c r="AO21" s="24">
        <f>'Original data'!AO29/10</f>
        <v>-0.06335322641392842</v>
      </c>
      <c r="AP21" s="24">
        <f>'Original data'!AP29/10</f>
        <v>-0.06384766652745837</v>
      </c>
      <c r="AQ21" s="24">
        <f>'Original data'!AQ29/10</f>
        <v>-0.06419168144582639</v>
      </c>
      <c r="AR21" s="25">
        <f>'Original data'!AR29/10</f>
        <v>0</v>
      </c>
      <c r="AS21" s="38">
        <f>'Original data'!AS29</f>
        <v>0</v>
      </c>
    </row>
    <row r="22" spans="1:45" ht="12.75">
      <c r="A22" s="87" t="s">
        <v>40</v>
      </c>
      <c r="B22" s="19">
        <f>'Original data'!B30</f>
        <v>0</v>
      </c>
      <c r="C22" s="20">
        <f>'Original data'!C30</f>
        <v>10.514941612746664</v>
      </c>
      <c r="D22" s="20">
        <f>'Original data'!D30</f>
        <v>-13.465851436912581</v>
      </c>
      <c r="E22" s="20">
        <f>'Original data'!E30</f>
        <v>2.152818640013294</v>
      </c>
      <c r="F22" s="20">
        <f>'Original data'!F30</f>
        <v>9.809029798269691</v>
      </c>
      <c r="G22" s="20">
        <f>'Original data'!G30</f>
        <v>-0.48705338209697047</v>
      </c>
      <c r="H22" s="20">
        <f>'Original data'!H30</f>
        <v>-0.1296752752546766</v>
      </c>
      <c r="I22" s="20">
        <f>'Original data'!I30</f>
        <v>1.43048223387901</v>
      </c>
      <c r="J22" s="20">
        <f>'Original data'!J30</f>
        <v>-11.301185767918232</v>
      </c>
      <c r="K22" s="20">
        <f>'Original data'!K30</f>
        <v>0.6922884987398783</v>
      </c>
      <c r="L22" s="20">
        <f>'Original data'!L30</f>
        <v>-2.6584936480585384</v>
      </c>
      <c r="M22" s="20">
        <f>'Original data'!M30</f>
        <v>-12.527877162213827</v>
      </c>
      <c r="N22" s="20">
        <f>'Original data'!N30</f>
        <v>0.6744960482830757</v>
      </c>
      <c r="O22" s="20">
        <f>'Original data'!O30</f>
        <v>3.017466764216961</v>
      </c>
      <c r="P22" s="20">
        <f>'Original data'!P30</f>
        <v>3.1043070861702002</v>
      </c>
      <c r="Q22" s="20">
        <f>'Original data'!Q30</f>
        <v>-3.10007323937051</v>
      </c>
      <c r="R22" s="20">
        <f>'Original data'!R30</f>
        <v>2.7696475520375934</v>
      </c>
      <c r="S22" s="20">
        <f>'Original data'!S30</f>
        <v>6.2067484875372045</v>
      </c>
      <c r="T22" s="20">
        <f>'Original data'!T30</f>
        <v>3.2979831899317844</v>
      </c>
      <c r="U22" s="21">
        <f>'Original data'!U30</f>
        <v>0</v>
      </c>
      <c r="V22" s="36" t="str">
        <f>'Original data'!V30</f>
        <v> </v>
      </c>
      <c r="W22" s="1"/>
      <c r="X22" s="10" t="str">
        <f>'Original data'!X30</f>
        <v>a1</v>
      </c>
      <c r="Y22" s="19">
        <f>'Original data'!Y30</f>
        <v>0</v>
      </c>
      <c r="Z22" s="20">
        <f>'Original data'!Z30</f>
        <v>6.31534053515801</v>
      </c>
      <c r="AA22" s="20">
        <f>'Original data'!AA30</f>
        <v>-9.339701383265144</v>
      </c>
      <c r="AB22" s="20">
        <f>'Original data'!AB30</f>
        <v>-5.458124136614091</v>
      </c>
      <c r="AC22" s="20">
        <f>'Original data'!AC30</f>
        <v>6.019656175581099</v>
      </c>
      <c r="AD22" s="20">
        <f>'Original data'!AD30</f>
        <v>-6.5873551024833805</v>
      </c>
      <c r="AE22" s="20">
        <f>'Original data'!AE30</f>
        <v>-13.597908449363368</v>
      </c>
      <c r="AF22" s="20">
        <f>'Original data'!AF30</f>
        <v>8.172706122610089</v>
      </c>
      <c r="AG22" s="20">
        <f>'Original data'!AG30</f>
        <v>-18.129602253352484</v>
      </c>
      <c r="AH22" s="20">
        <f>'Original data'!AH30</f>
        <v>7.024849793787115</v>
      </c>
      <c r="AI22" s="20">
        <f>'Original data'!AI30</f>
        <v>6.043345556667249</v>
      </c>
      <c r="AJ22" s="20">
        <f>'Original data'!AJ30</f>
        <v>6.204259817726656</v>
      </c>
      <c r="AK22" s="20">
        <f>'Original data'!AK30</f>
        <v>-15.490263299642503</v>
      </c>
      <c r="AL22" s="20">
        <f>'Original data'!AL30</f>
        <v>-13.46193414576044</v>
      </c>
      <c r="AM22" s="20">
        <f>'Original data'!AM30</f>
        <v>7.730104870242902</v>
      </c>
      <c r="AN22" s="20">
        <f>'Original data'!AN30</f>
        <v>10.034644090263034</v>
      </c>
      <c r="AO22" s="20">
        <f>'Original data'!AO30</f>
        <v>7.965612665649729</v>
      </c>
      <c r="AP22" s="20">
        <f>'Original data'!AP30</f>
        <v>7.572795886218822</v>
      </c>
      <c r="AQ22" s="20">
        <f>'Original data'!AQ30</f>
        <v>8.98157325657688</v>
      </c>
      <c r="AR22" s="21">
        <f>'Original data'!AR30</f>
        <v>0</v>
      </c>
      <c r="AS22" s="36">
        <f>'Original data'!AS30</f>
        <v>0</v>
      </c>
    </row>
    <row r="23" spans="1:45" ht="12.75">
      <c r="A23" s="9" t="s">
        <v>41</v>
      </c>
      <c r="B23" s="109">
        <f>'Original data'!B31</f>
        <v>0</v>
      </c>
      <c r="C23" s="22">
        <f>'Original data'!C31</f>
        <v>1.1953438644046384</v>
      </c>
      <c r="D23" s="22">
        <f>'Original data'!D31</f>
        <v>1.2846731368723705</v>
      </c>
      <c r="E23" s="22">
        <f>'Original data'!E31</f>
        <v>0.5437642549411132</v>
      </c>
      <c r="F23" s="22">
        <f>'Original data'!F31</f>
        <v>2.274373053277696</v>
      </c>
      <c r="G23" s="22">
        <f>'Original data'!G31</f>
        <v>1.8264607179694758</v>
      </c>
      <c r="H23" s="22">
        <f>'Original data'!H31</f>
        <v>2.898858862978156</v>
      </c>
      <c r="I23" s="22">
        <f>'Original data'!I31</f>
        <v>0.5532298498692447</v>
      </c>
      <c r="J23" s="22">
        <f>'Original data'!J31</f>
        <v>0.3555167174883014</v>
      </c>
      <c r="K23" s="22">
        <f>'Original data'!K31</f>
        <v>0.37905243418755874</v>
      </c>
      <c r="L23" s="22">
        <f>'Original data'!L31</f>
        <v>1.1202803397783498</v>
      </c>
      <c r="M23" s="22">
        <f>'Original data'!M31</f>
        <v>0.3262640684699922</v>
      </c>
      <c r="N23" s="22">
        <f>'Original data'!N31</f>
        <v>1.2073127865476234</v>
      </c>
      <c r="O23" s="22">
        <f>'Original data'!O31</f>
        <v>1.638228004383743</v>
      </c>
      <c r="P23" s="22">
        <f>'Original data'!P31</f>
        <v>0.5884611782069228</v>
      </c>
      <c r="Q23" s="22">
        <f>'Original data'!Q31</f>
        <v>0.6199214406428122</v>
      </c>
      <c r="R23" s="22">
        <f>'Original data'!R31</f>
        <v>0.4602417214081669</v>
      </c>
      <c r="S23" s="22">
        <f>'Original data'!S31</f>
        <v>0.5365016689465311</v>
      </c>
      <c r="T23" s="22">
        <f>'Original data'!T31</f>
        <v>0.6836828948181084</v>
      </c>
      <c r="U23" s="110">
        <f>'Original data'!U31</f>
        <v>0</v>
      </c>
      <c r="V23" s="37">
        <f>'Original data'!V31</f>
        <v>0</v>
      </c>
      <c r="W23" s="1"/>
      <c r="X23" s="10" t="str">
        <f>'Original data'!X31</f>
        <v>a2</v>
      </c>
      <c r="Y23" s="109">
        <f>'Original data'!Y31</f>
        <v>0</v>
      </c>
      <c r="Z23" s="22">
        <f>'Original data'!Z31</f>
        <v>1.2706422049377533</v>
      </c>
      <c r="AA23" s="22">
        <f>'Original data'!AA31</f>
        <v>0.25219460001471045</v>
      </c>
      <c r="AB23" s="22">
        <f>'Original data'!AB31</f>
        <v>0.350527416815293</v>
      </c>
      <c r="AC23" s="22">
        <f>'Original data'!AC31</f>
        <v>0.7899287732767762</v>
      </c>
      <c r="AD23" s="22">
        <f>'Original data'!AD31</f>
        <v>1.0168918560118116</v>
      </c>
      <c r="AE23" s="22">
        <f>'Original data'!AE31</f>
        <v>1.3518329179313018</v>
      </c>
      <c r="AF23" s="22">
        <f>'Original data'!AF31</f>
        <v>0.7802920475940802</v>
      </c>
      <c r="AG23" s="22">
        <f>'Original data'!AG31</f>
        <v>0.8954920337898296</v>
      </c>
      <c r="AH23" s="22">
        <f>'Original data'!AH31</f>
        <v>0.7826222343747742</v>
      </c>
      <c r="AI23" s="22">
        <f>'Original data'!AI31</f>
        <v>0.7297932906991396</v>
      </c>
      <c r="AJ23" s="22">
        <f>'Original data'!AJ31</f>
        <v>0.8906826524594187</v>
      </c>
      <c r="AK23" s="22">
        <f>'Original data'!AK31</f>
        <v>1.02068948456843</v>
      </c>
      <c r="AL23" s="22">
        <f>'Original data'!AL31</f>
        <v>-0.15287839396237415</v>
      </c>
      <c r="AM23" s="22">
        <f>'Original data'!AM31</f>
        <v>0.5656165405824578</v>
      </c>
      <c r="AN23" s="22">
        <f>'Original data'!AN31</f>
        <v>-1.1140176614914399</v>
      </c>
      <c r="AO23" s="22">
        <f>'Original data'!AO31</f>
        <v>0.6057503570044068</v>
      </c>
      <c r="AP23" s="22">
        <f>'Original data'!AP31</f>
        <v>0.3892958412478965</v>
      </c>
      <c r="AQ23" s="22">
        <f>'Original data'!AQ31</f>
        <v>1.157586928447662</v>
      </c>
      <c r="AR23" s="110">
        <f>'Original data'!AR31</f>
        <v>0</v>
      </c>
      <c r="AS23" s="37">
        <f>'Original data'!AS31</f>
        <v>0</v>
      </c>
    </row>
    <row r="24" spans="1:45" ht="12.75">
      <c r="A24" s="9" t="s">
        <v>42</v>
      </c>
      <c r="B24" s="109">
        <f>'Original data'!B32</f>
        <v>0</v>
      </c>
      <c r="C24" s="22">
        <f>'Original data'!C32</f>
        <v>0.2403792044972021</v>
      </c>
      <c r="D24" s="22">
        <f>'Original data'!D32</f>
        <v>-0.019523511946359345</v>
      </c>
      <c r="E24" s="22">
        <f>'Original data'!E32</f>
        <v>0.28077119742818984</v>
      </c>
      <c r="F24" s="22">
        <f>'Original data'!F32</f>
        <v>0.36459527592391683</v>
      </c>
      <c r="G24" s="22">
        <f>'Original data'!G32</f>
        <v>-0.5658075231940114</v>
      </c>
      <c r="H24" s="22">
        <f>'Original data'!H32</f>
        <v>-0.15486396474403932</v>
      </c>
      <c r="I24" s="22">
        <f>'Original data'!I32</f>
        <v>-0.370644359485047</v>
      </c>
      <c r="J24" s="22">
        <f>'Original data'!J32</f>
        <v>-0.6856542254961595</v>
      </c>
      <c r="K24" s="22">
        <f>'Original data'!K32</f>
        <v>0.0008994552751492857</v>
      </c>
      <c r="L24" s="22">
        <f>'Original data'!L32</f>
        <v>0.04103376283715038</v>
      </c>
      <c r="M24" s="22">
        <f>'Original data'!M32</f>
        <v>-0.6365913777248244</v>
      </c>
      <c r="N24" s="22">
        <f>'Original data'!N32</f>
        <v>-0.6272503707562085</v>
      </c>
      <c r="O24" s="22">
        <f>'Original data'!O32</f>
        <v>0.517058287406745</v>
      </c>
      <c r="P24" s="22">
        <f>'Original data'!P32</f>
        <v>0.5238642983525855</v>
      </c>
      <c r="Q24" s="22">
        <f>'Original data'!Q32</f>
        <v>0.08831218718792404</v>
      </c>
      <c r="R24" s="22">
        <f>'Original data'!R32</f>
        <v>0.3734926774582342</v>
      </c>
      <c r="S24" s="22">
        <f>'Original data'!S32</f>
        <v>-0.5132187516862239</v>
      </c>
      <c r="T24" s="22">
        <f>'Original data'!T32</f>
        <v>-0.8356200304445796</v>
      </c>
      <c r="U24" s="110">
        <f>'Original data'!U32</f>
        <v>0</v>
      </c>
      <c r="V24" s="37">
        <f>'Original data'!V32</f>
        <v>0</v>
      </c>
      <c r="W24" s="1"/>
      <c r="X24" s="10" t="str">
        <f>'Original data'!X32</f>
        <v>a3</v>
      </c>
      <c r="Y24" s="109">
        <f>'Original data'!Y32</f>
        <v>0</v>
      </c>
      <c r="Z24" s="22">
        <f>'Original data'!Z32</f>
        <v>0.41611695732165704</v>
      </c>
      <c r="AA24" s="22">
        <f>'Original data'!AA32</f>
        <v>-0.09455583298639451</v>
      </c>
      <c r="AB24" s="22">
        <f>'Original data'!AB32</f>
        <v>-0.40110418220144056</v>
      </c>
      <c r="AC24" s="22">
        <f>'Original data'!AC32</f>
        <v>0.3524130520667452</v>
      </c>
      <c r="AD24" s="22">
        <f>'Original data'!AD32</f>
        <v>0.7437585485837317</v>
      </c>
      <c r="AE24" s="22">
        <f>'Original data'!AE32</f>
        <v>0.5359421579968714</v>
      </c>
      <c r="AF24" s="22">
        <f>'Original data'!AF32</f>
        <v>0.08979192645924539</v>
      </c>
      <c r="AG24" s="22">
        <f>'Original data'!AG32</f>
        <v>0.36863027308894947</v>
      </c>
      <c r="AH24" s="22">
        <f>'Original data'!AH32</f>
        <v>0.3195369624574826</v>
      </c>
      <c r="AI24" s="22">
        <f>'Original data'!AI32</f>
        <v>0.1198020813751305</v>
      </c>
      <c r="AJ24" s="22">
        <f>'Original data'!AJ32</f>
        <v>-0.18714539674824815</v>
      </c>
      <c r="AK24" s="22">
        <f>'Original data'!AK32</f>
        <v>0.6351951038426561</v>
      </c>
      <c r="AL24" s="22">
        <f>'Original data'!AL32</f>
        <v>0.42551628323128377</v>
      </c>
      <c r="AM24" s="22">
        <f>'Original data'!AM32</f>
        <v>-0.3700560166917495</v>
      </c>
      <c r="AN24" s="22">
        <f>'Original data'!AN32</f>
        <v>-0.13222106140057732</v>
      </c>
      <c r="AO24" s="22">
        <f>'Original data'!AO32</f>
        <v>0.16230693019151438</v>
      </c>
      <c r="AP24" s="22">
        <f>'Original data'!AP32</f>
        <v>0.3934038551918087</v>
      </c>
      <c r="AQ24" s="22">
        <f>'Original data'!AQ32</f>
        <v>0.002692918523164986</v>
      </c>
      <c r="AR24" s="110">
        <f>'Original data'!AR32</f>
        <v>0</v>
      </c>
      <c r="AS24" s="37">
        <f>'Original data'!AS32</f>
        <v>0</v>
      </c>
    </row>
    <row r="25" spans="1:45" ht="12.75">
      <c r="A25" s="9" t="s">
        <v>43</v>
      </c>
      <c r="B25" s="109">
        <f>'Original data'!B33</f>
        <v>0</v>
      </c>
      <c r="C25" s="22">
        <f>'Original data'!C33</f>
        <v>0.06663059891646293</v>
      </c>
      <c r="D25" s="22">
        <f>'Original data'!D33</f>
        <v>0.36720137764791905</v>
      </c>
      <c r="E25" s="22">
        <f>'Original data'!E33</f>
        <v>-0.22177285265927874</v>
      </c>
      <c r="F25" s="22">
        <f>'Original data'!F33</f>
        <v>-0.2892745690292441</v>
      </c>
      <c r="G25" s="22">
        <f>'Original data'!G33</f>
        <v>0.10812850185019074</v>
      </c>
      <c r="H25" s="22">
        <f>'Original data'!H33</f>
        <v>0.18753277036918758</v>
      </c>
      <c r="I25" s="22">
        <f>'Original data'!I33</f>
        <v>-0.08204937838844745</v>
      </c>
      <c r="J25" s="22">
        <f>'Original data'!J33</f>
        <v>-0.12811389237751067</v>
      </c>
      <c r="K25" s="22">
        <f>'Original data'!K33</f>
        <v>-0.1759304746747893</v>
      </c>
      <c r="L25" s="22">
        <f>'Original data'!L33</f>
        <v>0.18272758002743306</v>
      </c>
      <c r="M25" s="22">
        <f>'Original data'!M33</f>
        <v>0.13478168890852826</v>
      </c>
      <c r="N25" s="22">
        <f>'Original data'!N33</f>
        <v>0.17346145475196018</v>
      </c>
      <c r="O25" s="22">
        <f>'Original data'!O33</f>
        <v>0.33273349588571044</v>
      </c>
      <c r="P25" s="22">
        <f>'Original data'!P33</f>
        <v>0.024169279852031367</v>
      </c>
      <c r="Q25" s="22">
        <f>'Original data'!Q33</f>
        <v>-0.30787466710856903</v>
      </c>
      <c r="R25" s="22">
        <f>'Original data'!R33</f>
        <v>-0.6521795976336471</v>
      </c>
      <c r="S25" s="22">
        <f>'Original data'!S33</f>
        <v>0.14503224387602504</v>
      </c>
      <c r="T25" s="22">
        <f>'Original data'!T33</f>
        <v>0.276160905015519</v>
      </c>
      <c r="U25" s="110">
        <f>'Original data'!U33</f>
        <v>0</v>
      </c>
      <c r="V25" s="37">
        <f>'Original data'!V33</f>
        <v>0</v>
      </c>
      <c r="W25" s="1"/>
      <c r="X25" s="10" t="str">
        <f>'Original data'!X33</f>
        <v>a4</v>
      </c>
      <c r="Y25" s="109">
        <f>'Original data'!Y33</f>
        <v>0</v>
      </c>
      <c r="Z25" s="22">
        <f>'Original data'!Z33</f>
        <v>-0.04729251777680643</v>
      </c>
      <c r="AA25" s="22">
        <f>'Original data'!AA33</f>
        <v>-0.1785069051276432</v>
      </c>
      <c r="AB25" s="22">
        <f>'Original data'!AB33</f>
        <v>-0.0686957163748091</v>
      </c>
      <c r="AC25" s="22">
        <f>'Original data'!AC33</f>
        <v>-0.14918345127645954</v>
      </c>
      <c r="AD25" s="22">
        <f>'Original data'!AD33</f>
        <v>0.22466711045842053</v>
      </c>
      <c r="AE25" s="22">
        <f>'Original data'!AE33</f>
        <v>0.21722497316916017</v>
      </c>
      <c r="AF25" s="22">
        <f>'Original data'!AF33</f>
        <v>-0.2924917511727589</v>
      </c>
      <c r="AG25" s="22">
        <f>'Original data'!AG33</f>
        <v>-0.21641675631541135</v>
      </c>
      <c r="AH25" s="22">
        <f>'Original data'!AH33</f>
        <v>0.1259342823851506</v>
      </c>
      <c r="AI25" s="22">
        <f>'Original data'!AI33</f>
        <v>0.050001368001028695</v>
      </c>
      <c r="AJ25" s="22">
        <f>'Original data'!AJ33</f>
        <v>-0.05408741047480754</v>
      </c>
      <c r="AK25" s="22">
        <f>'Original data'!AK33</f>
        <v>0.07985967777824729</v>
      </c>
      <c r="AL25" s="22">
        <f>'Original data'!AL33</f>
        <v>0.1071746008064266</v>
      </c>
      <c r="AM25" s="22">
        <f>'Original data'!AM33</f>
        <v>0.27949359252651085</v>
      </c>
      <c r="AN25" s="22">
        <f>'Original data'!AN33</f>
        <v>0.26358662894815593</v>
      </c>
      <c r="AO25" s="22">
        <f>'Original data'!AO33</f>
        <v>-0.061211728812349764</v>
      </c>
      <c r="AP25" s="22">
        <f>'Original data'!AP33</f>
        <v>-0.1698543786899009</v>
      </c>
      <c r="AQ25" s="22">
        <f>'Original data'!AQ33</f>
        <v>-0.1729369536900736</v>
      </c>
      <c r="AR25" s="110">
        <f>'Original data'!AR33</f>
        <v>0</v>
      </c>
      <c r="AS25" s="37">
        <f>'Original data'!AS33</f>
        <v>0</v>
      </c>
    </row>
    <row r="26" spans="1:45" ht="12.75">
      <c r="A26" s="9" t="s">
        <v>44</v>
      </c>
      <c r="B26" s="109">
        <f>'Original data'!B34</f>
        <v>0</v>
      </c>
      <c r="C26" s="22">
        <f>'Original data'!C34</f>
        <v>0.0211033977112094</v>
      </c>
      <c r="D26" s="22">
        <f>'Original data'!D34</f>
        <v>-0.03309406224363781</v>
      </c>
      <c r="E26" s="22">
        <f>'Original data'!E34</f>
        <v>-0.04903988716163392</v>
      </c>
      <c r="F26" s="22">
        <f>'Original data'!F34</f>
        <v>0.02891641444729147</v>
      </c>
      <c r="G26" s="22">
        <f>'Original data'!G34</f>
        <v>-0.074206851283876</v>
      </c>
      <c r="H26" s="22">
        <f>'Original data'!H34</f>
        <v>-0.04764668145656243</v>
      </c>
      <c r="I26" s="22">
        <f>'Original data'!I34</f>
        <v>-0.13755117286026403</v>
      </c>
      <c r="J26" s="22">
        <f>'Original data'!J34</f>
        <v>-0.15065186172353853</v>
      </c>
      <c r="K26" s="22">
        <f>'Original data'!K34</f>
        <v>-0.13264361358864385</v>
      </c>
      <c r="L26" s="22">
        <f>'Original data'!L34</f>
        <v>-0.05228359133226283</v>
      </c>
      <c r="M26" s="22">
        <f>'Original data'!M34</f>
        <v>-0.20996322881012364</v>
      </c>
      <c r="N26" s="22">
        <f>'Original data'!N34</f>
        <v>-0.11154343711066923</v>
      </c>
      <c r="O26" s="22">
        <f>'Original data'!O34</f>
        <v>0.10134873893402666</v>
      </c>
      <c r="P26" s="22">
        <f>'Original data'!P34</f>
        <v>0.023772373687376315</v>
      </c>
      <c r="Q26" s="22">
        <f>'Original data'!Q34</f>
        <v>-0.028447043331308965</v>
      </c>
      <c r="R26" s="22">
        <f>'Original data'!R34</f>
        <v>-0.04403963031491532</v>
      </c>
      <c r="S26" s="22">
        <f>'Original data'!S34</f>
        <v>-0.035493661070987684</v>
      </c>
      <c r="T26" s="22">
        <f>'Original data'!T34</f>
        <v>-0.0943680431155062</v>
      </c>
      <c r="U26" s="110">
        <f>'Original data'!U34</f>
        <v>0</v>
      </c>
      <c r="V26" s="37">
        <f>'Original data'!V34</f>
        <v>0</v>
      </c>
      <c r="W26" s="1"/>
      <c r="X26" s="10" t="str">
        <f>'Original data'!X34</f>
        <v>a5</v>
      </c>
      <c r="Y26" s="109">
        <f>'Original data'!Y34</f>
        <v>0</v>
      </c>
      <c r="Z26" s="22">
        <f>'Original data'!Z34</f>
        <v>-0.09249997275218264</v>
      </c>
      <c r="AA26" s="22">
        <f>'Original data'!AA34</f>
        <v>-0.11217598439985489</v>
      </c>
      <c r="AB26" s="22">
        <f>'Original data'!AB34</f>
        <v>-0.18127883908183295</v>
      </c>
      <c r="AC26" s="22">
        <f>'Original data'!AC34</f>
        <v>0.01557649843208457</v>
      </c>
      <c r="AD26" s="22">
        <f>'Original data'!AD34</f>
        <v>0.14158914420867152</v>
      </c>
      <c r="AE26" s="22">
        <f>'Original data'!AE34</f>
        <v>0.22043082246836376</v>
      </c>
      <c r="AF26" s="22">
        <f>'Original data'!AF34</f>
        <v>-0.03454301385879311</v>
      </c>
      <c r="AG26" s="22">
        <f>'Original data'!AG34</f>
        <v>0.04469449101397231</v>
      </c>
      <c r="AH26" s="22">
        <f>'Original data'!AH34</f>
        <v>0.0459738583032661</v>
      </c>
      <c r="AI26" s="22">
        <f>'Original data'!AI34</f>
        <v>-0.1425765540295949</v>
      </c>
      <c r="AJ26" s="22">
        <f>'Original data'!AJ34</f>
        <v>-0.16078241042443922</v>
      </c>
      <c r="AK26" s="22">
        <f>'Original data'!AK34</f>
        <v>0.04162219591616686</v>
      </c>
      <c r="AL26" s="22">
        <f>'Original data'!AL34</f>
        <v>0.14666524416187163</v>
      </c>
      <c r="AM26" s="22">
        <f>'Original data'!AM34</f>
        <v>-0.08909418116242712</v>
      </c>
      <c r="AN26" s="22">
        <f>'Original data'!AN34</f>
        <v>-0.10151432352909501</v>
      </c>
      <c r="AO26" s="22">
        <f>'Original data'!AO34</f>
        <v>0.007169873307199565</v>
      </c>
      <c r="AP26" s="22">
        <f>'Original data'!AP34</f>
        <v>0.007772149370050135</v>
      </c>
      <c r="AQ26" s="22">
        <f>'Original data'!AQ34</f>
        <v>-0.10426649246098549</v>
      </c>
      <c r="AR26" s="110">
        <f>'Original data'!AR34</f>
        <v>0</v>
      </c>
      <c r="AS26" s="37">
        <f>'Original data'!AS34</f>
        <v>0</v>
      </c>
    </row>
    <row r="27" spans="1:45" ht="12.75">
      <c r="A27" s="9" t="s">
        <v>45</v>
      </c>
      <c r="B27" s="109">
        <f>'Original data'!B35</f>
        <v>0</v>
      </c>
      <c r="C27" s="22">
        <f>'Original data'!C35</f>
        <v>0.16700395086452868</v>
      </c>
      <c r="D27" s="22">
        <f>'Original data'!D35</f>
        <v>0.11451347936926572</v>
      </c>
      <c r="E27" s="22">
        <f>'Original data'!E35</f>
        <v>0.11649011555075356</v>
      </c>
      <c r="F27" s="22">
        <f>'Original data'!F35</f>
        <v>0.10468916483087302</v>
      </c>
      <c r="G27" s="22">
        <f>'Original data'!G35</f>
        <v>0.09657878087292834</v>
      </c>
      <c r="H27" s="22">
        <f>'Original data'!H35</f>
        <v>0.13001897903729992</v>
      </c>
      <c r="I27" s="22">
        <f>'Original data'!I35</f>
        <v>0.04786311377123795</v>
      </c>
      <c r="J27" s="22">
        <f>'Original data'!J35</f>
        <v>0.08641395408583619</v>
      </c>
      <c r="K27" s="22">
        <f>'Original data'!K35</f>
        <v>0.08460554965191336</v>
      </c>
      <c r="L27" s="22">
        <f>'Original data'!L35</f>
        <v>0.14669085187308922</v>
      </c>
      <c r="M27" s="22">
        <f>'Original data'!M35</f>
        <v>0.11719712545209557</v>
      </c>
      <c r="N27" s="22">
        <f>'Original data'!N35</f>
        <v>0.15459971152012889</v>
      </c>
      <c r="O27" s="22">
        <f>'Original data'!O35</f>
        <v>0.10953929377697053</v>
      </c>
      <c r="P27" s="22">
        <f>'Original data'!P35</f>
        <v>0.14498084076366863</v>
      </c>
      <c r="Q27" s="22">
        <f>'Original data'!Q35</f>
        <v>0.09814725315878231</v>
      </c>
      <c r="R27" s="22">
        <f>'Original data'!R35</f>
        <v>0.06065247631475214</v>
      </c>
      <c r="S27" s="22">
        <f>'Original data'!S35</f>
        <v>0.1184574114648801</v>
      </c>
      <c r="T27" s="22">
        <f>'Original data'!T35</f>
        <v>0.07340514922158609</v>
      </c>
      <c r="U27" s="110">
        <f>'Original data'!U35</f>
        <v>0</v>
      </c>
      <c r="V27" s="37">
        <f>'Original data'!V35</f>
        <v>0</v>
      </c>
      <c r="W27" s="1"/>
      <c r="X27" s="10" t="str">
        <f>'Original data'!X35</f>
        <v>a6</v>
      </c>
      <c r="Y27" s="109">
        <f>'Original data'!Y35</f>
        <v>0</v>
      </c>
      <c r="Z27" s="22">
        <f>'Original data'!Z35</f>
        <v>0.12173382208476272</v>
      </c>
      <c r="AA27" s="22">
        <f>'Original data'!AA35</f>
        <v>0.0503870492501816</v>
      </c>
      <c r="AB27" s="22">
        <f>'Original data'!AB35</f>
        <v>0.1351668186495532</v>
      </c>
      <c r="AC27" s="22">
        <f>'Original data'!AC35</f>
        <v>0.13383507990246984</v>
      </c>
      <c r="AD27" s="22">
        <f>'Original data'!AD35</f>
        <v>0.09294584235055853</v>
      </c>
      <c r="AE27" s="22">
        <f>'Original data'!AE35</f>
        <v>0.06245602043919754</v>
      </c>
      <c r="AF27" s="22">
        <f>'Original data'!AF35</f>
        <v>0.09546698721083499</v>
      </c>
      <c r="AG27" s="22">
        <f>'Original data'!AG35</f>
        <v>0.13169068497902353</v>
      </c>
      <c r="AH27" s="22">
        <f>'Original data'!AH35</f>
        <v>0.09858346021358835</v>
      </c>
      <c r="AI27" s="22">
        <f>'Original data'!AI35</f>
        <v>0.12105281803159128</v>
      </c>
      <c r="AJ27" s="22">
        <f>'Original data'!AJ35</f>
        <v>0.12034097717028994</v>
      </c>
      <c r="AK27" s="22">
        <f>'Original data'!AK35</f>
        <v>0.24386212525423978</v>
      </c>
      <c r="AL27" s="22">
        <f>'Original data'!AL35</f>
        <v>0.13195095018036054</v>
      </c>
      <c r="AM27" s="22">
        <f>'Original data'!AM35</f>
        <v>0.12543197968321385</v>
      </c>
      <c r="AN27" s="22">
        <f>'Original data'!AN35</f>
        <v>0.10727353405662549</v>
      </c>
      <c r="AO27" s="22">
        <f>'Original data'!AO35</f>
        <v>0.09724441869187325</v>
      </c>
      <c r="AP27" s="22">
        <f>'Original data'!AP35</f>
        <v>0.051949211976070345</v>
      </c>
      <c r="AQ27" s="22">
        <f>'Original data'!AQ35</f>
        <v>0.064871175934442</v>
      </c>
      <c r="AR27" s="110">
        <f>'Original data'!AR35</f>
        <v>0</v>
      </c>
      <c r="AS27" s="37">
        <f>'Original data'!AS35</f>
        <v>0</v>
      </c>
    </row>
    <row r="28" spans="1:45" ht="12.75">
      <c r="A28" s="9" t="s">
        <v>46</v>
      </c>
      <c r="B28" s="109">
        <f>'Original data'!B36</f>
        <v>0</v>
      </c>
      <c r="C28" s="22">
        <f>'Original data'!C36</f>
        <v>0.012921249784432043</v>
      </c>
      <c r="D28" s="22">
        <f>'Original data'!D36</f>
        <v>-0.007625226621737993</v>
      </c>
      <c r="E28" s="22">
        <f>'Original data'!E36</f>
        <v>0.015807972402588272</v>
      </c>
      <c r="F28" s="22">
        <f>'Original data'!F36</f>
        <v>0.02682244677344823</v>
      </c>
      <c r="G28" s="22">
        <f>'Original data'!G36</f>
        <v>0.015207241067891925</v>
      </c>
      <c r="H28" s="22">
        <f>'Original data'!H36</f>
        <v>0.0060129414013898735</v>
      </c>
      <c r="I28" s="22">
        <f>'Original data'!I36</f>
        <v>-0.00873899771025359</v>
      </c>
      <c r="J28" s="22">
        <f>'Original data'!J36</f>
        <v>0.0168008180218525</v>
      </c>
      <c r="K28" s="22">
        <f>'Original data'!K36</f>
        <v>0.043202303446742155</v>
      </c>
      <c r="L28" s="22">
        <f>'Original data'!L36</f>
        <v>0.06083850615092332</v>
      </c>
      <c r="M28" s="22">
        <f>'Original data'!M36</f>
        <v>0.008773111454934493</v>
      </c>
      <c r="N28" s="22">
        <f>'Original data'!N36</f>
        <v>0.008075284589109763</v>
      </c>
      <c r="O28" s="22">
        <f>'Original data'!O36</f>
        <v>0.05069946542148417</v>
      </c>
      <c r="P28" s="22">
        <f>'Original data'!P36</f>
        <v>0.01765038552918398</v>
      </c>
      <c r="Q28" s="22">
        <f>'Original data'!Q36</f>
        <v>0.017586806458948945</v>
      </c>
      <c r="R28" s="22">
        <f>'Original data'!R36</f>
        <v>0.06652995280000579</v>
      </c>
      <c r="S28" s="22">
        <f>'Original data'!S36</f>
        <v>0.028106741250029946</v>
      </c>
      <c r="T28" s="22">
        <f>'Original data'!T36</f>
        <v>0.0763366106360443</v>
      </c>
      <c r="U28" s="110">
        <f>'Original data'!U36</f>
        <v>0</v>
      </c>
      <c r="V28" s="37">
        <f>'Original data'!V36</f>
        <v>0</v>
      </c>
      <c r="W28" s="1"/>
      <c r="X28" s="10" t="str">
        <f>'Original data'!X36</f>
        <v>a7</v>
      </c>
      <c r="Y28" s="109">
        <f>'Original data'!Y36</f>
        <v>0</v>
      </c>
      <c r="Z28" s="22">
        <f>'Original data'!Z36</f>
        <v>-0.02539398715127468</v>
      </c>
      <c r="AA28" s="22">
        <f>'Original data'!AA36</f>
        <v>-0.010949360922877474</v>
      </c>
      <c r="AB28" s="22">
        <f>'Original data'!AB36</f>
        <v>0.019142109199054527</v>
      </c>
      <c r="AC28" s="22">
        <f>'Original data'!AC36</f>
        <v>0.01285385985616104</v>
      </c>
      <c r="AD28" s="22">
        <f>'Original data'!AD36</f>
        <v>0.0029819914103919043</v>
      </c>
      <c r="AE28" s="22">
        <f>'Original data'!AE36</f>
        <v>-0.003705835195584997</v>
      </c>
      <c r="AF28" s="22">
        <f>'Original data'!AF36</f>
        <v>-0.005289605125575289</v>
      </c>
      <c r="AG28" s="22">
        <f>'Original data'!AG36</f>
        <v>-0.02282336840049083</v>
      </c>
      <c r="AH28" s="22">
        <f>'Original data'!AH36</f>
        <v>-0.012121903882955129</v>
      </c>
      <c r="AI28" s="22">
        <f>'Original data'!AI36</f>
        <v>-0.03863167255252552</v>
      </c>
      <c r="AJ28" s="22">
        <f>'Original data'!AJ36</f>
        <v>-0.014019015337931678</v>
      </c>
      <c r="AK28" s="22">
        <f>'Original data'!AK36</f>
        <v>0.023158957853915974</v>
      </c>
      <c r="AL28" s="22">
        <f>'Original data'!AL36</f>
        <v>0.0212844326321434</v>
      </c>
      <c r="AM28" s="22">
        <f>'Original data'!AM36</f>
        <v>-0.0070565712904789996</v>
      </c>
      <c r="AN28" s="22">
        <f>'Original data'!AN36</f>
        <v>0.025807331917491613</v>
      </c>
      <c r="AO28" s="22">
        <f>'Original data'!AO36</f>
        <v>-0.022158765699033967</v>
      </c>
      <c r="AP28" s="22">
        <f>'Original data'!AP36</f>
        <v>0.027683695357343482</v>
      </c>
      <c r="AQ28" s="22">
        <f>'Original data'!AQ36</f>
        <v>0.022906746609244383</v>
      </c>
      <c r="AR28" s="110">
        <f>'Original data'!AR36</f>
        <v>0</v>
      </c>
      <c r="AS28" s="37">
        <f>'Original data'!AS36</f>
        <v>0</v>
      </c>
    </row>
    <row r="29" spans="1:45" ht="12.75">
      <c r="A29" s="9" t="s">
        <v>47</v>
      </c>
      <c r="B29" s="109">
        <f>'Original data'!B37</f>
        <v>0</v>
      </c>
      <c r="C29" s="22">
        <f>'Original data'!C37</f>
        <v>0.08497365468355915</v>
      </c>
      <c r="D29" s="22">
        <f>'Original data'!D37</f>
        <v>0.033934668096385394</v>
      </c>
      <c r="E29" s="22">
        <f>'Original data'!E37</f>
        <v>0.06877910435277716</v>
      </c>
      <c r="F29" s="22">
        <f>'Original data'!F37</f>
        <v>0.04842103334629052</v>
      </c>
      <c r="G29" s="22">
        <f>'Original data'!G37</f>
        <v>0.037117902125185336</v>
      </c>
      <c r="H29" s="22">
        <f>'Original data'!H37</f>
        <v>0.0028726759698963593</v>
      </c>
      <c r="I29" s="22">
        <f>'Original data'!I37</f>
        <v>0.05323115854964992</v>
      </c>
      <c r="J29" s="22">
        <f>'Original data'!J37</f>
        <v>0.07760972751601988</v>
      </c>
      <c r="K29" s="22">
        <f>'Original data'!K37</f>
        <v>0.07506869974840286</v>
      </c>
      <c r="L29" s="22">
        <f>'Original data'!L37</f>
        <v>0.03248920374078523</v>
      </c>
      <c r="M29" s="22">
        <f>'Original data'!M37</f>
        <v>0.03790589431044176</v>
      </c>
      <c r="N29" s="22">
        <f>'Original data'!N37</f>
        <v>0.05504051989634394</v>
      </c>
      <c r="O29" s="22">
        <f>'Original data'!O37</f>
        <v>0.024659484805176685</v>
      </c>
      <c r="P29" s="22">
        <f>'Original data'!P37</f>
        <v>0.07788513533728597</v>
      </c>
      <c r="Q29" s="22">
        <f>'Original data'!Q37</f>
        <v>0.05731613355296176</v>
      </c>
      <c r="R29" s="22">
        <f>'Original data'!R37</f>
        <v>0.06493026269249652</v>
      </c>
      <c r="S29" s="22">
        <f>'Original data'!S37</f>
        <v>0.007505103409533205</v>
      </c>
      <c r="T29" s="22">
        <f>'Original data'!T37</f>
        <v>0.048529201200921704</v>
      </c>
      <c r="U29" s="110">
        <f>'Original data'!U37</f>
        <v>0</v>
      </c>
      <c r="V29" s="37">
        <f>'Original data'!V37</f>
        <v>0</v>
      </c>
      <c r="W29" s="1"/>
      <c r="X29" s="10" t="str">
        <f>'Original data'!X37</f>
        <v>a8</v>
      </c>
      <c r="Y29" s="109">
        <f>'Original data'!Y37</f>
        <v>0</v>
      </c>
      <c r="Z29" s="22">
        <f>'Original data'!Z37</f>
        <v>0.06700955350960319</v>
      </c>
      <c r="AA29" s="22">
        <f>'Original data'!AA37</f>
        <v>0.05756895066632417</v>
      </c>
      <c r="AB29" s="22">
        <f>'Original data'!AB37</f>
        <v>0.09112869238377966</v>
      </c>
      <c r="AC29" s="22">
        <f>'Original data'!AC37</f>
        <v>0.07423114414271667</v>
      </c>
      <c r="AD29" s="22">
        <f>'Original data'!AD37</f>
        <v>0.024412051280575196</v>
      </c>
      <c r="AE29" s="22">
        <f>'Original data'!AE37</f>
        <v>0.030525257321163346</v>
      </c>
      <c r="AF29" s="22">
        <f>'Original data'!AF37</f>
        <v>0.05787434354533304</v>
      </c>
      <c r="AG29" s="22">
        <f>'Original data'!AG37</f>
        <v>0.06794149628749108</v>
      </c>
      <c r="AH29" s="22">
        <f>'Original data'!AH37</f>
        <v>0.026707089533217696</v>
      </c>
      <c r="AI29" s="22">
        <f>'Original data'!AI37</f>
        <v>0.05193511035211981</v>
      </c>
      <c r="AJ29" s="22">
        <f>'Original data'!AJ37</f>
        <v>0.06739282646801953</v>
      </c>
      <c r="AK29" s="22">
        <f>'Original data'!AK37</f>
        <v>0.0592402189682753</v>
      </c>
      <c r="AL29" s="22">
        <f>'Original data'!AL37</f>
        <v>0.057072934612809295</v>
      </c>
      <c r="AM29" s="22">
        <f>'Original data'!AM37</f>
        <v>0.02528549897185478</v>
      </c>
      <c r="AN29" s="22">
        <f>'Original data'!AN37</f>
        <v>0.06349560803401977</v>
      </c>
      <c r="AO29" s="22">
        <f>'Original data'!AO37</f>
        <v>0.05697189731682143</v>
      </c>
      <c r="AP29" s="22">
        <f>'Original data'!AP37</f>
        <v>0.04871307170295584</v>
      </c>
      <c r="AQ29" s="22">
        <f>'Original data'!AQ37</f>
        <v>0.036932244199128786</v>
      </c>
      <c r="AR29" s="110">
        <f>'Original data'!AR37</f>
        <v>0</v>
      </c>
      <c r="AS29" s="37">
        <f>'Original data'!AS37</f>
        <v>0</v>
      </c>
    </row>
    <row r="30" spans="1:45" ht="12.75">
      <c r="A30" s="9" t="s">
        <v>48</v>
      </c>
      <c r="B30" s="109">
        <f>'Original data'!B38</f>
        <v>0</v>
      </c>
      <c r="C30" s="22">
        <f>'Original data'!C38</f>
        <v>-0.06691070676164525</v>
      </c>
      <c r="D30" s="22">
        <f>'Original data'!D38</f>
        <v>-0.0548857805442753</v>
      </c>
      <c r="E30" s="22">
        <f>'Original data'!E38</f>
        <v>-0.034713600733767634</v>
      </c>
      <c r="F30" s="22">
        <f>'Original data'!F38</f>
        <v>-0.03359280455674617</v>
      </c>
      <c r="G30" s="22">
        <f>'Original data'!G38</f>
        <v>0.000966517347297087</v>
      </c>
      <c r="H30" s="22">
        <f>'Original data'!H38</f>
        <v>-0.02292098171237912</v>
      </c>
      <c r="I30" s="22">
        <f>'Original data'!I38</f>
        <v>-0.011708676271082637</v>
      </c>
      <c r="J30" s="22">
        <f>'Original data'!J38</f>
        <v>-0.01900356672993054</v>
      </c>
      <c r="K30" s="22">
        <f>'Original data'!K38</f>
        <v>-0.02683496429946456</v>
      </c>
      <c r="L30" s="22">
        <f>'Original data'!L38</f>
        <v>-0.0400126843914098</v>
      </c>
      <c r="M30" s="22">
        <f>'Original data'!M38</f>
        <v>-0.011030506903350099</v>
      </c>
      <c r="N30" s="22">
        <f>'Original data'!N38</f>
        <v>-0.021397292772694552</v>
      </c>
      <c r="O30" s="22">
        <f>'Original data'!O38</f>
        <v>-0.031321030420628004</v>
      </c>
      <c r="P30" s="22">
        <f>'Original data'!P38</f>
        <v>-0.04903143833904655</v>
      </c>
      <c r="Q30" s="22">
        <f>'Original data'!Q38</f>
        <v>-0.045321235474992325</v>
      </c>
      <c r="R30" s="22">
        <f>'Original data'!R38</f>
        <v>-0.04418415282439757</v>
      </c>
      <c r="S30" s="22">
        <f>'Original data'!S38</f>
        <v>-0.010816617307215372</v>
      </c>
      <c r="T30" s="22">
        <f>'Original data'!T38</f>
        <v>0.0074414201030157945</v>
      </c>
      <c r="U30" s="110">
        <f>'Original data'!U38</f>
        <v>0</v>
      </c>
      <c r="V30" s="37">
        <f>'Original data'!V38</f>
        <v>0</v>
      </c>
      <c r="W30" s="1"/>
      <c r="X30" s="10" t="str">
        <f>'Original data'!X38</f>
        <v>a9</v>
      </c>
      <c r="Y30" s="109">
        <f>'Original data'!Y38</f>
        <v>0</v>
      </c>
      <c r="Z30" s="22">
        <f>'Original data'!Z38</f>
        <v>-0.05689889142614871</v>
      </c>
      <c r="AA30" s="22">
        <f>'Original data'!AA38</f>
        <v>-0.030539322328972482</v>
      </c>
      <c r="AB30" s="22">
        <f>'Original data'!AB38</f>
        <v>-0.03621017121936387</v>
      </c>
      <c r="AC30" s="22">
        <f>'Original data'!AC38</f>
        <v>-0.055264523073278726</v>
      </c>
      <c r="AD30" s="22">
        <f>'Original data'!AD38</f>
        <v>-0.051354221824398666</v>
      </c>
      <c r="AE30" s="22">
        <f>'Original data'!AE38</f>
        <v>-0.01990153067711277</v>
      </c>
      <c r="AF30" s="22">
        <f>'Original data'!AF38</f>
        <v>-0.01899157625584779</v>
      </c>
      <c r="AG30" s="22">
        <f>'Original data'!AG38</f>
        <v>-0.028671319618162945</v>
      </c>
      <c r="AH30" s="22">
        <f>'Original data'!AH38</f>
        <v>-0.022703534607901296</v>
      </c>
      <c r="AI30" s="22">
        <f>'Original data'!AI38</f>
        <v>-0.02048387720631758</v>
      </c>
      <c r="AJ30" s="22">
        <f>'Original data'!AJ38</f>
        <v>-0.00045912036129448774</v>
      </c>
      <c r="AK30" s="22">
        <f>'Original data'!AK38</f>
        <v>-0.024835566271263265</v>
      </c>
      <c r="AL30" s="22">
        <f>'Original data'!AL38</f>
        <v>-0.016355772977103625</v>
      </c>
      <c r="AM30" s="22">
        <f>'Original data'!AM38</f>
        <v>-0.014130833501069043</v>
      </c>
      <c r="AN30" s="22">
        <f>'Original data'!AN38</f>
        <v>-0.022872650990241397</v>
      </c>
      <c r="AO30" s="22">
        <f>'Original data'!AO38</f>
        <v>-0.01971006425150637</v>
      </c>
      <c r="AP30" s="22">
        <f>'Original data'!AP38</f>
        <v>-0.022434723868556015</v>
      </c>
      <c r="AQ30" s="22">
        <f>'Original data'!AQ38</f>
        <v>-0.029669200707512437</v>
      </c>
      <c r="AR30" s="110">
        <f>'Original data'!AR38</f>
        <v>0</v>
      </c>
      <c r="AS30" s="37">
        <f>'Original data'!AS38</f>
        <v>0</v>
      </c>
    </row>
    <row r="31" spans="1:45" ht="12.75">
      <c r="A31" s="9" t="s">
        <v>49</v>
      </c>
      <c r="B31" s="109">
        <f>'Original data'!B39</f>
        <v>0</v>
      </c>
      <c r="C31" s="22">
        <f>'Original data'!C39</f>
        <v>0.22226188310728087</v>
      </c>
      <c r="D31" s="22">
        <f>'Original data'!D39</f>
        <v>0.1707130242405182</v>
      </c>
      <c r="E31" s="22">
        <f>'Original data'!E39</f>
        <v>0.20516938861106604</v>
      </c>
      <c r="F31" s="22">
        <f>'Original data'!F39</f>
        <v>0.19919646725115828</v>
      </c>
      <c r="G31" s="22">
        <f>'Original data'!G39</f>
        <v>0.19883341535607046</v>
      </c>
      <c r="H31" s="22">
        <f>'Original data'!H39</f>
        <v>0.18294753290734939</v>
      </c>
      <c r="I31" s="22">
        <f>'Original data'!I39</f>
        <v>0.17295003789092478</v>
      </c>
      <c r="J31" s="22">
        <f>'Original data'!J39</f>
        <v>0.19913335230491955</v>
      </c>
      <c r="K31" s="22">
        <f>'Original data'!K39</f>
        <v>0.17204436607716084</v>
      </c>
      <c r="L31" s="22">
        <f>'Original data'!L39</f>
        <v>0.19207177114363913</v>
      </c>
      <c r="M31" s="22">
        <f>'Original data'!M39</f>
        <v>0.16680878514662273</v>
      </c>
      <c r="N31" s="22">
        <f>'Original data'!N39</f>
        <v>0.19047092285331696</v>
      </c>
      <c r="O31" s="22">
        <f>'Original data'!O39</f>
        <v>0.13845491318418884</v>
      </c>
      <c r="P31" s="22">
        <f>'Original data'!P39</f>
        <v>0.20086170182273974</v>
      </c>
      <c r="Q31" s="22">
        <f>'Original data'!Q39</f>
        <v>0.17283777338062156</v>
      </c>
      <c r="R31" s="22">
        <f>'Original data'!R39</f>
        <v>0.1649037894967584</v>
      </c>
      <c r="S31" s="22">
        <f>'Original data'!S39</f>
        <v>0.110405269705527</v>
      </c>
      <c r="T31" s="22">
        <f>'Original data'!T39</f>
        <v>0.08524533528722013</v>
      </c>
      <c r="U31" s="110">
        <f>'Original data'!U39</f>
        <v>0</v>
      </c>
      <c r="V31" s="37">
        <f>'Original data'!V39</f>
        <v>0</v>
      </c>
      <c r="W31" s="1"/>
      <c r="X31" s="10" t="str">
        <f>'Original data'!X39</f>
        <v>a10</v>
      </c>
      <c r="Y31" s="109">
        <f>'Original data'!Y39</f>
        <v>0</v>
      </c>
      <c r="Z31" s="22">
        <f>'Original data'!Z39</f>
        <v>0.1895263786883291</v>
      </c>
      <c r="AA31" s="22">
        <f>'Original data'!AA39</f>
        <v>0.16861757202196903</v>
      </c>
      <c r="AB31" s="22">
        <f>'Original data'!AB39</f>
        <v>0.20794994887352883</v>
      </c>
      <c r="AC31" s="22">
        <f>'Original data'!AC39</f>
        <v>0.18614253181007318</v>
      </c>
      <c r="AD31" s="22">
        <f>'Original data'!AD39</f>
        <v>0.19809086679848315</v>
      </c>
      <c r="AE31" s="22">
        <f>'Original data'!AE39</f>
        <v>0.17867575315476106</v>
      </c>
      <c r="AF31" s="22">
        <f>'Original data'!AF39</f>
        <v>0.17976178410545424</v>
      </c>
      <c r="AG31" s="22">
        <f>'Original data'!AG39</f>
        <v>0.17450856728227068</v>
      </c>
      <c r="AH31" s="22">
        <f>'Original data'!AH39</f>
        <v>0.15656382639480906</v>
      </c>
      <c r="AI31" s="22">
        <f>'Original data'!AI39</f>
        <v>0.17542636362930247</v>
      </c>
      <c r="AJ31" s="22">
        <f>'Original data'!AJ39</f>
        <v>0.1942473274303601</v>
      </c>
      <c r="AK31" s="22">
        <f>'Original data'!AK39</f>
        <v>0.19777077710012975</v>
      </c>
      <c r="AL31" s="22">
        <f>'Original data'!AL39</f>
        <v>0.21135948135812738</v>
      </c>
      <c r="AM31" s="22">
        <f>'Original data'!AM39</f>
        <v>0.1418770502697788</v>
      </c>
      <c r="AN31" s="22">
        <f>'Original data'!AN39</f>
        <v>0.1789988573925358</v>
      </c>
      <c r="AO31" s="22">
        <f>'Original data'!AO39</f>
        <v>0.1438838211660402</v>
      </c>
      <c r="AP31" s="22">
        <f>'Original data'!AP39</f>
        <v>0.12868282272006024</v>
      </c>
      <c r="AQ31" s="22">
        <f>'Original data'!AQ39</f>
        <v>0.165234234966401</v>
      </c>
      <c r="AR31" s="110">
        <f>'Original data'!AR39</f>
        <v>0</v>
      </c>
      <c r="AS31" s="37">
        <f>'Original data'!AS39</f>
        <v>0</v>
      </c>
    </row>
    <row r="32" spans="1:45" ht="12.75">
      <c r="A32" s="9" t="s">
        <v>50</v>
      </c>
      <c r="B32" s="109">
        <f>'Original data'!B40</f>
        <v>0</v>
      </c>
      <c r="C32" s="22">
        <f>'Original data'!C40</f>
        <v>-0.029905689511373484</v>
      </c>
      <c r="D32" s="22">
        <f>'Original data'!D40</f>
        <v>-0.047247851234186414</v>
      </c>
      <c r="E32" s="22">
        <f>'Original data'!E40</f>
        <v>-0.03635678449492899</v>
      </c>
      <c r="F32" s="22">
        <f>'Original data'!F40</f>
        <v>-0.02316565986472591</v>
      </c>
      <c r="G32" s="22">
        <f>'Original data'!G40</f>
        <v>-0.024285394924419258</v>
      </c>
      <c r="H32" s="22">
        <f>'Original data'!H40</f>
        <v>-0.03161048105963331</v>
      </c>
      <c r="I32" s="22">
        <f>'Original data'!I40</f>
        <v>-0.02923064688824536</v>
      </c>
      <c r="J32" s="22">
        <f>'Original data'!J40</f>
        <v>-0.03807020728279054</v>
      </c>
      <c r="K32" s="22">
        <f>'Original data'!K40</f>
        <v>-0.031198586846984643</v>
      </c>
      <c r="L32" s="22">
        <f>'Original data'!L40</f>
        <v>-0.040273616306980155</v>
      </c>
      <c r="M32" s="22">
        <f>'Original data'!M40</f>
        <v>-0.036272283234241864</v>
      </c>
      <c r="N32" s="22">
        <f>'Original data'!N40</f>
        <v>-0.028887877482053285</v>
      </c>
      <c r="O32" s="22">
        <f>'Original data'!O40</f>
        <v>-0.02705992687801856</v>
      </c>
      <c r="P32" s="22">
        <f>'Original data'!P40</f>
        <v>-0.03071368415456535</v>
      </c>
      <c r="Q32" s="22">
        <f>'Original data'!Q40</f>
        <v>-0.03841457184646849</v>
      </c>
      <c r="R32" s="22">
        <f>'Original data'!R40</f>
        <v>-0.03391419446482271</v>
      </c>
      <c r="S32" s="22">
        <f>'Original data'!S40</f>
        <v>-0.017112836307640836</v>
      </c>
      <c r="T32" s="22">
        <f>'Original data'!T40</f>
        <v>-0.01635917750936433</v>
      </c>
      <c r="U32" s="110">
        <f>'Original data'!U40</f>
        <v>0</v>
      </c>
      <c r="V32" s="37">
        <f>'Original data'!V40</f>
        <v>0</v>
      </c>
      <c r="W32" s="1"/>
      <c r="X32" s="10" t="str">
        <f>'Original data'!X40</f>
        <v>a11</v>
      </c>
      <c r="Y32" s="109">
        <f>'Original data'!Y40</f>
        <v>0</v>
      </c>
      <c r="Z32" s="22">
        <f>'Original data'!Z40</f>
        <v>-0.027280417952021917</v>
      </c>
      <c r="AA32" s="22">
        <f>'Original data'!AA40</f>
        <v>-0.0350999637541152</v>
      </c>
      <c r="AB32" s="22">
        <f>'Original data'!AB40</f>
        <v>-0.03390782645865312</v>
      </c>
      <c r="AC32" s="22">
        <f>'Original data'!AC40</f>
        <v>-0.029295119539776225</v>
      </c>
      <c r="AD32" s="22">
        <f>'Original data'!AD40</f>
        <v>-0.041197732521713076</v>
      </c>
      <c r="AE32" s="22">
        <f>'Original data'!AE40</f>
        <v>-0.03808788492320573</v>
      </c>
      <c r="AF32" s="22">
        <f>'Original data'!AF40</f>
        <v>-0.023287368531791884</v>
      </c>
      <c r="AG32" s="22">
        <f>'Original data'!AG40</f>
        <v>-0.0455781640541131</v>
      </c>
      <c r="AH32" s="22">
        <f>'Original data'!AH40</f>
        <v>-0.0306953633447569</v>
      </c>
      <c r="AI32" s="22">
        <f>'Original data'!AI40</f>
        <v>-0.029554128720333615</v>
      </c>
      <c r="AJ32" s="22">
        <f>'Original data'!AJ40</f>
        <v>-0.021472482607399576</v>
      </c>
      <c r="AK32" s="22">
        <f>'Original data'!AK40</f>
        <v>-0.04330042582030594</v>
      </c>
      <c r="AL32" s="22">
        <f>'Original data'!AL40</f>
        <v>-0.04243165777627217</v>
      </c>
      <c r="AM32" s="22">
        <f>'Original data'!AM40</f>
        <v>-0.02112729774683992</v>
      </c>
      <c r="AN32" s="22">
        <f>'Original data'!AN40</f>
        <v>-0.02532167690217265</v>
      </c>
      <c r="AO32" s="22">
        <f>'Original data'!AO40</f>
        <v>-0.027728853149100802</v>
      </c>
      <c r="AP32" s="22">
        <f>'Original data'!AP40</f>
        <v>-0.023041183357156707</v>
      </c>
      <c r="AQ32" s="22">
        <f>'Original data'!AQ40</f>
        <v>-0.018392000905360674</v>
      </c>
      <c r="AR32" s="110">
        <f>'Original data'!AR40</f>
        <v>0</v>
      </c>
      <c r="AS32" s="37">
        <f>'Original data'!AS40</f>
        <v>0</v>
      </c>
    </row>
    <row r="33" spans="1:45" ht="12.75">
      <c r="A33" s="9" t="s">
        <v>51</v>
      </c>
      <c r="B33" s="109">
        <f>'Original data'!B41/10</f>
        <v>0</v>
      </c>
      <c r="C33" s="22">
        <f>'Original data'!C41/10</f>
        <v>0.04416072490895565</v>
      </c>
      <c r="D33" s="22">
        <f>'Original data'!D41/10</f>
        <v>0.03626890430875804</v>
      </c>
      <c r="E33" s="22">
        <f>'Original data'!E41/10</f>
        <v>0.04247568841751036</v>
      </c>
      <c r="F33" s="22">
        <f>'Original data'!F41/10</f>
        <v>0.04153000112979496</v>
      </c>
      <c r="G33" s="22">
        <f>'Original data'!G41/10</f>
        <v>0.04228602150001024</v>
      </c>
      <c r="H33" s="22">
        <f>'Original data'!H41/10</f>
        <v>0.0424968823793392</v>
      </c>
      <c r="I33" s="22">
        <f>'Original data'!I41/10</f>
        <v>0.036964617741391294</v>
      </c>
      <c r="J33" s="22">
        <f>'Original data'!J41/10</f>
        <v>0.03915190429039564</v>
      </c>
      <c r="K33" s="22">
        <f>'Original data'!K41/10</f>
        <v>0.03849094417358838</v>
      </c>
      <c r="L33" s="22">
        <f>'Original data'!L41/10</f>
        <v>0.043106947004334754</v>
      </c>
      <c r="M33" s="22">
        <f>'Original data'!M41/10</f>
        <v>0.03625312838894648</v>
      </c>
      <c r="N33" s="22">
        <f>'Original data'!N41/10</f>
        <v>0.040512432715805326</v>
      </c>
      <c r="O33" s="22">
        <f>'Original data'!O41/10</f>
        <v>0.03059953269094203</v>
      </c>
      <c r="P33" s="22">
        <f>'Original data'!P41/10</f>
        <v>0.04055696761818498</v>
      </c>
      <c r="Q33" s="22">
        <f>'Original data'!Q41/10</f>
        <v>0.037521437167255076</v>
      </c>
      <c r="R33" s="22">
        <f>'Original data'!R41/10</f>
        <v>0.038972157177788666</v>
      </c>
      <c r="S33" s="22">
        <f>'Original data'!S41/10</f>
        <v>0.027394199292145583</v>
      </c>
      <c r="T33" s="22">
        <f>'Original data'!T41/10</f>
        <v>0.01768085231399554</v>
      </c>
      <c r="U33" s="110">
        <f>'Original data'!U41/10</f>
        <v>0</v>
      </c>
      <c r="V33" s="37">
        <f>'Original data'!V41</f>
        <v>0</v>
      </c>
      <c r="W33" s="1"/>
      <c r="X33" s="10" t="str">
        <f>'Original data'!X41</f>
        <v>a12</v>
      </c>
      <c r="Y33" s="109">
        <f>'Original data'!Y41/10</f>
        <v>0</v>
      </c>
      <c r="Z33" s="22">
        <f>'Original data'!Z41/10</f>
        <v>0.04088651321024446</v>
      </c>
      <c r="AA33" s="22">
        <f>'Original data'!AA41/10</f>
        <v>0.03750201722189749</v>
      </c>
      <c r="AB33" s="22">
        <f>'Original data'!AB41/10</f>
        <v>0.0436894735555291</v>
      </c>
      <c r="AC33" s="22">
        <f>'Original data'!AC41/10</f>
        <v>0.03870897292743283</v>
      </c>
      <c r="AD33" s="22">
        <f>'Original data'!AD41/10</f>
        <v>0.039542780679243945</v>
      </c>
      <c r="AE33" s="22">
        <f>'Original data'!AE41/10</f>
        <v>0.038160078292107644</v>
      </c>
      <c r="AF33" s="22">
        <f>'Original data'!AF41/10</f>
        <v>0.038095283582923634</v>
      </c>
      <c r="AG33" s="22">
        <f>'Original data'!AG41/10</f>
        <v>0.03657242600773308</v>
      </c>
      <c r="AH33" s="22">
        <f>'Original data'!AH41/10</f>
        <v>0.03407470843685956</v>
      </c>
      <c r="AI33" s="22">
        <f>'Original data'!AI41/10</f>
        <v>0.036051331100439774</v>
      </c>
      <c r="AJ33" s="22">
        <f>'Original data'!AJ41/10</f>
        <v>0.040827017879565074</v>
      </c>
      <c r="AK33" s="22">
        <f>'Original data'!AK41/10</f>
        <v>0.03832289709835274</v>
      </c>
      <c r="AL33" s="22">
        <f>'Original data'!AL41/10</f>
        <v>0.039532931454586</v>
      </c>
      <c r="AM33" s="22">
        <f>'Original data'!AM41/10</f>
        <v>0.029923067172452994</v>
      </c>
      <c r="AN33" s="22">
        <f>'Original data'!AN41/10</f>
        <v>0.035557324064661305</v>
      </c>
      <c r="AO33" s="22">
        <f>'Original data'!AO41/10</f>
        <v>0.03296894782999339</v>
      </c>
      <c r="AP33" s="22">
        <f>'Original data'!AP41/10</f>
        <v>0.027893968111111923</v>
      </c>
      <c r="AQ33" s="22">
        <f>'Original data'!AQ41/10</f>
        <v>0.03658561879020891</v>
      </c>
      <c r="AR33" s="110">
        <f>'Original data'!AR41/10</f>
        <v>0</v>
      </c>
      <c r="AS33" s="37">
        <f>'Original data'!AS41</f>
        <v>0</v>
      </c>
    </row>
    <row r="34" spans="1:45" ht="12.75">
      <c r="A34" s="9" t="s">
        <v>52</v>
      </c>
      <c r="B34" s="109">
        <f>'Original data'!B42/10</f>
        <v>0</v>
      </c>
      <c r="C34" s="22">
        <f>'Original data'!C42/10</f>
        <v>-0.0022456196317342967</v>
      </c>
      <c r="D34" s="22">
        <f>'Original data'!D42/10</f>
        <v>-0.006937466218544887</v>
      </c>
      <c r="E34" s="22">
        <f>'Original data'!E42/10</f>
        <v>-0.0035798380163328605</v>
      </c>
      <c r="F34" s="22">
        <f>'Original data'!F42/10</f>
        <v>-0.0005247233366637198</v>
      </c>
      <c r="G34" s="22">
        <f>'Original data'!G42/10</f>
        <v>-0.0025330405958899124</v>
      </c>
      <c r="H34" s="22">
        <f>'Original data'!H42/10</f>
        <v>-0.003520712230343484</v>
      </c>
      <c r="I34" s="22">
        <f>'Original data'!I42/10</f>
        <v>-0.002645800635725258</v>
      </c>
      <c r="J34" s="22">
        <f>'Original data'!J42/10</f>
        <v>-0.003230728504830113</v>
      </c>
      <c r="K34" s="22">
        <f>'Original data'!K42/10</f>
        <v>-0.0014973293745724307</v>
      </c>
      <c r="L34" s="22">
        <f>'Original data'!L42/10</f>
        <v>-0.0047873151781193425</v>
      </c>
      <c r="M34" s="22">
        <f>'Original data'!M42/10</f>
        <v>-0.003918345254685335</v>
      </c>
      <c r="N34" s="22">
        <f>'Original data'!N42/10</f>
        <v>-0.0013027429681911288</v>
      </c>
      <c r="O34" s="22">
        <f>'Original data'!O42/10</f>
        <v>-0.00032942450490788464</v>
      </c>
      <c r="P34" s="22">
        <f>'Original data'!P42/10</f>
        <v>-0.0021675965814752698</v>
      </c>
      <c r="Q34" s="22">
        <f>'Original data'!Q42/10</f>
        <v>-0.0026692500308674568</v>
      </c>
      <c r="R34" s="22">
        <f>'Original data'!R42/10</f>
        <v>-0.0011868239203054664</v>
      </c>
      <c r="S34" s="22">
        <f>'Original data'!S42/10</f>
        <v>-0.0012864084652792337</v>
      </c>
      <c r="T34" s="22">
        <f>'Original data'!T42/10</f>
        <v>-0.004176503351799339</v>
      </c>
      <c r="U34" s="110">
        <f>'Original data'!U42/10</f>
        <v>0</v>
      </c>
      <c r="V34" s="37">
        <f>'Original data'!V42</f>
        <v>0</v>
      </c>
      <c r="W34" s="1"/>
      <c r="X34" s="10" t="str">
        <f>'Original data'!X42</f>
        <v>a13</v>
      </c>
      <c r="Y34" s="109">
        <f>'Original data'!Y42/10</f>
        <v>0</v>
      </c>
      <c r="Z34" s="22">
        <f>'Original data'!Z42/10</f>
        <v>-0.0028913319734034434</v>
      </c>
      <c r="AA34" s="22">
        <f>'Original data'!AA42/10</f>
        <v>-0.004719713849610154</v>
      </c>
      <c r="AB34" s="22">
        <f>'Original data'!AB42/10</f>
        <v>-0.004141393967271962</v>
      </c>
      <c r="AC34" s="22">
        <f>'Original data'!AC42/10</f>
        <v>-0.0006401752229632631</v>
      </c>
      <c r="AD34" s="22">
        <f>'Original data'!AD42/10</f>
        <v>-0.0034636445416293274</v>
      </c>
      <c r="AE34" s="22">
        <f>'Original data'!AE42/10</f>
        <v>-0.0016391026695088597</v>
      </c>
      <c r="AF34" s="22">
        <f>'Original data'!AF42/10</f>
        <v>-0.0003828687483674424</v>
      </c>
      <c r="AG34" s="22">
        <f>'Original data'!AG42/10</f>
        <v>-0.0035638722858916385</v>
      </c>
      <c r="AH34" s="22">
        <f>'Original data'!AH42/10</f>
        <v>-0.0005186989913324334</v>
      </c>
      <c r="AI34" s="22">
        <f>'Original data'!AI42/10</f>
        <v>-0.004238883914535836</v>
      </c>
      <c r="AJ34" s="22">
        <f>'Original data'!AJ42/10</f>
        <v>-0.000173742257156528</v>
      </c>
      <c r="AK34" s="22">
        <f>'Original data'!AK42/10</f>
        <v>-0.0015047337030691258</v>
      </c>
      <c r="AL34" s="22">
        <f>'Original data'!AL42/10</f>
        <v>-0.0021641229988054083</v>
      </c>
      <c r="AM34" s="22">
        <f>'Original data'!AM42/10</f>
        <v>-0.00032151826782686205</v>
      </c>
      <c r="AN34" s="22">
        <f>'Original data'!AN42/10</f>
        <v>-0.00349194738702936</v>
      </c>
      <c r="AO34" s="22">
        <f>'Original data'!AO42/10</f>
        <v>-0.0001542181359220603</v>
      </c>
      <c r="AP34" s="22">
        <f>'Original data'!AP42/10</f>
        <v>-0.0013640223565473475</v>
      </c>
      <c r="AQ34" s="22">
        <f>'Original data'!AQ42/10</f>
        <v>-0.0023992538546790867</v>
      </c>
      <c r="AR34" s="110">
        <f>'Original data'!AR42/10</f>
        <v>0</v>
      </c>
      <c r="AS34" s="37">
        <f>'Original data'!AS42</f>
        <v>0</v>
      </c>
    </row>
    <row r="35" spans="1:45" ht="12.75">
      <c r="A35" s="9" t="s">
        <v>53</v>
      </c>
      <c r="B35" s="109">
        <f>'Original data'!B43/10</f>
        <v>0</v>
      </c>
      <c r="C35" s="22">
        <f>'Original data'!C43/10</f>
        <v>0.01219101390929228</v>
      </c>
      <c r="D35" s="22">
        <f>'Original data'!D43/10</f>
        <v>0.009835112923630594</v>
      </c>
      <c r="E35" s="22">
        <f>'Original data'!E43/10</f>
        <v>0.010088381617368606</v>
      </c>
      <c r="F35" s="22">
        <f>'Original data'!F43/10</f>
        <v>0.00996157999219437</v>
      </c>
      <c r="G35" s="22">
        <f>'Original data'!G43/10</f>
        <v>0.011959475107859273</v>
      </c>
      <c r="H35" s="22">
        <f>'Original data'!H43/10</f>
        <v>0.011577149671876407</v>
      </c>
      <c r="I35" s="22">
        <f>'Original data'!I43/10</f>
        <v>0.01072952010158892</v>
      </c>
      <c r="J35" s="22">
        <f>'Original data'!J43/10</f>
        <v>0.011257094305454931</v>
      </c>
      <c r="K35" s="22">
        <f>'Original data'!K43/10</f>
        <v>0.010472214702138357</v>
      </c>
      <c r="L35" s="22">
        <f>'Original data'!L43/10</f>
        <v>0.01157739169945992</v>
      </c>
      <c r="M35" s="22">
        <f>'Original data'!M43/10</f>
        <v>0.011259293929857757</v>
      </c>
      <c r="N35" s="22">
        <f>'Original data'!N43/10</f>
        <v>0.010900613801700204</v>
      </c>
      <c r="O35" s="22">
        <f>'Original data'!O43/10</f>
        <v>0.009323705439815902</v>
      </c>
      <c r="P35" s="22">
        <f>'Original data'!P43/10</f>
        <v>0.010399884176105186</v>
      </c>
      <c r="Q35" s="22">
        <f>'Original data'!Q43/10</f>
        <v>0.009079628836458482</v>
      </c>
      <c r="R35" s="22">
        <f>'Original data'!R43/10</f>
        <v>0.00816087068139225</v>
      </c>
      <c r="S35" s="22">
        <f>'Original data'!S43/10</f>
        <v>0.009246237365421734</v>
      </c>
      <c r="T35" s="22">
        <f>'Original data'!T43/10</f>
        <v>0.007183126187807973</v>
      </c>
      <c r="U35" s="110">
        <f>'Original data'!U43/10</f>
        <v>0</v>
      </c>
      <c r="V35" s="37">
        <f>'Original data'!V43</f>
        <v>0</v>
      </c>
      <c r="W35" s="1"/>
      <c r="X35" s="10" t="str">
        <f>'Original data'!X43</f>
        <v>a14</v>
      </c>
      <c r="Y35" s="109">
        <f>'Original data'!Y43/10</f>
        <v>0</v>
      </c>
      <c r="Z35" s="22">
        <f>'Original data'!Z43/10</f>
        <v>0.009527720790719618</v>
      </c>
      <c r="AA35" s="22">
        <f>'Original data'!AA43/10</f>
        <v>0.007912740019357574</v>
      </c>
      <c r="AB35" s="22">
        <f>'Original data'!AB43/10</f>
        <v>0.009580669489608427</v>
      </c>
      <c r="AC35" s="22">
        <f>'Original data'!AC43/10</f>
        <v>0.008583091134190823</v>
      </c>
      <c r="AD35" s="22">
        <f>'Original data'!AD43/10</f>
        <v>0.010634333259819237</v>
      </c>
      <c r="AE35" s="22">
        <f>'Original data'!AE43/10</f>
        <v>0.009559320174402313</v>
      </c>
      <c r="AF35" s="22">
        <f>'Original data'!AF43/10</f>
        <v>0.010494656690658253</v>
      </c>
      <c r="AG35" s="22">
        <f>'Original data'!AG43/10</f>
        <v>0.009051562879427088</v>
      </c>
      <c r="AH35" s="22">
        <f>'Original data'!AH43/10</f>
        <v>0.00935161501810641</v>
      </c>
      <c r="AI35" s="22">
        <f>'Original data'!AI43/10</f>
        <v>0.010919079773905249</v>
      </c>
      <c r="AJ35" s="22">
        <f>'Original data'!AJ43/10</f>
        <v>0.011104995852132506</v>
      </c>
      <c r="AK35" s="22">
        <f>'Original data'!AK43/10</f>
        <v>0.012566169261857876</v>
      </c>
      <c r="AL35" s="22">
        <f>'Original data'!AL43/10</f>
        <v>0.012430339029227579</v>
      </c>
      <c r="AM35" s="22">
        <f>'Original data'!AM43/10</f>
        <v>0.009786132272364042</v>
      </c>
      <c r="AN35" s="22">
        <f>'Original data'!AN43/10</f>
        <v>0.011917859300758754</v>
      </c>
      <c r="AO35" s="22">
        <f>'Original data'!AO43/10</f>
        <v>0.009334364429699317</v>
      </c>
      <c r="AP35" s="22">
        <f>'Original data'!AP43/10</f>
        <v>0.00810158295772548</v>
      </c>
      <c r="AQ35" s="22">
        <f>'Original data'!AQ43/10</f>
        <v>0.009411219044100937</v>
      </c>
      <c r="AR35" s="110">
        <f>'Original data'!AR43/10</f>
        <v>0</v>
      </c>
      <c r="AS35" s="37">
        <f>'Original data'!AS43</f>
        <v>0</v>
      </c>
    </row>
    <row r="36" spans="1:45" ht="12.75">
      <c r="A36" s="9" t="s">
        <v>54</v>
      </c>
      <c r="B36" s="109">
        <f>'Original data'!B44/10</f>
        <v>0</v>
      </c>
      <c r="C36" s="22">
        <f>'Original data'!C44/10</f>
        <v>0.003127932590302432</v>
      </c>
      <c r="D36" s="22">
        <f>'Original data'!D44/10</f>
        <v>0.00037945161338506263</v>
      </c>
      <c r="E36" s="22">
        <f>'Original data'!E44/10</f>
        <v>0.004303830417118258</v>
      </c>
      <c r="F36" s="22">
        <f>'Original data'!F44/10</f>
        <v>0.0017033047890947697</v>
      </c>
      <c r="G36" s="22">
        <f>'Original data'!G44/10</f>
        <v>-0.006200366262456135</v>
      </c>
      <c r="H36" s="22">
        <f>'Original data'!H44/10</f>
        <v>-0.005949729656749942</v>
      </c>
      <c r="I36" s="22">
        <f>'Original data'!I44/10</f>
        <v>-0.004478011023214609</v>
      </c>
      <c r="J36" s="22">
        <f>'Original data'!J44/10</f>
        <v>-0.0033878738015612904</v>
      </c>
      <c r="K36" s="22">
        <f>'Original data'!K44/10</f>
        <v>-0.0009033502080142922</v>
      </c>
      <c r="L36" s="22">
        <f>'Original data'!L44/10</f>
        <v>0.001724532391103829</v>
      </c>
      <c r="M36" s="22">
        <f>'Original data'!M44/10</f>
        <v>-0.0032733841131054446</v>
      </c>
      <c r="N36" s="22">
        <f>'Original data'!N44/10</f>
        <v>0.0004602908385666696</v>
      </c>
      <c r="O36" s="22">
        <f>'Original data'!O44/10</f>
        <v>-0.00041719702233796764</v>
      </c>
      <c r="P36" s="22">
        <f>'Original data'!P44/10</f>
        <v>0.004827030627110845</v>
      </c>
      <c r="Q36" s="22">
        <f>'Original data'!Q44/10</f>
        <v>0.0010781912131351268</v>
      </c>
      <c r="R36" s="22">
        <f>'Original data'!R44/10</f>
        <v>0.0006055337957094325</v>
      </c>
      <c r="S36" s="22">
        <f>'Original data'!S44/10</f>
        <v>-0.002676485252844458</v>
      </c>
      <c r="T36" s="22">
        <f>'Original data'!T44/10</f>
        <v>-0.006344571295518203</v>
      </c>
      <c r="U36" s="110">
        <f>'Original data'!U44/10</f>
        <v>0</v>
      </c>
      <c r="V36" s="37">
        <f>'Original data'!V44</f>
        <v>0</v>
      </c>
      <c r="W36" s="1"/>
      <c r="X36" s="10" t="str">
        <f>'Original data'!X44</f>
        <v>a15</v>
      </c>
      <c r="Y36" s="109">
        <f>'Original data'!Y44/10</f>
        <v>0</v>
      </c>
      <c r="Z36" s="22">
        <f>'Original data'!Z44/10</f>
        <v>-0.0032016311773516585</v>
      </c>
      <c r="AA36" s="22">
        <f>'Original data'!AA44/10</f>
        <v>-0.0020981691044414993</v>
      </c>
      <c r="AB36" s="22">
        <f>'Original data'!AB44/10</f>
        <v>0.002267038537129581</v>
      </c>
      <c r="AC36" s="22">
        <f>'Original data'!AC44/10</f>
        <v>0.003311821813190296</v>
      </c>
      <c r="AD36" s="22">
        <f>'Original data'!AD44/10</f>
        <v>0.001711247000780871</v>
      </c>
      <c r="AE36" s="22">
        <f>'Original data'!AE44/10</f>
        <v>-0.0018610094725244521</v>
      </c>
      <c r="AF36" s="22">
        <f>'Original data'!AF44/10</f>
        <v>-0.000508089753841345</v>
      </c>
      <c r="AG36" s="22">
        <f>'Original data'!AG44/10</f>
        <v>-0.003772064764317565</v>
      </c>
      <c r="AH36" s="22">
        <f>'Original data'!AH44/10</f>
        <v>-0.0007601264878646079</v>
      </c>
      <c r="AI36" s="22">
        <f>'Original data'!AI44/10</f>
        <v>-0.0034965046232818043</v>
      </c>
      <c r="AJ36" s="22">
        <f>'Original data'!AJ44/10</f>
        <v>-0.006951200578324312</v>
      </c>
      <c r="AK36" s="22">
        <f>'Original data'!AK44/10</f>
        <v>-0.0060263520693318315</v>
      </c>
      <c r="AL36" s="22">
        <f>'Original data'!AL44/10</f>
        <v>-0.003888592999085106</v>
      </c>
      <c r="AM36" s="22">
        <f>'Original data'!AM44/10</f>
        <v>-0.003444786341763033</v>
      </c>
      <c r="AN36" s="22">
        <f>'Original data'!AN44/10</f>
        <v>-0.005179743733787045</v>
      </c>
      <c r="AO36" s="22">
        <f>'Original data'!AO44/10</f>
        <v>-0.004752978222926715</v>
      </c>
      <c r="AP36" s="22">
        <f>'Original data'!AP44/10</f>
        <v>-0.00478407410907384</v>
      </c>
      <c r="AQ36" s="22">
        <f>'Original data'!AQ44/10</f>
        <v>-0.006506234700095062</v>
      </c>
      <c r="AR36" s="110">
        <f>'Original data'!AR44/10</f>
        <v>0</v>
      </c>
      <c r="AS36" s="37">
        <f>'Original data'!AS44</f>
        <v>0</v>
      </c>
    </row>
    <row r="37" spans="1:45" ht="12.75">
      <c r="A37" s="9" t="s">
        <v>55</v>
      </c>
      <c r="B37" s="109">
        <f>'Original data'!B45/10</f>
        <v>0</v>
      </c>
      <c r="C37" s="22">
        <f>'Original data'!C45/10</f>
        <v>-0.02713899081510826</v>
      </c>
      <c r="D37" s="22">
        <f>'Original data'!D45/10</f>
        <v>-0.02321480069361382</v>
      </c>
      <c r="E37" s="22">
        <f>'Original data'!E45/10</f>
        <v>-0.025365471003120955</v>
      </c>
      <c r="F37" s="22">
        <f>'Original data'!F45/10</f>
        <v>-0.025883186391130346</v>
      </c>
      <c r="G37" s="22">
        <f>'Original data'!G45/10</f>
        <v>-0.0244969773759723</v>
      </c>
      <c r="H37" s="22">
        <f>'Original data'!H45/10</f>
        <v>-0.024342401771669048</v>
      </c>
      <c r="I37" s="22">
        <f>'Original data'!I45/10</f>
        <v>-0.02061780344177154</v>
      </c>
      <c r="J37" s="22">
        <f>'Original data'!J45/10</f>
        <v>-0.023089528472844192</v>
      </c>
      <c r="K37" s="22">
        <f>'Original data'!K45/10</f>
        <v>-0.02037681100506529</v>
      </c>
      <c r="L37" s="22">
        <f>'Original data'!L45/10</f>
        <v>-0.02430613349697023</v>
      </c>
      <c r="M37" s="22">
        <f>'Original data'!M45/10</f>
        <v>-0.021670038087088263</v>
      </c>
      <c r="N37" s="22">
        <f>'Original data'!N45/10</f>
        <v>-0.023949084604014383</v>
      </c>
      <c r="O37" s="22">
        <f>'Original data'!O45/10</f>
        <v>-0.018527756590091985</v>
      </c>
      <c r="P37" s="22">
        <f>'Original data'!P45/10</f>
        <v>-0.02464355054065748</v>
      </c>
      <c r="Q37" s="22">
        <f>'Original data'!Q45/10</f>
        <v>-0.020554926718294782</v>
      </c>
      <c r="R37" s="22">
        <f>'Original data'!R45/10</f>
        <v>-0.01985002403189501</v>
      </c>
      <c r="S37" s="22">
        <f>'Original data'!S45/10</f>
        <v>-0.014471969032958897</v>
      </c>
      <c r="T37" s="22">
        <f>'Original data'!T45/10</f>
        <v>-0.009671491137721474</v>
      </c>
      <c r="U37" s="110">
        <f>'Original data'!U45/10</f>
        <v>0</v>
      </c>
      <c r="V37" s="37">
        <f>'Original data'!V45</f>
        <v>0</v>
      </c>
      <c r="W37" s="1"/>
      <c r="X37" s="10" t="str">
        <f>'Original data'!X45</f>
        <v>a16</v>
      </c>
      <c r="Y37" s="109">
        <f>'Original data'!Y45/10</f>
        <v>0</v>
      </c>
      <c r="Z37" s="22">
        <f>'Original data'!Z45/10</f>
        <v>-0.021917836808697935</v>
      </c>
      <c r="AA37" s="22">
        <f>'Original data'!AA45/10</f>
        <v>-0.019706104060458342</v>
      </c>
      <c r="AB37" s="22">
        <f>'Original data'!AB45/10</f>
        <v>-0.024847902724903767</v>
      </c>
      <c r="AC37" s="22">
        <f>'Original data'!AC45/10</f>
        <v>-0.02287585405654984</v>
      </c>
      <c r="AD37" s="22">
        <f>'Original data'!AD45/10</f>
        <v>-0.02586422917117203</v>
      </c>
      <c r="AE37" s="22">
        <f>'Original data'!AE45/10</f>
        <v>-0.02190560756853267</v>
      </c>
      <c r="AF37" s="22">
        <f>'Original data'!AF45/10</f>
        <v>-0.021431376084938107</v>
      </c>
      <c r="AG37" s="22">
        <f>'Original data'!AG45/10</f>
        <v>-0.01924736121359256</v>
      </c>
      <c r="AH37" s="22">
        <f>'Original data'!AH45/10</f>
        <v>-0.01787025976194617</v>
      </c>
      <c r="AI37" s="22">
        <f>'Original data'!AI45/10</f>
        <v>-0.019215242312623376</v>
      </c>
      <c r="AJ37" s="22">
        <f>'Original data'!AJ45/10</f>
        <v>-0.022222946633044763</v>
      </c>
      <c r="AK37" s="22">
        <f>'Original data'!AK45/10</f>
        <v>-0.023572215652755447</v>
      </c>
      <c r="AL37" s="22">
        <f>'Original data'!AL45/10</f>
        <v>-0.025002242374485457</v>
      </c>
      <c r="AM37" s="22">
        <f>'Original data'!AM45/10</f>
        <v>-0.015053000627908144</v>
      </c>
      <c r="AN37" s="22">
        <f>'Original data'!AN45/10</f>
        <v>-0.019693118505788643</v>
      </c>
      <c r="AO37" s="22">
        <f>'Original data'!AO45/10</f>
        <v>-0.014764083599799731</v>
      </c>
      <c r="AP37" s="22">
        <f>'Original data'!AP45/10</f>
        <v>-0.015075237559234931</v>
      </c>
      <c r="AQ37" s="22">
        <f>'Original data'!AQ45/10</f>
        <v>-0.019993388257268114</v>
      </c>
      <c r="AR37" s="110">
        <f>'Original data'!AR45/10</f>
        <v>0</v>
      </c>
      <c r="AS37" s="37">
        <f>'Original data'!AS45</f>
        <v>0</v>
      </c>
    </row>
    <row r="38" spans="1:45" ht="13.5" thickBot="1">
      <c r="A38" s="12" t="s">
        <v>56</v>
      </c>
      <c r="B38" s="23">
        <f>'Original data'!B46/10</f>
        <v>0</v>
      </c>
      <c r="C38" s="24">
        <f>'Original data'!C46/10</f>
        <v>-0.002867213026040729</v>
      </c>
      <c r="D38" s="24">
        <f>'Original data'!D46/10</f>
        <v>2.0404993213724715E-05</v>
      </c>
      <c r="E38" s="24">
        <f>'Original data'!E46/10</f>
        <v>-0.0020646474300766693</v>
      </c>
      <c r="F38" s="24">
        <f>'Original data'!F46/10</f>
        <v>-0.0022830573570237654</v>
      </c>
      <c r="G38" s="24">
        <f>'Original data'!G46/10</f>
        <v>-0.00036674669578143316</v>
      </c>
      <c r="H38" s="24">
        <f>'Original data'!H46/10</f>
        <v>-0.00029696860603012484</v>
      </c>
      <c r="I38" s="24">
        <f>'Original data'!I46/10</f>
        <v>-0.0013861354175897895</v>
      </c>
      <c r="J38" s="24">
        <f>'Original data'!J46/10</f>
        <v>2.890600264622784E-05</v>
      </c>
      <c r="K38" s="24">
        <f>'Original data'!K46/10</f>
        <v>-0.0015399724753383853</v>
      </c>
      <c r="L38" s="24">
        <f>'Original data'!L46/10</f>
        <v>-0.0008316791664764019</v>
      </c>
      <c r="M38" s="24">
        <f>'Original data'!M46/10</f>
        <v>-0.0006113852292178156</v>
      </c>
      <c r="N38" s="24">
        <f>'Original data'!N46/10</f>
        <v>-0.001949641207309749</v>
      </c>
      <c r="O38" s="24">
        <f>'Original data'!O46/10</f>
        <v>-0.0017450384133481014</v>
      </c>
      <c r="P38" s="24">
        <f>'Original data'!P46/10</f>
        <v>-0.002263028646263938</v>
      </c>
      <c r="Q38" s="24">
        <f>'Original data'!Q46/10</f>
        <v>-0.0014277650527253103</v>
      </c>
      <c r="R38" s="24">
        <f>'Original data'!R46/10</f>
        <v>-0.0018400887161315021</v>
      </c>
      <c r="S38" s="24">
        <f>'Original data'!S46/10</f>
        <v>-0.002049391982983052</v>
      </c>
      <c r="T38" s="24">
        <f>'Original data'!T46/10</f>
        <v>-0.0013475187026544436</v>
      </c>
      <c r="U38" s="25">
        <f>'Original data'!U46/10</f>
        <v>0</v>
      </c>
      <c r="V38" s="38">
        <f>'Original data'!V46</f>
        <v>0</v>
      </c>
      <c r="W38" s="1"/>
      <c r="X38" s="11" t="str">
        <f>'Original data'!X46</f>
        <v>a17</v>
      </c>
      <c r="Y38" s="23">
        <f>'Original data'!Y46/10</f>
        <v>0</v>
      </c>
      <c r="Z38" s="24">
        <f>'Original data'!Z46/10</f>
        <v>-0.0012731795092127357</v>
      </c>
      <c r="AA38" s="24">
        <f>'Original data'!AA46/10</f>
        <v>0.0003773812130600982</v>
      </c>
      <c r="AB38" s="24">
        <f>'Original data'!AB46/10</f>
        <v>-0.0008292745137310667</v>
      </c>
      <c r="AC38" s="24">
        <f>'Original data'!AC46/10</f>
        <v>-0.001933578441932211</v>
      </c>
      <c r="AD38" s="24">
        <f>'Original data'!AD46/10</f>
        <v>-3.928857659878278E-05</v>
      </c>
      <c r="AE38" s="24">
        <f>'Original data'!AE46/10</f>
        <v>0.00037889651375872576</v>
      </c>
      <c r="AF38" s="24">
        <f>'Original data'!AF46/10</f>
        <v>-0.0018729400100776727</v>
      </c>
      <c r="AG38" s="24">
        <f>'Original data'!AG46/10</f>
        <v>0.0012378310234492868</v>
      </c>
      <c r="AH38" s="24">
        <f>'Original data'!AH46/10</f>
        <v>-0.0015876511666825716</v>
      </c>
      <c r="AI38" s="24">
        <f>'Original data'!AI46/10</f>
        <v>-0.0008962775065900616</v>
      </c>
      <c r="AJ38" s="24">
        <f>'Original data'!AJ46/10</f>
        <v>-0.0011443338790221285</v>
      </c>
      <c r="AK38" s="24">
        <f>'Original data'!AK46/10</f>
        <v>0.001039797291522986</v>
      </c>
      <c r="AL38" s="24">
        <f>'Original data'!AL46/10</f>
        <v>0.0009398739915916757</v>
      </c>
      <c r="AM38" s="24">
        <f>'Original data'!AM46/10</f>
        <v>-0.0015282876394157841</v>
      </c>
      <c r="AN38" s="24">
        <f>'Original data'!AN46/10</f>
        <v>-0.0009152033404575598</v>
      </c>
      <c r="AO38" s="24">
        <f>'Original data'!AO46/10</f>
        <v>-0.0016387769862232153</v>
      </c>
      <c r="AP38" s="24">
        <f>'Original data'!AP46/10</f>
        <v>-0.0010752994436874176</v>
      </c>
      <c r="AQ38" s="24">
        <f>'Original data'!AQ46/10</f>
        <v>7.807780875561735E-05</v>
      </c>
      <c r="AR38" s="25">
        <f>'Original data'!AR46/10</f>
        <v>0</v>
      </c>
      <c r="AS38" s="38">
        <f>'Original data'!AS46</f>
        <v>0</v>
      </c>
    </row>
    <row r="39" spans="1:45" ht="13.5" thickBot="1">
      <c r="A39" s="10" t="s">
        <v>58</v>
      </c>
      <c r="B39" s="98" t="e">
        <f>'Original data'!B47</f>
        <v>#DIV/0!</v>
      </c>
      <c r="C39" s="98">
        <f>'Original data'!C47</f>
        <v>-0.36310606374318316</v>
      </c>
      <c r="D39" s="98">
        <f>'Original data'!D47</f>
        <v>-0.38284681740651116</v>
      </c>
      <c r="E39" s="98">
        <f>'Original data'!E47</f>
        <v>-0.48340657621657074</v>
      </c>
      <c r="F39" s="98">
        <f>'Original data'!F47</f>
        <v>-0.32339907550094465</v>
      </c>
      <c r="G39" s="98">
        <f>'Original data'!G47</f>
        <v>-0.06731094220510814</v>
      </c>
      <c r="H39" s="98">
        <f>'Original data'!H47</f>
        <v>-0.07520495779087534</v>
      </c>
      <c r="I39" s="98">
        <f>'Original data'!I47</f>
        <v>-0.15734254369770673</v>
      </c>
      <c r="J39" s="98">
        <f>'Original data'!J47</f>
        <v>-0.19324324477835716</v>
      </c>
      <c r="K39" s="98">
        <f>'Original data'!K47</f>
        <v>-0.31739634986454524</v>
      </c>
      <c r="L39" s="98">
        <f>'Original data'!L47</f>
        <v>-0.38173192707020553</v>
      </c>
      <c r="M39" s="98">
        <f>'Original data'!M47</f>
        <v>-0.26407274262312086</v>
      </c>
      <c r="N39" s="98">
        <f>'Original data'!N47</f>
        <v>-0.32086247109834953</v>
      </c>
      <c r="O39" s="98">
        <f>'Original data'!O47</f>
        <v>-0.3492543485479403</v>
      </c>
      <c r="P39" s="98">
        <f>'Original data'!P47</f>
        <v>-0.5094120167691809</v>
      </c>
      <c r="Q39" s="98">
        <f>'Original data'!Q47</f>
        <v>-0.44872728310362675</v>
      </c>
      <c r="R39" s="98">
        <f>'Original data'!R47</f>
        <v>-0.4393048224517689</v>
      </c>
      <c r="S39" s="98">
        <f>'Original data'!S47</f>
        <v>-0.2997218669119705</v>
      </c>
      <c r="T39" s="98">
        <f>'Original data'!T47</f>
        <v>-0.05127064060488364</v>
      </c>
      <c r="U39" s="98" t="e">
        <f>'Original data'!U47</f>
        <v>#DIV/0!</v>
      </c>
      <c r="V39" s="105"/>
      <c r="X39" s="10" t="str">
        <f>'Original data'!X47</f>
        <v>Dx (mm)</v>
      </c>
      <c r="Y39" s="101" t="e">
        <f>'Original data'!Y47</f>
        <v>#DIV/0!</v>
      </c>
      <c r="Z39" s="101">
        <f>'Original data'!Z47</f>
        <v>-0.20186902121810368</v>
      </c>
      <c r="AA39" s="101">
        <f>'Original data'!AA47</f>
        <v>-0.28940574052201057</v>
      </c>
      <c r="AB39" s="101">
        <f>'Original data'!AB47</f>
        <v>-0.4545436730505814</v>
      </c>
      <c r="AC39" s="101">
        <f>'Original data'!AC47</f>
        <v>-0.42180885152541076</v>
      </c>
      <c r="AD39" s="101">
        <f>'Original data'!AD47</f>
        <v>-0.35267395146009545</v>
      </c>
      <c r="AE39" s="101">
        <f>'Original data'!AE47</f>
        <v>-0.24148265529989382</v>
      </c>
      <c r="AF39" s="101">
        <f>'Original data'!AF47</f>
        <v>-0.30694118352311395</v>
      </c>
      <c r="AG39" s="101">
        <f>'Original data'!AG47</f>
        <v>-0.22472607411291756</v>
      </c>
      <c r="AH39" s="101">
        <f>'Original data'!AH47</f>
        <v>-0.2294844208712938</v>
      </c>
      <c r="AI39" s="101">
        <f>'Original data'!AI47</f>
        <v>-0.15908033020232673</v>
      </c>
      <c r="AJ39" s="101">
        <f>'Original data'!AJ47</f>
        <v>-0.03717071086808826</v>
      </c>
      <c r="AK39" s="101">
        <f>'Original data'!AK47</f>
        <v>-0.08218547533152072</v>
      </c>
      <c r="AL39" s="101">
        <f>'Original data'!AL47</f>
        <v>-0.12272703962249122</v>
      </c>
      <c r="AM39" s="101">
        <f>'Original data'!AM47</f>
        <v>-0.17980910451893328</v>
      </c>
      <c r="AN39" s="101">
        <f>'Original data'!AN47</f>
        <v>-0.11727026063370688</v>
      </c>
      <c r="AO39" s="101">
        <f>'Original data'!AO47</f>
        <v>-0.1459597172249952</v>
      </c>
      <c r="AP39" s="101">
        <f>'Original data'!AP47</f>
        <v>-0.09391122770921494</v>
      </c>
      <c r="AQ39" s="101">
        <f>'Original data'!AQ47</f>
        <v>-0.02988742918296125</v>
      </c>
      <c r="AR39" s="101" t="e">
        <f>'Original data'!AR47</f>
        <v>#DIV/0!</v>
      </c>
      <c r="AS39" s="3"/>
    </row>
    <row r="40" spans="1:45" ht="13.5" thickBot="1">
      <c r="A40" s="11" t="s">
        <v>59</v>
      </c>
      <c r="B40" s="98" t="e">
        <f>'Original data'!B48</f>
        <v>#DIV/0!</v>
      </c>
      <c r="C40" s="98">
        <f>'Original data'!C48</f>
        <v>0.5045511312808391</v>
      </c>
      <c r="D40" s="98">
        <f>'Original data'!D48</f>
        <v>0.3710032265330657</v>
      </c>
      <c r="E40" s="98">
        <f>'Original data'!E48</f>
        <v>0.4501061766970521</v>
      </c>
      <c r="F40" s="98">
        <f>'Original data'!F48</f>
        <v>0.44953695202415545</v>
      </c>
      <c r="G40" s="98">
        <f>'Original data'!G48</f>
        <v>0.4600090425926708</v>
      </c>
      <c r="H40" s="98">
        <f>'Original data'!H48</f>
        <v>0.4186465059543273</v>
      </c>
      <c r="I40" s="98">
        <f>'Original data'!I48</f>
        <v>0.397372880595853</v>
      </c>
      <c r="J40" s="98">
        <f>'Original data'!J48</f>
        <v>0.44819787827062463</v>
      </c>
      <c r="K40" s="98">
        <f>'Original data'!K48</f>
        <v>0.3865577852137276</v>
      </c>
      <c r="L40" s="98">
        <f>'Original data'!L48</f>
        <v>0.4268936708089783</v>
      </c>
      <c r="M40" s="98">
        <f>'Original data'!M48</f>
        <v>0.3774987618570333</v>
      </c>
      <c r="N40" s="98">
        <f>'Original data'!N48</f>
        <v>0.43365274366002543</v>
      </c>
      <c r="O40" s="98">
        <f>'Original data'!O48</f>
        <v>0.3093031138714846</v>
      </c>
      <c r="P40" s="98">
        <f>'Original data'!P48</f>
        <v>0.4497718391760002</v>
      </c>
      <c r="Q40" s="98">
        <f>'Original data'!Q48</f>
        <v>0.3828757320103423</v>
      </c>
      <c r="R40" s="98">
        <f>'Original data'!R48</f>
        <v>0.3657511385499584</v>
      </c>
      <c r="S40" s="98">
        <f>'Original data'!S48</f>
        <v>0.25100735630210147</v>
      </c>
      <c r="T40" s="98">
        <f>'Original data'!T48</f>
        <v>0.19513625158602915</v>
      </c>
      <c r="U40" s="98" t="e">
        <f>'Original data'!U48</f>
        <v>#DIV/0!</v>
      </c>
      <c r="V40" s="105"/>
      <c r="X40" s="11" t="str">
        <f>'Original data'!X48</f>
        <v>Dy (mm)</v>
      </c>
      <c r="Y40" s="103" t="e">
        <f>'Original data'!Y48</f>
        <v>#DIV/0!</v>
      </c>
      <c r="Z40" s="103">
        <f>'Original data'!Z48</f>
        <v>0.4350986401498105</v>
      </c>
      <c r="AA40" s="103">
        <f>'Original data'!AA48</f>
        <v>0.379438630780288</v>
      </c>
      <c r="AB40" s="103">
        <f>'Original data'!AB48</f>
        <v>0.4619603221386433</v>
      </c>
      <c r="AC40" s="103">
        <f>'Original data'!AC48</f>
        <v>0.41590741570345396</v>
      </c>
      <c r="AD40" s="103">
        <f>'Original data'!AD48</f>
        <v>0.44099275896348217</v>
      </c>
      <c r="AE40" s="103">
        <f>'Original data'!AE48</f>
        <v>0.40243193852391135</v>
      </c>
      <c r="AF40" s="103">
        <f>'Original data'!AF48</f>
        <v>0.41075464312044574</v>
      </c>
      <c r="AG40" s="103">
        <f>'Original data'!AG48</f>
        <v>0.39418993326867735</v>
      </c>
      <c r="AH40" s="103">
        <f>'Original data'!AH48</f>
        <v>0.35789861090593356</v>
      </c>
      <c r="AI40" s="103">
        <f>'Original data'!AI48</f>
        <v>0.4060530001608295</v>
      </c>
      <c r="AJ40" s="103">
        <f>'Original data'!AJ48</f>
        <v>0.45503771288613737</v>
      </c>
      <c r="AK40" s="103">
        <f>'Original data'!AK48</f>
        <v>0.4603503028492902</v>
      </c>
      <c r="AL40" s="103">
        <f>'Original data'!AL48</f>
        <v>0.48849283520171205</v>
      </c>
      <c r="AM40" s="103">
        <f>'Original data'!AM48</f>
        <v>0.3279124599407407</v>
      </c>
      <c r="AN40" s="103">
        <f>'Original data'!AN48</f>
        <v>0.4168169231582629</v>
      </c>
      <c r="AO40" s="103">
        <f>'Original data'!AO48</f>
        <v>0.33069873090200663</v>
      </c>
      <c r="AP40" s="103">
        <f>'Original data'!AP48</f>
        <v>0.29651935091439524</v>
      </c>
      <c r="AQ40" s="103">
        <f>'Original data'!AQ48</f>
        <v>0.3868320084341153</v>
      </c>
      <c r="AR40" s="103" t="e">
        <f>'Original data'!AR48</f>
        <v>#DIV/0!</v>
      </c>
      <c r="AS40" s="3"/>
    </row>
    <row r="41" ht="12.75">
      <c r="A41" s="2"/>
    </row>
  </sheetData>
  <mergeCells count="2">
    <mergeCell ref="B1:U1"/>
    <mergeCell ref="Y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tabSelected="1" zoomScale="75" zoomScaleNormal="75" workbookViewId="0" topLeftCell="A77">
      <selection activeCell="T77" sqref="T77"/>
    </sheetView>
  </sheetViews>
  <sheetFormatPr defaultColWidth="9.140625" defaultRowHeight="12.75"/>
  <cols>
    <col min="1" max="1" width="2.7109375" style="42" bestFit="1" customWidth="1"/>
    <col min="2" max="2" width="8.140625" style="42" bestFit="1" customWidth="1"/>
    <col min="3" max="4" width="7.7109375" style="42" bestFit="1" customWidth="1"/>
    <col min="5" max="10" width="8.00390625" style="42" bestFit="1" customWidth="1"/>
    <col min="11" max="18" width="8.57421875" style="42" bestFit="1" customWidth="1"/>
    <col min="19" max="19" width="9.28125" style="42" bestFit="1" customWidth="1"/>
    <col min="20" max="20" width="8.57421875" style="42" bestFit="1" customWidth="1"/>
    <col min="21" max="21" width="8.421875" style="42" bestFit="1" customWidth="1"/>
    <col min="22" max="22" width="6.421875" style="42" bestFit="1" customWidth="1"/>
    <col min="23" max="23" width="7.421875" style="42" bestFit="1" customWidth="1"/>
    <col min="24" max="25" width="7.421875" style="42" customWidth="1"/>
    <col min="26" max="16384" width="9.140625" style="42" customWidth="1"/>
  </cols>
  <sheetData>
    <row r="1" spans="1:19" ht="11.25">
      <c r="A1" s="41"/>
      <c r="B1" s="129" t="s">
        <v>62</v>
      </c>
      <c r="C1" s="130"/>
      <c r="D1" s="130"/>
      <c r="E1" s="130"/>
      <c r="F1" s="130"/>
      <c r="G1" s="130"/>
      <c r="H1" s="130"/>
      <c r="I1" s="131"/>
      <c r="J1" s="132" t="s">
        <v>63</v>
      </c>
      <c r="K1" s="133"/>
      <c r="L1" s="133"/>
      <c r="M1" s="133"/>
      <c r="N1" s="133"/>
      <c r="O1" s="133"/>
      <c r="P1" s="133"/>
      <c r="Q1" s="134"/>
      <c r="S1" s="43" t="s">
        <v>64</v>
      </c>
    </row>
    <row r="2" spans="1:19" ht="11.25">
      <c r="A2" s="44"/>
      <c r="B2" s="135" t="s">
        <v>65</v>
      </c>
      <c r="C2" s="136"/>
      <c r="D2" s="136"/>
      <c r="E2" s="136"/>
      <c r="F2" s="137" t="s">
        <v>66</v>
      </c>
      <c r="G2" s="136"/>
      <c r="H2" s="136"/>
      <c r="I2" s="138"/>
      <c r="J2" s="135" t="s">
        <v>65</v>
      </c>
      <c r="K2" s="136"/>
      <c r="L2" s="136"/>
      <c r="M2" s="139"/>
      <c r="N2" s="136" t="s">
        <v>66</v>
      </c>
      <c r="O2" s="136"/>
      <c r="P2" s="136"/>
      <c r="Q2" s="138"/>
      <c r="S2" s="45"/>
    </row>
    <row r="3" spans="1:19" ht="11.25">
      <c r="A3" s="44"/>
      <c r="B3" s="135" t="s">
        <v>92</v>
      </c>
      <c r="C3" s="136"/>
      <c r="D3" s="136" t="s">
        <v>91</v>
      </c>
      <c r="E3" s="136"/>
      <c r="F3" s="137" t="s">
        <v>92</v>
      </c>
      <c r="G3" s="136"/>
      <c r="H3" s="136" t="s">
        <v>91</v>
      </c>
      <c r="I3" s="138"/>
      <c r="J3" s="135" t="s">
        <v>92</v>
      </c>
      <c r="K3" s="136"/>
      <c r="L3" s="136" t="s">
        <v>91</v>
      </c>
      <c r="M3" s="139"/>
      <c r="N3" s="136" t="s">
        <v>92</v>
      </c>
      <c r="O3" s="136"/>
      <c r="P3" s="136" t="s">
        <v>91</v>
      </c>
      <c r="Q3" s="138"/>
      <c r="S3" s="45"/>
    </row>
    <row r="4" spans="1:19" ht="11.25">
      <c r="A4" s="44"/>
      <c r="B4" s="46" t="s">
        <v>67</v>
      </c>
      <c r="C4" s="47" t="s">
        <v>68</v>
      </c>
      <c r="D4" s="47" t="s">
        <v>67</v>
      </c>
      <c r="E4" s="47" t="s">
        <v>68</v>
      </c>
      <c r="F4" s="48" t="s">
        <v>67</v>
      </c>
      <c r="G4" s="47" t="s">
        <v>68</v>
      </c>
      <c r="H4" s="47" t="s">
        <v>67</v>
      </c>
      <c r="I4" s="49" t="s">
        <v>68</v>
      </c>
      <c r="J4" s="46" t="s">
        <v>67</v>
      </c>
      <c r="K4" s="47" t="s">
        <v>68</v>
      </c>
      <c r="L4" s="47" t="s">
        <v>67</v>
      </c>
      <c r="M4" s="50" t="s">
        <v>68</v>
      </c>
      <c r="N4" s="47" t="s">
        <v>67</v>
      </c>
      <c r="O4" s="47" t="s">
        <v>68</v>
      </c>
      <c r="P4" s="47" t="s">
        <v>67</v>
      </c>
      <c r="Q4" s="49" t="s">
        <v>68</v>
      </c>
      <c r="S4" s="45"/>
    </row>
    <row r="5" spans="1:19" ht="11.25">
      <c r="A5" s="44">
        <v>1</v>
      </c>
      <c r="B5" s="51"/>
      <c r="C5" s="52"/>
      <c r="D5" s="53"/>
      <c r="E5" s="52"/>
      <c r="F5" s="54"/>
      <c r="G5" s="52"/>
      <c r="H5" s="52"/>
      <c r="I5" s="55"/>
      <c r="J5" s="76"/>
      <c r="K5" s="77"/>
      <c r="L5" s="78"/>
      <c r="M5" s="79"/>
      <c r="N5" s="52"/>
      <c r="O5" s="52"/>
      <c r="P5" s="52"/>
      <c r="Q5" s="55"/>
      <c r="S5" s="45">
        <v>0</v>
      </c>
    </row>
    <row r="6" spans="1:19" ht="11.25">
      <c r="A6" s="44">
        <v>2</v>
      </c>
      <c r="B6" s="57">
        <f>'Summary Data'!V6</f>
        <v>0</v>
      </c>
      <c r="C6" s="52">
        <f>STDEV('Summary Data'!B6:U6)</f>
        <v>0.4827817177899092</v>
      </c>
      <c r="D6" s="52">
        <f>AVERAGE(C68:T68)</f>
        <v>-0.9551393603008083</v>
      </c>
      <c r="E6" s="52">
        <f>STDEV(C68:T68)</f>
        <v>0.3730698195910571</v>
      </c>
      <c r="F6" s="54">
        <f>'Summary Data'!V23</f>
        <v>0</v>
      </c>
      <c r="G6" s="52">
        <f>STDEV('Summary Data'!B23:U23)</f>
        <v>0.7596983249079153</v>
      </c>
      <c r="H6" s="52">
        <f>AVERAGE(C88:T88)</f>
        <v>0.9319467823860885</v>
      </c>
      <c r="I6" s="55">
        <f>STDEV(C88:T88)</f>
        <v>0.7318922022160617</v>
      </c>
      <c r="J6" s="57">
        <f>'Summary Data'!AS6</f>
        <v>0</v>
      </c>
      <c r="K6" s="52">
        <f>STDEV('Summary Data'!Y6:AR6)</f>
        <v>0.5387812001712269</v>
      </c>
      <c r="L6" s="52">
        <f>AVERAGE(C108:T108)</f>
        <v>1.2549419631543284</v>
      </c>
      <c r="M6" s="56">
        <f>STDEV(C108:T108)</f>
        <v>0.4437654371969127</v>
      </c>
      <c r="N6" s="52">
        <f>'Summary Data'!AS23</f>
        <v>0</v>
      </c>
      <c r="O6" s="52">
        <f>STDEV('Summary Data'!Y23:AR23)</f>
        <v>0.5809286997875729</v>
      </c>
      <c r="P6" s="52">
        <f>AVERAGE(C128:T128)</f>
        <v>0.5191702978653671</v>
      </c>
      <c r="Q6" s="55">
        <f>STDEV(C128:T128)</f>
        <v>0.5787301244633395</v>
      </c>
      <c r="S6" s="45">
        <v>0</v>
      </c>
    </row>
    <row r="7" spans="1:19" ht="11.25">
      <c r="A7" s="44">
        <v>3</v>
      </c>
      <c r="B7" s="57">
        <f>'Summary Data'!V7</f>
        <v>0</v>
      </c>
      <c r="C7" s="52">
        <f>STDEV('Summary Data'!B7:U7)</f>
        <v>0.7435199202683791</v>
      </c>
      <c r="D7" s="52">
        <f aca="true" t="shared" si="0" ref="D7:D15">AVERAGE(C69:T69)</f>
        <v>2.0779341589271847</v>
      </c>
      <c r="E7" s="52">
        <f aca="true" t="shared" si="1" ref="E7:E15">STDEV(C69:T69)</f>
        <v>0.40235504482891116</v>
      </c>
      <c r="F7" s="54">
        <f>'Summary Data'!V24</f>
        <v>0</v>
      </c>
      <c r="G7" s="52">
        <f>STDEV('Summary Data'!B24:U24)</f>
        <v>0.42777753588240547</v>
      </c>
      <c r="H7" s="52">
        <f aca="true" t="shared" si="2" ref="H7:H15">AVERAGE(C89:T89)</f>
        <v>-0.10942961277696188</v>
      </c>
      <c r="I7" s="55">
        <f aca="true" t="shared" si="3" ref="I7:I15">STDEV(C89:T89)</f>
        <v>0.4514226349965916</v>
      </c>
      <c r="J7" s="57">
        <f>'Summary Data'!AS7</f>
        <v>0</v>
      </c>
      <c r="K7" s="52">
        <f>STDEV('Summary Data'!Y7:AR7)</f>
        <v>0.916785907074695</v>
      </c>
      <c r="L7" s="52">
        <f aca="true" t="shared" si="4" ref="L7:L15">AVERAGE(C109:T109)</f>
        <v>2.712869408560096</v>
      </c>
      <c r="M7" s="56">
        <f aca="true" t="shared" si="5" ref="M7:M15">STDEV(C109:T109)</f>
        <v>0.4025281957418238</v>
      </c>
      <c r="N7" s="52">
        <f>'Summary Data'!AS24</f>
        <v>0</v>
      </c>
      <c r="O7" s="52">
        <f>STDEV('Summary Data'!Y24:AR24)</f>
        <v>0.32051479802032523</v>
      </c>
      <c r="P7" s="52">
        <f aca="true" t="shared" si="6" ref="P7:P15">AVERAGE(C129:T129)</f>
        <v>0.17104245111485256</v>
      </c>
      <c r="Q7" s="55">
        <f aca="true" t="shared" si="7" ref="Q7:Q15">STDEV(C129:T129)</f>
        <v>0.33381037875763725</v>
      </c>
      <c r="S7" s="45">
        <v>0</v>
      </c>
    </row>
    <row r="8" spans="1:19" ht="11.25">
      <c r="A8" s="44">
        <v>4</v>
      </c>
      <c r="B8" s="57">
        <f>'Summary Data'!V8</f>
        <v>0</v>
      </c>
      <c r="C8" s="52">
        <f>STDEV('Summary Data'!B8:U8)</f>
        <v>0.1364390878175928</v>
      </c>
      <c r="D8" s="52">
        <f t="shared" si="0"/>
        <v>-0.07445628692125682</v>
      </c>
      <c r="E8" s="52">
        <f t="shared" si="1"/>
        <v>0.1465976258909289</v>
      </c>
      <c r="F8" s="54">
        <f>'Summary Data'!V25</f>
        <v>0</v>
      </c>
      <c r="G8" s="52">
        <f>STDEV('Summary Data'!B25:U25)</f>
        <v>0.24946908882386043</v>
      </c>
      <c r="H8" s="52">
        <f t="shared" si="2"/>
        <v>0.0632236035122776</v>
      </c>
      <c r="I8" s="55">
        <f t="shared" si="3"/>
        <v>0.2654671762783045</v>
      </c>
      <c r="J8" s="57">
        <f>'Summary Data'!AS8</f>
        <v>0</v>
      </c>
      <c r="K8" s="52">
        <f>STDEV('Summary Data'!Y8:AR8)</f>
        <v>0.13966120899227402</v>
      </c>
      <c r="L8" s="52">
        <f t="shared" si="4"/>
        <v>0.19591268073773369</v>
      </c>
      <c r="M8" s="56">
        <f t="shared" si="5"/>
        <v>0.13172078645945795</v>
      </c>
      <c r="N8" s="52">
        <f>'Summary Data'!AS25</f>
        <v>0</v>
      </c>
      <c r="O8" s="52">
        <f>STDEV('Summary Data'!Y25:AR25)</f>
        <v>0.16861308833764985</v>
      </c>
      <c r="P8" s="52">
        <f t="shared" si="6"/>
        <v>0.052666858731769545</v>
      </c>
      <c r="Q8" s="55">
        <f t="shared" si="7"/>
        <v>0.17846179672816512</v>
      </c>
      <c r="S8" s="45">
        <v>0</v>
      </c>
    </row>
    <row r="9" spans="1:19" ht="11.25">
      <c r="A9" s="44">
        <v>5</v>
      </c>
      <c r="B9" s="57">
        <f>'Summary Data'!V9</f>
        <v>0</v>
      </c>
      <c r="C9" s="52">
        <f>STDEV('Summary Data'!B9:U9)</f>
        <v>0.23149295976469295</v>
      </c>
      <c r="D9" s="52">
        <f t="shared" si="0"/>
        <v>-0.627657352826303</v>
      </c>
      <c r="E9" s="52">
        <f t="shared" si="1"/>
        <v>0.13022731851991182</v>
      </c>
      <c r="F9" s="54">
        <f>'Summary Data'!V26</f>
        <v>0</v>
      </c>
      <c r="G9" s="52">
        <f>STDEV('Summary Data'!B26:U26)</f>
        <v>0.07332810358110421</v>
      </c>
      <c r="H9" s="52">
        <f t="shared" si="2"/>
        <v>-0.037944099202943775</v>
      </c>
      <c r="I9" s="55">
        <f t="shared" si="3"/>
        <v>0.08465166733000913</v>
      </c>
      <c r="J9" s="57">
        <f>'Summary Data'!AS9</f>
        <v>0</v>
      </c>
      <c r="K9" s="52">
        <f>STDEV('Summary Data'!Y9:AR9)</f>
        <v>0.2205020291606596</v>
      </c>
      <c r="L9" s="52">
        <f t="shared" si="4"/>
        <v>-0.5936755982384858</v>
      </c>
      <c r="M9" s="56">
        <f t="shared" si="5"/>
        <v>0.12874456570569792</v>
      </c>
      <c r="N9" s="52">
        <f>'Summary Data'!AS26</f>
        <v>0</v>
      </c>
      <c r="O9" s="52">
        <f>STDEV('Summary Data'!Y26:AR26)</f>
        <v>0.10780237711632185</v>
      </c>
      <c r="P9" s="52">
        <f t="shared" si="6"/>
        <v>-0.006321540574236532</v>
      </c>
      <c r="Q9" s="55">
        <f t="shared" si="7"/>
        <v>0.11621588130478432</v>
      </c>
      <c r="S9" s="45">
        <v>0</v>
      </c>
    </row>
    <row r="10" spans="1:19" ht="11.25">
      <c r="A10" s="44">
        <v>6</v>
      </c>
      <c r="B10" s="57">
        <f>'Summary Data'!V10</f>
        <v>0</v>
      </c>
      <c r="C10" s="52">
        <f>STDEV('Summary Data'!B10:U10)</f>
        <v>0.08978891321958866</v>
      </c>
      <c r="D10" s="52">
        <f t="shared" si="0"/>
        <v>0.002249765967908525</v>
      </c>
      <c r="E10" s="52">
        <f t="shared" si="1"/>
        <v>0.08095770160147953</v>
      </c>
      <c r="F10" s="54">
        <f>'Summary Data'!V27</f>
        <v>0</v>
      </c>
      <c r="G10" s="52">
        <f>STDEV('Summary Data'!B27:U27)</f>
        <v>0.04540920613367652</v>
      </c>
      <c r="H10" s="52">
        <f t="shared" si="2"/>
        <v>0.021838981197028852</v>
      </c>
      <c r="I10" s="55">
        <f t="shared" si="3"/>
        <v>0.02963243265311702</v>
      </c>
      <c r="J10" s="57">
        <f>'Summary Data'!AS10</f>
        <v>0</v>
      </c>
      <c r="K10" s="52">
        <f>STDEV('Summary Data'!Y10:AR10)</f>
        <v>0.0669698270364285</v>
      </c>
      <c r="L10" s="52">
        <f t="shared" si="4"/>
        <v>-0.0011949192440644527</v>
      </c>
      <c r="M10" s="56">
        <f t="shared" si="5"/>
        <v>0.049864135996430275</v>
      </c>
      <c r="N10" s="52">
        <f>'Summary Data'!AS27</f>
        <v>0</v>
      </c>
      <c r="O10" s="52">
        <f>STDEV('Summary Data'!Y27:AR27)</f>
        <v>0.05361479132581094</v>
      </c>
      <c r="P10" s="52">
        <f t="shared" si="6"/>
        <v>0.01101010126502161</v>
      </c>
      <c r="Q10" s="55">
        <f t="shared" si="7"/>
        <v>0.03682365984771011</v>
      </c>
      <c r="S10" s="45">
        <v>0</v>
      </c>
    </row>
    <row r="11" spans="1:19" ht="11.25">
      <c r="A11" s="44">
        <v>7</v>
      </c>
      <c r="B11" s="57">
        <f>'Summary Data'!V11</f>
        <v>0</v>
      </c>
      <c r="C11" s="52">
        <f>STDEV('Summary Data'!B11:U11)</f>
        <v>0.20762274247209303</v>
      </c>
      <c r="D11" s="52">
        <f t="shared" si="0"/>
        <v>0.6497574162285095</v>
      </c>
      <c r="E11" s="52">
        <f t="shared" si="1"/>
        <v>0.06091836684205967</v>
      </c>
      <c r="F11" s="54">
        <f>'Summary Data'!V28</f>
        <v>0</v>
      </c>
      <c r="G11" s="52">
        <f>STDEV('Summary Data'!B28:U28)</f>
        <v>0.02450950955609355</v>
      </c>
      <c r="H11" s="52">
        <f t="shared" si="2"/>
        <v>0.03899900158175365</v>
      </c>
      <c r="I11" s="55">
        <f t="shared" si="3"/>
        <v>0.025224820277030477</v>
      </c>
      <c r="J11" s="57">
        <f>'Summary Data'!AS11</f>
        <v>0</v>
      </c>
      <c r="K11" s="52">
        <f>STDEV('Summary Data'!Y11:AR11)</f>
        <v>0.21625035992439845</v>
      </c>
      <c r="L11" s="52">
        <f t="shared" si="4"/>
        <v>0.7020238568239537</v>
      </c>
      <c r="M11" s="56">
        <f t="shared" si="5"/>
        <v>0.03269572130976638</v>
      </c>
      <c r="N11" s="52">
        <f>'Summary Data'!AS28</f>
        <v>0</v>
      </c>
      <c r="O11" s="52">
        <f>STDEV('Summary Data'!Y28:AR28)</f>
        <v>0.019451785228655216</v>
      </c>
      <c r="P11" s="52">
        <f t="shared" si="6"/>
        <v>0.00772000160832859</v>
      </c>
      <c r="Q11" s="55">
        <f t="shared" si="7"/>
        <v>0.022547493271752473</v>
      </c>
      <c r="S11" s="45">
        <v>0</v>
      </c>
    </row>
    <row r="12" spans="1:19" ht="11.25">
      <c r="A12" s="44">
        <v>8</v>
      </c>
      <c r="B12" s="57">
        <f>'Summary Data'!V12</f>
        <v>0</v>
      </c>
      <c r="C12" s="52">
        <f>STDEV('Summary Data'!B12:U12)</f>
        <v>0.028056938058595104</v>
      </c>
      <c r="D12" s="52">
        <f t="shared" si="0"/>
        <v>-0.010774254943269626</v>
      </c>
      <c r="E12" s="52">
        <f t="shared" si="1"/>
        <v>0.021064522542226016</v>
      </c>
      <c r="F12" s="54">
        <f>'Summary Data'!V29</f>
        <v>0</v>
      </c>
      <c r="G12" s="52">
        <f>STDEV('Summary Data'!B29:U29)</f>
        <v>0.027128124643543992</v>
      </c>
      <c r="H12" s="52">
        <f t="shared" si="2"/>
        <v>-0.0025766728800063</v>
      </c>
      <c r="I12" s="55">
        <f t="shared" si="3"/>
        <v>0.019981259609968008</v>
      </c>
      <c r="J12" s="57">
        <f>'Summary Data'!AS12</f>
        <v>0</v>
      </c>
      <c r="K12" s="52">
        <f>STDEV('Summary Data'!Y12:AR12)</f>
        <v>0.023878256403131105</v>
      </c>
      <c r="L12" s="52">
        <f t="shared" si="4"/>
        <v>-0.0003219889350048441</v>
      </c>
      <c r="M12" s="56">
        <f t="shared" si="5"/>
        <v>0.014635881681969947</v>
      </c>
      <c r="N12" s="52">
        <f>'Summary Data'!AS29</f>
        <v>0</v>
      </c>
      <c r="O12" s="52">
        <f>STDEV('Summary Data'!Y29:AR29)</f>
        <v>0.02403747145429523</v>
      </c>
      <c r="P12" s="52">
        <f t="shared" si="6"/>
        <v>0.0017682089452433168</v>
      </c>
      <c r="Q12" s="55">
        <f t="shared" si="7"/>
        <v>0.0166095380666136</v>
      </c>
      <c r="S12" s="45">
        <v>0</v>
      </c>
    </row>
    <row r="13" spans="1:19" ht="11.25">
      <c r="A13" s="44">
        <v>9</v>
      </c>
      <c r="B13" s="57">
        <f>'Summary Data'!V13</f>
        <v>0</v>
      </c>
      <c r="C13" s="52">
        <f>STDEV('Summary Data'!B13:U13)</f>
        <v>0.07857446577961306</v>
      </c>
      <c r="D13" s="52">
        <f t="shared" si="0"/>
        <v>0.26787098908825563</v>
      </c>
      <c r="E13" s="52">
        <f>STDEV(C75:T75)</f>
        <v>0.013513324595136197</v>
      </c>
      <c r="F13" s="54">
        <f>'Summary Data'!V30</f>
        <v>0</v>
      </c>
      <c r="G13" s="52">
        <f>STDEV('Summary Data'!B30:U30)</f>
        <v>0.02056609788021568</v>
      </c>
      <c r="H13" s="52">
        <f t="shared" si="2"/>
        <v>0.025913662594368458</v>
      </c>
      <c r="I13" s="55">
        <f t="shared" si="3"/>
        <v>0.01728072717239384</v>
      </c>
      <c r="J13" s="57">
        <f>'Summary Data'!AS13</f>
        <v>0</v>
      </c>
      <c r="K13" s="52">
        <f>STDEV('Summary Data'!Y13:AR13)</f>
        <v>0.07992695322157833</v>
      </c>
      <c r="L13" s="52">
        <f t="shared" si="4"/>
        <v>0.2939160688028023</v>
      </c>
      <c r="M13" s="56">
        <f t="shared" si="5"/>
        <v>0.013030033006309491</v>
      </c>
      <c r="N13" s="52">
        <f>'Summary Data'!AS30</f>
        <v>0</v>
      </c>
      <c r="O13" s="52">
        <f>STDEV('Summary Data'!Y30:AR30)</f>
        <v>0.016202715241166767</v>
      </c>
      <c r="P13" s="52">
        <f t="shared" si="6"/>
        <v>-0.006002726699183578</v>
      </c>
      <c r="Q13" s="55">
        <f t="shared" si="7"/>
        <v>0.0127823374643995</v>
      </c>
      <c r="S13" s="45">
        <v>0</v>
      </c>
    </row>
    <row r="14" spans="1:19" ht="11.25">
      <c r="A14" s="44">
        <v>10</v>
      </c>
      <c r="B14" s="57">
        <f>'Summary Data'!V14</f>
        <v>0</v>
      </c>
      <c r="C14" s="52">
        <f>STDEV('Summary Data'!B14:U14)</f>
        <v>0.06764086424994055</v>
      </c>
      <c r="D14" s="52">
        <f t="shared" si="0"/>
        <v>5.782411586589357E-18</v>
      </c>
      <c r="E14" s="52">
        <f t="shared" si="1"/>
        <v>2.75507346196436E-17</v>
      </c>
      <c r="F14" s="54">
        <f>'Summary Data'!V31</f>
        <v>0</v>
      </c>
      <c r="G14" s="52">
        <f>STDEV('Summary Data'!B31:U31)</f>
        <v>0.06277414264261914</v>
      </c>
      <c r="H14" s="52">
        <f t="shared" si="2"/>
        <v>-1.3877787807814457E-17</v>
      </c>
      <c r="I14" s="55">
        <f t="shared" si="3"/>
        <v>2.7344359169839073E-17</v>
      </c>
      <c r="J14" s="57">
        <f>'Summary Data'!AS14</f>
        <v>0</v>
      </c>
      <c r="K14" s="52">
        <f>STDEV('Summary Data'!Y14:AR14)</f>
        <v>0.005540012945836674</v>
      </c>
      <c r="L14" s="52">
        <f t="shared" si="4"/>
        <v>-0.006708258074882007</v>
      </c>
      <c r="M14" s="56">
        <f t="shared" si="5"/>
        <v>0.002329886969646111</v>
      </c>
      <c r="N14" s="52">
        <f>'Summary Data'!AS31</f>
        <v>0</v>
      </c>
      <c r="O14" s="52">
        <f>STDEV('Summary Data'!Y31:AR31)</f>
        <v>0.05846640025109522</v>
      </c>
      <c r="P14" s="52">
        <f t="shared" si="6"/>
        <v>0.15535439235608675</v>
      </c>
      <c r="Q14" s="55">
        <f t="shared" si="7"/>
        <v>0.01972834986048271</v>
      </c>
      <c r="S14" s="45">
        <v>0</v>
      </c>
    </row>
    <row r="15" spans="1:19" ht="11.25">
      <c r="A15" s="44">
        <v>11</v>
      </c>
      <c r="B15" s="57">
        <f>'Summary Data'!V15</f>
        <v>0</v>
      </c>
      <c r="C15" s="52">
        <f>STDEV('Summary Data'!B15:U15)</f>
        <v>0.2248897106856795</v>
      </c>
      <c r="D15" s="52">
        <f t="shared" si="0"/>
        <v>0.7361013625656919</v>
      </c>
      <c r="E15" s="52">
        <f t="shared" si="1"/>
        <v>0.0073526259476714454</v>
      </c>
      <c r="F15" s="54">
        <f>'Summary Data'!V32</f>
        <v>0</v>
      </c>
      <c r="G15" s="52">
        <f>STDEV('Summary Data'!B32:U32)</f>
        <v>0.01214147903792883</v>
      </c>
      <c r="H15" s="52">
        <f t="shared" si="2"/>
        <v>-0.019002116275122098</v>
      </c>
      <c r="I15" s="55">
        <f t="shared" si="3"/>
        <v>0.007366934943590109</v>
      </c>
      <c r="J15" s="57">
        <f>'Summary Data'!AS15</f>
        <v>0</v>
      </c>
      <c r="K15" s="52">
        <f>STDEV('Summary Data'!Y15:AR15)</f>
        <v>0.02237388436480026</v>
      </c>
      <c r="L15" s="52">
        <f t="shared" si="4"/>
        <v>0.08044468421449062</v>
      </c>
      <c r="M15" s="56">
        <f t="shared" si="5"/>
        <v>0.0022515395614670047</v>
      </c>
      <c r="N15" s="52">
        <f>'Summary Data'!AS32</f>
        <v>0</v>
      </c>
      <c r="O15" s="52">
        <f>STDEV('Summary Data'!Y32:AR32)</f>
        <v>0.012414317370840462</v>
      </c>
      <c r="P15" s="52">
        <f t="shared" si="6"/>
        <v>-0.023034226933914527</v>
      </c>
      <c r="Q15" s="55">
        <f t="shared" si="7"/>
        <v>0.008222024925654</v>
      </c>
      <c r="S15" s="45">
        <v>0</v>
      </c>
    </row>
    <row r="16" spans="1:19" ht="11.25">
      <c r="A16" s="44">
        <v>12</v>
      </c>
      <c r="B16" s="57">
        <f>'Summary Data'!V16</f>
        <v>0</v>
      </c>
      <c r="C16" s="52">
        <f>STDEV('Summary Data'!B16:U16)</f>
        <v>0.010060868779471939</v>
      </c>
      <c r="D16" s="52">
        <f aca="true" t="shared" si="8" ref="D16:D21">AVERAGE(C78:T78)/10</f>
        <v>-0.0013528791896405532</v>
      </c>
      <c r="E16" s="52">
        <f aca="true" t="shared" si="9" ref="E16:E21">STDEV(C78:T78)/10</f>
        <v>0.0018618304402729705</v>
      </c>
      <c r="F16" s="54">
        <f>'Summary Data'!V33</f>
        <v>0</v>
      </c>
      <c r="G16" s="52">
        <f>STDEV('Summary Data'!B33:U33)</f>
        <v>0.013132317644205107</v>
      </c>
      <c r="H16" s="52">
        <f aca="true" t="shared" si="10" ref="H16:H21">AVERAGE(C98:T98)/10</f>
        <v>0.014577719597612749</v>
      </c>
      <c r="I16" s="55">
        <f aca="true" t="shared" si="11" ref="I16:I21">STDEV(C98:T98)/10</f>
        <v>0.002818382839308418</v>
      </c>
      <c r="J16" s="57">
        <f>'Summary Data'!AS16</f>
        <v>0</v>
      </c>
      <c r="K16" s="52">
        <f>STDEV('Summary Data'!Y16:AR16)</f>
        <v>0.008067066921050255</v>
      </c>
      <c r="L16" s="52">
        <f aca="true" t="shared" si="12" ref="L16:L21">AVERAGE(C118:T118)/10</f>
        <v>0.000848618152189496</v>
      </c>
      <c r="M16" s="56">
        <f aca="true" t="shared" si="13" ref="M16:M21">STDEV(C118:T118)/10</f>
        <v>0.002442968240312196</v>
      </c>
      <c r="N16" s="52">
        <f>'Summary Data'!AS33</f>
        <v>0</v>
      </c>
      <c r="O16" s="52">
        <f>STDEV('Summary Data'!Y33:AR33)</f>
        <v>0.011947163581277932</v>
      </c>
      <c r="P16" s="52">
        <f aca="true" t="shared" si="14" ref="P16:P21">AVERAGE(C138:T138)/10</f>
        <v>0.012530448336328959</v>
      </c>
      <c r="Q16" s="55">
        <f aca="true" t="shared" si="15" ref="Q16:Q21">STDEV(C138:T138)/10</f>
        <v>0.0011916614014519451</v>
      </c>
      <c r="S16" s="45">
        <v>0</v>
      </c>
    </row>
    <row r="17" spans="1:19" ht="11.25">
      <c r="A17" s="44">
        <v>13</v>
      </c>
      <c r="B17" s="57">
        <f>'Summary Data'!V17</f>
        <v>0</v>
      </c>
      <c r="C17" s="52">
        <f>STDEV('Summary Data'!B17:U17)</f>
        <v>0.02496123965015354</v>
      </c>
      <c r="D17" s="52">
        <f t="shared" si="8"/>
        <v>0.08288182328657791</v>
      </c>
      <c r="E17" s="52">
        <f t="shared" si="9"/>
        <v>0.0023854030781328777</v>
      </c>
      <c r="F17" s="54">
        <f>'Summary Data'!V34</f>
        <v>0</v>
      </c>
      <c r="G17" s="52">
        <f>STDEV('Summary Data'!B34:U34)</f>
        <v>0.001767481769037885</v>
      </c>
      <c r="H17" s="52">
        <f t="shared" si="10"/>
        <v>0.0008074251357231922</v>
      </c>
      <c r="I17" s="55">
        <f t="shared" si="11"/>
        <v>0.002675299328459204</v>
      </c>
      <c r="J17" s="57">
        <f>'Summary Data'!AS17</f>
        <v>0</v>
      </c>
      <c r="K17" s="52">
        <f>STDEV('Summary Data'!Y17:AR17)</f>
        <v>0.02608990920570534</v>
      </c>
      <c r="L17" s="52">
        <f t="shared" si="12"/>
        <v>0.08691297053824579</v>
      </c>
      <c r="M17" s="56">
        <f t="shared" si="13"/>
        <v>0.0017008759898565293</v>
      </c>
      <c r="N17" s="52">
        <f>'Summary Data'!AS34</f>
        <v>0</v>
      </c>
      <c r="O17" s="52">
        <f>STDEV('Summary Data'!Y34:AR34)</f>
        <v>0.00161472963559633</v>
      </c>
      <c r="P17" s="52">
        <f t="shared" si="14"/>
        <v>0.0004507513605896508</v>
      </c>
      <c r="Q17" s="55">
        <f t="shared" si="15"/>
        <v>0.0019174081277375083</v>
      </c>
      <c r="S17" s="45">
        <v>0</v>
      </c>
    </row>
    <row r="18" spans="1:19" ht="11.25">
      <c r="A18" s="44">
        <v>14</v>
      </c>
      <c r="B18" s="57">
        <f>'Summary Data'!V18</f>
        <v>0</v>
      </c>
      <c r="C18" s="52">
        <f>STDEV('Summary Data'!B18:U18)</f>
        <v>0.002956663919050476</v>
      </c>
      <c r="D18" s="52">
        <f t="shared" si="8"/>
        <v>0.0017653812501855627</v>
      </c>
      <c r="E18" s="52">
        <f t="shared" si="9"/>
        <v>0.0009608095910503217</v>
      </c>
      <c r="F18" s="54">
        <f>'Summary Data'!V35</f>
        <v>0</v>
      </c>
      <c r="G18" s="52">
        <f>STDEV('Summary Data'!B35:U35)</f>
        <v>0.003408855475498837</v>
      </c>
      <c r="H18" s="52">
        <f t="shared" si="10"/>
        <v>0.002847886425264282</v>
      </c>
      <c r="I18" s="55">
        <f t="shared" si="11"/>
        <v>0.0008989225112984746</v>
      </c>
      <c r="J18" s="57">
        <f>'Summary Data'!AS18</f>
        <v>0</v>
      </c>
      <c r="K18" s="52">
        <f>STDEV('Summary Data'!Y18:AR18)</f>
        <v>0.002300651213540946</v>
      </c>
      <c r="L18" s="52">
        <f t="shared" si="12"/>
        <v>-0.0004156822687955721</v>
      </c>
      <c r="M18" s="56">
        <f t="shared" si="13"/>
        <v>0.0013028258423449738</v>
      </c>
      <c r="N18" s="52">
        <f>'Summary Data'!AS35</f>
        <v>0</v>
      </c>
      <c r="O18" s="52">
        <f>STDEV('Summary Data'!Y35:AR35)</f>
        <v>0.0033413740969647815</v>
      </c>
      <c r="P18" s="52">
        <f t="shared" si="14"/>
        <v>0.002184089630952024</v>
      </c>
      <c r="Q18" s="55">
        <f t="shared" si="15"/>
        <v>0.0008456508283837429</v>
      </c>
      <c r="S18" s="45">
        <v>0</v>
      </c>
    </row>
    <row r="19" spans="1:19" ht="11.25">
      <c r="A19" s="44">
        <v>15</v>
      </c>
      <c r="B19" s="57">
        <f>'Summary Data'!V19</f>
        <v>0</v>
      </c>
      <c r="C19" s="52">
        <f>STDEV('Summary Data'!B19:U19)</f>
        <v>0.007354237222067199</v>
      </c>
      <c r="D19" s="52">
        <f t="shared" si="8"/>
        <v>0.020890992794253275</v>
      </c>
      <c r="E19" s="52">
        <f t="shared" si="9"/>
        <v>0.002486325730568388</v>
      </c>
      <c r="F19" s="54">
        <f>'Summary Data'!V36</f>
        <v>0</v>
      </c>
      <c r="G19" s="52">
        <f>STDEV('Summary Data'!B36:U36)</f>
        <v>0.0033401359257750176</v>
      </c>
      <c r="H19" s="52">
        <f t="shared" si="10"/>
        <v>-0.012711618240552332</v>
      </c>
      <c r="I19" s="55">
        <f t="shared" si="11"/>
        <v>0.0029121684539337176</v>
      </c>
      <c r="J19" s="57">
        <f>'Summary Data'!AS19</f>
        <v>0</v>
      </c>
      <c r="K19" s="52">
        <f>STDEV('Summary Data'!Y19:AR19)</f>
        <v>0.0071715843692659615</v>
      </c>
      <c r="L19" s="52">
        <f t="shared" si="12"/>
        <v>0.018184887688449402</v>
      </c>
      <c r="M19" s="56">
        <f t="shared" si="13"/>
        <v>0.0018413115537859975</v>
      </c>
      <c r="N19" s="52">
        <f>'Summary Data'!AS36</f>
        <v>0</v>
      </c>
      <c r="O19" s="52">
        <f>STDEV('Summary Data'!Y36:AR36)</f>
        <v>0.0029557923907339205</v>
      </c>
      <c r="P19" s="52">
        <f t="shared" si="14"/>
        <v>-0.010650956648596669</v>
      </c>
      <c r="Q19" s="55">
        <f t="shared" si="15"/>
        <v>0.002729013547323333</v>
      </c>
      <c r="S19" s="45">
        <v>0</v>
      </c>
    </row>
    <row r="20" spans="1:19" ht="11.25">
      <c r="A20" s="44">
        <v>16</v>
      </c>
      <c r="B20" s="57">
        <f>'Summary Data'!V20</f>
        <v>0</v>
      </c>
      <c r="C20" s="52">
        <f>STDEV('Summary Data'!B20:U20)</f>
        <v>0.009285446271000239</v>
      </c>
      <c r="D20" s="52">
        <f t="shared" si="8"/>
        <v>-0.0017982924054090147</v>
      </c>
      <c r="E20" s="52">
        <f t="shared" si="9"/>
        <v>0.0006686258656664341</v>
      </c>
      <c r="F20" s="54">
        <f>'Summary Data'!V37</f>
        <v>0</v>
      </c>
      <c r="G20" s="52">
        <f>STDEV('Summary Data'!B37:U37)</f>
        <v>0.007843899757236206</v>
      </c>
      <c r="H20" s="52">
        <f t="shared" si="10"/>
        <v>0.0012005040178605542</v>
      </c>
      <c r="I20" s="55">
        <f t="shared" si="11"/>
        <v>0.0013076989918770028</v>
      </c>
      <c r="J20" s="57">
        <f>'Summary Data'!AS20</f>
        <v>0</v>
      </c>
      <c r="K20" s="52">
        <f>STDEV('Summary Data'!Y20:AR20)</f>
        <v>0.007596455769839585</v>
      </c>
      <c r="L20" s="52">
        <f t="shared" si="12"/>
        <v>-0.001304393318908464</v>
      </c>
      <c r="M20" s="56">
        <f t="shared" si="13"/>
        <v>0.000836823182936236</v>
      </c>
      <c r="N20" s="52">
        <f>'Summary Data'!AS37</f>
        <v>0</v>
      </c>
      <c r="O20" s="52">
        <f>STDEV('Summary Data'!Y37:AR37)</f>
        <v>0.00709356677070394</v>
      </c>
      <c r="P20" s="52">
        <f t="shared" si="14"/>
        <v>0.0035277440794176107</v>
      </c>
      <c r="Q20" s="55">
        <f t="shared" si="15"/>
        <v>0.0013287900398122204</v>
      </c>
      <c r="S20" s="45">
        <v>0</v>
      </c>
    </row>
    <row r="21" spans="1:19" ht="12" thickBot="1">
      <c r="A21" s="44">
        <v>17</v>
      </c>
      <c r="B21" s="58">
        <f>'Summary Data'!V21</f>
        <v>0</v>
      </c>
      <c r="C21" s="59">
        <f>STDEV('Summary Data'!B21:U21)</f>
        <v>0.019483974401544642</v>
      </c>
      <c r="D21" s="59">
        <f t="shared" si="8"/>
        <v>-0.06327757604933817</v>
      </c>
      <c r="E21" s="59">
        <f t="shared" si="9"/>
        <v>0.000573276234480965</v>
      </c>
      <c r="F21" s="60">
        <f>'Summary Data'!V38</f>
        <v>0</v>
      </c>
      <c r="G21" s="59">
        <f>STDEV('Summary Data'!B38:U38)</f>
        <v>0.0009142767169270323</v>
      </c>
      <c r="H21" s="59">
        <f t="shared" si="10"/>
        <v>-0.00137894261828507</v>
      </c>
      <c r="I21" s="61">
        <f t="shared" si="11"/>
        <v>0.0008561015417729164</v>
      </c>
      <c r="J21" s="58">
        <f>'Summary Data'!AS21</f>
        <v>0</v>
      </c>
      <c r="K21" s="59">
        <f>STDEV('Summary Data'!Y21:AR21)</f>
        <v>0.019629327302483804</v>
      </c>
      <c r="L21" s="59">
        <f t="shared" si="12"/>
        <v>-0.06376677347045895</v>
      </c>
      <c r="M21" s="62">
        <f t="shared" si="13"/>
        <v>0.0003196320231303075</v>
      </c>
      <c r="N21" s="59">
        <f>'Summary Data'!AS38</f>
        <v>0</v>
      </c>
      <c r="O21" s="59">
        <f>STDEV('Summary Data'!Y38:AR38)</f>
        <v>0.0010075703376879726</v>
      </c>
      <c r="P21" s="59">
        <f t="shared" si="14"/>
        <v>-0.0005934573984162677</v>
      </c>
      <c r="Q21" s="61">
        <f t="shared" si="15"/>
        <v>0.0010475410055616088</v>
      </c>
      <c r="S21" s="63">
        <v>0</v>
      </c>
    </row>
    <row r="22" ht="12" thickBot="1"/>
    <row r="23" spans="1:11" ht="11.25">
      <c r="A23" s="64"/>
      <c r="B23" s="140" t="s">
        <v>69</v>
      </c>
      <c r="C23" s="113"/>
      <c r="D23" s="113"/>
      <c r="E23" s="113"/>
      <c r="F23" s="113"/>
      <c r="G23" s="113"/>
      <c r="H23" s="113"/>
      <c r="I23" s="113"/>
      <c r="J23" s="113"/>
      <c r="K23" s="141"/>
    </row>
    <row r="24" spans="1:11" ht="11.25">
      <c r="A24" s="64"/>
      <c r="B24" s="135" t="s">
        <v>70</v>
      </c>
      <c r="C24" s="136"/>
      <c r="D24" s="136"/>
      <c r="E24" s="136"/>
      <c r="F24" s="139"/>
      <c r="G24" s="136" t="s">
        <v>71</v>
      </c>
      <c r="H24" s="136"/>
      <c r="I24" s="136"/>
      <c r="J24" s="136"/>
      <c r="K24" s="138"/>
    </row>
    <row r="25" spans="2:11" ht="11.25">
      <c r="B25" s="46" t="s">
        <v>67</v>
      </c>
      <c r="C25" s="47" t="s">
        <v>72</v>
      </c>
      <c r="D25" s="47" t="s">
        <v>68</v>
      </c>
      <c r="E25" s="48" t="s">
        <v>73</v>
      </c>
      <c r="F25" s="50" t="s">
        <v>74</v>
      </c>
      <c r="G25" s="47" t="s">
        <v>75</v>
      </c>
      <c r="H25" s="47" t="s">
        <v>72</v>
      </c>
      <c r="I25" s="47" t="s">
        <v>68</v>
      </c>
      <c r="J25" s="48" t="s">
        <v>73</v>
      </c>
      <c r="K25" s="49" t="s">
        <v>74</v>
      </c>
    </row>
    <row r="26" spans="1:11" ht="11.25">
      <c r="A26" s="42">
        <v>1</v>
      </c>
      <c r="B26" s="88">
        <v>0</v>
      </c>
      <c r="C26" s="89">
        <v>10</v>
      </c>
      <c r="D26" s="89">
        <v>5</v>
      </c>
      <c r="E26" s="90">
        <f>B26-3*D26</f>
        <v>-15</v>
      </c>
      <c r="F26" s="91">
        <f>B26+3*D26</f>
        <v>15</v>
      </c>
      <c r="G26" s="89">
        <v>0.75</v>
      </c>
      <c r="H26" s="89">
        <v>5</v>
      </c>
      <c r="I26" s="89">
        <v>0</v>
      </c>
      <c r="J26" s="90">
        <f>G26-3*I26</f>
        <v>0.75</v>
      </c>
      <c r="K26" s="92">
        <f>G26+3*I26</f>
        <v>0.75</v>
      </c>
    </row>
    <row r="27" spans="1:11" ht="11.25">
      <c r="A27" s="42">
        <v>2</v>
      </c>
      <c r="B27" s="88">
        <v>-1.4</v>
      </c>
      <c r="C27" s="89">
        <v>0.85</v>
      </c>
      <c r="D27" s="89">
        <v>0.68</v>
      </c>
      <c r="E27" s="90">
        <f aca="true" t="shared" si="16" ref="E27:E42">B27-3*D27</f>
        <v>-3.44</v>
      </c>
      <c r="F27" s="91">
        <f aca="true" t="shared" si="17" ref="F27:F42">B27+3*D27</f>
        <v>0.6400000000000001</v>
      </c>
      <c r="G27" s="89">
        <v>0</v>
      </c>
      <c r="H27" s="89">
        <v>0.51</v>
      </c>
      <c r="I27" s="89">
        <v>1.7</v>
      </c>
      <c r="J27" s="90">
        <f aca="true" t="shared" si="18" ref="J27:J42">G27-3*I27</f>
        <v>-5.1</v>
      </c>
      <c r="K27" s="92">
        <f aca="true" t="shared" si="19" ref="K27:K42">G27+3*I27</f>
        <v>5.1</v>
      </c>
    </row>
    <row r="28" spans="1:11" ht="11.25">
      <c r="A28" s="42">
        <v>3</v>
      </c>
      <c r="B28" s="88">
        <v>-4</v>
      </c>
      <c r="C28" s="89">
        <v>0.87</v>
      </c>
      <c r="D28" s="89">
        <v>1.45</v>
      </c>
      <c r="E28" s="90">
        <f t="shared" si="16"/>
        <v>-8.35</v>
      </c>
      <c r="F28" s="91">
        <f t="shared" si="17"/>
        <v>0.34999999999999964</v>
      </c>
      <c r="G28" s="89">
        <v>0.08</v>
      </c>
      <c r="H28" s="89">
        <v>0.87</v>
      </c>
      <c r="I28" s="89">
        <v>0.43</v>
      </c>
      <c r="J28" s="90">
        <f t="shared" si="18"/>
        <v>-1.21</v>
      </c>
      <c r="K28" s="92">
        <f t="shared" si="19"/>
        <v>1.37</v>
      </c>
    </row>
    <row r="29" spans="1:11" ht="11.25">
      <c r="A29" s="42">
        <v>4</v>
      </c>
      <c r="B29" s="88">
        <v>0.22</v>
      </c>
      <c r="C29" s="89">
        <v>0.34</v>
      </c>
      <c r="D29" s="89">
        <v>0.49</v>
      </c>
      <c r="E29" s="90">
        <f t="shared" si="16"/>
        <v>-1.25</v>
      </c>
      <c r="F29" s="91">
        <f t="shared" si="17"/>
        <v>1.69</v>
      </c>
      <c r="G29" s="89">
        <v>0</v>
      </c>
      <c r="H29" s="89">
        <v>0.13</v>
      </c>
      <c r="I29" s="89">
        <v>0.49</v>
      </c>
      <c r="J29" s="90">
        <f t="shared" si="18"/>
        <v>-1.47</v>
      </c>
      <c r="K29" s="92">
        <f t="shared" si="19"/>
        <v>1.47</v>
      </c>
    </row>
    <row r="30" spans="1:11" ht="11.25">
      <c r="A30" s="42">
        <v>5</v>
      </c>
      <c r="B30" s="88">
        <v>0</v>
      </c>
      <c r="C30" s="89">
        <v>0.42</v>
      </c>
      <c r="D30" s="89">
        <v>0.42</v>
      </c>
      <c r="E30" s="90">
        <f t="shared" si="16"/>
        <v>-1.26</v>
      </c>
      <c r="F30" s="91">
        <f t="shared" si="17"/>
        <v>1.26</v>
      </c>
      <c r="G30" s="89">
        <v>0.01</v>
      </c>
      <c r="H30" s="89">
        <v>0.42</v>
      </c>
      <c r="I30" s="89">
        <v>0.33</v>
      </c>
      <c r="J30" s="90">
        <f t="shared" si="18"/>
        <v>-0.98</v>
      </c>
      <c r="K30" s="92">
        <f t="shared" si="19"/>
        <v>1</v>
      </c>
    </row>
    <row r="31" spans="1:11" ht="11.25">
      <c r="A31" s="42">
        <v>6</v>
      </c>
      <c r="B31" s="88">
        <v>-0.01</v>
      </c>
      <c r="C31" s="89">
        <v>0.06</v>
      </c>
      <c r="D31" s="89">
        <v>0.09</v>
      </c>
      <c r="E31" s="90">
        <f t="shared" si="16"/>
        <v>-0.28</v>
      </c>
      <c r="F31" s="91">
        <f t="shared" si="17"/>
        <v>0.26</v>
      </c>
      <c r="G31" s="89">
        <v>0</v>
      </c>
      <c r="H31" s="89">
        <v>0.06</v>
      </c>
      <c r="I31" s="89">
        <v>0.14</v>
      </c>
      <c r="J31" s="90">
        <f t="shared" si="18"/>
        <v>-0.42000000000000004</v>
      </c>
      <c r="K31" s="92">
        <f t="shared" si="19"/>
        <v>0.42000000000000004</v>
      </c>
    </row>
    <row r="32" spans="1:11" ht="11.25">
      <c r="A32" s="42">
        <v>7</v>
      </c>
      <c r="B32" s="88">
        <v>0.32</v>
      </c>
      <c r="C32" s="89">
        <v>0</v>
      </c>
      <c r="D32" s="89">
        <v>0.22</v>
      </c>
      <c r="E32" s="90">
        <f t="shared" si="16"/>
        <v>-0.34</v>
      </c>
      <c r="F32" s="91">
        <f t="shared" si="17"/>
        <v>0.98</v>
      </c>
      <c r="G32" s="89">
        <v>0.02</v>
      </c>
      <c r="H32" s="89">
        <v>0</v>
      </c>
      <c r="I32" s="89">
        <v>0.07</v>
      </c>
      <c r="J32" s="90">
        <f t="shared" si="18"/>
        <v>-0.19000000000000003</v>
      </c>
      <c r="K32" s="92">
        <f t="shared" si="19"/>
        <v>0.23</v>
      </c>
    </row>
    <row r="33" spans="1:11" ht="11.25">
      <c r="A33" s="42">
        <v>8</v>
      </c>
      <c r="B33" s="88">
        <v>0</v>
      </c>
      <c r="C33" s="89">
        <v>0</v>
      </c>
      <c r="D33" s="89">
        <v>0.04</v>
      </c>
      <c r="E33" s="90">
        <f t="shared" si="16"/>
        <v>-0.12</v>
      </c>
      <c r="F33" s="91">
        <f t="shared" si="17"/>
        <v>0.12</v>
      </c>
      <c r="G33" s="89">
        <v>0</v>
      </c>
      <c r="H33" s="89">
        <v>0</v>
      </c>
      <c r="I33" s="89">
        <v>0.08</v>
      </c>
      <c r="J33" s="90">
        <f t="shared" si="18"/>
        <v>-0.24</v>
      </c>
      <c r="K33" s="92">
        <f t="shared" si="19"/>
        <v>0.24</v>
      </c>
    </row>
    <row r="34" spans="1:11" ht="11.25">
      <c r="A34" s="42">
        <v>9</v>
      </c>
      <c r="B34" s="88">
        <v>0.13</v>
      </c>
      <c r="C34" s="89">
        <v>0</v>
      </c>
      <c r="D34" s="89">
        <v>0.07</v>
      </c>
      <c r="E34" s="90">
        <f t="shared" si="16"/>
        <v>-0.08000000000000002</v>
      </c>
      <c r="F34" s="91">
        <f t="shared" si="17"/>
        <v>0.34</v>
      </c>
      <c r="G34" s="89">
        <v>-0.01</v>
      </c>
      <c r="H34" s="89">
        <v>0</v>
      </c>
      <c r="I34" s="89">
        <v>0.07</v>
      </c>
      <c r="J34" s="90">
        <f t="shared" si="18"/>
        <v>-0.22000000000000003</v>
      </c>
      <c r="K34" s="92">
        <f t="shared" si="19"/>
        <v>0.2</v>
      </c>
    </row>
    <row r="35" spans="1:11" ht="11.25">
      <c r="A35" s="42">
        <v>10</v>
      </c>
      <c r="B35" s="88">
        <v>0</v>
      </c>
      <c r="C35" s="89">
        <v>0</v>
      </c>
      <c r="D35" s="89">
        <v>0</v>
      </c>
      <c r="E35" s="90">
        <f t="shared" si="16"/>
        <v>0</v>
      </c>
      <c r="F35" s="91">
        <f t="shared" si="17"/>
        <v>0</v>
      </c>
      <c r="G35" s="89">
        <v>0</v>
      </c>
      <c r="H35" s="89">
        <v>0</v>
      </c>
      <c r="I35" s="89">
        <v>0</v>
      </c>
      <c r="J35" s="90">
        <f t="shared" si="18"/>
        <v>0</v>
      </c>
      <c r="K35" s="92">
        <f t="shared" si="19"/>
        <v>0</v>
      </c>
    </row>
    <row r="36" spans="1:11" ht="11.25">
      <c r="A36" s="42">
        <v>11</v>
      </c>
      <c r="B36" s="88">
        <v>0.53</v>
      </c>
      <c r="C36" s="89">
        <v>0</v>
      </c>
      <c r="D36" s="89">
        <v>0</v>
      </c>
      <c r="E36" s="90">
        <f t="shared" si="16"/>
        <v>0.53</v>
      </c>
      <c r="F36" s="91">
        <f t="shared" si="17"/>
        <v>0.53</v>
      </c>
      <c r="G36" s="89">
        <v>0</v>
      </c>
      <c r="H36" s="89">
        <v>0</v>
      </c>
      <c r="I36" s="89">
        <v>0</v>
      </c>
      <c r="J36" s="90">
        <f t="shared" si="18"/>
        <v>0</v>
      </c>
      <c r="K36" s="92">
        <f t="shared" si="19"/>
        <v>0</v>
      </c>
    </row>
    <row r="37" spans="1:11" ht="11.25">
      <c r="A37" s="42">
        <v>12</v>
      </c>
      <c r="B37" s="88">
        <v>0</v>
      </c>
      <c r="C37" s="89">
        <v>0</v>
      </c>
      <c r="D37" s="89">
        <v>0</v>
      </c>
      <c r="E37" s="90">
        <f t="shared" si="16"/>
        <v>0</v>
      </c>
      <c r="F37" s="91">
        <f t="shared" si="17"/>
        <v>0</v>
      </c>
      <c r="G37" s="89">
        <v>0</v>
      </c>
      <c r="H37" s="89">
        <v>0</v>
      </c>
      <c r="I37" s="89">
        <v>0</v>
      </c>
      <c r="J37" s="90">
        <f t="shared" si="18"/>
        <v>0</v>
      </c>
      <c r="K37" s="92">
        <f t="shared" si="19"/>
        <v>0</v>
      </c>
    </row>
    <row r="38" spans="1:11" ht="11.25">
      <c r="A38" s="42">
        <v>13</v>
      </c>
      <c r="B38" s="88">
        <v>0</v>
      </c>
      <c r="C38" s="89">
        <v>0</v>
      </c>
      <c r="D38" s="89">
        <v>0</v>
      </c>
      <c r="E38" s="90">
        <f t="shared" si="16"/>
        <v>0</v>
      </c>
      <c r="F38" s="91">
        <f t="shared" si="17"/>
        <v>0</v>
      </c>
      <c r="G38" s="89">
        <v>0</v>
      </c>
      <c r="H38" s="89">
        <v>0</v>
      </c>
      <c r="I38" s="89">
        <v>0</v>
      </c>
      <c r="J38" s="90">
        <f t="shared" si="18"/>
        <v>0</v>
      </c>
      <c r="K38" s="92">
        <f t="shared" si="19"/>
        <v>0</v>
      </c>
    </row>
    <row r="39" spans="1:11" ht="11.25">
      <c r="A39" s="42">
        <v>14</v>
      </c>
      <c r="B39" s="88">
        <v>0</v>
      </c>
      <c r="C39" s="89">
        <v>0</v>
      </c>
      <c r="D39" s="89">
        <v>0</v>
      </c>
      <c r="E39" s="90">
        <f t="shared" si="16"/>
        <v>0</v>
      </c>
      <c r="F39" s="91">
        <f t="shared" si="17"/>
        <v>0</v>
      </c>
      <c r="G39" s="89">
        <v>0</v>
      </c>
      <c r="H39" s="89">
        <v>0</v>
      </c>
      <c r="I39" s="89">
        <v>0</v>
      </c>
      <c r="J39" s="90">
        <f t="shared" si="18"/>
        <v>0</v>
      </c>
      <c r="K39" s="92">
        <f t="shared" si="19"/>
        <v>0</v>
      </c>
    </row>
    <row r="40" spans="1:11" ht="11.25">
      <c r="A40" s="42">
        <v>15</v>
      </c>
      <c r="B40" s="88">
        <v>0</v>
      </c>
      <c r="C40" s="89">
        <v>0</v>
      </c>
      <c r="D40" s="89">
        <v>0</v>
      </c>
      <c r="E40" s="90">
        <f t="shared" si="16"/>
        <v>0</v>
      </c>
      <c r="F40" s="91">
        <f t="shared" si="17"/>
        <v>0</v>
      </c>
      <c r="G40" s="89">
        <v>0</v>
      </c>
      <c r="H40" s="89">
        <v>0</v>
      </c>
      <c r="I40" s="89">
        <v>0</v>
      </c>
      <c r="J40" s="90">
        <f t="shared" si="18"/>
        <v>0</v>
      </c>
      <c r="K40" s="92">
        <f t="shared" si="19"/>
        <v>0</v>
      </c>
    </row>
    <row r="41" spans="1:11" ht="11.25">
      <c r="A41" s="42">
        <v>16</v>
      </c>
      <c r="B41" s="88">
        <v>0</v>
      </c>
      <c r="C41" s="89">
        <v>0</v>
      </c>
      <c r="D41" s="89">
        <v>0</v>
      </c>
      <c r="E41" s="90">
        <f t="shared" si="16"/>
        <v>0</v>
      </c>
      <c r="F41" s="91">
        <f t="shared" si="17"/>
        <v>0</v>
      </c>
      <c r="G41" s="89">
        <v>0</v>
      </c>
      <c r="H41" s="89">
        <v>0</v>
      </c>
      <c r="I41" s="89">
        <v>0</v>
      </c>
      <c r="J41" s="90">
        <f t="shared" si="18"/>
        <v>0</v>
      </c>
      <c r="K41" s="92">
        <f t="shared" si="19"/>
        <v>0</v>
      </c>
    </row>
    <row r="42" spans="1:11" ht="12" thickBot="1">
      <c r="A42" s="42">
        <v>17</v>
      </c>
      <c r="B42" s="93">
        <v>0</v>
      </c>
      <c r="C42" s="94">
        <v>0</v>
      </c>
      <c r="D42" s="94">
        <v>0</v>
      </c>
      <c r="E42" s="95">
        <f t="shared" si="16"/>
        <v>0</v>
      </c>
      <c r="F42" s="96">
        <f t="shared" si="17"/>
        <v>0</v>
      </c>
      <c r="G42" s="94">
        <v>0</v>
      </c>
      <c r="H42" s="94">
        <v>0</v>
      </c>
      <c r="I42" s="94">
        <v>0</v>
      </c>
      <c r="J42" s="95">
        <f t="shared" si="18"/>
        <v>0</v>
      </c>
      <c r="K42" s="97">
        <f t="shared" si="19"/>
        <v>0</v>
      </c>
    </row>
    <row r="43" ht="12" thickBot="1"/>
    <row r="44" spans="1:15" ht="11.25">
      <c r="A44" s="64"/>
      <c r="B44" s="129" t="s">
        <v>76</v>
      </c>
      <c r="C44" s="130"/>
      <c r="D44" s="130"/>
      <c r="E44" s="130"/>
      <c r="F44" s="130"/>
      <c r="G44" s="131"/>
      <c r="I44" s="129" t="s">
        <v>123</v>
      </c>
      <c r="J44" s="130"/>
      <c r="K44" s="130"/>
      <c r="L44" s="130"/>
      <c r="M44" s="130"/>
      <c r="N44" s="130"/>
      <c r="O44" s="131"/>
    </row>
    <row r="45" spans="1:15" ht="11.25">
      <c r="A45" s="64"/>
      <c r="B45" s="135" t="s">
        <v>77</v>
      </c>
      <c r="C45" s="136"/>
      <c r="D45" s="136"/>
      <c r="E45" s="44"/>
      <c r="F45" s="136" t="s">
        <v>78</v>
      </c>
      <c r="G45" s="138"/>
      <c r="H45" s="64"/>
      <c r="I45" s="135" t="s">
        <v>79</v>
      </c>
      <c r="J45" s="136"/>
      <c r="K45" s="136"/>
      <c r="L45" s="136" t="s">
        <v>80</v>
      </c>
      <c r="M45" s="136"/>
      <c r="N45" s="136"/>
      <c r="O45" s="65"/>
    </row>
    <row r="46" spans="1:15" ht="11.25">
      <c r="A46" s="64"/>
      <c r="B46" s="66">
        <v>0.1</v>
      </c>
      <c r="C46" s="67">
        <v>0.025</v>
      </c>
      <c r="D46" s="68">
        <v>0.006</v>
      </c>
      <c r="E46" s="47"/>
      <c r="F46" s="47"/>
      <c r="G46" s="49"/>
      <c r="I46" s="46" t="s">
        <v>73</v>
      </c>
      <c r="J46" s="47" t="s">
        <v>122</v>
      </c>
      <c r="K46" s="47" t="s">
        <v>74</v>
      </c>
      <c r="L46" s="47" t="s">
        <v>73</v>
      </c>
      <c r="M46" s="47" t="s">
        <v>122</v>
      </c>
      <c r="N46" s="47" t="s">
        <v>74</v>
      </c>
      <c r="O46" s="49"/>
    </row>
    <row r="47" spans="1:15" ht="11.25">
      <c r="A47" s="42">
        <v>1</v>
      </c>
      <c r="B47" s="69">
        <f>$B$46*$G$48*$G$49^A47*$G$50^(A47*A47)</f>
        <v>4.602327498600001</v>
      </c>
      <c r="C47" s="70">
        <f>$C$46*$G$48*$G$49^A47*$G$50^(A47*A47)</f>
        <v>1.1505818746500003</v>
      </c>
      <c r="D47" s="70">
        <f>$D$46*$G$48*$G$49^A47*$G$50^(A47*A47)</f>
        <v>0.27613964991600004</v>
      </c>
      <c r="E47" s="44"/>
      <c r="F47" s="136" t="s">
        <v>81</v>
      </c>
      <c r="G47" s="138"/>
      <c r="I47" s="57">
        <f>E26</f>
        <v>-15</v>
      </c>
      <c r="J47" s="52">
        <f>B26</f>
        <v>0</v>
      </c>
      <c r="K47" s="52">
        <f>F26</f>
        <v>15</v>
      </c>
      <c r="L47" s="52">
        <f>J26</f>
        <v>0.75</v>
      </c>
      <c r="M47" s="89">
        <f>G26</f>
        <v>0.75</v>
      </c>
      <c r="N47" s="89">
        <f>K26</f>
        <v>0.75</v>
      </c>
      <c r="O47" s="65"/>
    </row>
    <row r="48" spans="1:15" ht="11.25">
      <c r="A48" s="42">
        <v>2</v>
      </c>
      <c r="B48" s="69">
        <f aca="true" t="shared" si="20" ref="B48:B63">$B$46*$G$48*$G$49^A48*$G$50^(A48*A48)</f>
        <v>2.831365799785555</v>
      </c>
      <c r="C48" s="70">
        <f aca="true" t="shared" si="21" ref="C48:C63">$C$46*$G$48*$G$49^A48*$G$50^(A48*A48)</f>
        <v>0.7078414499463888</v>
      </c>
      <c r="D48" s="70">
        <f aca="true" t="shared" si="22" ref="D48:D63">$D$46*$G$48*$G$49^A48*$G$50^(A48*A48)</f>
        <v>0.1698819479871333</v>
      </c>
      <c r="E48" s="44"/>
      <c r="F48" s="44" t="s">
        <v>82</v>
      </c>
      <c r="G48" s="65">
        <v>73.9</v>
      </c>
      <c r="I48" s="57">
        <f>E27</f>
        <v>-3.44</v>
      </c>
      <c r="J48" s="52">
        <f>B27</f>
        <v>-1.4</v>
      </c>
      <c r="K48" s="52">
        <f>F27</f>
        <v>0.6400000000000001</v>
      </c>
      <c r="L48" s="52">
        <f>J27</f>
        <v>-5.1</v>
      </c>
      <c r="M48" s="89">
        <f>G27</f>
        <v>0</v>
      </c>
      <c r="N48" s="89">
        <f>K27</f>
        <v>5.1</v>
      </c>
      <c r="O48" s="65"/>
    </row>
    <row r="49" spans="1:15" ht="11.25">
      <c r="A49" s="42">
        <v>3</v>
      </c>
      <c r="B49" s="69">
        <f t="shared" si="20"/>
        <v>1.7206788694474822</v>
      </c>
      <c r="C49" s="70">
        <f t="shared" si="21"/>
        <v>0.43016971736187054</v>
      </c>
      <c r="D49" s="70">
        <f t="shared" si="22"/>
        <v>0.10324073216684893</v>
      </c>
      <c r="E49" s="44"/>
      <c r="F49" s="44" t="s">
        <v>83</v>
      </c>
      <c r="G49" s="65">
        <v>0.6266</v>
      </c>
      <c r="I49" s="57">
        <f aca="true" t="shared" si="23" ref="I49:I57">E28</f>
        <v>-8.35</v>
      </c>
      <c r="J49" s="52">
        <f aca="true" t="shared" si="24" ref="J49:J57">B28</f>
        <v>-4</v>
      </c>
      <c r="K49" s="52">
        <f aca="true" t="shared" si="25" ref="K49:K57">F28</f>
        <v>0.34999999999999964</v>
      </c>
      <c r="L49" s="52">
        <f aca="true" t="shared" si="26" ref="L49:L57">J28</f>
        <v>-1.21</v>
      </c>
      <c r="M49" s="89">
        <f aca="true" t="shared" si="27" ref="M49:M57">G28</f>
        <v>0.08</v>
      </c>
      <c r="N49" s="89">
        <f aca="true" t="shared" si="28" ref="N49:N57">K28</f>
        <v>1.37</v>
      </c>
      <c r="O49" s="65"/>
    </row>
    <row r="50" spans="1:15" ht="11.25">
      <c r="A50" s="42">
        <v>4</v>
      </c>
      <c r="B50" s="69">
        <f t="shared" si="20"/>
        <v>1.0329731907290605</v>
      </c>
      <c r="C50" s="70">
        <f t="shared" si="21"/>
        <v>0.2582432976822651</v>
      </c>
      <c r="D50" s="70">
        <f t="shared" si="22"/>
        <v>0.06197839144374362</v>
      </c>
      <c r="E50" s="44"/>
      <c r="F50" s="44" t="s">
        <v>93</v>
      </c>
      <c r="G50" s="65">
        <v>0.9939</v>
      </c>
      <c r="I50" s="57">
        <f t="shared" si="23"/>
        <v>-1.25</v>
      </c>
      <c r="J50" s="52">
        <f t="shared" si="24"/>
        <v>0.22</v>
      </c>
      <c r="K50" s="52">
        <f t="shared" si="25"/>
        <v>1.69</v>
      </c>
      <c r="L50" s="52">
        <f t="shared" si="26"/>
        <v>-1.47</v>
      </c>
      <c r="M50" s="89">
        <f t="shared" si="27"/>
        <v>0</v>
      </c>
      <c r="N50" s="89">
        <f t="shared" si="28"/>
        <v>1.47</v>
      </c>
      <c r="O50" s="65"/>
    </row>
    <row r="51" spans="1:15" ht="11.25">
      <c r="A51" s="42">
        <v>5</v>
      </c>
      <c r="B51" s="69">
        <f t="shared" si="20"/>
        <v>0.6125811885796193</v>
      </c>
      <c r="C51" s="70">
        <f t="shared" si="21"/>
        <v>0.15314529714490482</v>
      </c>
      <c r="D51" s="70">
        <f t="shared" si="22"/>
        <v>0.03675487131477716</v>
      </c>
      <c r="E51" s="44"/>
      <c r="F51" s="44"/>
      <c r="G51" s="65"/>
      <c r="I51" s="57">
        <f t="shared" si="23"/>
        <v>-1.26</v>
      </c>
      <c r="J51" s="52">
        <f t="shared" si="24"/>
        <v>0</v>
      </c>
      <c r="K51" s="52">
        <f t="shared" si="25"/>
        <v>1.26</v>
      </c>
      <c r="L51" s="52">
        <f t="shared" si="26"/>
        <v>-0.98</v>
      </c>
      <c r="M51" s="89">
        <f t="shared" si="27"/>
        <v>0.01</v>
      </c>
      <c r="N51" s="89">
        <f t="shared" si="28"/>
        <v>1</v>
      </c>
      <c r="O51" s="65"/>
    </row>
    <row r="52" spans="1:15" ht="11.25">
      <c r="A52" s="42">
        <v>6</v>
      </c>
      <c r="B52" s="69">
        <f t="shared" si="20"/>
        <v>0.3588588353501367</v>
      </c>
      <c r="C52" s="70">
        <f t="shared" si="21"/>
        <v>0.08971470883753417</v>
      </c>
      <c r="D52" s="70">
        <f t="shared" si="22"/>
        <v>0.0215315301210082</v>
      </c>
      <c r="E52" s="44"/>
      <c r="F52" s="44"/>
      <c r="G52" s="65"/>
      <c r="I52" s="57">
        <f t="shared" si="23"/>
        <v>-0.28</v>
      </c>
      <c r="J52" s="52">
        <f t="shared" si="24"/>
        <v>-0.01</v>
      </c>
      <c r="K52" s="52">
        <f t="shared" si="25"/>
        <v>0.26</v>
      </c>
      <c r="L52" s="52">
        <f t="shared" si="26"/>
        <v>-0.42000000000000004</v>
      </c>
      <c r="M52" s="89">
        <f t="shared" si="27"/>
        <v>0</v>
      </c>
      <c r="N52" s="89">
        <f t="shared" si="28"/>
        <v>0.42000000000000004</v>
      </c>
      <c r="O52" s="65"/>
    </row>
    <row r="53" spans="1:15" ht="11.25">
      <c r="A53" s="42">
        <v>7</v>
      </c>
      <c r="B53" s="69">
        <f t="shared" si="20"/>
        <v>0.20766772808982645</v>
      </c>
      <c r="C53" s="70">
        <f t="shared" si="21"/>
        <v>0.05191693202245661</v>
      </c>
      <c r="D53" s="70">
        <f t="shared" si="22"/>
        <v>0.012460063685389586</v>
      </c>
      <c r="E53" s="44"/>
      <c r="F53" s="44"/>
      <c r="G53" s="65"/>
      <c r="I53" s="57">
        <f t="shared" si="23"/>
        <v>-0.34</v>
      </c>
      <c r="J53" s="52">
        <f t="shared" si="24"/>
        <v>0.32</v>
      </c>
      <c r="K53" s="52">
        <f t="shared" si="25"/>
        <v>0.98</v>
      </c>
      <c r="L53" s="52">
        <f t="shared" si="26"/>
        <v>-0.19000000000000003</v>
      </c>
      <c r="M53" s="89">
        <f t="shared" si="27"/>
        <v>0.02</v>
      </c>
      <c r="N53" s="89">
        <f t="shared" si="28"/>
        <v>0.23</v>
      </c>
      <c r="O53" s="65"/>
    </row>
    <row r="54" spans="1:15" ht="11.25">
      <c r="A54" s="42">
        <v>8</v>
      </c>
      <c r="B54" s="69">
        <f t="shared" si="20"/>
        <v>0.11871340484644312</v>
      </c>
      <c r="C54" s="70">
        <f t="shared" si="21"/>
        <v>0.02967835121161078</v>
      </c>
      <c r="D54" s="70">
        <f t="shared" si="22"/>
        <v>0.0071228042907865875</v>
      </c>
      <c r="E54" s="44"/>
      <c r="F54" s="44"/>
      <c r="G54" s="65"/>
      <c r="I54" s="57">
        <f t="shared" si="23"/>
        <v>-0.12</v>
      </c>
      <c r="J54" s="52">
        <f t="shared" si="24"/>
        <v>0</v>
      </c>
      <c r="K54" s="52">
        <f t="shared" si="25"/>
        <v>0.12</v>
      </c>
      <c r="L54" s="52">
        <f t="shared" si="26"/>
        <v>-0.24</v>
      </c>
      <c r="M54" s="89">
        <f t="shared" si="27"/>
        <v>0</v>
      </c>
      <c r="N54" s="89">
        <f t="shared" si="28"/>
        <v>0.24</v>
      </c>
      <c r="O54" s="65"/>
    </row>
    <row r="55" spans="1:15" ht="11.25">
      <c r="A55" s="42">
        <v>9</v>
      </c>
      <c r="B55" s="69">
        <f t="shared" si="20"/>
        <v>0.06703720394927364</v>
      </c>
      <c r="C55" s="70">
        <f t="shared" si="21"/>
        <v>0.01675930098731841</v>
      </c>
      <c r="D55" s="70">
        <f t="shared" si="22"/>
        <v>0.004022232236956418</v>
      </c>
      <c r="E55" s="44"/>
      <c r="F55" s="44"/>
      <c r="G55" s="65"/>
      <c r="I55" s="57">
        <f t="shared" si="23"/>
        <v>-0.08000000000000002</v>
      </c>
      <c r="J55" s="52">
        <f t="shared" si="24"/>
        <v>0.13</v>
      </c>
      <c r="K55" s="52">
        <f t="shared" si="25"/>
        <v>0.34</v>
      </c>
      <c r="L55" s="52">
        <f t="shared" si="26"/>
        <v>-0.22000000000000003</v>
      </c>
      <c r="M55" s="89">
        <f t="shared" si="27"/>
        <v>-0.01</v>
      </c>
      <c r="N55" s="89">
        <f t="shared" si="28"/>
        <v>0.2</v>
      </c>
      <c r="O55" s="65"/>
    </row>
    <row r="56" spans="1:15" ht="11.25">
      <c r="A56" s="42">
        <v>10</v>
      </c>
      <c r="B56" s="69">
        <f t="shared" si="20"/>
        <v>0.03739533292320034</v>
      </c>
      <c r="C56" s="70">
        <f t="shared" si="21"/>
        <v>0.009348833230800085</v>
      </c>
      <c r="D56" s="70">
        <f t="shared" si="22"/>
        <v>0.00224371997539202</v>
      </c>
      <c r="E56" s="44"/>
      <c r="F56" s="44"/>
      <c r="G56" s="65"/>
      <c r="I56" s="57">
        <f t="shared" si="23"/>
        <v>0</v>
      </c>
      <c r="J56" s="52">
        <f t="shared" si="24"/>
        <v>0</v>
      </c>
      <c r="K56" s="52">
        <f t="shared" si="25"/>
        <v>0</v>
      </c>
      <c r="L56" s="52">
        <f t="shared" si="26"/>
        <v>0</v>
      </c>
      <c r="M56" s="89">
        <f t="shared" si="27"/>
        <v>0</v>
      </c>
      <c r="N56" s="89">
        <f t="shared" si="28"/>
        <v>0</v>
      </c>
      <c r="O56" s="65"/>
    </row>
    <row r="57" spans="1:15" ht="11.25">
      <c r="A57" s="42">
        <v>11</v>
      </c>
      <c r="B57" s="69">
        <f t="shared" si="20"/>
        <v>0.020606503025911577</v>
      </c>
      <c r="C57" s="70">
        <f t="shared" si="21"/>
        <v>0.005151625756477894</v>
      </c>
      <c r="D57" s="70">
        <f t="shared" si="22"/>
        <v>0.0012363901815546946</v>
      </c>
      <c r="E57" s="44"/>
      <c r="F57" s="44"/>
      <c r="G57" s="65"/>
      <c r="I57" s="57">
        <f t="shared" si="23"/>
        <v>0.53</v>
      </c>
      <c r="J57" s="52">
        <f t="shared" si="24"/>
        <v>0.53</v>
      </c>
      <c r="K57" s="52">
        <f t="shared" si="25"/>
        <v>0.53</v>
      </c>
      <c r="L57" s="52">
        <f t="shared" si="26"/>
        <v>0</v>
      </c>
      <c r="M57" s="89">
        <f t="shared" si="27"/>
        <v>0</v>
      </c>
      <c r="N57" s="89">
        <f t="shared" si="28"/>
        <v>0</v>
      </c>
      <c r="O57" s="65"/>
    </row>
    <row r="58" spans="1:15" ht="11.25">
      <c r="A58" s="42">
        <v>12</v>
      </c>
      <c r="B58" s="69">
        <f t="shared" si="20"/>
        <v>0.011216996169766442</v>
      </c>
      <c r="C58" s="70">
        <f t="shared" si="21"/>
        <v>0.0028042490424416105</v>
      </c>
      <c r="D58" s="70">
        <f t="shared" si="22"/>
        <v>0.0006730197701859866</v>
      </c>
      <c r="E58" s="44"/>
      <c r="F58" s="44"/>
      <c r="G58" s="65"/>
      <c r="I58" s="57">
        <f aca="true" t="shared" si="29" ref="I58:I63">E37*10</f>
        <v>0</v>
      </c>
      <c r="J58" s="52">
        <f aca="true" t="shared" si="30" ref="J58:J63">B37*10</f>
        <v>0</v>
      </c>
      <c r="K58" s="52">
        <f aca="true" t="shared" si="31" ref="K58:K63">F37*10</f>
        <v>0</v>
      </c>
      <c r="L58" s="52">
        <f aca="true" t="shared" si="32" ref="L58:L63">J37*10</f>
        <v>0</v>
      </c>
      <c r="M58" s="89">
        <f aca="true" t="shared" si="33" ref="M58:M63">G37*10</f>
        <v>0</v>
      </c>
      <c r="N58" s="89">
        <f aca="true" t="shared" si="34" ref="N58:N63">K37*10</f>
        <v>0</v>
      </c>
      <c r="O58" s="65" t="s">
        <v>84</v>
      </c>
    </row>
    <row r="59" spans="1:15" ht="11.25">
      <c r="A59" s="42">
        <v>13</v>
      </c>
      <c r="B59" s="69">
        <f t="shared" si="20"/>
        <v>0.006031623535458944</v>
      </c>
      <c r="C59" s="70">
        <f t="shared" si="21"/>
        <v>0.001507905883864736</v>
      </c>
      <c r="D59" s="70">
        <f t="shared" si="22"/>
        <v>0.0003618974121275366</v>
      </c>
      <c r="E59" s="44"/>
      <c r="F59" s="44"/>
      <c r="G59" s="65"/>
      <c r="I59" s="57">
        <f t="shared" si="29"/>
        <v>0</v>
      </c>
      <c r="J59" s="52">
        <f t="shared" si="30"/>
        <v>0</v>
      </c>
      <c r="K59" s="52">
        <f t="shared" si="31"/>
        <v>0</v>
      </c>
      <c r="L59" s="52">
        <f t="shared" si="32"/>
        <v>0</v>
      </c>
      <c r="M59" s="89">
        <f t="shared" si="33"/>
        <v>0</v>
      </c>
      <c r="N59" s="89">
        <f t="shared" si="34"/>
        <v>0</v>
      </c>
      <c r="O59" s="65" t="s">
        <v>84</v>
      </c>
    </row>
    <row r="60" spans="1:15" ht="11.25">
      <c r="A60" s="42">
        <v>14</v>
      </c>
      <c r="B60" s="69">
        <f t="shared" si="20"/>
        <v>0.0032038875436137954</v>
      </c>
      <c r="C60" s="70">
        <f t="shared" si="21"/>
        <v>0.0008009718859034488</v>
      </c>
      <c r="D60" s="70">
        <f t="shared" si="22"/>
        <v>0.00019223325261682773</v>
      </c>
      <c r="E60" s="44"/>
      <c r="F60" s="44"/>
      <c r="G60" s="65"/>
      <c r="I60" s="57">
        <f t="shared" si="29"/>
        <v>0</v>
      </c>
      <c r="J60" s="52">
        <f t="shared" si="30"/>
        <v>0</v>
      </c>
      <c r="K60" s="52">
        <f t="shared" si="31"/>
        <v>0</v>
      </c>
      <c r="L60" s="52">
        <f t="shared" si="32"/>
        <v>0</v>
      </c>
      <c r="M60" s="89">
        <f t="shared" si="33"/>
        <v>0</v>
      </c>
      <c r="N60" s="89">
        <f t="shared" si="34"/>
        <v>0</v>
      </c>
      <c r="O60" s="65" t="s">
        <v>84</v>
      </c>
    </row>
    <row r="61" spans="1:15" ht="11.25">
      <c r="A61" s="42">
        <v>15</v>
      </c>
      <c r="B61" s="69">
        <f t="shared" si="20"/>
        <v>0.001681146969051629</v>
      </c>
      <c r="C61" s="70">
        <f t="shared" si="21"/>
        <v>0.00042028674226290725</v>
      </c>
      <c r="D61" s="70">
        <f t="shared" si="22"/>
        <v>0.00010086881814309774</v>
      </c>
      <c r="E61" s="44"/>
      <c r="F61" s="44"/>
      <c r="G61" s="65"/>
      <c r="I61" s="57">
        <f t="shared" si="29"/>
        <v>0</v>
      </c>
      <c r="J61" s="52">
        <f t="shared" si="30"/>
        <v>0</v>
      </c>
      <c r="K61" s="52">
        <f t="shared" si="31"/>
        <v>0</v>
      </c>
      <c r="L61" s="52">
        <f t="shared" si="32"/>
        <v>0</v>
      </c>
      <c r="M61" s="89">
        <f t="shared" si="33"/>
        <v>0</v>
      </c>
      <c r="N61" s="89">
        <f t="shared" si="34"/>
        <v>0</v>
      </c>
      <c r="O61" s="65" t="s">
        <v>84</v>
      </c>
    </row>
    <row r="62" spans="1:15" ht="11.25">
      <c r="A62" s="42">
        <v>16</v>
      </c>
      <c r="B62" s="69">
        <f t="shared" si="20"/>
        <v>0.000871403863554749</v>
      </c>
      <c r="C62" s="70">
        <f t="shared" si="21"/>
        <v>0.00021785096588868724</v>
      </c>
      <c r="D62" s="70">
        <f t="shared" si="22"/>
        <v>5.2284231813284933E-05</v>
      </c>
      <c r="E62" s="44"/>
      <c r="F62" s="44"/>
      <c r="G62" s="65"/>
      <c r="I62" s="57">
        <f t="shared" si="29"/>
        <v>0</v>
      </c>
      <c r="J62" s="52">
        <f t="shared" si="30"/>
        <v>0</v>
      </c>
      <c r="K62" s="52">
        <f t="shared" si="31"/>
        <v>0</v>
      </c>
      <c r="L62" s="52">
        <f t="shared" si="32"/>
        <v>0</v>
      </c>
      <c r="M62" s="89">
        <f t="shared" si="33"/>
        <v>0</v>
      </c>
      <c r="N62" s="89">
        <f t="shared" si="34"/>
        <v>0</v>
      </c>
      <c r="O62" s="65" t="s">
        <v>84</v>
      </c>
    </row>
    <row r="63" spans="1:26" ht="12" thickBot="1">
      <c r="A63" s="42">
        <v>17</v>
      </c>
      <c r="B63" s="71">
        <f t="shared" si="20"/>
        <v>0.00044618879680557424</v>
      </c>
      <c r="C63" s="72">
        <f t="shared" si="21"/>
        <v>0.00011154719920139356</v>
      </c>
      <c r="D63" s="72">
        <f t="shared" si="22"/>
        <v>2.677132780833445E-05</v>
      </c>
      <c r="E63" s="73"/>
      <c r="F63" s="73"/>
      <c r="G63" s="74"/>
      <c r="I63" s="58">
        <f t="shared" si="29"/>
        <v>0</v>
      </c>
      <c r="J63" s="59">
        <f t="shared" si="30"/>
        <v>0</v>
      </c>
      <c r="K63" s="59">
        <f t="shared" si="31"/>
        <v>0</v>
      </c>
      <c r="L63" s="59">
        <f t="shared" si="32"/>
        <v>0</v>
      </c>
      <c r="M63" s="94">
        <f t="shared" si="33"/>
        <v>0</v>
      </c>
      <c r="N63" s="94">
        <f t="shared" si="34"/>
        <v>0</v>
      </c>
      <c r="O63" s="74" t="s">
        <v>84</v>
      </c>
      <c r="W63" s="44"/>
      <c r="X63" s="44"/>
      <c r="Y63" s="44"/>
      <c r="Z63" s="44"/>
    </row>
    <row r="64" spans="23:26" ht="12" thickBot="1">
      <c r="W64" s="44"/>
      <c r="X64" s="44"/>
      <c r="Y64" s="44"/>
      <c r="Z64" s="44"/>
    </row>
    <row r="65" spans="1:26" ht="11.25">
      <c r="A65" s="132" t="s">
        <v>126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4"/>
      <c r="W65" s="41"/>
      <c r="X65" s="41"/>
      <c r="Y65" s="41"/>
      <c r="Z65" s="44"/>
    </row>
    <row r="66" spans="1:26" ht="11.25">
      <c r="A66" s="80"/>
      <c r="B66" s="81" t="s">
        <v>85</v>
      </c>
      <c r="C66" s="81" t="s">
        <v>86</v>
      </c>
      <c r="D66" s="81" t="s">
        <v>87</v>
      </c>
      <c r="E66" s="81" t="s">
        <v>88</v>
      </c>
      <c r="F66" s="81" t="s">
        <v>89</v>
      </c>
      <c r="G66" s="81" t="s">
        <v>94</v>
      </c>
      <c r="H66" s="81" t="s">
        <v>95</v>
      </c>
      <c r="I66" s="81" t="s">
        <v>96</v>
      </c>
      <c r="J66" s="81" t="s">
        <v>97</v>
      </c>
      <c r="K66" s="81" t="s">
        <v>98</v>
      </c>
      <c r="L66" s="81" t="s">
        <v>99</v>
      </c>
      <c r="M66" s="81" t="s">
        <v>100</v>
      </c>
      <c r="N66" s="81" t="s">
        <v>101</v>
      </c>
      <c r="O66" s="81" t="s">
        <v>102</v>
      </c>
      <c r="P66" s="81" t="s">
        <v>103</v>
      </c>
      <c r="Q66" s="81" t="s">
        <v>104</v>
      </c>
      <c r="R66" s="81" t="s">
        <v>105</v>
      </c>
      <c r="S66" s="81" t="s">
        <v>106</v>
      </c>
      <c r="T66" s="81" t="s">
        <v>107</v>
      </c>
      <c r="U66" s="81" t="s">
        <v>108</v>
      </c>
      <c r="V66" s="17" t="s">
        <v>109</v>
      </c>
      <c r="W66" s="44"/>
      <c r="X66" s="44"/>
      <c r="Y66" s="44"/>
      <c r="Z66" s="44"/>
    </row>
    <row r="67" spans="1:22" ht="11.25">
      <c r="A67" s="83">
        <v>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  <row r="68" spans="1:22" ht="11.25">
      <c r="A68" s="83">
        <v>2</v>
      </c>
      <c r="B68" s="16" t="e">
        <f>('Summary Data'!B6-('Summary Data'!B7*'Summary Data'!B$39-'Summary Data'!B24*'Summary Data'!B$40)*$A68/17)</f>
        <v>#DIV/0!</v>
      </c>
      <c r="C68" s="16">
        <f>('Summary Data'!C6-('Summary Data'!C7*'Summary Data'!C$39-'Summary Data'!C24*'Summary Data'!C$40)*$A68/17)</f>
        <v>-1.154967439552033</v>
      </c>
      <c r="D68" s="16">
        <f>('Summary Data'!D6-('Summary Data'!D7*'Summary Data'!D$39-'Summary Data'!D24*'Summary Data'!D$40)*$A68/17)</f>
        <v>-0.9630344336951374</v>
      </c>
      <c r="E68" s="16">
        <f>('Summary Data'!E6-('Summary Data'!E7*'Summary Data'!E$39-'Summary Data'!E24*'Summary Data'!E$40)*$A68/17)</f>
        <v>-1.0696934516279835</v>
      </c>
      <c r="F68" s="16">
        <f>('Summary Data'!F6-('Summary Data'!F7*'Summary Data'!F$39-'Summary Data'!F24*'Summary Data'!F$40)*$A68/17)</f>
        <v>-0.5856278284267009</v>
      </c>
      <c r="G68" s="16">
        <f>('Summary Data'!G6-('Summary Data'!G7*'Summary Data'!G$39-'Summary Data'!G24*'Summary Data'!G$40)*$A68/17)</f>
        <v>-1.6413434191227536</v>
      </c>
      <c r="H68" s="16">
        <f>('Summary Data'!H6-('Summary Data'!H7*'Summary Data'!H$39-'Summary Data'!H24*'Summary Data'!H$40)*$A68/17)</f>
        <v>-0.6824019171889714</v>
      </c>
      <c r="I68" s="16">
        <f>('Summary Data'!I6-('Summary Data'!I7*'Summary Data'!I$39-'Summary Data'!I24*'Summary Data'!I$40)*$A68/17)</f>
        <v>-0.28055635460943174</v>
      </c>
      <c r="J68" s="16">
        <f>('Summary Data'!J6-('Summary Data'!J7*'Summary Data'!J$39-'Summary Data'!J24*'Summary Data'!J$40)*$A68/17)</f>
        <v>-1.1195124343375675</v>
      </c>
      <c r="K68" s="16">
        <f>('Summary Data'!K6-('Summary Data'!K7*'Summary Data'!K$39-'Summary Data'!K24*'Summary Data'!K$40)*$A68/17)</f>
        <v>-0.9355916490826838</v>
      </c>
      <c r="L68" s="16">
        <f>('Summary Data'!L6-('Summary Data'!L7*'Summary Data'!L$39-'Summary Data'!L24*'Summary Data'!L$40)*$A68/17)</f>
        <v>-0.8775419952004493</v>
      </c>
      <c r="M68" s="16">
        <f>('Summary Data'!M6-('Summary Data'!M7*'Summary Data'!M$39-'Summary Data'!M24*'Summary Data'!M$40)*$A68/17)</f>
        <v>-1.4076848719118993</v>
      </c>
      <c r="N68" s="16">
        <f>('Summary Data'!N6-('Summary Data'!N7*'Summary Data'!N$39-'Summary Data'!N24*'Summary Data'!N$40)*$A68/17)</f>
        <v>-1.3887076126917812</v>
      </c>
      <c r="O68" s="16">
        <f>('Summary Data'!O6-('Summary Data'!O7*'Summary Data'!O$39-'Summary Data'!O24*'Summary Data'!O$40)*$A68/17)</f>
        <v>-0.5745601052253924</v>
      </c>
      <c r="P68" s="16">
        <f>('Summary Data'!P6-('Summary Data'!P7*'Summary Data'!P$39-'Summary Data'!P24*'Summary Data'!P$40)*$A68/17)</f>
        <v>-1.1754842162667911</v>
      </c>
      <c r="Q68" s="16">
        <f>('Summary Data'!Q6-('Summary Data'!Q7*'Summary Data'!Q$39-'Summary Data'!Q24*'Summary Data'!Q$40)*$A68/17)</f>
        <v>-1.2217602731691901</v>
      </c>
      <c r="R68" s="16">
        <f>('Summary Data'!R6-('Summary Data'!R7*'Summary Data'!R$39-'Summary Data'!R24*'Summary Data'!R$40)*$A68/17)</f>
        <v>-0.991585197869727</v>
      </c>
      <c r="S68" s="16">
        <f>('Summary Data'!S6-('Summary Data'!S7*'Summary Data'!S$39-'Summary Data'!S24*'Summary Data'!S$40)*$A68/17)</f>
        <v>-0.8559804339337062</v>
      </c>
      <c r="T68" s="16">
        <f>('Summary Data'!T6-('Summary Data'!T7*'Summary Data'!T$39-'Summary Data'!T24*'Summary Data'!T$40)*$A68/17)</f>
        <v>-0.2664748515023516</v>
      </c>
      <c r="U68" s="16" t="e">
        <f>('Summary Data'!U6-('Summary Data'!U7*'Summary Data'!U$39-'Summary Data'!U24*'Summary Data'!U$40)*$A68/17)</f>
        <v>#DIV/0!</v>
      </c>
      <c r="V68" s="82">
        <f>'Summary Data'!V6</f>
        <v>0</v>
      </c>
    </row>
    <row r="69" spans="1:22" ht="11.25">
      <c r="A69" s="83">
        <v>3</v>
      </c>
      <c r="B69" s="16" t="e">
        <f>('Summary Data'!B7-('Summary Data'!B8*'Summary Data'!B$39-'Summary Data'!B25*'Summary Data'!B$40)*$A69/17)</f>
        <v>#DIV/0!</v>
      </c>
      <c r="C69" s="16">
        <f>('Summary Data'!C7-('Summary Data'!C8*'Summary Data'!C$39-'Summary Data'!C25*'Summary Data'!C$40)*$A69/17)</f>
        <v>2.802627497419301</v>
      </c>
      <c r="D69" s="16">
        <f>('Summary Data'!D7-('Summary Data'!D8*'Summary Data'!D$39-'Summary Data'!D25*'Summary Data'!D$40)*$A69/17)</f>
        <v>2.8279748263284774</v>
      </c>
      <c r="E69" s="16">
        <f>('Summary Data'!E7-('Summary Data'!E8*'Summary Data'!E$39-'Summary Data'!E25*'Summary Data'!E$40)*$A69/17)</f>
        <v>2.3673837932597905</v>
      </c>
      <c r="F69" s="16">
        <f>('Summary Data'!F7-('Summary Data'!F8*'Summary Data'!F$39-'Summary Data'!F25*'Summary Data'!F$40)*$A69/17)</f>
        <v>1.8386974794615782</v>
      </c>
      <c r="G69" s="16">
        <f>('Summary Data'!G7-('Summary Data'!G8*'Summary Data'!G$39-'Summary Data'!G25*'Summary Data'!G$40)*$A69/17)</f>
        <v>2.1214300091400653</v>
      </c>
      <c r="H69" s="16">
        <f>('Summary Data'!H7-('Summary Data'!H8*'Summary Data'!H$39-'Summary Data'!H25*'Summary Data'!H$40)*$A69/17)</f>
        <v>1.4874947415371294</v>
      </c>
      <c r="I69" s="16">
        <f>('Summary Data'!I7-('Summary Data'!I8*'Summary Data'!I$39-'Summary Data'!I25*'Summary Data'!I$40)*$A69/17)</f>
        <v>2.2041790622353066</v>
      </c>
      <c r="J69" s="16">
        <f>('Summary Data'!J7-('Summary Data'!J8*'Summary Data'!J$39-'Summary Data'!J25*'Summary Data'!J$40)*$A69/17)</f>
        <v>1.5133932805640147</v>
      </c>
      <c r="K69" s="16">
        <f>('Summary Data'!K7-('Summary Data'!K8*'Summary Data'!K$39-'Summary Data'!K25*'Summary Data'!K$40)*$A69/17)</f>
        <v>1.6860685156397897</v>
      </c>
      <c r="L69" s="16">
        <f>('Summary Data'!L7-('Summary Data'!L8*'Summary Data'!L$39-'Summary Data'!L25*'Summary Data'!L$40)*$A69/17)</f>
        <v>1.5784957096983223</v>
      </c>
      <c r="M69" s="16">
        <f>('Summary Data'!M7-('Summary Data'!M8*'Summary Data'!M$39-'Summary Data'!M25*'Summary Data'!M$40)*$A69/17)</f>
        <v>2.167052237472919</v>
      </c>
      <c r="N69" s="16">
        <f>('Summary Data'!N7-('Summary Data'!N8*'Summary Data'!N$39-'Summary Data'!N25*'Summary Data'!N$40)*$A69/17)</f>
        <v>2.3255192105046945</v>
      </c>
      <c r="O69" s="16">
        <f>('Summary Data'!O7-('Summary Data'!O8*'Summary Data'!O$39-'Summary Data'!O25*'Summary Data'!O$40)*$A69/17)</f>
        <v>1.9688851528045233</v>
      </c>
      <c r="P69" s="16">
        <f>('Summary Data'!P7-('Summary Data'!P8*'Summary Data'!P$39-'Summary Data'!P25*'Summary Data'!P$40)*$A69/17)</f>
        <v>2.531529941910782</v>
      </c>
      <c r="Q69" s="16">
        <f>('Summary Data'!Q7-('Summary Data'!Q8*'Summary Data'!Q$39-'Summary Data'!Q25*'Summary Data'!Q$40)*$A69/17)</f>
        <v>2.0362016926480364</v>
      </c>
      <c r="R69" s="16">
        <f>('Summary Data'!R7-('Summary Data'!R8*'Summary Data'!R$39-'Summary Data'!R25*'Summary Data'!R$40)*$A69/17)</f>
        <v>1.714837600605527</v>
      </c>
      <c r="S69" s="16">
        <f>('Summary Data'!S7-('Summary Data'!S8*'Summary Data'!S$39-'Summary Data'!S25*'Summary Data'!S$40)*$A69/17)</f>
        <v>2.1927436157123217</v>
      </c>
      <c r="T69" s="16">
        <f>('Summary Data'!T7-('Summary Data'!T8*'Summary Data'!T$39-'Summary Data'!T25*'Summary Data'!T$40)*$A69/17)</f>
        <v>2.038300493746747</v>
      </c>
      <c r="U69" s="16" t="e">
        <f>('Summary Data'!U7-('Summary Data'!U8*'Summary Data'!U$39-'Summary Data'!U25*'Summary Data'!U$40)*$A69/17)</f>
        <v>#DIV/0!</v>
      </c>
      <c r="V69" s="82">
        <f>'Summary Data'!V7</f>
        <v>0</v>
      </c>
    </row>
    <row r="70" spans="1:22" ht="11.25">
      <c r="A70" s="83">
        <v>4</v>
      </c>
      <c r="B70" s="16" t="e">
        <f>('Summary Data'!B8-('Summary Data'!B9*'Summary Data'!B$39-'Summary Data'!B26*'Summary Data'!B$40)*$A70/17)</f>
        <v>#DIV/0!</v>
      </c>
      <c r="C70" s="16">
        <f>('Summary Data'!C8-('Summary Data'!C9*'Summary Data'!C$39-'Summary Data'!C26*'Summary Data'!C$40)*$A70/17)</f>
        <v>-0.2991753730226305</v>
      </c>
      <c r="D70" s="16">
        <f>('Summary Data'!D8-('Summary Data'!D9*'Summary Data'!D$39-'Summary Data'!D26*'Summary Data'!D$40)*$A70/17)</f>
        <v>-0.20307992395249508</v>
      </c>
      <c r="E70" s="16">
        <f>('Summary Data'!E8-('Summary Data'!E9*'Summary Data'!E$39-'Summary Data'!E26*'Summary Data'!E$40)*$A70/17)</f>
        <v>0.019410006460468157</v>
      </c>
      <c r="F70" s="16">
        <f>('Summary Data'!F8-('Summary Data'!F9*'Summary Data'!F$39-'Summary Data'!F26*'Summary Data'!F$40)*$A70/17)</f>
        <v>-0.19779112022040687</v>
      </c>
      <c r="G70" s="16">
        <f>('Summary Data'!G8-('Summary Data'!G9*'Summary Data'!G$39-'Summary Data'!G26*'Summary Data'!G$40)*$A70/17)</f>
        <v>0.14583820182761875</v>
      </c>
      <c r="H70" s="16">
        <f>('Summary Data'!H8-('Summary Data'!H9*'Summary Data'!H$39-'Summary Data'!H26*'Summary Data'!H$40)*$A70/17)</f>
        <v>0.07062955129698067</v>
      </c>
      <c r="I70" s="16">
        <f>('Summary Data'!I8-('Summary Data'!I9*'Summary Data'!I$39-'Summary Data'!I26*'Summary Data'!I$40)*$A70/17)</f>
        <v>-0.17540556800544713</v>
      </c>
      <c r="J70" s="16">
        <f>('Summary Data'!J8-('Summary Data'!J9*'Summary Data'!J$39-'Summary Data'!J26*'Summary Data'!J$40)*$A70/17)</f>
        <v>-0.2229504146859034</v>
      </c>
      <c r="K70" s="16">
        <f>('Summary Data'!K8-('Summary Data'!K9*'Summary Data'!K$39-'Summary Data'!K26*'Summary Data'!K$40)*$A70/17)</f>
        <v>-0.19526311425294712</v>
      </c>
      <c r="L70" s="16">
        <f>('Summary Data'!L8-('Summary Data'!L9*'Summary Data'!L$39-'Summary Data'!L26*'Summary Data'!L$40)*$A70/17)</f>
        <v>0.06584216613339233</v>
      </c>
      <c r="M70" s="16">
        <f>('Summary Data'!M8-('Summary Data'!M9*'Summary Data'!M$39-'Summary Data'!M26*'Summary Data'!M$40)*$A70/17)</f>
        <v>0.008286259323798596</v>
      </c>
      <c r="N70" s="16">
        <f>('Summary Data'!N8-('Summary Data'!N9*'Summary Data'!N$39-'Summary Data'!N26*'Summary Data'!N$40)*$A70/17)</f>
        <v>0.13373986972171745</v>
      </c>
      <c r="O70" s="16">
        <f>('Summary Data'!O8-('Summary Data'!O9*'Summary Data'!O$39-'Summary Data'!O26*'Summary Data'!O$40)*$A70/17)</f>
        <v>-0.13239425994644313</v>
      </c>
      <c r="P70" s="16">
        <f>('Summary Data'!P8-('Summary Data'!P9*'Summary Data'!P$39-'Summary Data'!P26*'Summary Data'!P$40)*$A70/17)</f>
        <v>-0.19836397348138074</v>
      </c>
      <c r="Q70" s="16">
        <f>('Summary Data'!Q8-('Summary Data'!Q9*'Summary Data'!Q$39-'Summary Data'!Q26*'Summary Data'!Q$40)*$A70/17)</f>
        <v>-0.09298564097746656</v>
      </c>
      <c r="R70" s="16">
        <f>('Summary Data'!R8-('Summary Data'!R9*'Summary Data'!R$39-'Summary Data'!R26*'Summary Data'!R$40)*$A70/17)</f>
        <v>-0.22302372275271018</v>
      </c>
      <c r="S70" s="16">
        <f>('Summary Data'!S8-('Summary Data'!S9*'Summary Data'!S$39-'Summary Data'!S26*'Summary Data'!S$40)*$A70/17)</f>
        <v>0.06744604778086882</v>
      </c>
      <c r="T70" s="16">
        <f>('Summary Data'!T8-('Summary Data'!T9*'Summary Data'!T$39-'Summary Data'!T26*'Summary Data'!T$40)*$A70/17)</f>
        <v>0.089027844170363</v>
      </c>
      <c r="U70" s="16" t="e">
        <f>('Summary Data'!U8-('Summary Data'!U9*'Summary Data'!U$39-'Summary Data'!U26*'Summary Data'!U$40)*$A70/17)</f>
        <v>#DIV/0!</v>
      </c>
      <c r="V70" s="82">
        <f>'Summary Data'!V8</f>
        <v>0</v>
      </c>
    </row>
    <row r="71" spans="1:22" ht="11.25">
      <c r="A71" s="83">
        <v>5</v>
      </c>
      <c r="B71" s="16" t="e">
        <f>('Summary Data'!B9-('Summary Data'!B10*'Summary Data'!B$39-'Summary Data'!B27*'Summary Data'!B$40)*$A71/17)</f>
        <v>#DIV/0!</v>
      </c>
      <c r="C71" s="16">
        <f>('Summary Data'!C9-('Summary Data'!C10*'Summary Data'!C$39-'Summary Data'!C27*'Summary Data'!C$40)*$A71/17)</f>
        <v>-0.4352011054562342</v>
      </c>
      <c r="D71" s="16">
        <f>('Summary Data'!D9-('Summary Data'!D10*'Summary Data'!D$39-'Summary Data'!D27*'Summary Data'!D$40)*$A71/17)</f>
        <v>-0.5673680092480535</v>
      </c>
      <c r="E71" s="16">
        <f>('Summary Data'!E9-('Summary Data'!E10*'Summary Data'!E$39-'Summary Data'!E27*'Summary Data'!E$40)*$A71/17)</f>
        <v>-0.4994099403555334</v>
      </c>
      <c r="F71" s="16">
        <f>('Summary Data'!F9-('Summary Data'!F10*'Summary Data'!F$39-'Summary Data'!F27*'Summary Data'!F$40)*$A71/17)</f>
        <v>-0.7835466569558394</v>
      </c>
      <c r="G71" s="16">
        <f>('Summary Data'!G9-('Summary Data'!G10*'Summary Data'!G$39-'Summary Data'!G27*'Summary Data'!G$40)*$A71/17)</f>
        <v>-0.6473247252852002</v>
      </c>
      <c r="H71" s="16">
        <f>('Summary Data'!H9-('Summary Data'!H10*'Summary Data'!H$39-'Summary Data'!H27*'Summary Data'!H$40)*$A71/17)</f>
        <v>-0.7752614035529265</v>
      </c>
      <c r="I71" s="16">
        <f>('Summary Data'!I9-('Summary Data'!I10*'Summary Data'!I$39-'Summary Data'!I27*'Summary Data'!I$40)*$A71/17)</f>
        <v>-0.7533070201998585</v>
      </c>
      <c r="J71" s="16">
        <f>('Summary Data'!J9-('Summary Data'!J10*'Summary Data'!J$39-'Summary Data'!J27*'Summary Data'!J$40)*$A71/17)</f>
        <v>-0.7973903311838991</v>
      </c>
      <c r="K71" s="16">
        <f>('Summary Data'!K9-('Summary Data'!K10*'Summary Data'!K$39-'Summary Data'!K27*'Summary Data'!K$40)*$A71/17)</f>
        <v>-0.6580268400437195</v>
      </c>
      <c r="L71" s="16">
        <f>('Summary Data'!L9-('Summary Data'!L10*'Summary Data'!L$39-'Summary Data'!L27*'Summary Data'!L$40)*$A71/17)</f>
        <v>-0.817555856074493</v>
      </c>
      <c r="M71" s="16">
        <f>('Summary Data'!M9-('Summary Data'!M10*'Summary Data'!M$39-'Summary Data'!M27*'Summary Data'!M$40)*$A71/17)</f>
        <v>-0.667101849708947</v>
      </c>
      <c r="N71" s="16">
        <f>('Summary Data'!N9-('Summary Data'!N10*'Summary Data'!N$39-'Summary Data'!N27*'Summary Data'!N$40)*$A71/17)</f>
        <v>-0.6101932615018892</v>
      </c>
      <c r="O71" s="16">
        <f>('Summary Data'!O9-('Summary Data'!O10*'Summary Data'!O$39-'Summary Data'!O27*'Summary Data'!O$40)*$A71/17)</f>
        <v>-0.5778885834980483</v>
      </c>
      <c r="P71" s="16">
        <f>('Summary Data'!P9-('Summary Data'!P10*'Summary Data'!P$39-'Summary Data'!P27*'Summary Data'!P$40)*$A71/17)</f>
        <v>-0.5194351049449331</v>
      </c>
      <c r="Q71" s="16">
        <f>('Summary Data'!Q9-('Summary Data'!Q10*'Summary Data'!Q$39-'Summary Data'!Q27*'Summary Data'!Q$40)*$A71/17)</f>
        <v>-0.44704920091438816</v>
      </c>
      <c r="R71" s="16">
        <f>('Summary Data'!R9-('Summary Data'!R10*'Summary Data'!R$39-'Summary Data'!R27*'Summary Data'!R$40)*$A71/17)</f>
        <v>-0.41662834780044666</v>
      </c>
      <c r="S71" s="16">
        <f>('Summary Data'!S9-('Summary Data'!S10*'Summary Data'!S$39-'Summary Data'!S27*'Summary Data'!S$40)*$A71/17)</f>
        <v>-0.6013861028543501</v>
      </c>
      <c r="T71" s="16">
        <f>('Summary Data'!T9-('Summary Data'!T10*'Summary Data'!T$39-'Summary Data'!T27*'Summary Data'!T$40)*$A71/17)</f>
        <v>-0.7237580112946945</v>
      </c>
      <c r="U71" s="16" t="e">
        <f>('Summary Data'!U9-('Summary Data'!U10*'Summary Data'!U$39-'Summary Data'!U27*'Summary Data'!U$40)*$A71/17)</f>
        <v>#DIV/0!</v>
      </c>
      <c r="V71" s="82">
        <f>'Summary Data'!V9</f>
        <v>0</v>
      </c>
    </row>
    <row r="72" spans="1:22" ht="11.25">
      <c r="A72" s="83">
        <v>6</v>
      </c>
      <c r="B72" s="16" t="e">
        <f>('Summary Data'!B10-('Summary Data'!B11*'Summary Data'!B$39-'Summary Data'!B28*'Summary Data'!B$40)*$A72/17)</f>
        <v>#DIV/0!</v>
      </c>
      <c r="C72" s="16">
        <f>('Summary Data'!C10-('Summary Data'!C11*'Summary Data'!C$39-'Summary Data'!C28*'Summary Data'!C$40)*$A72/17)</f>
        <v>-0.09535249330384804</v>
      </c>
      <c r="D72" s="16">
        <f>('Summary Data'!D10-('Summary Data'!D11*'Summary Data'!D$39-'Summary Data'!D28*'Summary Data'!D$40)*$A72/17)</f>
        <v>-0.027225802348238584</v>
      </c>
      <c r="E72" s="16">
        <f>('Summary Data'!E10-('Summary Data'!E11*'Summary Data'!E$39-'Summary Data'!E28*'Summary Data'!E$40)*$A72/17)</f>
        <v>0.036541489897879004</v>
      </c>
      <c r="F72" s="16">
        <f>('Summary Data'!F10-('Summary Data'!F11*'Summary Data'!F$39-'Summary Data'!F28*'Summary Data'!F$40)*$A72/17)</f>
        <v>-0.08712394213077165</v>
      </c>
      <c r="G72" s="16">
        <f>('Summary Data'!G10-('Summary Data'!G11*'Summary Data'!G$39-'Summary Data'!G28*'Summary Data'!G$40)*$A72/17)</f>
        <v>0.1379608134108415</v>
      </c>
      <c r="H72" s="16">
        <f>('Summary Data'!H10-('Summary Data'!H11*'Summary Data'!H$39-'Summary Data'!H28*'Summary Data'!H$40)*$A72/17)</f>
        <v>-0.061723049410933734</v>
      </c>
      <c r="I72" s="16">
        <f>('Summary Data'!I10-('Summary Data'!I11*'Summary Data'!I$39-'Summary Data'!I28*'Summary Data'!I$40)*$A72/17)</f>
        <v>-0.042653971489624416</v>
      </c>
      <c r="J72" s="16">
        <f>('Summary Data'!J10-('Summary Data'!J11*'Summary Data'!J$39-'Summary Data'!J28*'Summary Data'!J$40)*$A72/17)</f>
        <v>0.013057967270024527</v>
      </c>
      <c r="K72" s="16">
        <f>('Summary Data'!K10-('Summary Data'!K11*'Summary Data'!K$39-'Summary Data'!K28*'Summary Data'!K$40)*$A72/17)</f>
        <v>0.06129609004161439</v>
      </c>
      <c r="L72" s="16">
        <f>('Summary Data'!L10-('Summary Data'!L11*'Summary Data'!L$39-'Summary Data'!L28*'Summary Data'!L$40)*$A72/17)</f>
        <v>-0.07850615373147668</v>
      </c>
      <c r="M72" s="16">
        <f>('Summary Data'!M10-('Summary Data'!M11*'Summary Data'!M$39-'Summary Data'!M28*'Summary Data'!M$40)*$A72/17)</f>
        <v>-0.004368285002555816</v>
      </c>
      <c r="N72" s="16">
        <f>('Summary Data'!N10-('Summary Data'!N11*'Summary Data'!N$39-'Summary Data'!N28*'Summary Data'!N$40)*$A72/17)</f>
        <v>0.07856995630510483</v>
      </c>
      <c r="O72" s="16">
        <f>('Summary Data'!O10-('Summary Data'!O11*'Summary Data'!O$39-'Summary Data'!O28*'Summary Data'!O$40)*$A72/17)</f>
        <v>-0.0625166495087707</v>
      </c>
      <c r="P72" s="16">
        <f>('Summary Data'!P10-('Summary Data'!P11*'Summary Data'!P$39-'Summary Data'!P28*'Summary Data'!P$40)*$A72/17)</f>
        <v>-0.07613006357541324</v>
      </c>
      <c r="Q72" s="16">
        <f>('Summary Data'!Q10-('Summary Data'!Q11*'Summary Data'!Q$39-'Summary Data'!Q28*'Summary Data'!Q$40)*$A72/17)</f>
        <v>-0.005851204389315079</v>
      </c>
      <c r="R72" s="16">
        <f>('Summary Data'!R10-('Summary Data'!R11*'Summary Data'!R$39-'Summary Data'!R28*'Summary Data'!R$40)*$A72/17)</f>
        <v>0.10283152862673396</v>
      </c>
      <c r="S72" s="16">
        <f>('Summary Data'!S10-('Summary Data'!S11*'Summary Data'!S$39-'Summary Data'!S28*'Summary Data'!S$40)*$A72/17)</f>
        <v>0.17581818592844947</v>
      </c>
      <c r="T72" s="16">
        <f>('Summary Data'!T10-('Summary Data'!T11*'Summary Data'!T$39-'Summary Data'!T28*'Summary Data'!T$40)*$A72/17)</f>
        <v>-0.024128629167346316</v>
      </c>
      <c r="U72" s="16" t="e">
        <f>('Summary Data'!U10-('Summary Data'!U11*'Summary Data'!U$39-'Summary Data'!U28*'Summary Data'!U$40)*$A72/17)</f>
        <v>#DIV/0!</v>
      </c>
      <c r="V72" s="82">
        <f>'Summary Data'!V10</f>
        <v>0</v>
      </c>
    </row>
    <row r="73" spans="1:22" ht="11.25">
      <c r="A73" s="83">
        <v>7</v>
      </c>
      <c r="B73" s="16" t="e">
        <f>('Summary Data'!B11-('Summary Data'!B12*'Summary Data'!B$39-'Summary Data'!B29*'Summary Data'!B$40)*$A73/17)</f>
        <v>#DIV/0!</v>
      </c>
      <c r="C73" s="16">
        <f>('Summary Data'!C11-('Summary Data'!C12*'Summary Data'!C$39-'Summary Data'!C29*'Summary Data'!C$40)*$A73/17)</f>
        <v>0.7114204987766839</v>
      </c>
      <c r="D73" s="16">
        <f>('Summary Data'!D11-('Summary Data'!D12*'Summary Data'!D$39-'Summary Data'!D29*'Summary Data'!D$40)*$A73/17)</f>
        <v>0.6465150140939441</v>
      </c>
      <c r="E73" s="16">
        <f>('Summary Data'!E11-('Summary Data'!E12*'Summary Data'!E$39-'Summary Data'!E29*'Summary Data'!E$40)*$A73/17)</f>
        <v>0.6322780846327176</v>
      </c>
      <c r="F73" s="16">
        <f>('Summary Data'!F11-('Summary Data'!F12*'Summary Data'!F$39-'Summary Data'!F29*'Summary Data'!F$40)*$A73/17)</f>
        <v>0.5894281148042675</v>
      </c>
      <c r="G73" s="16">
        <f>('Summary Data'!G11-('Summary Data'!G12*'Summary Data'!G$39-'Summary Data'!G29*'Summary Data'!G$40)*$A73/17)</f>
        <v>0.6622528827560694</v>
      </c>
      <c r="H73" s="16">
        <f>('Summary Data'!H11-('Summary Data'!H12*'Summary Data'!H$39-'Summary Data'!H29*'Summary Data'!H$40)*$A73/17)</f>
        <v>0.5813648735913526</v>
      </c>
      <c r="I73" s="16">
        <f>('Summary Data'!I11-('Summary Data'!I12*'Summary Data'!I$39-'Summary Data'!I29*'Summary Data'!I$40)*$A73/17)</f>
        <v>0.651033489799456</v>
      </c>
      <c r="J73" s="16">
        <f>('Summary Data'!J11-('Summary Data'!J12*'Summary Data'!J$39-'Summary Data'!J29*'Summary Data'!J$40)*$A73/17)</f>
        <v>0.588703493018383</v>
      </c>
      <c r="K73" s="16">
        <f>('Summary Data'!K11-('Summary Data'!K12*'Summary Data'!K$39-'Summary Data'!K29*'Summary Data'!K$40)*$A73/17)</f>
        <v>0.649063562388919</v>
      </c>
      <c r="L73" s="16">
        <f>('Summary Data'!L11-('Summary Data'!L12*'Summary Data'!L$39-'Summary Data'!L29*'Summary Data'!L$40)*$A73/17)</f>
        <v>0.6125766095856338</v>
      </c>
      <c r="M73" s="16">
        <f>('Summary Data'!M11-('Summary Data'!M12*'Summary Data'!M$39-'Summary Data'!M29*'Summary Data'!M$40)*$A73/17)</f>
        <v>0.6598900603742968</v>
      </c>
      <c r="N73" s="16">
        <f>('Summary Data'!N11-('Summary Data'!N12*'Summary Data'!N$39-'Summary Data'!N29*'Summary Data'!N$40)*$A73/17)</f>
        <v>0.7084664985689456</v>
      </c>
      <c r="O73" s="16">
        <f>('Summary Data'!O11-('Summary Data'!O12*'Summary Data'!O$39-'Summary Data'!O29*'Summary Data'!O$40)*$A73/17)</f>
        <v>0.6604681448365393</v>
      </c>
      <c r="P73" s="16">
        <f>('Summary Data'!P11-('Summary Data'!P12*'Summary Data'!P$39-'Summary Data'!P29*'Summary Data'!P$40)*$A73/17)</f>
        <v>0.7295134949316473</v>
      </c>
      <c r="Q73" s="16">
        <f>('Summary Data'!Q11-('Summary Data'!Q12*'Summary Data'!Q$39-'Summary Data'!Q29*'Summary Data'!Q$40)*$A73/17)</f>
        <v>0.7596775090138376</v>
      </c>
      <c r="R73" s="16">
        <f>('Summary Data'!R11-('Summary Data'!R12*'Summary Data'!R$39-'Summary Data'!R29*'Summary Data'!R$40)*$A73/17)</f>
        <v>0.7150525748736488</v>
      </c>
      <c r="S73" s="16">
        <f>('Summary Data'!S11-('Summary Data'!S12*'Summary Data'!S$39-'Summary Data'!S29*'Summary Data'!S$40)*$A73/17)</f>
        <v>0.6235440721962826</v>
      </c>
      <c r="T73" s="16">
        <f>('Summary Data'!T11-('Summary Data'!T12*'Summary Data'!T$39-'Summary Data'!T29*'Summary Data'!T$40)*$A73/17)</f>
        <v>0.514384513870545</v>
      </c>
      <c r="U73" s="16" t="e">
        <f>('Summary Data'!U11-('Summary Data'!U12*'Summary Data'!U$39-'Summary Data'!U29*'Summary Data'!U$40)*$A73/17)</f>
        <v>#DIV/0!</v>
      </c>
      <c r="V73" s="82">
        <f>'Summary Data'!V11</f>
        <v>0</v>
      </c>
    </row>
    <row r="74" spans="1:22" ht="11.25">
      <c r="A74" s="83">
        <v>8</v>
      </c>
      <c r="B74" s="16" t="e">
        <f>('Summary Data'!B12-('Summary Data'!B13*'Summary Data'!B$39-'Summary Data'!B30*'Summary Data'!B$40)*$A74/17)</f>
        <v>#DIV/0!</v>
      </c>
      <c r="C74" s="16">
        <f>('Summary Data'!C12-('Summary Data'!C13*'Summary Data'!C$39-'Summary Data'!C30*'Summary Data'!C$40)*$A74/17)</f>
        <v>-0.05541165851358666</v>
      </c>
      <c r="D74" s="16">
        <f>('Summary Data'!D12-('Summary Data'!D13*'Summary Data'!D$39-'Summary Data'!D30*'Summary Data'!D$40)*$A74/17)</f>
        <v>-0.03008704185712137</v>
      </c>
      <c r="E74" s="16">
        <f>('Summary Data'!E12-('Summary Data'!E13*'Summary Data'!E$39-'Summary Data'!E30*'Summary Data'!E$40)*$A74/17)</f>
        <v>0.00649440167792284</v>
      </c>
      <c r="F74" s="16">
        <f>('Summary Data'!F12-('Summary Data'!F13*'Summary Data'!F$39-'Summary Data'!F30*'Summary Data'!F$40)*$A74/17)</f>
        <v>-0.031700833659915315</v>
      </c>
      <c r="G74" s="16">
        <f>('Summary Data'!G12-('Summary Data'!G13*'Summary Data'!G$39-'Summary Data'!G30*'Summary Data'!G$40)*$A74/17)</f>
        <v>0.011593581704164541</v>
      </c>
      <c r="H74" s="16">
        <f>('Summary Data'!H12-('Summary Data'!H13*'Summary Data'!H$39-'Summary Data'!H30*'Summary Data'!H$40)*$A74/17)</f>
        <v>-0.011949513368968595</v>
      </c>
      <c r="I74" s="16">
        <f>('Summary Data'!I12-('Summary Data'!I13*'Summary Data'!I$39-'Summary Data'!I30*'Summary Data'!I$40)*$A74/17)</f>
        <v>-0.028276096537385595</v>
      </c>
      <c r="J74" s="16">
        <f>('Summary Data'!J12-('Summary Data'!J13*'Summary Data'!J$39-'Summary Data'!J30*'Summary Data'!J$40)*$A74/17)</f>
        <v>-0.015488935961049645</v>
      </c>
      <c r="K74" s="16">
        <f>('Summary Data'!K12-('Summary Data'!K13*'Summary Data'!K$39-'Summary Data'!K30*'Summary Data'!K$40)*$A74/17)</f>
        <v>-0.013621060656106007</v>
      </c>
      <c r="L74" s="16">
        <f>('Summary Data'!L12-('Summary Data'!L13*'Summary Data'!L$39-'Summary Data'!L30*'Summary Data'!L$40)*$A74/17)</f>
        <v>-0.01884118873522088</v>
      </c>
      <c r="M74" s="16">
        <f>('Summary Data'!M12-('Summary Data'!M13*'Summary Data'!M$39-'Summary Data'!M30*'Summary Data'!M$40)*$A74/17)</f>
        <v>-0.01501570499715964</v>
      </c>
      <c r="N74" s="16">
        <f>('Summary Data'!N12-('Summary Data'!N13*'Summary Data'!N$39-'Summary Data'!N30*'Summary Data'!N$40)*$A74/17)</f>
        <v>0.006699451047244842</v>
      </c>
      <c r="O74" s="16">
        <f>('Summary Data'!O12-('Summary Data'!O13*'Summary Data'!O$39-'Summary Data'!O30*'Summary Data'!O$40)*$A74/17)</f>
        <v>-0.03145329797554042</v>
      </c>
      <c r="P74" s="16">
        <f>('Summary Data'!P12-('Summary Data'!P13*'Summary Data'!P$39-'Summary Data'!P30*'Summary Data'!P$40)*$A74/17)</f>
        <v>-0.01573605256539582</v>
      </c>
      <c r="Q74" s="16">
        <f>('Summary Data'!Q12-('Summary Data'!Q13*'Summary Data'!Q$39-'Summary Data'!Q30*'Summary Data'!Q$40)*$A74/17)</f>
        <v>0.008704264756048095</v>
      </c>
      <c r="R74" s="16">
        <f>('Summary Data'!R12-('Summary Data'!R13*'Summary Data'!R$39-'Summary Data'!R30*'Summary Data'!R$40)*$A74/17)</f>
        <v>-0.007001886529033621</v>
      </c>
      <c r="S74" s="16">
        <f>('Summary Data'!S12-('Summary Data'!S13*'Summary Data'!S$39-'Summary Data'!S30*'Summary Data'!S$40)*$A74/17)</f>
        <v>0.025676938719945197</v>
      </c>
      <c r="T74" s="16">
        <f>('Summary Data'!T12-('Summary Data'!T13*'Summary Data'!T$39-'Summary Data'!T30*'Summary Data'!T$40)*$A74/17)</f>
        <v>0.021478044472304753</v>
      </c>
      <c r="U74" s="16" t="e">
        <f>('Summary Data'!U12-('Summary Data'!U13*'Summary Data'!U$39-'Summary Data'!U30*'Summary Data'!U$40)*$A74/17)</f>
        <v>#DIV/0!</v>
      </c>
      <c r="V74" s="82">
        <f>'Summary Data'!V12</f>
        <v>0</v>
      </c>
    </row>
    <row r="75" spans="1:22" ht="11.25">
      <c r="A75" s="83">
        <v>9</v>
      </c>
      <c r="B75" s="16" t="e">
        <f>('Summary Data'!B13-('Summary Data'!B14*'Summary Data'!B$39-'Summary Data'!B31*'Summary Data'!B$40)*$A75/17)</f>
        <v>#DIV/0!</v>
      </c>
      <c r="C75" s="16">
        <f>('Summary Data'!C13-('Summary Data'!C14*'Summary Data'!C$39-'Summary Data'!C31*'Summary Data'!C$40)*$A75/17)</f>
        <v>0.28415661054723745</v>
      </c>
      <c r="D75" s="16">
        <f>('Summary Data'!D13-('Summary Data'!D14*'Summary Data'!D$39-'Summary Data'!D31*'Summary Data'!D$40)*$A75/17)</f>
        <v>0.2636802917717088</v>
      </c>
      <c r="E75" s="16">
        <f>('Summary Data'!E13-('Summary Data'!E14*'Summary Data'!E$39-'Summary Data'!E31*'Summary Data'!E$40)*$A75/17)</f>
        <v>0.26337089405562253</v>
      </c>
      <c r="F75" s="16">
        <f>('Summary Data'!F13-('Summary Data'!F14*'Summary Data'!F$39-'Summary Data'!F31*'Summary Data'!F$40)*$A75/17)</f>
        <v>0.28067479398918477</v>
      </c>
      <c r="G75" s="16">
        <f>('Summary Data'!G13-('Summary Data'!G14*'Summary Data'!G$39-'Summary Data'!G31*'Summary Data'!G$40)*$A75/17)</f>
        <v>0.2860502621092542</v>
      </c>
      <c r="H75" s="16">
        <f>('Summary Data'!H13-('Summary Data'!H14*'Summary Data'!H$39-'Summary Data'!H31*'Summary Data'!H$40)*$A75/17)</f>
        <v>0.28584627363378284</v>
      </c>
      <c r="I75" s="16">
        <f>('Summary Data'!I13-('Summary Data'!I14*'Summary Data'!I$39-'Summary Data'!I31*'Summary Data'!I$40)*$A75/17)</f>
        <v>0.27545689912097965</v>
      </c>
      <c r="J75" s="16">
        <f>('Summary Data'!J13-('Summary Data'!J14*'Summary Data'!J$39-'Summary Data'!J31*'Summary Data'!J$40)*$A75/17)</f>
        <v>0.2802307436737636</v>
      </c>
      <c r="K75" s="16">
        <f>('Summary Data'!K13-('Summary Data'!K14*'Summary Data'!K$39-'Summary Data'!K31*'Summary Data'!K$40)*$A75/17)</f>
        <v>0.2610848283467358</v>
      </c>
      <c r="L75" s="16">
        <f>('Summary Data'!L13-('Summary Data'!L14*'Summary Data'!L$39-'Summary Data'!L31*'Summary Data'!L$40)*$A75/17)</f>
        <v>0.2580901052258948</v>
      </c>
      <c r="M75" s="16">
        <f>('Summary Data'!M13-('Summary Data'!M14*'Summary Data'!M$39-'Summary Data'!M31*'Summary Data'!M$40)*$A75/17)</f>
        <v>0.26578792730078044</v>
      </c>
      <c r="N75" s="16">
        <f>('Summary Data'!N13-('Summary Data'!N14*'Summary Data'!N$39-'Summary Data'!N31*'Summary Data'!N$40)*$A75/17)</f>
        <v>0.2877088593403919</v>
      </c>
      <c r="O75" s="16">
        <f>('Summary Data'!O13-('Summary Data'!O14*'Summary Data'!O$39-'Summary Data'!O31*'Summary Data'!O$40)*$A75/17)</f>
        <v>0.2532557887427775</v>
      </c>
      <c r="P75" s="16">
        <f>('Summary Data'!P13-('Summary Data'!P14*'Summary Data'!P$39-'Summary Data'!P31*'Summary Data'!P$40)*$A75/17)</f>
        <v>0.2536948361442872</v>
      </c>
      <c r="Q75" s="16">
        <f>('Summary Data'!Q13-('Summary Data'!Q14*'Summary Data'!Q$39-'Summary Data'!Q31*'Summary Data'!Q$40)*$A75/17)</f>
        <v>0.24917785520888353</v>
      </c>
      <c r="R75" s="16">
        <f>('Summary Data'!R13-('Summary Data'!R14*'Summary Data'!R$39-'Summary Data'!R31*'Summary Data'!R$40)*$A75/17)</f>
        <v>0.25354634582025126</v>
      </c>
      <c r="S75" s="16">
        <f>('Summary Data'!S13-('Summary Data'!S14*'Summary Data'!S$39-'Summary Data'!S31*'Summary Data'!S$40)*$A75/17)</f>
        <v>0.25160609164468845</v>
      </c>
      <c r="T75" s="16">
        <f>('Summary Data'!T13-('Summary Data'!T14*'Summary Data'!T$39-'Summary Data'!T31*'Summary Data'!T$40)*$A75/17)</f>
        <v>0.2682583969123766</v>
      </c>
      <c r="U75" s="16" t="e">
        <f>('Summary Data'!U13-('Summary Data'!U14*'Summary Data'!U$39-'Summary Data'!U31*'Summary Data'!U$40)*$A75/17)</f>
        <v>#DIV/0!</v>
      </c>
      <c r="V75" s="82">
        <f>'Summary Data'!V13</f>
        <v>0</v>
      </c>
    </row>
    <row r="76" spans="1:22" ht="11.25">
      <c r="A76" s="83">
        <v>10</v>
      </c>
      <c r="B76" s="16" t="e">
        <f>('Summary Data'!B14-('Summary Data'!B15*'Summary Data'!B$39-'Summary Data'!B32*'Summary Data'!B$40)*$A76/17)</f>
        <v>#DIV/0!</v>
      </c>
      <c r="C76" s="16">
        <f>('Summary Data'!C14-('Summary Data'!C15*'Summary Data'!C$39-'Summary Data'!C32*'Summary Data'!C$40)*$A76/17)</f>
        <v>0</v>
      </c>
      <c r="D76" s="16">
        <f>('Summary Data'!D14-('Summary Data'!D15*'Summary Data'!D$39-'Summary Data'!D32*'Summary Data'!D$40)*$A76/17)</f>
        <v>0</v>
      </c>
      <c r="E76" s="16">
        <f>('Summary Data'!E14-('Summary Data'!E15*'Summary Data'!E$39-'Summary Data'!E32*'Summary Data'!E$40)*$A76/17)</f>
        <v>2.7755575615628914E-17</v>
      </c>
      <c r="F76" s="16">
        <f>('Summary Data'!F14-('Summary Data'!F15*'Summary Data'!F$39-'Summary Data'!F32*'Summary Data'!F$40)*$A76/17)</f>
        <v>0</v>
      </c>
      <c r="G76" s="16">
        <f>('Summary Data'!G14-('Summary Data'!G15*'Summary Data'!G$39-'Summary Data'!G32*'Summary Data'!G$40)*$A76/17)</f>
        <v>-3.469446951953614E-18</v>
      </c>
      <c r="H76" s="16">
        <f>('Summary Data'!H14-('Summary Data'!H15*'Summary Data'!H$39-'Summary Data'!H32*'Summary Data'!H$40)*$A76/17)</f>
        <v>-3.469446951953614E-18</v>
      </c>
      <c r="I76" s="16">
        <f>('Summary Data'!I14-('Summary Data'!I15*'Summary Data'!I$39-'Summary Data'!I32*'Summary Data'!I$40)*$A76/17)</f>
        <v>0</v>
      </c>
      <c r="J76" s="16">
        <f>('Summary Data'!J14-('Summary Data'!J15*'Summary Data'!J$39-'Summary Data'!J32*'Summary Data'!J$40)*$A76/17)</f>
        <v>-1.3877787807814457E-17</v>
      </c>
      <c r="K76" s="16">
        <f>('Summary Data'!K14-('Summary Data'!K15*'Summary Data'!K$39-'Summary Data'!K32*'Summary Data'!K$40)*$A76/17)</f>
        <v>5.551115123125783E-17</v>
      </c>
      <c r="L76" s="16">
        <f>('Summary Data'!L14-('Summary Data'!L15*'Summary Data'!L$39-'Summary Data'!L32*'Summary Data'!L$40)*$A76/17)</f>
        <v>0</v>
      </c>
      <c r="M76" s="16">
        <f>('Summary Data'!M14-('Summary Data'!M15*'Summary Data'!M$39-'Summary Data'!M32*'Summary Data'!M$40)*$A76/17)</f>
        <v>-1.3877787807814457E-17</v>
      </c>
      <c r="N76" s="16">
        <f>('Summary Data'!N14-('Summary Data'!N15*'Summary Data'!N$39-'Summary Data'!N32*'Summary Data'!N$40)*$A76/17)</f>
        <v>0</v>
      </c>
      <c r="O76" s="16">
        <f>('Summary Data'!O14-('Summary Data'!O15*'Summary Data'!O$39-'Summary Data'!O32*'Summary Data'!O$40)*$A76/17)</f>
        <v>-2.7755575615628914E-17</v>
      </c>
      <c r="P76" s="16">
        <f>('Summary Data'!P14-('Summary Data'!P15*'Summary Data'!P$39-'Summary Data'!P32*'Summary Data'!P$40)*$A76/17)</f>
        <v>8.326672684688674E-17</v>
      </c>
      <c r="Q76" s="16">
        <f>('Summary Data'!Q14-('Summary Data'!Q15*'Summary Data'!Q$39-'Summary Data'!Q32*'Summary Data'!Q$40)*$A76/17)</f>
        <v>-2.7755575615628914E-17</v>
      </c>
      <c r="R76" s="16">
        <f>('Summary Data'!R14-('Summary Data'!R15*'Summary Data'!R$39-'Summary Data'!R32*'Summary Data'!R$40)*$A76/17)</f>
        <v>0</v>
      </c>
      <c r="S76" s="16">
        <f>('Summary Data'!S14-('Summary Data'!S15*'Summary Data'!S$39-'Summary Data'!S32*'Summary Data'!S$40)*$A76/17)</f>
        <v>2.7755575615628914E-17</v>
      </c>
      <c r="T76" s="16">
        <f>('Summary Data'!T14-('Summary Data'!T15*'Summary Data'!T$39-'Summary Data'!T32*'Summary Data'!T$40)*$A76/17)</f>
        <v>0</v>
      </c>
      <c r="U76" s="16" t="e">
        <f>('Summary Data'!U14-('Summary Data'!U15*'Summary Data'!U$39-'Summary Data'!U32*'Summary Data'!U$40)*$A76/17)</f>
        <v>#DIV/0!</v>
      </c>
      <c r="V76" s="82">
        <f>'Summary Data'!V14</f>
        <v>0</v>
      </c>
    </row>
    <row r="77" spans="1:22" ht="11.25">
      <c r="A77" s="83">
        <v>11</v>
      </c>
      <c r="B77" s="16" t="e">
        <f>('Summary Data'!B15-('Summary Data'!B16*'Summary Data'!B$39-'Summary Data'!B33*'Summary Data'!B$40)*$A77/17)</f>
        <v>#DIV/0!</v>
      </c>
      <c r="C77" s="16">
        <f>('Summary Data'!C15-('Summary Data'!C16*'Summary Data'!C$39-'Summary Data'!C33*'Summary Data'!C$40)*$A77/17)</f>
        <v>0.7373051802942224</v>
      </c>
      <c r="D77" s="16">
        <f>('Summary Data'!D15-('Summary Data'!D16*'Summary Data'!D$39-'Summary Data'!D33*'Summary Data'!D$40)*$A77/17)</f>
        <v>0.7368401823597204</v>
      </c>
      <c r="E77" s="16">
        <f>('Summary Data'!E15-('Summary Data'!E16*'Summary Data'!E$39-'Summary Data'!E33*'Summary Data'!E$40)*$A77/17)</f>
        <v>0.738876869889449</v>
      </c>
      <c r="F77" s="16">
        <f>('Summary Data'!F15-('Summary Data'!F16*'Summary Data'!F$39-'Summary Data'!F33*'Summary Data'!F$40)*$A77/17)</f>
        <v>0.7451311006163401</v>
      </c>
      <c r="G77" s="16">
        <f>('Summary Data'!G15-('Summary Data'!G16*'Summary Data'!G$39-'Summary Data'!G33*'Summary Data'!G$40)*$A77/17)</f>
        <v>0.7437072724231869</v>
      </c>
      <c r="H77" s="16">
        <f>('Summary Data'!H15-('Summary Data'!H16*'Summary Data'!H$39-'Summary Data'!H33*'Summary Data'!H$40)*$A77/17)</f>
        <v>0.7486598293953621</v>
      </c>
      <c r="I77" s="16">
        <f>('Summary Data'!I15-('Summary Data'!I16*'Summary Data'!I$39-'Summary Data'!I33*'Summary Data'!I$40)*$A77/17)</f>
        <v>0.7369724926577953</v>
      </c>
      <c r="J77" s="16">
        <f>('Summary Data'!J15-('Summary Data'!J16*'Summary Data'!J$39-'Summary Data'!J33*'Summary Data'!J$40)*$A77/17)</f>
        <v>0.7484700480798462</v>
      </c>
      <c r="K77" s="16">
        <f>('Summary Data'!K15-('Summary Data'!K16*'Summary Data'!K$39-'Summary Data'!K33*'Summary Data'!K$40)*$A77/17)</f>
        <v>0.7363351957388775</v>
      </c>
      <c r="L77" s="16">
        <f>('Summary Data'!L15-('Summary Data'!L16*'Summary Data'!L$39-'Summary Data'!L33*'Summary Data'!L$40)*$A77/17)</f>
        <v>0.7351241473594412</v>
      </c>
      <c r="M77" s="16">
        <f>('Summary Data'!M15-('Summary Data'!M16*'Summary Data'!M$39-'Summary Data'!M33*'Summary Data'!M$40)*$A77/17)</f>
        <v>0.7323113624207157</v>
      </c>
      <c r="N77" s="16">
        <f>('Summary Data'!N15-('Summary Data'!N16*'Summary Data'!N$39-'Summary Data'!N33*'Summary Data'!N$40)*$A77/17)</f>
        <v>0.7327122296834564</v>
      </c>
      <c r="O77" s="16">
        <f>('Summary Data'!O15-('Summary Data'!O16*'Summary Data'!O$39-'Summary Data'!O33*'Summary Data'!O$40)*$A77/17)</f>
        <v>0.7316709739931687</v>
      </c>
      <c r="P77" s="16">
        <f>('Summary Data'!P15-('Summary Data'!P16*'Summary Data'!P$39-'Summary Data'!P33*'Summary Data'!P$40)*$A77/17)</f>
        <v>0.7259569159236336</v>
      </c>
      <c r="Q77" s="16">
        <f>('Summary Data'!Q15-('Summary Data'!Q16*'Summary Data'!Q$39-'Summary Data'!Q33*'Summary Data'!Q$40)*$A77/17)</f>
        <v>0.7239204533383682</v>
      </c>
      <c r="R77" s="16">
        <f>('Summary Data'!R15-('Summary Data'!R16*'Summary Data'!R$39-'Summary Data'!R33*'Summary Data'!R$40)*$A77/17)</f>
        <v>0.7275397542697787</v>
      </c>
      <c r="S77" s="16">
        <f>('Summary Data'!S15-('Summary Data'!S16*'Summary Data'!S$39-'Summary Data'!S33*'Summary Data'!S$40)*$A77/17)</f>
        <v>0.7278298199984584</v>
      </c>
      <c r="T77" s="16">
        <f>('Summary Data'!T15-('Summary Data'!T16*'Summary Data'!T$39-'Summary Data'!T33*'Summary Data'!T$40)*$A77/17)</f>
        <v>0.740460697740636</v>
      </c>
      <c r="U77" s="16" t="e">
        <f>('Summary Data'!U15-('Summary Data'!U16*'Summary Data'!U$39-'Summary Data'!U33*'Summary Data'!U$40)*$A77/17)</f>
        <v>#DIV/0!</v>
      </c>
      <c r="V77" s="82">
        <f>'Summary Data'!V15</f>
        <v>0</v>
      </c>
    </row>
    <row r="78" spans="1:23" ht="11.25">
      <c r="A78" s="83">
        <v>12</v>
      </c>
      <c r="B78" s="16" t="e">
        <f>('Summary Data'!B16-('Summary Data'!B17*'Summary Data'!B$39-'Summary Data'!B34*'Summary Data'!B$40)*$A78/17)*10</f>
        <v>#DIV/0!</v>
      </c>
      <c r="C78" s="16">
        <f>('Summary Data'!C16-('Summary Data'!C17*'Summary Data'!C$39-'Summary Data'!C34*'Summary Data'!C$40)*$A78/17)*10</f>
        <v>0.01577457256108212</v>
      </c>
      <c r="D78" s="16">
        <f>('Summary Data'!D16-('Summary Data'!D17*'Summary Data'!D$39-'Summary Data'!D34*'Summary Data'!D$40)*$A78/17)*10</f>
        <v>-0.007372009088770781</v>
      </c>
      <c r="E78" s="16">
        <f>('Summary Data'!E16-('Summary Data'!E17*'Summary Data'!E$39-'Summary Data'!E34*'Summary Data'!E$40)*$A78/17)*10</f>
        <v>-0.02288169105310829</v>
      </c>
      <c r="F78" s="16">
        <f>('Summary Data'!F16-('Summary Data'!F17*'Summary Data'!F$39-'Summary Data'!F34*'Summary Data'!F$40)*$A78/17)*10</f>
        <v>0.01588574393805029</v>
      </c>
      <c r="G78" s="16">
        <f>('Summary Data'!G16-('Summary Data'!G17*'Summary Data'!G$39-'Summary Data'!G34*'Summary Data'!G$40)*$A78/17)*10</f>
        <v>-0.0001526005299480604</v>
      </c>
      <c r="H78" s="16">
        <f>('Summary Data'!H16-('Summary Data'!H17*'Summary Data'!H$39-'Summary Data'!H34*'Summary Data'!H$40)*$A78/17)*10</f>
        <v>0.017854517656570083</v>
      </c>
      <c r="I78" s="16">
        <f>('Summary Data'!I16-('Summary Data'!I17*'Summary Data'!I$39-'Summary Data'!I34*'Summary Data'!I$40)*$A78/17)*10</f>
        <v>-0.0017922089965668152</v>
      </c>
      <c r="J78" s="16">
        <f>('Summary Data'!J16-('Summary Data'!J17*'Summary Data'!J$39-'Summary Data'!J34*'Summary Data'!J$40)*$A78/17)*10</f>
        <v>-0.042387139823025</v>
      </c>
      <c r="K78" s="16">
        <f>('Summary Data'!K16-('Summary Data'!K17*'Summary Data'!K$39-'Summary Data'!K34*'Summary Data'!K$40)*$A78/17)*10</f>
        <v>-0.03158833588595644</v>
      </c>
      <c r="L78" s="16">
        <f>('Summary Data'!L16-('Summary Data'!L17*'Summary Data'!L$39-'Summary Data'!L34*'Summary Data'!L$40)*$A78/17)*10</f>
        <v>-0.02930626242775871</v>
      </c>
      <c r="M78" s="16">
        <f>('Summary Data'!M16-('Summary Data'!M17*'Summary Data'!M$39-'Summary Data'!M34*'Summary Data'!M$40)*$A78/17)*10</f>
        <v>0.003780862336743955</v>
      </c>
      <c r="N78" s="16">
        <f>('Summary Data'!N16-('Summary Data'!N17*'Summary Data'!N$39-'Summary Data'!N34*'Summary Data'!N$40)*$A78/17)*10</f>
        <v>-0.01724526456866455</v>
      </c>
      <c r="O78" s="16">
        <f>('Summary Data'!O16-('Summary Data'!O17*'Summary Data'!O$39-'Summary Data'!O34*'Summary Data'!O$40)*$A78/17)*10</f>
        <v>-0.01730985520275896</v>
      </c>
      <c r="P78" s="16">
        <f>('Summary Data'!P16-('Summary Data'!P17*'Summary Data'!P$39-'Summary Data'!P34*'Summary Data'!P$40)*$A78/17)*10</f>
        <v>-0.031095339718018103</v>
      </c>
      <c r="Q78" s="16">
        <f>('Summary Data'!Q16-('Summary Data'!Q17*'Summary Data'!Q$39-'Summary Data'!Q34*'Summary Data'!Q$40)*$A78/17)*10</f>
        <v>-0.03128209032776795</v>
      </c>
      <c r="R78" s="16">
        <f>('Summary Data'!R16-('Summary Data'!R17*'Summary Data'!R$39-'Summary Data'!R34*'Summary Data'!R$40)*$A78/17)*10</f>
        <v>-0.020684193460078007</v>
      </c>
      <c r="S78" s="16">
        <f>('Summary Data'!S16-('Summary Data'!S17*'Summary Data'!S$39-'Summary Data'!S34*'Summary Data'!S$40)*$A78/17)*10</f>
        <v>-0.031674068282166803</v>
      </c>
      <c r="T78" s="16">
        <f>('Summary Data'!T16-('Summary Data'!T17*'Summary Data'!T$39-'Summary Data'!T34*'Summary Data'!T$40)*$A78/17)*10</f>
        <v>-0.012042891263157607</v>
      </c>
      <c r="U78" s="16" t="e">
        <f>('Summary Data'!U16-('Summary Data'!U17*'Summary Data'!U$39-'Summary Data'!U34*'Summary Data'!U$40)*$A78/17)*10</f>
        <v>#DIV/0!</v>
      </c>
      <c r="V78" s="82">
        <f>'Summary Data'!V16*10</f>
        <v>0</v>
      </c>
      <c r="W78" s="42" t="s">
        <v>90</v>
      </c>
    </row>
    <row r="79" spans="1:23" ht="11.25">
      <c r="A79" s="83">
        <v>13</v>
      </c>
      <c r="B79" s="16" t="e">
        <f>('Summary Data'!B17-('Summary Data'!B18*'Summary Data'!B$39-'Summary Data'!B35*'Summary Data'!B$40)*$A79/17)*10</f>
        <v>#DIV/0!</v>
      </c>
      <c r="C79" s="16">
        <f>('Summary Data'!C17-('Summary Data'!C18*'Summary Data'!C$39-'Summary Data'!C35*'Summary Data'!C$40)*$A79/17)*10</f>
        <v>0.8658638204838178</v>
      </c>
      <c r="D79" s="16">
        <f>('Summary Data'!D17-('Summary Data'!D18*'Summary Data'!D$39-'Summary Data'!D35*'Summary Data'!D$40)*$A79/17)*10</f>
        <v>0.8510181171007981</v>
      </c>
      <c r="E79" s="16">
        <f>('Summary Data'!E17-('Summary Data'!E18*'Summary Data'!E$39-'Summary Data'!E35*'Summary Data'!E$40)*$A79/17)*10</f>
        <v>0.8485997970164181</v>
      </c>
      <c r="F79" s="16">
        <f>('Summary Data'!F17-('Summary Data'!F18*'Summary Data'!F$39-'Summary Data'!F35*'Summary Data'!F$40)*$A79/17)*10</f>
        <v>0.8506372213182816</v>
      </c>
      <c r="G79" s="16">
        <f>('Summary Data'!G17-('Summary Data'!G18*'Summary Data'!G$39-'Summary Data'!G35*'Summary Data'!G$40)*$A79/17)*10</f>
        <v>0.8427611800963675</v>
      </c>
      <c r="H79" s="16">
        <f>('Summary Data'!H17-('Summary Data'!H18*'Summary Data'!H$39-'Summary Data'!H35*'Summary Data'!H$40)*$A79/17)*10</f>
        <v>0.8400021205137055</v>
      </c>
      <c r="I79" s="16">
        <f>('Summary Data'!I17-('Summary Data'!I18*'Summary Data'!I$39-'Summary Data'!I35*'Summary Data'!I$40)*$A79/17)*10</f>
        <v>0.8388119072573981</v>
      </c>
      <c r="J79" s="16">
        <f>('Summary Data'!J17-('Summary Data'!J18*'Summary Data'!J$39-'Summary Data'!J35*'Summary Data'!J$40)*$A79/17)*10</f>
        <v>0.84139504581324</v>
      </c>
      <c r="K79" s="16">
        <f>('Summary Data'!K17-('Summary Data'!K18*'Summary Data'!K$39-'Summary Data'!K35*'Summary Data'!K$40)*$A79/17)*10</f>
        <v>0.8296291041883843</v>
      </c>
      <c r="L79" s="16">
        <f>('Summary Data'!L17-('Summary Data'!L18*'Summary Data'!L$39-'Summary Data'!L35*'Summary Data'!L$40)*$A79/17)*10</f>
        <v>0.8136075017206322</v>
      </c>
      <c r="M79" s="16">
        <f>('Summary Data'!M17-('Summary Data'!M18*'Summary Data'!M$39-'Summary Data'!M35*'Summary Data'!M$40)*$A79/17)*10</f>
        <v>0.8455919703467905</v>
      </c>
      <c r="N79" s="16">
        <f>('Summary Data'!N17-('Summary Data'!N18*'Summary Data'!N$39-'Summary Data'!N35*'Summary Data'!N$40)*$A79/17)*10</f>
        <v>0.8098374336721215</v>
      </c>
      <c r="O79" s="16">
        <f>('Summary Data'!O17-('Summary Data'!O18*'Summary Data'!O$39-'Summary Data'!O35*'Summary Data'!O$40)*$A79/17)*10</f>
        <v>0.8194553351129263</v>
      </c>
      <c r="P79" s="16">
        <f>('Summary Data'!P17-('Summary Data'!P18*'Summary Data'!P$39-'Summary Data'!P35*'Summary Data'!P$40)*$A79/17)*10</f>
        <v>0.8053194997174471</v>
      </c>
      <c r="Q79" s="16">
        <f>('Summary Data'!Q17-('Summary Data'!Q18*'Summary Data'!Q$39-'Summary Data'!Q35*'Summary Data'!Q$40)*$A79/17)*10</f>
        <v>0.7744974480184565</v>
      </c>
      <c r="R79" s="16">
        <f>('Summary Data'!R17-('Summary Data'!R18*'Summary Data'!R$39-'Summary Data'!R35*'Summary Data'!R$40)*$A79/17)*10</f>
        <v>0.7852598568964024</v>
      </c>
      <c r="S79" s="16">
        <f>('Summary Data'!S17-('Summary Data'!S18*'Summary Data'!S$39-'Summary Data'!S35*'Summary Data'!S$40)*$A79/17)*10</f>
        <v>0.8275778522169963</v>
      </c>
      <c r="T79" s="16">
        <f>('Summary Data'!T17-('Summary Data'!T18*'Summary Data'!T$39-'Summary Data'!T35*'Summary Data'!T$40)*$A79/17)*10</f>
        <v>0.8288629800938385</v>
      </c>
      <c r="U79" s="16" t="e">
        <f>('Summary Data'!U17-('Summary Data'!U18*'Summary Data'!U$39-'Summary Data'!U35*'Summary Data'!U$40)*$A79/17)*10</f>
        <v>#DIV/0!</v>
      </c>
      <c r="V79" s="82">
        <f>'Summary Data'!V17*10</f>
        <v>0</v>
      </c>
      <c r="W79" s="42" t="s">
        <v>90</v>
      </c>
    </row>
    <row r="80" spans="1:23" ht="11.25">
      <c r="A80" s="83">
        <v>14</v>
      </c>
      <c r="B80" s="16" t="e">
        <f>('Summary Data'!B18-('Summary Data'!B19*'Summary Data'!B$39-'Summary Data'!B36*'Summary Data'!B$40)*$A80/17)*10</f>
        <v>#DIV/0!</v>
      </c>
      <c r="C80" s="16">
        <f>('Summary Data'!C18-('Summary Data'!C19*'Summary Data'!C$39-'Summary Data'!C36*'Summary Data'!C$40)*$A80/17)*10</f>
        <v>0.033107423659074695</v>
      </c>
      <c r="D80" s="16">
        <f>('Summary Data'!D18-('Summary Data'!D19*'Summary Data'!D$39-'Summary Data'!D36*'Summary Data'!D$40)*$A80/17)*10</f>
        <v>0.020773611553372283</v>
      </c>
      <c r="E80" s="16">
        <f>('Summary Data'!E18-('Summary Data'!E19*'Summary Data'!E$39-'Summary Data'!E36*'Summary Data'!E$40)*$A80/17)*10</f>
        <v>0.026091393351491722</v>
      </c>
      <c r="F80" s="16">
        <f>('Summary Data'!F18-('Summary Data'!F19*'Summary Data'!F$39-'Summary Data'!F36*'Summary Data'!F$40)*$A80/17)*10</f>
        <v>0.03323462376219568</v>
      </c>
      <c r="G80" s="16">
        <f>('Summary Data'!G18-('Summary Data'!G19*'Summary Data'!G$39-'Summary Data'!G36*'Summary Data'!G$40)*$A80/17)*10</f>
        <v>0.0018726473499984595</v>
      </c>
      <c r="H80" s="16">
        <f>('Summary Data'!H18-('Summary Data'!H19*'Summary Data'!H$39-'Summary Data'!H36*'Summary Data'!H$40)*$A80/17)*10</f>
        <v>0.014245193337505926</v>
      </c>
      <c r="I80" s="16">
        <f>('Summary Data'!I18-('Summary Data'!I19*'Summary Data'!I$39-'Summary Data'!I36*'Summary Data'!I$40)*$A80/17)*10</f>
        <v>0.011237770930635146</v>
      </c>
      <c r="J80" s="16">
        <f>('Summary Data'!J18-('Summary Data'!J19*'Summary Data'!J$39-'Summary Data'!J36*'Summary Data'!J$40)*$A80/17)*10</f>
        <v>0.007891668874637587</v>
      </c>
      <c r="K80" s="16">
        <f>('Summary Data'!K18-('Summary Data'!K19*'Summary Data'!K$39-'Summary Data'!K36*'Summary Data'!K$40)*$A80/17)*10</f>
        <v>0.011981920902895482</v>
      </c>
      <c r="L80" s="16">
        <f>('Summary Data'!L18-('Summary Data'!L19*'Summary Data'!L$39-'Summary Data'!L36*'Summary Data'!L$40)*$A80/17)*10</f>
        <v>0.019170259785436707</v>
      </c>
      <c r="M80" s="16">
        <f>('Summary Data'!M18-('Summary Data'!M19*'Summary Data'!M$39-'Summary Data'!M36*'Summary Data'!M$40)*$A80/17)*10</f>
        <v>0.013976197585928553</v>
      </c>
      <c r="N80" s="16">
        <f>('Summary Data'!N18-('Summary Data'!N19*'Summary Data'!N$39-'Summary Data'!N36*'Summary Data'!N$40)*$A80/17)*10</f>
        <v>0.02206228988169468</v>
      </c>
      <c r="O80" s="16">
        <f>('Summary Data'!O18-('Summary Data'!O19*'Summary Data'!O$39-'Summary Data'!O36*'Summary Data'!O$40)*$A80/17)*10</f>
        <v>0.021639268453296542</v>
      </c>
      <c r="P80" s="16">
        <f>('Summary Data'!P18-('Summary Data'!P19*'Summary Data'!P$39-'Summary Data'!P36*'Summary Data'!P$40)*$A80/17)*10</f>
        <v>0.034295416922663156</v>
      </c>
      <c r="Q80" s="16">
        <f>('Summary Data'!Q18-('Summary Data'!Q19*'Summary Data'!Q$39-'Summary Data'!Q36*'Summary Data'!Q$40)*$A80/17)*10</f>
        <v>0.01952378073141187</v>
      </c>
      <c r="R80" s="16">
        <f>('Summary Data'!R18-('Summary Data'!R19*'Summary Data'!R$39-'Summary Data'!R36*'Summary Data'!R$40)*$A80/17)*10</f>
        <v>0.00979275353375904</v>
      </c>
      <c r="S80" s="16">
        <f>('Summary Data'!S18-('Summary Data'!S19*'Summary Data'!S$39-'Summary Data'!S36*'Summary Data'!S$40)*$A80/17)*10</f>
        <v>0.011105937540443764</v>
      </c>
      <c r="T80" s="16">
        <f>('Summary Data'!T18-('Summary Data'!T19*'Summary Data'!T$39-'Summary Data'!T36*'Summary Data'!T$40)*$A80/17)*10</f>
        <v>0.005766466876960093</v>
      </c>
      <c r="U80" s="16" t="e">
        <f>('Summary Data'!U18-('Summary Data'!U19*'Summary Data'!U$39-'Summary Data'!U36*'Summary Data'!U$40)*$A80/17)*10</f>
        <v>#DIV/0!</v>
      </c>
      <c r="V80" s="82">
        <f>'Summary Data'!V18*10</f>
        <v>0</v>
      </c>
      <c r="W80" s="42" t="s">
        <v>90</v>
      </c>
    </row>
    <row r="81" spans="1:23" ht="11.25">
      <c r="A81" s="83">
        <v>15</v>
      </c>
      <c r="B81" s="16" t="e">
        <f>('Summary Data'!B19-('Summary Data'!B20*'Summary Data'!B$39-'Summary Data'!B37*'Summary Data'!B$40)*$A81/17)*10</f>
        <v>#DIV/0!</v>
      </c>
      <c r="C81" s="16">
        <f>('Summary Data'!C19-('Summary Data'!C20*'Summary Data'!C$39-'Summary Data'!C37*'Summary Data'!C$40)*$A81/17)*10</f>
        <v>0.19714684958500578</v>
      </c>
      <c r="D81" s="16">
        <f>('Summary Data'!D19-('Summary Data'!D20*'Summary Data'!D$39-'Summary Data'!D37*'Summary Data'!D$40)*$A81/17)*10</f>
        <v>0.22487090196897458</v>
      </c>
      <c r="E81" s="16">
        <f>('Summary Data'!E19-('Summary Data'!E20*'Summary Data'!E$39-'Summary Data'!E37*'Summary Data'!E$40)*$A81/17)*10</f>
        <v>0.23272585714776345</v>
      </c>
      <c r="F81" s="16">
        <f>('Summary Data'!F19-('Summary Data'!F20*'Summary Data'!F$39-'Summary Data'!F37*'Summary Data'!F$40)*$A81/17)*10</f>
        <v>0.19721814304149446</v>
      </c>
      <c r="G81" s="16">
        <f>('Summary Data'!G19-('Summary Data'!G20*'Summary Data'!G$39-'Summary Data'!G37*'Summary Data'!G$40)*$A81/17)*10</f>
        <v>0.15670673815124894</v>
      </c>
      <c r="H81" s="16">
        <f>('Summary Data'!H19-('Summary Data'!H20*'Summary Data'!H$39-'Summary Data'!H37*'Summary Data'!H$40)*$A81/17)*10</f>
        <v>0.17154829477007894</v>
      </c>
      <c r="I81" s="16">
        <f>('Summary Data'!I19-('Summary Data'!I20*'Summary Data'!I$39-'Summary Data'!I37*'Summary Data'!I$40)*$A81/17)*10</f>
        <v>0.18204728989488775</v>
      </c>
      <c r="J81" s="16">
        <f>('Summary Data'!J19-('Summary Data'!J20*'Summary Data'!J$39-'Summary Data'!J37*'Summary Data'!J$40)*$A81/17)*10</f>
        <v>0.18144065508975193</v>
      </c>
      <c r="K81" s="16">
        <f>('Summary Data'!K19-('Summary Data'!K20*'Summary Data'!K$39-'Summary Data'!K37*'Summary Data'!K$40)*$A81/17)*10</f>
        <v>0.21293739535510925</v>
      </c>
      <c r="L81" s="16">
        <f>('Summary Data'!L19-('Summary Data'!L20*'Summary Data'!L$39-'Summary Data'!L37*'Summary Data'!L$40)*$A81/17)*10</f>
        <v>0.21515237952121014</v>
      </c>
      <c r="M81" s="16">
        <f>('Summary Data'!M19-('Summary Data'!M20*'Summary Data'!M$39-'Summary Data'!M37*'Summary Data'!M$40)*$A81/17)*10</f>
        <v>0.19932861648643463</v>
      </c>
      <c r="N81" s="16">
        <f>('Summary Data'!N19-('Summary Data'!N20*'Summary Data'!N$39-'Summary Data'!N37*'Summary Data'!N$40)*$A81/17)*10</f>
        <v>0.19686526491493211</v>
      </c>
      <c r="O81" s="16">
        <f>('Summary Data'!O19-('Summary Data'!O20*'Summary Data'!O$39-'Summary Data'!O37*'Summary Data'!O$40)*$A81/17)*10</f>
        <v>0.2299001866756003</v>
      </c>
      <c r="P81" s="16">
        <f>('Summary Data'!P19-('Summary Data'!P20*'Summary Data'!P$39-'Summary Data'!P37*'Summary Data'!P$40)*$A81/17)*10</f>
        <v>0.24211077405179704</v>
      </c>
      <c r="Q81" s="16">
        <f>('Summary Data'!Q19-('Summary Data'!Q20*'Summary Data'!Q$39-'Summary Data'!Q37*'Summary Data'!Q$40)*$A81/17)*10</f>
        <v>0.23659120617293763</v>
      </c>
      <c r="R81" s="16">
        <f>('Summary Data'!R19-('Summary Data'!R20*'Summary Data'!R$39-'Summary Data'!R37*'Summary Data'!R$40)*$A81/17)*10</f>
        <v>0.23243900580808535</v>
      </c>
      <c r="S81" s="16">
        <f>('Summary Data'!S19-('Summary Data'!S20*'Summary Data'!S$39-'Summary Data'!S37*'Summary Data'!S$40)*$A81/17)*10</f>
        <v>0.23267143195031217</v>
      </c>
      <c r="T81" s="16">
        <f>('Summary Data'!T19-('Summary Data'!T20*'Summary Data'!T$39-'Summary Data'!T37*'Summary Data'!T$40)*$A81/17)*10</f>
        <v>0.21867771237996508</v>
      </c>
      <c r="U81" s="16" t="e">
        <f>('Summary Data'!U19-('Summary Data'!U20*'Summary Data'!U$39-'Summary Data'!U37*'Summary Data'!U$40)*$A81/17)*10</f>
        <v>#DIV/0!</v>
      </c>
      <c r="V81" s="82">
        <f>'Summary Data'!V19*10</f>
        <v>0</v>
      </c>
      <c r="W81" s="42" t="s">
        <v>90</v>
      </c>
    </row>
    <row r="82" spans="1:23" ht="11.25">
      <c r="A82" s="83">
        <v>16</v>
      </c>
      <c r="B82" s="16" t="e">
        <f>('Summary Data'!B20-('Summary Data'!B21*'Summary Data'!B$39-'Summary Data'!B38*'Summary Data'!B$40)*$A82/17)*10</f>
        <v>#DIV/0!</v>
      </c>
      <c r="C82" s="16">
        <f>('Summary Data'!C20-('Summary Data'!C21*'Summary Data'!C$39-'Summary Data'!C38*'Summary Data'!C$40)*$A82/17)*10</f>
        <v>-0.022000523415070666</v>
      </c>
      <c r="D82" s="16">
        <f>('Summary Data'!D20-('Summary Data'!D21*'Summary Data'!D$39-'Summary Data'!D38*'Summary Data'!D$40)*$A82/17)*10</f>
        <v>-0.01722928687148996</v>
      </c>
      <c r="E82" s="16">
        <f>('Summary Data'!E20-('Summary Data'!E21*'Summary Data'!E$39-'Summary Data'!E38*'Summary Data'!E$40)*$A82/17)*10</f>
        <v>-0.028129001240779043</v>
      </c>
      <c r="F82" s="16">
        <f>('Summary Data'!F20-('Summary Data'!F21*'Summary Data'!F$39-'Summary Data'!F38*'Summary Data'!F$40)*$A82/17)*10</f>
        <v>-0.020662925342002647</v>
      </c>
      <c r="G82" s="16">
        <f>('Summary Data'!G20-('Summary Data'!G21*'Summary Data'!G$39-'Summary Data'!G38*'Summary Data'!G$40)*$A82/17)*10</f>
        <v>-0.015626664992745995</v>
      </c>
      <c r="H82" s="16">
        <f>('Summary Data'!H20-('Summary Data'!H21*'Summary Data'!H$39-'Summary Data'!H38*'Summary Data'!H$40)*$A82/17)*10</f>
        <v>-0.02000130597360158</v>
      </c>
      <c r="I82" s="16">
        <f>('Summary Data'!I20-('Summary Data'!I21*'Summary Data'!I$39-'Summary Data'!I38*'Summary Data'!I$40)*$A82/17)*10</f>
        <v>-0.013225451985445988</v>
      </c>
      <c r="J82" s="16">
        <f>('Summary Data'!J20-('Summary Data'!J21*'Summary Data'!J$39-'Summary Data'!J38*'Summary Data'!J$40)*$A82/17)*10</f>
        <v>-0.005671621341170885</v>
      </c>
      <c r="K82" s="16">
        <f>('Summary Data'!K20-('Summary Data'!K21*'Summary Data'!K$39-'Summary Data'!K38*'Summary Data'!K$40)*$A82/17)*10</f>
        <v>-0.012311473147416825</v>
      </c>
      <c r="L82" s="16">
        <f>('Summary Data'!L20-('Summary Data'!L21*'Summary Data'!L$39-'Summary Data'!L38*'Summary Data'!L$40)*$A82/17)*10</f>
        <v>-0.017046608081339037</v>
      </c>
      <c r="M82" s="16">
        <f>('Summary Data'!M20-('Summary Data'!M21*'Summary Data'!M$39-'Summary Data'!M38*'Summary Data'!M$40)*$A82/17)*10</f>
        <v>-0.020492201568525423</v>
      </c>
      <c r="N82" s="16">
        <f>('Summary Data'!N20-('Summary Data'!N21*'Summary Data'!N$39-'Summary Data'!N38*'Summary Data'!N$40)*$A82/17)*10</f>
        <v>-0.026126929057606815</v>
      </c>
      <c r="O82" s="16">
        <f>('Summary Data'!O20-('Summary Data'!O21*'Summary Data'!O$39-'Summary Data'!O38*'Summary Data'!O$40)*$A82/17)*10</f>
        <v>-0.01266135351463648</v>
      </c>
      <c r="P82" s="16">
        <f>('Summary Data'!P20-('Summary Data'!P21*'Summary Data'!P$39-'Summary Data'!P38*'Summary Data'!P$40)*$A82/17)*10</f>
        <v>-0.02988847055677965</v>
      </c>
      <c r="Q82" s="16">
        <f>('Summary Data'!Q20-('Summary Data'!Q21*'Summary Data'!Q$39-'Summary Data'!Q38*'Summary Data'!Q$40)*$A82/17)*10</f>
        <v>-0.01889152878617316</v>
      </c>
      <c r="R82" s="16">
        <f>('Summary Data'!R20-('Summary Data'!R21*'Summary Data'!R$39-'Summary Data'!R38*'Summary Data'!R$40)*$A82/17)*10</f>
        <v>-0.023857946953545137</v>
      </c>
      <c r="S82" s="16">
        <f>('Summary Data'!S20-('Summary Data'!S21*'Summary Data'!S$39-'Summary Data'!S38*'Summary Data'!S$40)*$A82/17)*10</f>
        <v>-0.012023486279673298</v>
      </c>
      <c r="T82" s="16">
        <f>('Summary Data'!T20-('Summary Data'!T21*'Summary Data'!T$39-'Summary Data'!T38*'Summary Data'!T$40)*$A82/17)*10</f>
        <v>-0.007845853865620037</v>
      </c>
      <c r="U82" s="16" t="e">
        <f>('Summary Data'!U20-('Summary Data'!U21*'Summary Data'!U$39-'Summary Data'!U38*'Summary Data'!U$40)*$A82/17)*10</f>
        <v>#DIV/0!</v>
      </c>
      <c r="V82" s="82">
        <f>'Summary Data'!V20*10</f>
        <v>0</v>
      </c>
      <c r="W82" s="42" t="s">
        <v>90</v>
      </c>
    </row>
    <row r="83" spans="1:23" ht="12" thickBot="1">
      <c r="A83" s="84">
        <v>17</v>
      </c>
      <c r="B83" s="18">
        <f>'Summary Data'!B21*10</f>
        <v>0</v>
      </c>
      <c r="C83" s="18">
        <f>'Summary Data'!C21*10</f>
        <v>-0.6398760200600797</v>
      </c>
      <c r="D83" s="18">
        <f>'Summary Data'!D21*10</f>
        <v>-0.6316165304273593</v>
      </c>
      <c r="E83" s="18">
        <f>'Summary Data'!E21*10</f>
        <v>-0.6384333167746535</v>
      </c>
      <c r="F83" s="18">
        <f>'Summary Data'!F21*10</f>
        <v>-0.6406348392390124</v>
      </c>
      <c r="G83" s="18">
        <f>'Summary Data'!G21*10</f>
        <v>-0.6364555707914663</v>
      </c>
      <c r="H83" s="18">
        <f>'Summary Data'!H21*10</f>
        <v>-0.635127691902488</v>
      </c>
      <c r="I83" s="18">
        <f>'Summary Data'!I21*10</f>
        <v>-0.6333939938453448</v>
      </c>
      <c r="J83" s="18">
        <f>'Summary Data'!J21*10</f>
        <v>-0.6374078560829268</v>
      </c>
      <c r="K83" s="18">
        <f>'Summary Data'!K21*10</f>
        <v>-0.6320552198608611</v>
      </c>
      <c r="L83" s="18">
        <f>'Summary Data'!L21*10</f>
        <v>-0.6320103174251263</v>
      </c>
      <c r="M83" s="18">
        <f>'Summary Data'!M21*10</f>
        <v>-0.6339614446625174</v>
      </c>
      <c r="N83" s="18">
        <f>'Summary Data'!N21*10</f>
        <v>-0.6321328459031489</v>
      </c>
      <c r="O83" s="18">
        <f>'Summary Data'!O21*10</f>
        <v>-0.6274390148652403</v>
      </c>
      <c r="P83" s="18">
        <f>'Summary Data'!P21*10</f>
        <v>-0.6319909419861567</v>
      </c>
      <c r="Q83" s="18">
        <f>'Summary Data'!Q21*10</f>
        <v>-0.6254111899979278</v>
      </c>
      <c r="R83" s="18">
        <f>'Summary Data'!R21*10</f>
        <v>-0.6176600188637345</v>
      </c>
      <c r="S83" s="18">
        <f>'Summary Data'!S21*10</f>
        <v>-0.6268493327884533</v>
      </c>
      <c r="T83" s="18">
        <f>'Summary Data'!T21*10</f>
        <v>-0.637507543404374</v>
      </c>
      <c r="U83" s="18">
        <f>'Summary Data'!U21*10</f>
        <v>0</v>
      </c>
      <c r="V83" s="82">
        <f>'Summary Data'!V21*10</f>
        <v>0</v>
      </c>
      <c r="W83" s="42" t="s">
        <v>90</v>
      </c>
    </row>
    <row r="84" spans="15:16" ht="12" thickBot="1">
      <c r="O84" s="75"/>
      <c r="P84" s="75"/>
    </row>
    <row r="85" spans="1:22" ht="11.25">
      <c r="A85" s="132" t="s">
        <v>127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4"/>
    </row>
    <row r="86" spans="1:22" ht="11.25">
      <c r="A86" s="80"/>
      <c r="B86" s="81" t="s">
        <v>85</v>
      </c>
      <c r="C86" s="81" t="s">
        <v>86</v>
      </c>
      <c r="D86" s="81" t="s">
        <v>87</v>
      </c>
      <c r="E86" s="81" t="s">
        <v>88</v>
      </c>
      <c r="F86" s="81" t="s">
        <v>89</v>
      </c>
      <c r="G86" s="81" t="s">
        <v>94</v>
      </c>
      <c r="H86" s="81" t="s">
        <v>95</v>
      </c>
      <c r="I86" s="81" t="s">
        <v>96</v>
      </c>
      <c r="J86" s="81" t="s">
        <v>97</v>
      </c>
      <c r="K86" s="81" t="s">
        <v>98</v>
      </c>
      <c r="L86" s="81" t="s">
        <v>99</v>
      </c>
      <c r="M86" s="81" t="s">
        <v>100</v>
      </c>
      <c r="N86" s="81" t="s">
        <v>101</v>
      </c>
      <c r="O86" s="81" t="s">
        <v>102</v>
      </c>
      <c r="P86" s="81" t="s">
        <v>103</v>
      </c>
      <c r="Q86" s="81" t="s">
        <v>104</v>
      </c>
      <c r="R86" s="81" t="s">
        <v>105</v>
      </c>
      <c r="S86" s="81" t="s">
        <v>106</v>
      </c>
      <c r="T86" s="81" t="s">
        <v>107</v>
      </c>
      <c r="U86" s="81" t="s">
        <v>108</v>
      </c>
      <c r="V86" s="17" t="s">
        <v>109</v>
      </c>
    </row>
    <row r="87" spans="1:22" ht="11.25">
      <c r="A87" s="83">
        <v>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82"/>
    </row>
    <row r="88" spans="1:22" ht="11.25">
      <c r="A88" s="83">
        <v>2</v>
      </c>
      <c r="B88" s="16" t="e">
        <f>('Summary Data'!B23-('Summary Data'!B7*'Summary Data'!B$40+'Summary Data'!B24*'Summary Data'!B$39)/17*$A88)</f>
        <v>#DIV/0!</v>
      </c>
      <c r="C88" s="16">
        <f>('Summary Data'!C23-('Summary Data'!C7*'Summary Data'!C$40+'Summary Data'!C24*'Summary Data'!C$39)/17*$A88)</f>
        <v>1.0385990673135606</v>
      </c>
      <c r="D88" s="16">
        <f>('Summary Data'!D23-('Summary Data'!D7*'Summary Data'!D$40+'Summary Data'!D24*'Summary Data'!D$39)/17*$A88)</f>
        <v>1.1609695345490905</v>
      </c>
      <c r="E88" s="16">
        <f>('Summary Data'!E23-('Summary Data'!E7*'Summary Data'!E$40+'Summary Data'!E24*'Summary Data'!E$39)/17*$A88)</f>
        <v>0.43380795163021413</v>
      </c>
      <c r="F88" s="16">
        <f>('Summary Data'!F23-('Summary Data'!F7*'Summary Data'!F$40+'Summary Data'!F24*'Summary Data'!F$39)/17*$A88)</f>
        <v>2.189361951134073</v>
      </c>
      <c r="G88" s="16">
        <f>('Summary Data'!G23-('Summary Data'!G7*'Summary Data'!G$40+'Summary Data'!G24*'Summary Data'!G$39)/17*$A88)</f>
        <v>1.7077517660444788</v>
      </c>
      <c r="H88" s="16">
        <f>('Summary Data'!H23-('Summary Data'!H7*'Summary Data'!H$40+'Summary Data'!H24*'Summary Data'!H$39)/17*$A88)</f>
        <v>2.824966548722716</v>
      </c>
      <c r="I88" s="16">
        <f>('Summary Data'!I23-('Summary Data'!I7*'Summary Data'!I$40+'Summary Data'!I24*'Summary Data'!I$39)/17*$A88)</f>
        <v>0.4428803935021406</v>
      </c>
      <c r="J88" s="16">
        <f>('Summary Data'!J23-('Summary Data'!J7*'Summary Data'!J$40+'Summary Data'!J24*'Summary Data'!J$39)/17*$A88)</f>
        <v>0.2592881074207273</v>
      </c>
      <c r="K88" s="16">
        <f>('Summary Data'!K23-('Summary Data'!K7*'Summary Data'!K$40+'Summary Data'!K24*'Summary Data'!K$39)/17*$A88)</f>
        <v>0.30152230515652123</v>
      </c>
      <c r="L88" s="16">
        <f>('Summary Data'!L23-('Summary Data'!L7*'Summary Data'!L$40+'Summary Data'!L24*'Summary Data'!L$39)/17*$A88)</f>
        <v>1.0440267908131644</v>
      </c>
      <c r="M88" s="16">
        <f>('Summary Data'!M23-('Summary Data'!M7*'Summary Data'!M$40+'Summary Data'!M24*'Summary Data'!M$39)/17*$A88)</f>
        <v>0.21078584497170122</v>
      </c>
      <c r="N88" s="16">
        <f>('Summary Data'!N23-('Summary Data'!N7*'Summary Data'!N$40+'Summary Data'!N24*'Summary Data'!N$39)/17*$A88)</f>
        <v>1.066225535529659</v>
      </c>
      <c r="O88" s="16">
        <f>('Summary Data'!O23-('Summary Data'!O7*'Summary Data'!O$40+'Summary Data'!O24*'Summary Data'!O$39)/17*$A88)</f>
        <v>1.5882812068789038</v>
      </c>
      <c r="P88" s="16">
        <f>('Summary Data'!P23-('Summary Data'!P7*'Summary Data'!P$40+'Summary Data'!P24*'Summary Data'!P$39)/17*$A88)</f>
        <v>0.48533769020265793</v>
      </c>
      <c r="Q88" s="16">
        <f>('Summary Data'!Q23-('Summary Data'!Q7*'Summary Data'!Q$40+'Summary Data'!Q24*'Summary Data'!Q$39)/17*$A88)</f>
        <v>0.5317710971777505</v>
      </c>
      <c r="R88" s="16">
        <f>('Summary Data'!R23-('Summary Data'!R7*'Summary Data'!R$40+'Summary Data'!R24*'Summary Data'!R$39)/17*$A88)</f>
        <v>0.4033587634287853</v>
      </c>
      <c r="S88" s="16">
        <f>('Summary Data'!S23-('Summary Data'!S7*'Summary Data'!S$40+'Summary Data'!S24*'Summary Data'!S$39)/17*$A88)</f>
        <v>0.45401911077624635</v>
      </c>
      <c r="T88" s="16">
        <f>('Summary Data'!T23-('Summary Data'!T7*'Summary Data'!T$40+'Summary Data'!T24*'Summary Data'!T$39)/17*$A88)</f>
        <v>0.6320884176971995</v>
      </c>
      <c r="U88" s="16" t="e">
        <f>('Summary Data'!U23-('Summary Data'!U7*'Summary Data'!U$40+'Summary Data'!U24*'Summary Data'!U$39)/17*$A88)</f>
        <v>#DIV/0!</v>
      </c>
      <c r="V88" s="82">
        <f>'Summary Data'!V23</f>
        <v>0</v>
      </c>
    </row>
    <row r="89" spans="1:22" ht="11.25">
      <c r="A89" s="83">
        <v>3</v>
      </c>
      <c r="B89" s="16" t="e">
        <f>('Summary Data'!B24-('Summary Data'!B8*'Summary Data'!B$40+'Summary Data'!B25*'Summary Data'!B$39)/17*$A89)</f>
        <v>#DIV/0!</v>
      </c>
      <c r="C89" s="16">
        <f>('Summary Data'!C24-('Summary Data'!C8*'Summary Data'!C$40+'Summary Data'!C25*'Summary Data'!C$39)/17*$A89)</f>
        <v>0.2681635947430175</v>
      </c>
      <c r="D89" s="16">
        <f>('Summary Data'!D24-('Summary Data'!D8*'Summary Data'!D$40+'Summary Data'!D25*'Summary Data'!D$39)/17*$A89)</f>
        <v>0.015047825392176535</v>
      </c>
      <c r="E89" s="16">
        <f>('Summary Data'!E24-('Summary Data'!E8*'Summary Data'!E$40+'Summary Data'!E25*'Summary Data'!E$39)/17*$A89)</f>
        <v>0.2553409048935297</v>
      </c>
      <c r="F89" s="16">
        <f>('Summary Data'!F24-('Summary Data'!F8*'Summary Data'!F$40+'Summary Data'!F25*'Summary Data'!F$39)/17*$A89)</f>
        <v>0.35929727520607846</v>
      </c>
      <c r="G89" s="16">
        <f>('Summary Data'!G24-('Summary Data'!G8*'Summary Data'!G$40+'Summary Data'!G25*'Summary Data'!G$39)/17*$A89)</f>
        <v>-0.5778661212172986</v>
      </c>
      <c r="H89" s="16">
        <f>('Summary Data'!H24-('Summary Data'!H8*'Summary Data'!H$40+'Summary Data'!H25*'Summary Data'!H$39)/17*$A89)</f>
        <v>-0.15897207886310885</v>
      </c>
      <c r="I89" s="16">
        <f>('Summary Data'!I24-('Summary Data'!I8*'Summary Data'!I$40+'Summary Data'!I25*'Summary Data'!I$39)/17*$A89)</f>
        <v>-0.3634851202498922</v>
      </c>
      <c r="J89" s="16">
        <f>('Summary Data'!J24-('Summary Data'!J8*'Summary Data'!J$40+'Summary Data'!J25*'Summary Data'!J$39)/17*$A89)</f>
        <v>-0.6765484654963898</v>
      </c>
      <c r="K89" s="16">
        <f>('Summary Data'!K24-('Summary Data'!K8*'Summary Data'!K$40+'Summary Data'!K25*'Summary Data'!K$39)/17*$A89)</f>
        <v>0.00014908366488402928</v>
      </c>
      <c r="L89" s="16">
        <f>('Summary Data'!L24-('Summary Data'!L8*'Summary Data'!L$40+'Summary Data'!L25*'Summary Data'!L$39)/17*$A89)</f>
        <v>0.042460330866326536</v>
      </c>
      <c r="M89" s="16">
        <f>('Summary Data'!M24-('Summary Data'!M8*'Summary Data'!M$40+'Summary Data'!M25*'Summary Data'!M$39)/17*$A89)</f>
        <v>-0.6348984542626464</v>
      </c>
      <c r="N89" s="16">
        <f>('Summary Data'!N24-('Summary Data'!N8*'Summary Data'!N$40+'Summary Data'!N25*'Summary Data'!N$39)/17*$A89)</f>
        <v>-0.632172333511692</v>
      </c>
      <c r="O89" s="16">
        <f>('Summary Data'!O24-('Summary Data'!O8*'Summary Data'!O$40+'Summary Data'!O25*'Summary Data'!O$39)/17*$A89)</f>
        <v>0.5426271957562501</v>
      </c>
      <c r="P89" s="16">
        <f>('Summary Data'!P24-('Summary Data'!P8*'Summary Data'!P$40+'Summary Data'!P25*'Summary Data'!P$39)/17*$A89)</f>
        <v>0.5371564327759588</v>
      </c>
      <c r="Q89" s="16">
        <f>('Summary Data'!Q24-('Summary Data'!Q8*'Summary Data'!Q$40+'Summary Data'!Q25*'Summary Data'!Q$39)/17*$A89)</f>
        <v>0.06689468752588928</v>
      </c>
      <c r="R89" s="16">
        <f>('Summary Data'!R24-('Summary Data'!R8*'Summary Data'!R$40+'Summary Data'!R25*'Summary Data'!R$39)/17*$A89)</f>
        <v>0.3342743351873819</v>
      </c>
      <c r="S89" s="16">
        <f>('Summary Data'!S24-('Summary Data'!S8*'Summary Data'!S$40+'Summary Data'!S25*'Summary Data'!S$39)/17*$A89)</f>
        <v>-0.5105636047596243</v>
      </c>
      <c r="T89" s="16">
        <f>('Summary Data'!T24-('Summary Data'!T8*'Summary Data'!T$40+'Summary Data'!T25*'Summary Data'!T$39)/17*$A89)</f>
        <v>-0.8366385176361544</v>
      </c>
      <c r="U89" s="16" t="e">
        <f>('Summary Data'!U24-('Summary Data'!U8*'Summary Data'!U$40+'Summary Data'!U25*'Summary Data'!U$39)/17*$A89)</f>
        <v>#DIV/0!</v>
      </c>
      <c r="V89" s="82">
        <f>'Summary Data'!V24</f>
        <v>0</v>
      </c>
    </row>
    <row r="90" spans="1:22" ht="11.25">
      <c r="A90" s="83">
        <v>4</v>
      </c>
      <c r="B90" s="16" t="e">
        <f>('Summary Data'!B25-('Summary Data'!B9*'Summary Data'!B$40+'Summary Data'!B26*'Summary Data'!B$39)/17*$A90)</f>
        <v>#DIV/0!</v>
      </c>
      <c r="C90" s="16">
        <f>('Summary Data'!C25-('Summary Data'!C9*'Summary Data'!C$40+'Summary Data'!C26*'Summary Data'!C$39)/17*$A90)</f>
        <v>0.12065649174339779</v>
      </c>
      <c r="D90" s="16">
        <f>('Summary Data'!D25-('Summary Data'!D9*'Summary Data'!D$40+'Summary Data'!D26*'Summary Data'!D$39)/17*$A90)</f>
        <v>0.4137155531608296</v>
      </c>
      <c r="E90" s="16">
        <f>('Summary Data'!E25-('Summary Data'!E9*'Summary Data'!E$40+'Summary Data'!E26*'Summary Data'!E$39)/17*$A90)</f>
        <v>-0.17392936933707157</v>
      </c>
      <c r="F90" s="16">
        <f>('Summary Data'!F25-('Summary Data'!F9*'Summary Data'!F$40+'Summary Data'!F26*'Summary Data'!F$39)/17*$A90)</f>
        <v>-0.20432739800739075</v>
      </c>
      <c r="G90" s="16">
        <f>('Summary Data'!G25-('Summary Data'!G9*'Summary Data'!G$40+'Summary Data'!G26*'Summary Data'!G$39)/17*$A90)</f>
        <v>0.17868928331595385</v>
      </c>
      <c r="H90" s="16">
        <f>('Summary Data'!H25-('Summary Data'!H9*'Summary Data'!H$40+'Summary Data'!H26*'Summary Data'!H$39)/17*$A90)</f>
        <v>0.2644637848757847</v>
      </c>
      <c r="I90" s="16">
        <f>('Summary Data'!I25-('Summary Data'!I9*'Summary Data'!I$40+'Summary Data'!I26*'Summary Data'!I$39)/17*$A90)</f>
        <v>-0.01651918644766205</v>
      </c>
      <c r="J90" s="16">
        <f>('Summary Data'!J25-('Summary Data'!J9*'Summary Data'!J$40+'Summary Data'!J26*'Summary Data'!J$39)/17*$A90)</f>
        <v>-0.04984467710317404</v>
      </c>
      <c r="K90" s="16">
        <f>('Summary Data'!K25-('Summary Data'!K9*'Summary Data'!K$40+'Summary Data'!K26*'Summary Data'!K$39)/17*$A90)</f>
        <v>-0.1252521877318637</v>
      </c>
      <c r="L90" s="16">
        <f>('Summary Data'!L25-('Summary Data'!L9*'Summary Data'!L$40+'Summary Data'!L26*'Summary Data'!L$39)/17*$A90)</f>
        <v>0.26007746830720146</v>
      </c>
      <c r="M90" s="16">
        <f>('Summary Data'!M25-('Summary Data'!M9*'Summary Data'!M$40+'Summary Data'!M26*'Summary Data'!M$39)/17*$A90)</f>
        <v>0.18168384666894147</v>
      </c>
      <c r="N90" s="16">
        <f>('Summary Data'!N25-('Summary Data'!N9*'Summary Data'!N$40+'Summary Data'!N26*'Summary Data'!N$39)/17*$A90)</f>
        <v>0.22929251564355996</v>
      </c>
      <c r="O90" s="16">
        <f>('Summary Data'!O25-('Summary Data'!O9*'Summary Data'!O$40+'Summary Data'!O26*'Summary Data'!O$39)/17*$A90)</f>
        <v>0.3827207709173792</v>
      </c>
      <c r="P90" s="16">
        <f>('Summary Data'!P25-('Summary Data'!P9*'Summary Data'!P$40+'Summary Data'!P26*'Summary Data'!P$39)/17*$A90)</f>
        <v>0.08068857402524499</v>
      </c>
      <c r="Q90" s="16">
        <f>('Summary Data'!Q25-('Summary Data'!Q9*'Summary Data'!Q$40+'Summary Data'!Q26*'Summary Data'!Q$39)/17*$A90)</f>
        <v>-0.2711328902868037</v>
      </c>
      <c r="R90" s="16">
        <f>('Summary Data'!R25-('Summary Data'!R9*'Summary Data'!R$40+'Summary Data'!R26*'Summary Data'!R$39)/17*$A90)</f>
        <v>-0.6205004328839793</v>
      </c>
      <c r="S90" s="16">
        <f>('Summary Data'!S25-('Summary Data'!S9*'Summary Data'!S$40+'Summary Data'!S26*'Summary Data'!S$39)/17*$A90)</f>
        <v>0.17912261680435942</v>
      </c>
      <c r="T90" s="16">
        <f>('Summary Data'!T25-('Summary Data'!T9*'Summary Data'!T$40+'Summary Data'!T26*'Summary Data'!T$39)/17*$A90)</f>
        <v>0.30842009955628963</v>
      </c>
      <c r="U90" s="16" t="e">
        <f>('Summary Data'!U25-('Summary Data'!U9*'Summary Data'!U$40+'Summary Data'!U26*'Summary Data'!U$39)/17*$A90)</f>
        <v>#DIV/0!</v>
      </c>
      <c r="V90" s="82">
        <f>'Summary Data'!V25</f>
        <v>0</v>
      </c>
    </row>
    <row r="91" spans="1:22" ht="11.25">
      <c r="A91" s="83">
        <v>5</v>
      </c>
      <c r="B91" s="16" t="e">
        <f>('Summary Data'!B26-('Summary Data'!B10*'Summary Data'!B$40+'Summary Data'!B27*'Summary Data'!B$39)/17*$A91)</f>
        <v>#DIV/0!</v>
      </c>
      <c r="C91" s="16">
        <f>('Summary Data'!C26-('Summary Data'!C10*'Summary Data'!C$40+'Summary Data'!C27*'Summary Data'!C$39)/17*$A91)</f>
        <v>0.06685951109937163</v>
      </c>
      <c r="D91" s="16">
        <f>('Summary Data'!D26-('Summary Data'!D10*'Summary Data'!D$40+'Summary Data'!D27*'Summary Data'!D$39)/17*$A91)</f>
        <v>-0.007724523214521023</v>
      </c>
      <c r="E91" s="16">
        <f>('Summary Data'!E26-('Summary Data'!E10*'Summary Data'!E$40+'Summary Data'!E27*'Summary Data'!E$39)/17*$A91)</f>
        <v>-0.022780123874205874</v>
      </c>
      <c r="F91" s="16">
        <f>('Summary Data'!F26-('Summary Data'!F10*'Summary Data'!F$40+'Summary Data'!F27*'Summary Data'!F$39)/17*$A91)</f>
        <v>0.05984386492486345</v>
      </c>
      <c r="G91" s="16">
        <f>('Summary Data'!G26-('Summary Data'!G10*'Summary Data'!G$40+'Summary Data'!G27*'Summary Data'!G$39)/17*$A91)</f>
        <v>-0.08852076979620285</v>
      </c>
      <c r="H91" s="16">
        <f>('Summary Data'!H26-('Summary Data'!H10*'Summary Data'!H$40+'Summary Data'!H27*'Summary Data'!H$39)/17*$A91)</f>
        <v>-0.03516126919939517</v>
      </c>
      <c r="I91" s="16">
        <f>('Summary Data'!I26-('Summary Data'!I10*'Summary Data'!I$40+'Summary Data'!I27*'Summary Data'!I$39)/17*$A91)</f>
        <v>-0.126306818525455</v>
      </c>
      <c r="J91" s="16">
        <f>('Summary Data'!J26-('Summary Data'!J10*'Summary Data'!J$40+'Summary Data'!J27*'Summary Data'!J$39)/17*$A91)</f>
        <v>-0.14192342006766512</v>
      </c>
      <c r="K91" s="16">
        <f>('Summary Data'!K26-('Summary Data'!K10*'Summary Data'!K$40+'Summary Data'!K27*'Summary Data'!K$39)/17*$A91)</f>
        <v>-0.12285383310400474</v>
      </c>
      <c r="L91" s="16">
        <f>('Summary Data'!L26-('Summary Data'!L10*'Summary Data'!L$40+'Summary Data'!L27*'Summary Data'!L$39)/17*$A91)</f>
        <v>-0.014394182415334376</v>
      </c>
      <c r="M91" s="16">
        <f>('Summary Data'!M26-('Summary Data'!M10*'Summary Data'!M$40+'Summary Data'!M27*'Summary Data'!M$39)/17*$A91)</f>
        <v>-0.1934290157626512</v>
      </c>
      <c r="N91" s="16">
        <f>('Summary Data'!N26-('Summary Data'!N10*'Summary Data'!N$40+'Summary Data'!N27*'Summary Data'!N$39)/17*$A91)</f>
        <v>-0.09667063332979912</v>
      </c>
      <c r="O91" s="16">
        <f>('Summary Data'!O26-('Summary Data'!O10*'Summary Data'!O$40+'Summary Data'!O27*'Summary Data'!O$39)/17*$A91)</f>
        <v>0.12627423187394235</v>
      </c>
      <c r="P91" s="16">
        <f>('Summary Data'!P26-('Summary Data'!P10*'Summary Data'!P$40+'Summary Data'!P27*'Summary Data'!P$39)/17*$A91)</f>
        <v>0.07328401406531393</v>
      </c>
      <c r="Q91" s="16">
        <f>('Summary Data'!Q26-('Summary Data'!Q10*'Summary Data'!Q$40+'Summary Data'!Q27*'Summary Data'!Q$39)/17*$A91)</f>
        <v>-0.0010562622089273395</v>
      </c>
      <c r="R91" s="16">
        <f>('Summary Data'!R26-('Summary Data'!R10*'Summary Data'!R$40+'Summary Data'!R27*'Summary Data'!R$39)/17*$A91)</f>
        <v>-0.03441504457091699</v>
      </c>
      <c r="S91" s="16">
        <f>('Summary Data'!S26-('Summary Data'!S10*'Summary Data'!S$40+'Summary Data'!S27*'Summary Data'!S$39)/17*$A91)</f>
        <v>-0.03297479233487488</v>
      </c>
      <c r="T91" s="16">
        <f>('Summary Data'!T26-('Summary Data'!T10*'Summary Data'!T$40+'Summary Data'!T27*'Summary Data'!T$39)/17*$A91)</f>
        <v>-0.0910447192125257</v>
      </c>
      <c r="U91" s="16" t="e">
        <f>('Summary Data'!U26-('Summary Data'!U10*'Summary Data'!U$40+'Summary Data'!U27*'Summary Data'!U$39)/17*$A91)</f>
        <v>#DIV/0!</v>
      </c>
      <c r="V91" s="82">
        <f>'Summary Data'!V26</f>
        <v>0</v>
      </c>
    </row>
    <row r="92" spans="1:22" ht="11.25">
      <c r="A92" s="83">
        <v>6</v>
      </c>
      <c r="B92" s="16" t="e">
        <f>('Summary Data'!B27-('Summary Data'!B11*'Summary Data'!B$40+'Summary Data'!B28*'Summary Data'!B$39)/17*$A92)</f>
        <v>#DIV/0!</v>
      </c>
      <c r="C92" s="16">
        <f>('Summary Data'!C27-('Summary Data'!C11*'Summary Data'!C$40+'Summary Data'!C28*'Summary Data'!C$39)/17*$A92)</f>
        <v>0.042912952271358024</v>
      </c>
      <c r="D92" s="16">
        <f>('Summary Data'!D27-('Summary Data'!D11*'Summary Data'!D$40+'Summary Data'!D28*'Summary Data'!D$39)/17*$A92)</f>
        <v>0.02810987035396635</v>
      </c>
      <c r="E92" s="16">
        <f>('Summary Data'!E27-('Summary Data'!E11*'Summary Data'!E$40+'Summary Data'!E28*'Summary Data'!E$39)/17*$A92)</f>
        <v>0.019295448159211623</v>
      </c>
      <c r="F92" s="16">
        <f>('Summary Data'!F27-('Summary Data'!F11*'Summary Data'!F$40+'Summary Data'!F28*'Summary Data'!F$39)/17*$A92)</f>
        <v>0.014310582299529723</v>
      </c>
      <c r="G92" s="16">
        <f>('Summary Data'!G27-('Summary Data'!G11*'Summary Data'!G$40+'Summary Data'!G28*'Summary Data'!G$39)/17*$A92)</f>
        <v>-0.009422038504740687</v>
      </c>
      <c r="H92" s="16">
        <f>('Summary Data'!H27-('Summary Data'!H11*'Summary Data'!H$40+'Summary Data'!H28*'Summary Data'!H$39)/17*$A92)</f>
        <v>0.04427678139218055</v>
      </c>
      <c r="I92" s="16">
        <f>('Summary Data'!I27-('Summary Data'!I11*'Summary Data'!I$40+'Summary Data'!I28*'Summary Data'!I$39)/17*$A92)</f>
        <v>-0.04310886607911778</v>
      </c>
      <c r="J92" s="16">
        <f>('Summary Data'!J27-('Summary Data'!J11*'Summary Data'!J$40+'Summary Data'!J28*'Summary Data'!J$39)/17*$A92)</f>
        <v>-0.0037198216558078506</v>
      </c>
      <c r="K92" s="16">
        <f>('Summary Data'!K27-('Summary Data'!K11*'Summary Data'!K$40+'Summary Data'!K28*'Summary Data'!K$39)/17*$A92)</f>
        <v>0.0017069217040966422</v>
      </c>
      <c r="L92" s="16">
        <f>('Summary Data'!L27-('Summary Data'!L11*'Summary Data'!L$40+'Summary Data'!L28*'Summary Data'!L$39)/17*$A92)</f>
        <v>0.06215092278565103</v>
      </c>
      <c r="M92" s="16">
        <f>('Summary Data'!M27-('Summary Data'!M11*'Summary Data'!M$40+'Summary Data'!M28*'Summary Data'!M$39)/17*$A92)</f>
        <v>0.030245484207451448</v>
      </c>
      <c r="N92" s="16">
        <f>('Summary Data'!N27-('Summary Data'!N11*'Summary Data'!N$40+'Summary Data'!N28*'Summary Data'!N$39)/17*$A92)</f>
        <v>0.047996517972898264</v>
      </c>
      <c r="O92" s="16">
        <f>('Summary Data'!O27-('Summary Data'!O11*'Summary Data'!O$40+'Summary Data'!O28*'Summary Data'!O$39)/17*$A92)</f>
        <v>0.04294471365905381</v>
      </c>
      <c r="P92" s="16">
        <f>('Summary Data'!P27-('Summary Data'!P11*'Summary Data'!P$40+'Summary Data'!P28*'Summary Data'!P$39)/17*$A92)</f>
        <v>0.03236736046607715</v>
      </c>
      <c r="Q92" s="16">
        <f>('Summary Data'!Q27-('Summary Data'!Q11*'Summary Data'!Q$40+'Summary Data'!Q28*'Summary Data'!Q$39)/17*$A92)</f>
        <v>-0.0014394218469991893</v>
      </c>
      <c r="R92" s="16">
        <f>('Summary Data'!R27-('Summary Data'!R11*'Summary Data'!R$40+'Summary Data'!R28*'Summary Data'!R$39)/17*$A92)</f>
        <v>-0.02133307828789681</v>
      </c>
      <c r="S92" s="16">
        <f>('Summary Data'!S27-('Summary Data'!S11*'Summary Data'!S$40+'Summary Data'!S28*'Summary Data'!S$39)/17*$A92)</f>
        <v>0.06615765938481108</v>
      </c>
      <c r="T92" s="16">
        <f>('Summary Data'!T27-('Summary Data'!T11*'Summary Data'!T$40+'Summary Data'!T28*'Summary Data'!T$39)/17*$A92)</f>
        <v>0.039649673264796036</v>
      </c>
      <c r="U92" s="16" t="e">
        <f>('Summary Data'!U27-('Summary Data'!U11*'Summary Data'!U$40+'Summary Data'!U28*'Summary Data'!U$39)/17*$A92)</f>
        <v>#DIV/0!</v>
      </c>
      <c r="V92" s="82">
        <f>'Summary Data'!V27</f>
        <v>0</v>
      </c>
    </row>
    <row r="93" spans="1:22" ht="11.25">
      <c r="A93" s="83">
        <v>7</v>
      </c>
      <c r="B93" s="16" t="e">
        <f>('Summary Data'!B28-('Summary Data'!B12*'Summary Data'!B$40+'Summary Data'!B29*'Summary Data'!B$39)/17*$A93)</f>
        <v>#DIV/0!</v>
      </c>
      <c r="C93" s="16">
        <f>('Summary Data'!C28-('Summary Data'!C12*'Summary Data'!C$40+'Summary Data'!C29*'Summary Data'!C$39)/17*$A93)</f>
        <v>0.04281709445872174</v>
      </c>
      <c r="D93" s="16">
        <f>('Summary Data'!D28-('Summary Data'!D12*'Summary Data'!D$40+'Summary Data'!D29*'Summary Data'!D$39)/17*$A93)</f>
        <v>0.008055041922986957</v>
      </c>
      <c r="E93" s="16">
        <f>('Summary Data'!E28-('Summary Data'!E12*'Summary Data'!E$40+'Summary Data'!E29*'Summary Data'!E$39)/17*$A93)</f>
        <v>0.03812878648170915</v>
      </c>
      <c r="F93" s="16">
        <f>('Summary Data'!F28-('Summary Data'!F12*'Summary Data'!F$40+'Summary Data'!F29*'Summary Data'!F$39)/17*$A93)</f>
        <v>0.04504050805860159</v>
      </c>
      <c r="G93" s="16">
        <f>('Summary Data'!G28-('Summary Data'!G12*'Summary Data'!G$40+'Summary Data'!G29*'Summary Data'!G$39)/17*$A93)</f>
        <v>0.015510158693445946</v>
      </c>
      <c r="H93" s="16">
        <f>('Summary Data'!H28-('Summary Data'!H12*'Summary Data'!H$40+'Summary Data'!H29*'Summary Data'!H$39)/17*$A93)</f>
        <v>0.008885912633128438</v>
      </c>
      <c r="I93" s="16">
        <f>('Summary Data'!I28-('Summary Data'!I12*'Summary Data'!I$40+'Summary Data'!I29*'Summary Data'!I$39)/17*$A93)</f>
        <v>0.0019357173980627512</v>
      </c>
      <c r="J93" s="16">
        <f>('Summary Data'!J28-('Summary Data'!J12*'Summary Data'!J$40+'Summary Data'!J29*'Summary Data'!J$39)/17*$A93)</f>
        <v>0.029132117212326756</v>
      </c>
      <c r="K93" s="16">
        <f>('Summary Data'!K28-('Summary Data'!K12*'Summary Data'!K$40+'Summary Data'!K29*'Summary Data'!K$39)/17*$A93)</f>
        <v>0.06029121999431461</v>
      </c>
      <c r="L93" s="16">
        <f>('Summary Data'!L28-('Summary Data'!L12*'Summary Data'!L$40+'Summary Data'!L29*'Summary Data'!L$39)/17*$A93)</f>
        <v>0.07560307267854667</v>
      </c>
      <c r="M93" s="16">
        <f>('Summary Data'!M28-('Summary Data'!M12*'Summary Data'!M$40+'Summary Data'!M29*'Summary Data'!M$39)/17*$A93)</f>
        <v>0.019697168605398503</v>
      </c>
      <c r="N93" s="16">
        <f>('Summary Data'!N28-('Summary Data'!N12*'Summary Data'!N$40+'Summary Data'!N29*'Summary Data'!N$39)/17*$A93)</f>
        <v>0.02054266434909014</v>
      </c>
      <c r="O93" s="16">
        <f>('Summary Data'!O28-('Summary Data'!O12*'Summary Data'!O$40+'Summary Data'!O29*'Summary Data'!O$39)/17*$A93)</f>
        <v>0.06305941420644876</v>
      </c>
      <c r="P93" s="16">
        <f>('Summary Data'!P28-('Summary Data'!P12*'Summary Data'!P$40+'Summary Data'!P29*'Summary Data'!P$39)/17*$A93)</f>
        <v>0.04662134881055317</v>
      </c>
      <c r="Q93" s="16">
        <f>('Summary Data'!Q28-('Summary Data'!Q12*'Summary Data'!Q$40+'Summary Data'!Q29*'Summary Data'!Q$39)/17*$A93)</f>
        <v>0.034086200229333424</v>
      </c>
      <c r="R93" s="16">
        <f>('Summary Data'!R28-('Summary Data'!R12*'Summary Data'!R$40+'Summary Data'!R29*'Summary Data'!R$39)/17*$A93)</f>
        <v>0.0863894270316205</v>
      </c>
      <c r="S93" s="16">
        <f>('Summary Data'!S28-('Summary Data'!S12*'Summary Data'!S$40+'Summary Data'!S29*'Summary Data'!S$39)/17*$A93)</f>
        <v>0.029991846602571606</v>
      </c>
      <c r="T93" s="16">
        <f>('Summary Data'!T28-('Summary Data'!T12*'Summary Data'!T$40+'Summary Data'!T29*'Summary Data'!T$39)/17*$A93)</f>
        <v>0.076194329104705</v>
      </c>
      <c r="U93" s="16" t="e">
        <f>('Summary Data'!U28-('Summary Data'!U12*'Summary Data'!U$40+'Summary Data'!U29*'Summary Data'!U$39)/17*$A93)</f>
        <v>#DIV/0!</v>
      </c>
      <c r="V93" s="82">
        <f>'Summary Data'!V28</f>
        <v>0</v>
      </c>
    </row>
    <row r="94" spans="1:22" ht="11.25">
      <c r="A94" s="83">
        <v>8</v>
      </c>
      <c r="B94" s="16" t="e">
        <f>('Summary Data'!B29-('Summary Data'!B13*'Summary Data'!B$40+'Summary Data'!B30*'Summary Data'!B$39)/17*$A94)</f>
        <v>#DIV/0!</v>
      </c>
      <c r="C94" s="16">
        <f>('Summary Data'!C29-('Summary Data'!C13*'Summary Data'!C$40+'Summary Data'!C30*'Summary Data'!C$39)/17*$A94)</f>
        <v>0.0134820910033185</v>
      </c>
      <c r="D94" s="16">
        <f>('Summary Data'!D29-('Summary Data'!D13*'Summary Data'!D$40+'Summary Data'!D30*'Summary Data'!D$39)/17*$A94)</f>
        <v>-0.021615907945543848</v>
      </c>
      <c r="E94" s="16">
        <f>('Summary Data'!E29-('Summary Data'!E13*'Summary Data'!E$40+'Summary Data'!E30*'Summary Data'!E$39)/17*$A94)</f>
        <v>0.004631161616810389</v>
      </c>
      <c r="F94" s="16">
        <f>('Summary Data'!F29-('Summary Data'!F13*'Summary Data'!F$40+'Summary Data'!F30*'Summary Data'!F$39)/17*$A94)</f>
        <v>-0.010892098119594039</v>
      </c>
      <c r="G94" s="16">
        <f>('Summary Data'!G29-('Summary Data'!G13*'Summary Data'!G$40+'Summary Data'!G30*'Summary Data'!G$39)/17*$A94)</f>
        <v>-0.014464523071450047</v>
      </c>
      <c r="H94" s="16">
        <f>('Summary Data'!H29-('Summary Data'!H13*'Summary Data'!H$40+'Summary Data'!H30*'Summary Data'!H$39)/17*$A94)</f>
        <v>-0.04645953885745625</v>
      </c>
      <c r="I94" s="16">
        <f>('Summary Data'!I29-('Summary Data'!I13*'Summary Data'!I$40+'Summary Data'!I30*'Summary Data'!I$39)/17*$A94)</f>
        <v>0.006714248636184687</v>
      </c>
      <c r="J94" s="16">
        <f>('Summary Data'!J29-('Summary Data'!J13*'Summary Data'!J$40+'Summary Data'!J30*'Summary Data'!J$39)/17*$A94)</f>
        <v>0.025146406683477313</v>
      </c>
      <c r="K94" s="16">
        <f>('Summary Data'!K29-('Summary Data'!K13*'Summary Data'!K$40+'Summary Data'!K30*'Summary Data'!K$39)/17*$A94)</f>
        <v>0.026016578367749815</v>
      </c>
      <c r="L94" s="16">
        <f>('Summary Data'!L29-('Summary Data'!L13*'Summary Data'!L$40+'Summary Data'!L30*'Summary Data'!L$39)/17*$A94)</f>
        <v>-0.024060241109263053</v>
      </c>
      <c r="M94" s="16">
        <f>('Summary Data'!M29-('Summary Data'!M13*'Summary Data'!M$40+'Summary Data'!M30*'Summary Data'!M$39)/17*$A94)</f>
        <v>-0.007359016829447368</v>
      </c>
      <c r="N94" s="16">
        <f>('Summary Data'!N29-('Summary Data'!N13*'Summary Data'!N$40+'Summary Data'!N30*'Summary Data'!N$39)/17*$A94)</f>
        <v>-0.0024699940290910938</v>
      </c>
      <c r="O94" s="16">
        <f>('Summary Data'!O29-('Summary Data'!O13*'Summary Data'!O$40+'Summary Data'!O30*'Summary Data'!O$39)/17*$A94)</f>
        <v>-0.01795687698078737</v>
      </c>
      <c r="P94" s="16">
        <f>('Summary Data'!P29-('Summary Data'!P13*'Summary Data'!P$40+'Summary Data'!P30*'Summary Data'!P$39)/17*$A94)</f>
        <v>0.010630959968171427</v>
      </c>
      <c r="Q94" s="16">
        <f>('Summary Data'!Q29-('Summary Data'!Q13*'Summary Data'!Q$40+'Summary Data'!Q30*'Summary Data'!Q$39)/17*$A94)</f>
        <v>0.0013706884469711633</v>
      </c>
      <c r="R94" s="16">
        <f>('Summary Data'!R29-('Summary Data'!R13*'Summary Data'!R$40+'Summary Data'!R30*'Summary Data'!R$39)/17*$A94)</f>
        <v>0.010436775020416067</v>
      </c>
      <c r="S94" s="16">
        <f>('Summary Data'!S29-('Summary Data'!S13*'Summary Data'!S$40+'Summary Data'!S30*'Summary Data'!S$39)/17*$A94)</f>
        <v>-0.02436357964167255</v>
      </c>
      <c r="T94" s="16">
        <f>('Summary Data'!T29-('Summary Data'!T13*'Summary Data'!T$40+'Summary Data'!T30*'Summary Data'!T$39)/17*$A94)</f>
        <v>0.024832755001092856</v>
      </c>
      <c r="U94" s="16" t="e">
        <f>('Summary Data'!U29-('Summary Data'!U13*'Summary Data'!U$40+'Summary Data'!U30*'Summary Data'!U$39)/17*$A94)</f>
        <v>#DIV/0!</v>
      </c>
      <c r="V94" s="82">
        <f>'Summary Data'!V29</f>
        <v>0</v>
      </c>
    </row>
    <row r="95" spans="1:22" ht="11.25">
      <c r="A95" s="83">
        <v>9</v>
      </c>
      <c r="B95" s="16" t="e">
        <f>('Summary Data'!B30-('Summary Data'!B14*'Summary Data'!B$40+'Summary Data'!B31*'Summary Data'!B$39)/17*$A95)</f>
        <v>#DIV/0!</v>
      </c>
      <c r="C95" s="16">
        <f>('Summary Data'!C30-('Summary Data'!C14*'Summary Data'!C$40+'Summary Data'!C31*'Summary Data'!C$39)/17*$A95)</f>
        <v>0.014942479228449934</v>
      </c>
      <c r="D95" s="16">
        <f>('Summary Data'!D30-('Summary Data'!D14*'Summary Data'!D$40+'Summary Data'!D31*'Summary Data'!D$39)/17*$A95)</f>
        <v>0.010133781296066582</v>
      </c>
      <c r="E95" s="16">
        <f>('Summary Data'!E30-('Summary Data'!E14*'Summary Data'!E$40+'Summary Data'!E31*'Summary Data'!E$39)/17*$A95)</f>
        <v>0.06536114910108493</v>
      </c>
      <c r="F95" s="16">
        <f>('Summary Data'!F30-('Summary Data'!F14*'Summary Data'!F$40+'Summary Data'!F31*'Summary Data'!F$39)/17*$A95)</f>
        <v>0.03240417004686266</v>
      </c>
      <c r="G95" s="16">
        <f>('Summary Data'!G30-('Summary Data'!G14*'Summary Data'!G$40+'Summary Data'!G31*'Summary Data'!G$39)/17*$A95)</f>
        <v>0.01350281242936897</v>
      </c>
      <c r="H95" s="16">
        <f>('Summary Data'!H30-('Summary Data'!H14*'Summary Data'!H$40+'Summary Data'!H31*'Summary Data'!H$39)/17*$A95)</f>
        <v>-0.01013409336293479</v>
      </c>
      <c r="I95" s="16">
        <f>('Summary Data'!I30-('Summary Data'!I14*'Summary Data'!I$40+'Summary Data'!I31*'Summary Data'!I$39)/17*$A95)</f>
        <v>0.015441686404947707</v>
      </c>
      <c r="J95" s="16">
        <f>('Summary Data'!J30-('Summary Data'!J14*'Summary Data'!J$40+'Summary Data'!J31*'Summary Data'!J$39)/17*$A95)</f>
        <v>0.018916873635615422</v>
      </c>
      <c r="K95" s="16">
        <f>('Summary Data'!K30-('Summary Data'!K14*'Summary Data'!K$40+'Summary Data'!K31*'Summary Data'!K$39)/17*$A95)</f>
        <v>0.028552840280637357</v>
      </c>
      <c r="L95" s="16">
        <f>('Summary Data'!L30-('Summary Data'!L14*'Summary Data'!L$40+'Summary Data'!L31*'Summary Data'!L$39)/17*$A95)</f>
        <v>0.03350695147404048</v>
      </c>
      <c r="M95" s="16">
        <f>('Summary Data'!M30-('Summary Data'!M14*'Summary Data'!M$40+'Summary Data'!M31*'Summary Data'!M$39)/17*$A95)</f>
        <v>0.0332128708719889</v>
      </c>
      <c r="N95" s="16">
        <f>('Summary Data'!N30-('Summary Data'!N14*'Summary Data'!N$40+'Summary Data'!N31*'Summary Data'!N$39)/17*$A95)</f>
        <v>0.04069470825731543</v>
      </c>
      <c r="O95" s="16">
        <f>('Summary Data'!O30-('Summary Data'!O14*'Summary Data'!O$40+'Summary Data'!O31*'Summary Data'!O$39)/17*$A95)</f>
        <v>0.01804531533808912</v>
      </c>
      <c r="P95" s="16">
        <f>('Summary Data'!P30-('Summary Data'!P14*'Summary Data'!P$40+'Summary Data'!P31*'Summary Data'!P$39)/17*$A95)</f>
        <v>0.05489184330760084</v>
      </c>
      <c r="Q95" s="16">
        <f>('Summary Data'!Q30-('Summary Data'!Q14*'Summary Data'!Q$40+'Summary Data'!Q31*'Summary Data'!Q$39)/17*$A95)</f>
        <v>0.03263543566525359</v>
      </c>
      <c r="R95" s="16">
        <f>('Summary Data'!R30-('Summary Data'!R14*'Summary Data'!R$40+'Summary Data'!R31*'Summary Data'!R$39)/17*$A95)</f>
        <v>0.029069123885005543</v>
      </c>
      <c r="S95" s="16">
        <f>('Summary Data'!S30-('Summary Data'!S14*'Summary Data'!S$40+'Summary Data'!S31*'Summary Data'!S$39)/17*$A95)</f>
        <v>0.023406265824961817</v>
      </c>
      <c r="T95" s="16">
        <f>('Summary Data'!T30-('Summary Data'!T14*'Summary Data'!T$40+'Summary Data'!T31*'Summary Data'!T$39)/17*$A95)</f>
        <v>0.011861713014277794</v>
      </c>
      <c r="U95" s="16" t="e">
        <f>('Summary Data'!U30-('Summary Data'!U14*'Summary Data'!U$40+'Summary Data'!U31*'Summary Data'!U$39)/17*$A95)</f>
        <v>#DIV/0!</v>
      </c>
      <c r="V95" s="82">
        <f>'Summary Data'!V30</f>
        <v>0</v>
      </c>
    </row>
    <row r="96" spans="1:22" ht="11.25">
      <c r="A96" s="83">
        <v>10</v>
      </c>
      <c r="B96" s="16" t="e">
        <f>('Summary Data'!B31-('Summary Data'!B15*'Summary Data'!B$40+'Summary Data'!B32*'Summary Data'!B$39)/17*$A96)</f>
        <v>#DIV/0!</v>
      </c>
      <c r="C96" s="16">
        <f>('Summary Data'!C31-('Summary Data'!C15*'Summary Data'!C$40+'Summary Data'!C32*'Summary Data'!C$39)/17*$A96)</f>
        <v>0</v>
      </c>
      <c r="D96" s="16">
        <f>('Summary Data'!D31-('Summary Data'!D15*'Summary Data'!D$40+'Summary Data'!D32*'Summary Data'!D$39)/17*$A96)</f>
        <v>-5.551115123125783E-17</v>
      </c>
      <c r="E96" s="16">
        <f>('Summary Data'!E31-('Summary Data'!E15*'Summary Data'!E$40+'Summary Data'!E32*'Summary Data'!E$39)/17*$A96)</f>
        <v>-5.551115123125783E-17</v>
      </c>
      <c r="F96" s="16">
        <f>('Summary Data'!F31-('Summary Data'!F15*'Summary Data'!F$40+'Summary Data'!F32*'Summary Data'!F$39)/17*$A96)</f>
        <v>0</v>
      </c>
      <c r="G96" s="16">
        <f>('Summary Data'!G31-('Summary Data'!G15*'Summary Data'!G$40+'Summary Data'!G32*'Summary Data'!G$39)/17*$A96)</f>
        <v>2.7755575615628914E-17</v>
      </c>
      <c r="H96" s="16">
        <f>('Summary Data'!H31-('Summary Data'!H15*'Summary Data'!H$40+'Summary Data'!H32*'Summary Data'!H$39)/17*$A96)</f>
        <v>0</v>
      </c>
      <c r="I96" s="16">
        <f>('Summary Data'!I31-('Summary Data'!I15*'Summary Data'!I$40+'Summary Data'!I32*'Summary Data'!I$39)/17*$A96)</f>
        <v>-5.551115123125783E-17</v>
      </c>
      <c r="J96" s="16">
        <f>('Summary Data'!J31-('Summary Data'!J15*'Summary Data'!J$40+'Summary Data'!J32*'Summary Data'!J$39)/17*$A96)</f>
        <v>2.7755575615628914E-17</v>
      </c>
      <c r="K96" s="16">
        <f>('Summary Data'!K31-('Summary Data'!K15*'Summary Data'!K$40+'Summary Data'!K32*'Summary Data'!K$39)/17*$A96)</f>
        <v>0</v>
      </c>
      <c r="L96" s="16">
        <f>('Summary Data'!L31-('Summary Data'!L15*'Summary Data'!L$40+'Summary Data'!L32*'Summary Data'!L$39)/17*$A96)</f>
        <v>-2.7755575615628914E-17</v>
      </c>
      <c r="M96" s="16">
        <f>('Summary Data'!M31-('Summary Data'!M15*'Summary Data'!M$40+'Summary Data'!M32*'Summary Data'!M$39)/17*$A96)</f>
        <v>-5.551115123125783E-17</v>
      </c>
      <c r="N96" s="16">
        <f>('Summary Data'!N31-('Summary Data'!N15*'Summary Data'!N$40+'Summary Data'!N32*'Summary Data'!N$39)/17*$A96)</f>
        <v>0</v>
      </c>
      <c r="O96" s="16">
        <f>('Summary Data'!O31-('Summary Data'!O15*'Summary Data'!O$40+'Summary Data'!O32*'Summary Data'!O$39)/17*$A96)</f>
        <v>0</v>
      </c>
      <c r="P96" s="16">
        <f>('Summary Data'!P31-('Summary Data'!P15*'Summary Data'!P$40+'Summary Data'!P32*'Summary Data'!P$39)/17*$A96)</f>
        <v>-2.7755575615628914E-17</v>
      </c>
      <c r="Q96" s="16">
        <f>('Summary Data'!Q31-('Summary Data'!Q15*'Summary Data'!Q$40+'Summary Data'!Q32*'Summary Data'!Q$39)/17*$A96)</f>
        <v>-2.7755575615628914E-17</v>
      </c>
      <c r="R96" s="16">
        <f>('Summary Data'!R31-('Summary Data'!R15*'Summary Data'!R$40+'Summary Data'!R32*'Summary Data'!R$39)/17*$A96)</f>
        <v>0</v>
      </c>
      <c r="S96" s="16">
        <f>('Summary Data'!S31-('Summary Data'!S15*'Summary Data'!S$40+'Summary Data'!S32*'Summary Data'!S$39)/17*$A96)</f>
        <v>0</v>
      </c>
      <c r="T96" s="16">
        <f>('Summary Data'!T31-('Summary Data'!T15*'Summary Data'!T$40+'Summary Data'!T32*'Summary Data'!T$39)/17*$A96)</f>
        <v>0</v>
      </c>
      <c r="U96" s="16" t="e">
        <f>('Summary Data'!U31-('Summary Data'!U15*'Summary Data'!U$40+'Summary Data'!U32*'Summary Data'!U$39)/17*$A96)</f>
        <v>#DIV/0!</v>
      </c>
      <c r="V96" s="82">
        <f>'Summary Data'!V31</f>
        <v>0</v>
      </c>
    </row>
    <row r="97" spans="1:23" ht="11.25">
      <c r="A97" s="83">
        <v>11</v>
      </c>
      <c r="B97" s="16" t="e">
        <f>('Summary Data'!B32-('Summary Data'!B16*'Summary Data'!B$40+'Summary Data'!B33*'Summary Data'!B$39)/17*$A97)</f>
        <v>#DIV/0!</v>
      </c>
      <c r="C97" s="16">
        <f>('Summary Data'!C32-('Summary Data'!C16*'Summary Data'!C$40+'Summary Data'!C33*'Summary Data'!C$39)/17*$A97)</f>
        <v>-0.013326974800814274</v>
      </c>
      <c r="D97" s="16">
        <f>('Summary Data'!D32-('Summary Data'!D16*'Summary Data'!D$40+'Summary Data'!D33*'Summary Data'!D$39)/17*$A97)</f>
        <v>-0.03308198007827581</v>
      </c>
      <c r="E97" s="16">
        <f>('Summary Data'!E32-('Summary Data'!E16*'Summary Data'!E$40+'Summary Data'!E33*'Summary Data'!E$39)/17*$A97)</f>
        <v>-0.014365820106398777</v>
      </c>
      <c r="F97" s="16">
        <f>('Summary Data'!F32-('Summary Data'!F16*'Summary Data'!F$40+'Summary Data'!F33*'Summary Data'!F$39)/17*$A97)</f>
        <v>-0.009500704729422962</v>
      </c>
      <c r="G97" s="16">
        <f>('Summary Data'!G32-('Summary Data'!G16*'Summary Data'!G$40+'Summary Data'!G33*'Summary Data'!G$39)/17*$A97)</f>
        <v>-0.021552380198400903</v>
      </c>
      <c r="H97" s="16">
        <f>('Summary Data'!H32-('Summary Data'!H16*'Summary Data'!H$40+'Summary Data'!H33*'Summary Data'!H$39)/17*$A97)</f>
        <v>-0.029154883275649048</v>
      </c>
      <c r="I97" s="16">
        <f>('Summary Data'!I32-('Summary Data'!I16*'Summary Data'!I$40+'Summary Data'!I33*'Summary Data'!I$39)/17*$A97)</f>
        <v>-0.023307797583187875</v>
      </c>
      <c r="J97" s="16">
        <f>('Summary Data'!J32-('Summary Data'!J16*'Summary Data'!J$40+'Summary Data'!J33*'Summary Data'!J$39)/17*$A97)</f>
        <v>-0.029054231790025975</v>
      </c>
      <c r="K97" s="16">
        <f>('Summary Data'!K32-('Summary Data'!K16*'Summary Data'!K$40+'Summary Data'!K33*'Summary Data'!K$39)/17*$A97)</f>
        <v>-0.018067853214683606</v>
      </c>
      <c r="L97" s="16">
        <f>('Summary Data'!L32-('Summary Data'!L16*'Summary Data'!L$40+'Summary Data'!L33*'Summary Data'!L$39)/17*$A97)</f>
        <v>-0.023308649893323218</v>
      </c>
      <c r="M97" s="16">
        <f>('Summary Data'!M32-('Summary Data'!M16*'Summary Data'!M$40+'Summary Data'!M33*'Summary Data'!M$39)/17*$A97)</f>
        <v>-0.026697343644091646</v>
      </c>
      <c r="N97" s="16">
        <f>('Summary Data'!N32-('Summary Data'!N16*'Summary Data'!N$40+'Summary Data'!N33*'Summary Data'!N$39)/17*$A97)</f>
        <v>-0.015120883041204283</v>
      </c>
      <c r="O97" s="16">
        <f>('Summary Data'!O32-('Summary Data'!O16*'Summary Data'!O$40+'Summary Data'!O33*'Summary Data'!O$39)/17*$A97)</f>
        <v>-0.015825163959661118</v>
      </c>
      <c r="P97" s="16">
        <f>('Summary Data'!P32-('Summary Data'!P16*'Summary Data'!P$40+'Summary Data'!P33*'Summary Data'!P$39)/17*$A97)</f>
        <v>-0.008290239697088423</v>
      </c>
      <c r="Q97" s="16">
        <f>('Summary Data'!Q32-('Summary Data'!Q16*'Summary Data'!Q$40+'Summary Data'!Q33*'Summary Data'!Q$39)/17*$A97)</f>
        <v>-0.020892335111378033</v>
      </c>
      <c r="R97" s="16">
        <f>('Summary Data'!R32-('Summary Data'!R16*'Summary Data'!R$40+'Summary Data'!R33*'Summary Data'!R$39)/17*$A97)</f>
        <v>-0.016661154980590842</v>
      </c>
      <c r="S97" s="16">
        <f>('Summary Data'!S32-('Summary Data'!S16*'Summary Data'!S$40+'Summary Data'!S33*'Summary Data'!S$39)/17*$A97)</f>
        <v>-0.008510259008324791</v>
      </c>
      <c r="T97" s="16">
        <f>('Summary Data'!T32-('Summary Data'!T16*'Summary Data'!T$40+'Summary Data'!T33*'Summary Data'!T$39)/17*$A97)</f>
        <v>-0.015319437839676202</v>
      </c>
      <c r="U97" s="16" t="e">
        <f>('Summary Data'!U32-('Summary Data'!U16*'Summary Data'!U$40+'Summary Data'!U33*'Summary Data'!U$39)/17*$A97)</f>
        <v>#DIV/0!</v>
      </c>
      <c r="V97" s="82">
        <f>'Summary Data'!V32</f>
        <v>0</v>
      </c>
      <c r="W97" s="42" t="s">
        <v>90</v>
      </c>
    </row>
    <row r="98" spans="1:23" ht="11.25">
      <c r="A98" s="83">
        <v>12</v>
      </c>
      <c r="B98" s="16" t="e">
        <f>('Summary Data'!B33-('Summary Data'!B17*'Summary Data'!B$40+'Summary Data'!B34*'Summary Data'!B$39)/17*$A98)*10</f>
        <v>#DIV/0!</v>
      </c>
      <c r="C98" s="16">
        <f>('Summary Data'!C33-('Summary Data'!C17*'Summary Data'!C$40+'Summary Data'!C34*'Summary Data'!C$39)/17*$A98)*10</f>
        <v>0.1388015506817144</v>
      </c>
      <c r="D98" s="16">
        <f>('Summary Data'!D33-('Summary Data'!D17*'Summary Data'!D$40+'Summary Data'!D34*'Summary Data'!D$39)/17*$A98)*10</f>
        <v>0.12432784381451227</v>
      </c>
      <c r="E98" s="16">
        <f>('Summary Data'!E33-('Summary Data'!E17*'Summary Data'!E$40+'Summary Data'!E34*'Summary Data'!E$39)/17*$A98)*10</f>
        <v>0.14496055180786138</v>
      </c>
      <c r="F98" s="16">
        <f>('Summary Data'!F33-('Summary Data'!F17*'Summary Data'!F$40+'Summary Data'!F34*'Summary Data'!F$39)/17*$A98)*10</f>
        <v>0.15198712152875654</v>
      </c>
      <c r="G98" s="16">
        <f>('Summary Data'!G33-('Summary Data'!G17*'Summary Data'!G$40+'Summary Data'!G34*'Summary Data'!G$39)/17*$A98)*10</f>
        <v>0.16185046909899412</v>
      </c>
      <c r="H98" s="16">
        <f>('Summary Data'!H33-('Summary Data'!H17*'Summary Data'!H$40+'Summary Data'!H34*'Summary Data'!H$39)/17*$A98)*10</f>
        <v>0.18613652471806735</v>
      </c>
      <c r="I98" s="16">
        <f>('Summary Data'!I33-('Summary Data'!I17*'Summary Data'!I$40+'Summary Data'!I34*'Summary Data'!I$39)/17*$A98)*10</f>
        <v>0.14038119290142678</v>
      </c>
      <c r="J98" s="16">
        <f>('Summary Data'!J33-('Summary Data'!J17*'Summary Data'!J$40+'Summary Data'!J34*'Summary Data'!J$39)/17*$A98)*10</f>
        <v>0.1321862750387584</v>
      </c>
      <c r="K98" s="16">
        <f>('Summary Data'!K33-('Summary Data'!K17*'Summary Data'!K$40+'Summary Data'!K34*'Summary Data'!K$39)/17*$A98)*10</f>
        <v>0.160602937580911</v>
      </c>
      <c r="L98" s="16">
        <f>('Summary Data'!L33-('Summary Data'!L17*'Summary Data'!L$40+'Summary Data'!L34*'Summary Data'!L$39)/17*$A98)*10</f>
        <v>0.17904755157149543</v>
      </c>
      <c r="M98" s="16">
        <f>('Summary Data'!M33-('Summary Data'!M17*'Summary Data'!M$40+'Summary Data'!M34*'Summary Data'!M$39)/17*$A98)*10</f>
        <v>0.13706576247295377</v>
      </c>
      <c r="N98" s="16">
        <f>('Summary Data'!N33-('Summary Data'!N17*'Summary Data'!N$40+'Summary Data'!N34*'Summary Data'!N$39)/17*$A98)*10</f>
        <v>0.1621197535648674</v>
      </c>
      <c r="O98" s="16">
        <f>('Summary Data'!O33-('Summary Data'!O17*'Summary Data'!O$40+'Summary Data'!O34*'Summary Data'!O$39)/17*$A98)*10</f>
        <v>0.1287317677137909</v>
      </c>
      <c r="P98" s="16">
        <f>('Summary Data'!P33-('Summary Data'!P17*'Summary Data'!P$40+'Summary Data'!P34*'Summary Data'!P$39)/17*$A98)*10</f>
        <v>0.14444107007805995</v>
      </c>
      <c r="Q98" s="16">
        <f>('Summary Data'!Q33-('Summary Data'!Q17*'Summary Data'!Q$40+'Summary Data'!Q34*'Summary Data'!Q$39)/17*$A98)*10</f>
        <v>0.15902935006809343</v>
      </c>
      <c r="R98" s="16">
        <f>('Summary Data'!R33-('Summary Data'!R17*'Summary Data'!R$40+'Summary Data'!R34*'Summary Data'!R$39)/17*$A98)*10</f>
        <v>0.18347860490228257</v>
      </c>
      <c r="S98" s="16">
        <f>('Summary Data'!S33-('Summary Data'!S17*'Summary Data'!S$40+'Summary Data'!S34*'Summary Data'!S$39)/17*$A98)*10</f>
        <v>0.12620522026131895</v>
      </c>
      <c r="T98" s="16">
        <f>('Summary Data'!T33-('Summary Data'!T17*'Summary Data'!T$40+'Summary Data'!T34*'Summary Data'!T$39)/17*$A98)*10</f>
        <v>0.06263597976643012</v>
      </c>
      <c r="U98" s="16" t="e">
        <f>('Summary Data'!U33-('Summary Data'!U17*'Summary Data'!U$40+'Summary Data'!U34*'Summary Data'!U$39)/17*$A98)*10</f>
        <v>#DIV/0!</v>
      </c>
      <c r="V98" s="82">
        <f>'Summary Data'!V33*10</f>
        <v>0</v>
      </c>
      <c r="W98" s="42" t="s">
        <v>90</v>
      </c>
    </row>
    <row r="99" spans="1:23" ht="11.25">
      <c r="A99" s="83">
        <v>13</v>
      </c>
      <c r="B99" s="16" t="e">
        <f>('Summary Data'!B34-('Summary Data'!B18*'Summary Data'!B$40+'Summary Data'!B35*'Summary Data'!B$39)/17*$A99)*10</f>
        <v>#DIV/0!</v>
      </c>
      <c r="C99" s="16">
        <f>('Summary Data'!C34-('Summary Data'!C18*'Summary Data'!C$40+'Summary Data'!C35*'Summary Data'!C$39)/17*$A99)*10</f>
        <v>0.03254742307242892</v>
      </c>
      <c r="D99" s="16">
        <f>('Summary Data'!D34-('Summary Data'!D18*'Summary Data'!D$40+'Summary Data'!D35*'Summary Data'!D$39)/17*$A99)*10</f>
        <v>-0.025587548989307856</v>
      </c>
      <c r="E99" s="16">
        <f>('Summary Data'!E34-('Summary Data'!E18*'Summary Data'!E$40+'Summary Data'!E35*'Summary Data'!E$39)/17*$A99)*10</f>
        <v>0.027854484477535593</v>
      </c>
      <c r="F99" s="16">
        <f>('Summary Data'!F34-('Summary Data'!F18*'Summary Data'!F$40+'Summary Data'!F35*'Summary Data'!F$39)/17*$A99)*10</f>
        <v>0.032779926377550006</v>
      </c>
      <c r="G99" s="16">
        <f>('Summary Data'!G34-('Summary Data'!G18*'Summary Data'!G$40+'Summary Data'!G35*'Summary Data'!G$39)/17*$A99)*10</f>
        <v>-0.023131829808919275</v>
      </c>
      <c r="H99" s="16">
        <f>('Summary Data'!H34-('Summary Data'!H18*'Summary Data'!H$40+'Summary Data'!H35*'Summary Data'!H$39)/17*$A99)*10</f>
        <v>-0.034526725209454975</v>
      </c>
      <c r="I99" s="16">
        <f>('Summary Data'!I34-('Summary Data'!I18*'Summary Data'!I$40+'Summary Data'!I35*'Summary Data'!I$39)/17*$A99)*10</f>
        <v>-0.011870331590784626</v>
      </c>
      <c r="J99" s="16">
        <f>('Summary Data'!J34-('Summary Data'!J18*'Summary Data'!J$40+'Summary Data'!J35*'Summary Data'!J$39)/17*$A99)*10</f>
        <v>-0.008810121053353309</v>
      </c>
      <c r="K99" s="16">
        <f>('Summary Data'!K34-('Summary Data'!K18*'Summary Data'!K$40+'Summary Data'!K35*'Summary Data'!K$39)/17*$A99)*10</f>
        <v>0.02393485051971056</v>
      </c>
      <c r="L99" s="16">
        <f>('Summary Data'!L34-('Summary Data'!L18*'Summary Data'!L$40+'Summary Data'!L35*'Summary Data'!L$39)/17*$A99)*10</f>
        <v>0.005744330593215547</v>
      </c>
      <c r="M99" s="16">
        <f>('Summary Data'!M34-('Summary Data'!M18*'Summary Data'!M$40+'Summary Data'!M35*'Summary Data'!M$39)/17*$A99)*10</f>
        <v>-0.008410764257276625</v>
      </c>
      <c r="N99" s="16">
        <f>('Summary Data'!N34-('Summary Data'!N18*'Summary Data'!N$40+'Summary Data'!N35*'Summary Data'!N$39)/17*$A99)*10</f>
        <v>0.027943182454407446</v>
      </c>
      <c r="O99" s="16">
        <f>('Summary Data'!O34-('Summary Data'!O18*'Summary Data'!O$40+'Summary Data'!O35*'Summary Data'!O$39)/17*$A99)*10</f>
        <v>0.031152734345842276</v>
      </c>
      <c r="P99" s="16">
        <f>('Summary Data'!P34-('Summary Data'!P18*'Summary Data'!P$40+'Summary Data'!P35*'Summary Data'!P$39)/17*$A99)*10</f>
        <v>0.04390172230635342</v>
      </c>
      <c r="Q99" s="16">
        <f>('Summary Data'!Q34-('Summary Data'!Q18*'Summary Data'!Q$40+'Summary Data'!Q35*'Summary Data'!Q$39)/17*$A99)*10</f>
        <v>0.022128258586747503</v>
      </c>
      <c r="R99" s="16">
        <f>('Summary Data'!R34-('Summary Data'!R18*'Summary Data'!R$40+'Summary Data'!R35*'Summary Data'!R$39)/17*$A99)*10</f>
        <v>0.03399112134978361</v>
      </c>
      <c r="S99" s="16">
        <f>('Summary Data'!S34-('Summary Data'!S18*'Summary Data'!S$40+'Summary Data'!S35*'Summary Data'!S$39)/17*$A99)*10</f>
        <v>0.015550994240822236</v>
      </c>
      <c r="T99" s="16">
        <f>('Summary Data'!T34-('Summary Data'!T18*'Summary Data'!T$40+'Summary Data'!T35*'Summary Data'!T$39)/17*$A99)*10</f>
        <v>-0.039855182985125824</v>
      </c>
      <c r="U99" s="16" t="e">
        <f>('Summary Data'!U34-('Summary Data'!U18*'Summary Data'!U$40+'Summary Data'!U35*'Summary Data'!U$39)/17*$A99)*10</f>
        <v>#DIV/0!</v>
      </c>
      <c r="V99" s="82">
        <f>'Summary Data'!V34*10</f>
        <v>0</v>
      </c>
      <c r="W99" s="42" t="s">
        <v>90</v>
      </c>
    </row>
    <row r="100" spans="1:23" ht="11.25">
      <c r="A100" s="83">
        <v>14</v>
      </c>
      <c r="B100" s="16" t="e">
        <f>('Summary Data'!B35-('Summary Data'!B19*'Summary Data'!B$40+'Summary Data'!B36*'Summary Data'!B$39)/17*$A100)*10</f>
        <v>#DIV/0!</v>
      </c>
      <c r="C100" s="16">
        <f>('Summary Data'!C35-('Summary Data'!C19*'Summary Data'!C$40+'Summary Data'!C36*'Summary Data'!C$39)/17*$A100)*10</f>
        <v>0.027138993040758137</v>
      </c>
      <c r="D100" s="16">
        <f>('Summary Data'!D35-('Summary Data'!D19*'Summary Data'!D$40+'Summary Data'!D36*'Summary Data'!D$39)/17*$A100)*10</f>
        <v>0.02932720756709893</v>
      </c>
      <c r="E100" s="16">
        <f>('Summary Data'!E35-('Summary Data'!E19*'Summary Data'!E$40+'Summary Data'!E36*'Summary Data'!E$39)/17*$A100)*10</f>
        <v>0.03727019952724378</v>
      </c>
      <c r="F100" s="16">
        <f>('Summary Data'!F35-('Summary Data'!F19*'Summary Data'!F$40+'Summary Data'!F36*'Summary Data'!F$39)/17*$A100)*10</f>
        <v>0.012569707646672614</v>
      </c>
      <c r="G100" s="16">
        <f>('Summary Data'!G35-('Summary Data'!G19*'Summary Data'!G$40+'Summary Data'!G36*'Summary Data'!G$39)/17*$A100)*10</f>
        <v>0.019716196007259715</v>
      </c>
      <c r="H100" s="16">
        <f>('Summary Data'!H35-('Summary Data'!H19*'Summary Data'!H$40+'Summary Data'!H36*'Summary Data'!H$39)/17*$A100)*10</f>
        <v>0.02253867271476872</v>
      </c>
      <c r="I100" s="16">
        <f>('Summary Data'!I35-('Summary Data'!I19*'Summary Data'!I$40+'Summary Data'!I36*'Summary Data'!I$39)/17*$A100)*10</f>
        <v>0.022157180971601707</v>
      </c>
      <c r="J100" s="16">
        <f>('Summary Data'!J35-('Summary Data'!J19*'Summary Data'!J$40+'Summary Data'!J36*'Summary Data'!J$39)/17*$A100)*10</f>
        <v>0.013436787351988819</v>
      </c>
      <c r="K100" s="16">
        <f>('Summary Data'!K35-('Summary Data'!K19*'Summary Data'!K$40+'Summary Data'!K36*'Summary Data'!K$39)/17*$A100)*10</f>
        <v>0.028683962239552992</v>
      </c>
      <c r="L100" s="16">
        <f>('Summary Data'!L35-('Summary Data'!L19*'Summary Data'!L$40+'Summary Data'!L36*'Summary Data'!L$39)/17*$A100)*10</f>
        <v>0.03863452415834235</v>
      </c>
      <c r="M100" s="16">
        <f>('Summary Data'!M35-('Summary Data'!M19*'Summary Data'!M$40+'Summary Data'!M36*'Summary Data'!M$39)/17*$A100)*10</f>
        <v>0.031153694407417172</v>
      </c>
      <c r="N100" s="16">
        <f>('Summary Data'!N35-('Summary Data'!N19*'Summary Data'!N$40+'Summary Data'!N36*'Summary Data'!N$39)/17*$A100)*10</f>
        <v>0.02465458902560124</v>
      </c>
      <c r="O100" s="16">
        <f>('Summary Data'!O35-('Summary Data'!O19*'Summary Data'!O$40+'Summary Data'!O36*'Summary Data'!O$39)/17*$A100)*10</f>
        <v>0.036191307994323296</v>
      </c>
      <c r="P100" s="16">
        <f>('Summary Data'!P35-('Summary Data'!P19*'Summary Data'!P$40+'Summary Data'!P36*'Summary Data'!P$39)/17*$A100)*10</f>
        <v>0.045411695473675004</v>
      </c>
      <c r="Q100" s="16">
        <f>('Summary Data'!Q35-('Summary Data'!Q19*'Summary Data'!Q$40+'Summary Data'!Q36*'Summary Data'!Q$39)/17*$A100)*10</f>
        <v>0.029544350434624465</v>
      </c>
      <c r="R100" s="16">
        <f>('Summary Data'!R35-('Summary Data'!R19*'Summary Data'!R$40+'Summary Data'!R36*'Summary Data'!R$39)/17*$A100)*10</f>
        <v>0.02226252883979771</v>
      </c>
      <c r="S100" s="16">
        <f>('Summary Data'!S35-('Summary Data'!S19*'Summary Data'!S$40+'Summary Data'!S36*'Summary Data'!S$39)/17*$A100)*10</f>
        <v>0.040408596997744135</v>
      </c>
      <c r="T100" s="16">
        <f>('Summary Data'!T35-('Summary Data'!T19*'Summary Data'!T$40+'Summary Data'!T36*'Summary Data'!T$39)/17*$A100)*10</f>
        <v>0.031519362149099936</v>
      </c>
      <c r="U100" s="16" t="e">
        <f>('Summary Data'!U35-('Summary Data'!U19*'Summary Data'!U$40+'Summary Data'!U36*'Summary Data'!U$39)/17*$A100)*10</f>
        <v>#DIV/0!</v>
      </c>
      <c r="V100" s="82">
        <f>'Summary Data'!V35*10</f>
        <v>0</v>
      </c>
      <c r="W100" s="42" t="s">
        <v>90</v>
      </c>
    </row>
    <row r="101" spans="1:23" ht="11.25">
      <c r="A101" s="83">
        <v>15</v>
      </c>
      <c r="B101" s="16" t="e">
        <f>('Summary Data'!B36-('Summary Data'!B20*'Summary Data'!B$40+'Summary Data'!B37*'Summary Data'!B$39)/17*$A101)*10</f>
        <v>#DIV/0!</v>
      </c>
      <c r="C101" s="16">
        <f>('Summary Data'!C36-('Summary Data'!C20*'Summary Data'!C$40+'Summary Data'!C37*'Summary Data'!C$39)/17*$A101)*10</f>
        <v>-0.1492904349183841</v>
      </c>
      <c r="D101" s="16">
        <f>('Summary Data'!D36-('Summary Data'!D20*'Summary Data'!D$40+'Summary Data'!D37*'Summary Data'!D$39)/17*$A101)*10</f>
        <v>-0.14346533485781546</v>
      </c>
      <c r="E101" s="16">
        <f>('Summary Data'!E36-('Summary Data'!E20*'Summary Data'!E$40+'Summary Data'!E37*'Summary Data'!E$39)/17*$A101)*10</f>
        <v>-0.17281685838313404</v>
      </c>
      <c r="F101" s="16">
        <f>('Summary Data'!F36-('Summary Data'!F20*'Summary Data'!F$40+'Summary Data'!F37*'Summary Data'!F$39)/17*$A101)*10</f>
        <v>-0.12980491716052575</v>
      </c>
      <c r="G101" s="16">
        <f>('Summary Data'!G36-('Summary Data'!G20*'Summary Data'!G$40+'Summary Data'!G37*'Summary Data'!G$39)/17*$A101)*10</f>
        <v>-0.08722034161678764</v>
      </c>
      <c r="H101" s="16">
        <f>('Summary Data'!H36-('Summary Data'!H20*'Summary Data'!H$40+'Summary Data'!H37*'Summary Data'!H$39)/17*$A101)*10</f>
        <v>-0.0853002613309261</v>
      </c>
      <c r="I101" s="16">
        <f>('Summary Data'!I36-('Summary Data'!I20*'Summary Data'!I$40+'Summary Data'!I37*'Summary Data'!I$39)/17*$A101)*10</f>
        <v>-0.10347223672092748</v>
      </c>
      <c r="J101" s="16">
        <f>('Summary Data'!J36-('Summary Data'!J20*'Summary Data'!J$40+'Summary Data'!J37*'Summary Data'!J$39)/17*$A101)*10</f>
        <v>-0.11680360016579022</v>
      </c>
      <c r="K101" s="16">
        <f>('Summary Data'!K36-('Summary Data'!K20*'Summary Data'!K$40+'Summary Data'!K37*'Summary Data'!K$39)/17*$A101)*10</f>
        <v>-0.12821151449218343</v>
      </c>
      <c r="L101" s="16">
        <f>('Summary Data'!L36-('Summary Data'!L20*'Summary Data'!L$40+'Summary Data'!L37*'Summary Data'!L$39)/17*$A101)*10</f>
        <v>-0.14499031829322623</v>
      </c>
      <c r="M101" s="16">
        <f>('Summary Data'!M36-('Summary Data'!M20*'Summary Data'!M$40+'Summary Data'!M37*'Summary Data'!M$39)/17*$A101)*10</f>
        <v>-0.12960663885285867</v>
      </c>
      <c r="N101" s="16">
        <f>('Summary Data'!N36-('Summary Data'!N20*'Summary Data'!N$40+'Summary Data'!N37*'Summary Data'!N$39)/17*$A101)*10</f>
        <v>-0.12929167522268076</v>
      </c>
      <c r="O101" s="16">
        <f>('Summary Data'!O36-('Summary Data'!O20*'Summary Data'!O$40+'Summary Data'!O37*'Summary Data'!O$39)/17*$A101)*10</f>
        <v>-0.1154864505714792</v>
      </c>
      <c r="P101" s="16">
        <f>('Summary Data'!P36-('Summary Data'!P20*'Summary Data'!P$40+'Summary Data'!P37*'Summary Data'!P$39)/17*$A101)*10</f>
        <v>-0.17468831291929998</v>
      </c>
      <c r="Q101" s="16">
        <f>('Summary Data'!Q36-('Summary Data'!Q20*'Summary Data'!Q$40+'Summary Data'!Q37*'Summary Data'!Q$39)/17*$A101)*10</f>
        <v>-0.1551901396338147</v>
      </c>
      <c r="R101" s="16">
        <f>('Summary Data'!R36-('Summary Data'!R20*'Summary Data'!R$40+'Summary Data'!R37*'Summary Data'!R$39)/17*$A101)*10</f>
        <v>-0.14764900085571875</v>
      </c>
      <c r="S101" s="16">
        <f>('Summary Data'!S36-('Summary Data'!S20*'Summary Data'!S$40+'Summary Data'!S37*'Summary Data'!S$39)/17*$A101)*10</f>
        <v>-0.10261034639696812</v>
      </c>
      <c r="T101" s="16">
        <f>('Summary Data'!T36-('Summary Data'!T20*'Summary Data'!T$40+'Summary Data'!T37*'Summary Data'!T$39)/17*$A101)*10</f>
        <v>-0.07219290090689938</v>
      </c>
      <c r="U101" s="16" t="e">
        <f>('Summary Data'!U36-('Summary Data'!U20*'Summary Data'!U$40+'Summary Data'!U37*'Summary Data'!U$39)/17*$A101)*10</f>
        <v>#DIV/0!</v>
      </c>
      <c r="V101" s="82">
        <f>'Summary Data'!V36*10</f>
        <v>0</v>
      </c>
      <c r="W101" s="42" t="s">
        <v>90</v>
      </c>
    </row>
    <row r="102" spans="1:23" ht="11.25">
      <c r="A102" s="83">
        <v>16</v>
      </c>
      <c r="B102" s="16" t="e">
        <f>('Summary Data'!B37-('Summary Data'!B21*'Summary Data'!B$40+'Summary Data'!B38*'Summary Data'!B$39)/17*$A102)*10</f>
        <v>#DIV/0!</v>
      </c>
      <c r="C102" s="16">
        <f>('Summary Data'!C37-('Summary Data'!C21*'Summary Data'!C$40+'Summary Data'!C38*'Summary Data'!C$39)/17*$A102)*10</f>
        <v>0.022670464030381705</v>
      </c>
      <c r="D102" s="16">
        <f>('Summary Data'!D37-('Summary Data'!D21*'Summary Data'!D$40+'Summary Data'!D38*'Summary Data'!D$39)/17*$A102)*10</f>
        <v>-0.011526933442226293</v>
      </c>
      <c r="E102" s="16">
        <f>('Summary Data'!E37-('Summary Data'!E21*'Summary Data'!E$40+'Summary Data'!E38*'Summary Data'!E$39)/17*$A102)*10</f>
        <v>0.0074108314622306146</v>
      </c>
      <c r="F102" s="16">
        <f>('Summary Data'!F37-('Summary Data'!F21*'Summary Data'!F$40+'Summary Data'!F38*'Summary Data'!F$39)/17*$A102)*10</f>
        <v>0.0052675681886676234</v>
      </c>
      <c r="G102" s="16">
        <f>('Summary Data'!G37-('Summary Data'!G21*'Summary Data'!G$40+'Summary Data'!G38*'Summary Data'!G$39)/17*$A102)*10</f>
        <v>0.030351127055446465</v>
      </c>
      <c r="H102" s="16">
        <f>('Summary Data'!H37-('Summary Data'!H21*'Summary Data'!H$40+'Summary Data'!H38*'Summary Data'!H$39)/17*$A102)*10</f>
        <v>0.006618950692717507</v>
      </c>
      <c r="I102" s="16">
        <f>('Summary Data'!I37-('Summary Data'!I21*'Summary Data'!I$40+'Summary Data'!I38*'Summary Data'!I$39)/17*$A102)*10</f>
        <v>0.028657368087043195</v>
      </c>
      <c r="J102" s="16">
        <f>('Summary Data'!J37-('Summary Data'!J21*'Summary Data'!J$40+'Summary Data'!J38*'Summary Data'!J$39)/17*$A102)*10</f>
        <v>0.038037145941529626</v>
      </c>
      <c r="K102" s="16">
        <f>('Summary Data'!K37-('Summary Data'!K21*'Summary Data'!K$40+'Summary Data'!K38*'Summary Data'!K$39)/17*$A102)*10</f>
        <v>0.02158534829903875</v>
      </c>
      <c r="L102" s="16">
        <f>('Summary Data'!L37-('Summary Data'!L21*'Summary Data'!L$40+'Summary Data'!L38*'Summary Data'!L$39)/17*$A102)*10</f>
        <v>0.007881177487265162</v>
      </c>
      <c r="M102" s="16">
        <f>('Summary Data'!M37-('Summary Data'!M21*'Summary Data'!M$40+'Summary Data'!M38*'Summary Data'!M$39)/17*$A102)*10</f>
        <v>0.007022121418442835</v>
      </c>
      <c r="N102" s="16">
        <f>('Summary Data'!N37-('Summary Data'!N21*'Summary Data'!N$40+'Summary Data'!N38*'Summary Data'!N$39)/17*$A102)*10</f>
        <v>0.012622543162863036</v>
      </c>
      <c r="O102" s="16">
        <f>('Summary Data'!O37-('Summary Data'!O21*'Summary Data'!O$40+'Summary Data'!O38*'Summary Data'!O$39)/17*$A102)*10</f>
        <v>-0.008360654352848919</v>
      </c>
      <c r="P102" s="16">
        <f>('Summary Data'!P37-('Summary Data'!P21*'Summary Data'!P$40+'Summary Data'!P38*'Summary Data'!P$39)/17*$A102)*10</f>
        <v>0.010245519019485526</v>
      </c>
      <c r="Q102" s="16">
        <f>('Summary Data'!Q37-('Summary Data'!Q21*'Summary Data'!Q$40+'Summary Data'!Q38*'Summary Data'!Q$39)/17*$A102)*10</f>
        <v>0.013790023026669651</v>
      </c>
      <c r="R102" s="16">
        <f>('Summary Data'!R37-('Summary Data'!R21*'Summary Data'!R$40+'Summary Data'!R38*'Summary Data'!R$39)/17*$A102)*10</f>
        <v>0.0065127071340787684</v>
      </c>
      <c r="S102" s="16">
        <f>('Summary Data'!S37-('Summary Data'!S21*'Summary Data'!S$40+'Summary Data'!S38*'Summary Data'!S$39)/17*$A102)*10</f>
        <v>-0.002412567589612658</v>
      </c>
      <c r="T102" s="16">
        <f>('Summary Data'!T37-('Summary Data'!T21*'Summary Data'!T$40+'Summary Data'!T38*'Summary Data'!T$39)/17*$A102)*10</f>
        <v>0.01971798359372716</v>
      </c>
      <c r="U102" s="16" t="e">
        <f>('Summary Data'!U37-('Summary Data'!U21*'Summary Data'!U$40+'Summary Data'!U38*'Summary Data'!U$39)/17*$A102)*10</f>
        <v>#DIV/0!</v>
      </c>
      <c r="V102" s="82">
        <f>'Summary Data'!V37*10</f>
        <v>0</v>
      </c>
      <c r="W102" s="42" t="s">
        <v>90</v>
      </c>
    </row>
    <row r="103" spans="1:23" ht="12" thickBot="1">
      <c r="A103" s="84">
        <v>17</v>
      </c>
      <c r="B103" s="18">
        <f>'Summary Data'!B38*10</f>
        <v>0</v>
      </c>
      <c r="C103" s="18">
        <f>'Summary Data'!C38*10</f>
        <v>-0.02867213026040729</v>
      </c>
      <c r="D103" s="18">
        <f>'Summary Data'!D38*10</f>
        <v>0.00020404993213724715</v>
      </c>
      <c r="E103" s="18">
        <f>'Summary Data'!E38*10</f>
        <v>-0.020646474300766694</v>
      </c>
      <c r="F103" s="18">
        <f>'Summary Data'!F38*10</f>
        <v>-0.022830573570237656</v>
      </c>
      <c r="G103" s="18">
        <f>'Summary Data'!G38*10</f>
        <v>-0.0036674669578143316</v>
      </c>
      <c r="H103" s="18">
        <f>'Summary Data'!H38*10</f>
        <v>-0.0029696860603012484</v>
      </c>
      <c r="I103" s="18">
        <f>'Summary Data'!I38*10</f>
        <v>-0.013861354175897895</v>
      </c>
      <c r="J103" s="18">
        <f>'Summary Data'!J38*10</f>
        <v>0.0002890600264622784</v>
      </c>
      <c r="K103" s="18">
        <f>'Summary Data'!K38*10</f>
        <v>-0.015399724753383854</v>
      </c>
      <c r="L103" s="18">
        <f>'Summary Data'!L38*10</f>
        <v>-0.008316791664764019</v>
      </c>
      <c r="M103" s="18">
        <f>'Summary Data'!M38*10</f>
        <v>-0.006113852292178156</v>
      </c>
      <c r="N103" s="18">
        <f>'Summary Data'!N38*10</f>
        <v>-0.01949641207309749</v>
      </c>
      <c r="O103" s="18">
        <f>'Summary Data'!O38*10</f>
        <v>-0.017450384133481014</v>
      </c>
      <c r="P103" s="18">
        <f>'Summary Data'!P38*10</f>
        <v>-0.02263028646263938</v>
      </c>
      <c r="Q103" s="18">
        <f>'Summary Data'!Q38*10</f>
        <v>-0.014277650527253103</v>
      </c>
      <c r="R103" s="18">
        <f>'Summary Data'!R38*10</f>
        <v>-0.01840088716131502</v>
      </c>
      <c r="S103" s="18">
        <f>'Summary Data'!S38*10</f>
        <v>-0.02049391982983052</v>
      </c>
      <c r="T103" s="18">
        <f>'Summary Data'!T38*10</f>
        <v>-0.013475187026544436</v>
      </c>
      <c r="U103" s="18">
        <f>'Summary Data'!U38*10</f>
        <v>0</v>
      </c>
      <c r="V103" s="35">
        <f>'Summary Data'!V38*10</f>
        <v>0</v>
      </c>
      <c r="W103" s="42" t="s">
        <v>90</v>
      </c>
    </row>
    <row r="104" ht="12" thickBot="1"/>
    <row r="105" spans="1:22" ht="11.25">
      <c r="A105" s="132" t="s">
        <v>128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4"/>
    </row>
    <row r="106" spans="1:22" ht="11.25">
      <c r="A106" s="83"/>
      <c r="B106" s="81" t="s">
        <v>85</v>
      </c>
      <c r="C106" s="81" t="s">
        <v>86</v>
      </c>
      <c r="D106" s="81" t="s">
        <v>87</v>
      </c>
      <c r="E106" s="81" t="s">
        <v>88</v>
      </c>
      <c r="F106" s="81" t="s">
        <v>89</v>
      </c>
      <c r="G106" s="81" t="s">
        <v>94</v>
      </c>
      <c r="H106" s="81" t="s">
        <v>95</v>
      </c>
      <c r="I106" s="81" t="s">
        <v>96</v>
      </c>
      <c r="J106" s="81" t="s">
        <v>97</v>
      </c>
      <c r="K106" s="81" t="s">
        <v>98</v>
      </c>
      <c r="L106" s="81" t="s">
        <v>99</v>
      </c>
      <c r="M106" s="81" t="s">
        <v>100</v>
      </c>
      <c r="N106" s="81" t="s">
        <v>101</v>
      </c>
      <c r="O106" s="81" t="s">
        <v>102</v>
      </c>
      <c r="P106" s="81" t="s">
        <v>103</v>
      </c>
      <c r="Q106" s="81" t="s">
        <v>104</v>
      </c>
      <c r="R106" s="81" t="s">
        <v>105</v>
      </c>
      <c r="S106" s="81" t="s">
        <v>106</v>
      </c>
      <c r="T106" s="81" t="s">
        <v>107</v>
      </c>
      <c r="U106" s="81" t="s">
        <v>108</v>
      </c>
      <c r="V106" s="17" t="s">
        <v>109</v>
      </c>
    </row>
    <row r="107" spans="1:22" ht="11.25">
      <c r="A107" s="83">
        <v>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6"/>
    </row>
    <row r="108" spans="1:22" ht="11.25">
      <c r="A108" s="83">
        <v>2</v>
      </c>
      <c r="B108" s="16" t="e">
        <f>('Summary Data'!Y6-('Summary Data'!Y7*'Summary Data'!Y$39-'Summary Data'!Y24*'Summary Data'!Y$40)/17*$A108)</f>
        <v>#DIV/0!</v>
      </c>
      <c r="C108" s="16">
        <f>('Summary Data'!Z6-('Summary Data'!Z7*'Summary Data'!Z$39-'Summary Data'!Z24*'Summary Data'!Z$40)/17*$A108)</f>
        <v>0.9522731667442476</v>
      </c>
      <c r="D108" s="16">
        <f>('Summary Data'!AA6-('Summary Data'!AA7*'Summary Data'!AA$39-'Summary Data'!AA24*'Summary Data'!AA$40)/17*$A108)</f>
        <v>1.246030630710722</v>
      </c>
      <c r="E108" s="16">
        <f>('Summary Data'!AB6-('Summary Data'!AB7*'Summary Data'!AB$39-'Summary Data'!AB24*'Summary Data'!AB$40)/17*$A108)</f>
        <v>1.481799515634224</v>
      </c>
      <c r="F108" s="16">
        <f>('Summary Data'!AC6-('Summary Data'!AC7*'Summary Data'!AC$39-'Summary Data'!AC24*'Summary Data'!AC$40)/17*$A108)</f>
        <v>1.6419605096582575</v>
      </c>
      <c r="G108" s="16">
        <f>('Summary Data'!AD6-('Summary Data'!AD7*'Summary Data'!AD$39-'Summary Data'!AD24*'Summary Data'!AD$40)/17*$A108)</f>
        <v>2.2670128101703027</v>
      </c>
      <c r="H108" s="16">
        <f>('Summary Data'!AE6-('Summary Data'!AE7*'Summary Data'!AE$39-'Summary Data'!AE24*'Summary Data'!AE$40)/17*$A108)</f>
        <v>1.9162272899554273</v>
      </c>
      <c r="I108" s="16">
        <f>('Summary Data'!AF6-('Summary Data'!AF7*'Summary Data'!AF$39-'Summary Data'!AF24*'Summary Data'!AF$40)/17*$A108)</f>
        <v>1.6266410015236867</v>
      </c>
      <c r="J108" s="16">
        <f>('Summary Data'!AG6-('Summary Data'!AG7*'Summary Data'!AG$39-'Summary Data'!AG24*'Summary Data'!AG$40)/17*$A108)</f>
        <v>1.1988417928767077</v>
      </c>
      <c r="K108" s="16">
        <f>('Summary Data'!AH6-('Summary Data'!AH7*'Summary Data'!AH$39-'Summary Data'!AH24*'Summary Data'!AH$40)/17*$A108)</f>
        <v>0.8039746694360461</v>
      </c>
      <c r="L108" s="16">
        <f>('Summary Data'!AI6-('Summary Data'!AI7*'Summary Data'!AI$39-'Summary Data'!AI24*'Summary Data'!AI$40)/17*$A108)</f>
        <v>0.521750349717718</v>
      </c>
      <c r="M108" s="16">
        <f>('Summary Data'!AJ6-('Summary Data'!AJ7*'Summary Data'!AJ$39-'Summary Data'!AJ24*'Summary Data'!AJ$40)/17*$A108)</f>
        <v>0.8078615957606023</v>
      </c>
      <c r="N108" s="16">
        <f>('Summary Data'!AK6-('Summary Data'!AK7*'Summary Data'!AK$39-'Summary Data'!AK24*'Summary Data'!AK$40)/17*$A108)</f>
        <v>0.8440923339076043</v>
      </c>
      <c r="O108" s="16">
        <f>('Summary Data'!AL6-('Summary Data'!AL7*'Summary Data'!AL$39-'Summary Data'!AL24*'Summary Data'!AL$40)/17*$A108)</f>
        <v>0.8385762497143495</v>
      </c>
      <c r="P108" s="16">
        <f>('Summary Data'!AM6-('Summary Data'!AM7*'Summary Data'!AM$39-'Summary Data'!AM24*'Summary Data'!AM$40)/17*$A108)</f>
        <v>1.3044982859995788</v>
      </c>
      <c r="Q108" s="16">
        <f>('Summary Data'!AN6-('Summary Data'!AN7*'Summary Data'!AN$39-'Summary Data'!AN24*'Summary Data'!AN$40)/17*$A108)</f>
        <v>1.3332822714918129</v>
      </c>
      <c r="R108" s="16">
        <f>('Summary Data'!AO6-('Summary Data'!AO7*'Summary Data'!AO$39-'Summary Data'!AO24*'Summary Data'!AO$40)/17*$A108)</f>
        <v>0.9420484110961107</v>
      </c>
      <c r="S108" s="16">
        <f>('Summary Data'!AP6-('Summary Data'!AP7*'Summary Data'!AP$39-'Summary Data'!AP24*'Summary Data'!AP$40)/17*$A108)</f>
        <v>1.4459626188260422</v>
      </c>
      <c r="T108" s="16">
        <f>('Summary Data'!AQ6-('Summary Data'!AQ7*'Summary Data'!AQ$39-'Summary Data'!AQ24*'Summary Data'!AQ$40)/17*$A108)</f>
        <v>1.4161218335544712</v>
      </c>
      <c r="U108" s="16" t="e">
        <f>('Summary Data'!AR6-('Summary Data'!AR7*'Summary Data'!AR$39-'Summary Data'!AR24*'Summary Data'!AR$40)/17*$A108)</f>
        <v>#DIV/0!</v>
      </c>
      <c r="V108" s="82">
        <f>'Summary Data'!AS6</f>
        <v>0</v>
      </c>
    </row>
    <row r="109" spans="1:22" ht="11.25">
      <c r="A109" s="83">
        <v>3</v>
      </c>
      <c r="B109" s="16" t="e">
        <f>('Summary Data'!Y7-('Summary Data'!Y8*'Summary Data'!Y$39-'Summary Data'!Y25*'Summary Data'!Y$40)/17*$A109)</f>
        <v>#DIV/0!</v>
      </c>
      <c r="C109" s="16">
        <f>('Summary Data'!Z7-('Summary Data'!Z8*'Summary Data'!Z$39-'Summary Data'!Z25*'Summary Data'!Z$40)/17*$A109)</f>
        <v>3.7262238588117227</v>
      </c>
      <c r="D109" s="16">
        <f>('Summary Data'!AA7-('Summary Data'!AA8*'Summary Data'!AA$39-'Summary Data'!AA25*'Summary Data'!AA$40)/17*$A109)</f>
        <v>3.4502148332962297</v>
      </c>
      <c r="E109" s="16">
        <f>('Summary Data'!AB7-('Summary Data'!AB8*'Summary Data'!AB$39-'Summary Data'!AB25*'Summary Data'!AB$40)/17*$A109)</f>
        <v>3.0756988312614655</v>
      </c>
      <c r="F109" s="16">
        <f>('Summary Data'!AC7-('Summary Data'!AC8*'Summary Data'!AC$39-'Summary Data'!AC25*'Summary Data'!AC$40)/17*$A109)</f>
        <v>2.586713457276245</v>
      </c>
      <c r="G109" s="16">
        <f>('Summary Data'!AD7-('Summary Data'!AD8*'Summary Data'!AD$39-'Summary Data'!AD25*'Summary Data'!AD$40)/17*$A109)</f>
        <v>2.7831626484587604</v>
      </c>
      <c r="H109" s="16">
        <f>('Summary Data'!AE7-('Summary Data'!AE8*'Summary Data'!AE$39-'Summary Data'!AE25*'Summary Data'!AE$40)/17*$A109)</f>
        <v>2.5291243156732888</v>
      </c>
      <c r="I109" s="16">
        <f>('Summary Data'!AF7-('Summary Data'!AF8*'Summary Data'!AF$39-'Summary Data'!AF25*'Summary Data'!AF$40)/17*$A109)</f>
        <v>2.836984389375452</v>
      </c>
      <c r="J109" s="16">
        <f>('Summary Data'!AG7-('Summary Data'!AG8*'Summary Data'!AG$39-'Summary Data'!AG25*'Summary Data'!AG$40)/17*$A109)</f>
        <v>2.434947969302128</v>
      </c>
      <c r="K109" s="16">
        <f>('Summary Data'!AH7-('Summary Data'!AH8*'Summary Data'!AH$39-'Summary Data'!AH25*'Summary Data'!AH$40)/17*$A109)</f>
        <v>2.102381144555718</v>
      </c>
      <c r="L109" s="16">
        <f>('Summary Data'!AI7-('Summary Data'!AI8*'Summary Data'!AI$39-'Summary Data'!AI25*'Summary Data'!AI$40)/17*$A109)</f>
        <v>2.6054505084271806</v>
      </c>
      <c r="M109" s="16">
        <f>('Summary Data'!AJ7-('Summary Data'!AJ8*'Summary Data'!AJ$39-'Summary Data'!AJ25*'Summary Data'!AJ$40)/17*$A109)</f>
        <v>2.72310691494709</v>
      </c>
      <c r="N109" s="16">
        <f>('Summary Data'!AK7-('Summary Data'!AK8*'Summary Data'!AK$39-'Summary Data'!AK25*'Summary Data'!AK$40)/17*$A109)</f>
        <v>2.285888724373595</v>
      </c>
      <c r="O109" s="16">
        <f>('Summary Data'!AL7-('Summary Data'!AL8*'Summary Data'!AL$39-'Summary Data'!AL25*'Summary Data'!AL$40)/17*$A109)</f>
        <v>2.7251701170210465</v>
      </c>
      <c r="P109" s="16">
        <f>('Summary Data'!AM7-('Summary Data'!AM8*'Summary Data'!AM$39-'Summary Data'!AM25*'Summary Data'!AM$40)/17*$A109)</f>
        <v>2.849075744310902</v>
      </c>
      <c r="Q109" s="16">
        <f>('Summary Data'!AN7-('Summary Data'!AN8*'Summary Data'!AN$39-'Summary Data'!AN25*'Summary Data'!AN$40)/17*$A109)</f>
        <v>2.2102004005559457</v>
      </c>
      <c r="R109" s="16">
        <f>('Summary Data'!AO7-('Summary Data'!AO8*'Summary Data'!AO$39-'Summary Data'!AO25*'Summary Data'!AO$40)/17*$A109)</f>
        <v>2.5018796693434617</v>
      </c>
      <c r="S109" s="16">
        <f>('Summary Data'!AP7-('Summary Data'!AP8*'Summary Data'!AP$39-'Summary Data'!AP25*'Summary Data'!AP$40)/17*$A109)</f>
        <v>2.5972065113038214</v>
      </c>
      <c r="T109" s="16">
        <f>('Summary Data'!AQ7-('Summary Data'!AQ8*'Summary Data'!AQ$39-'Summary Data'!AQ25*'Summary Data'!AQ$40)/17*$A109)</f>
        <v>2.8082193157876776</v>
      </c>
      <c r="U109" s="16" t="e">
        <f>('Summary Data'!AR7-('Summary Data'!AR8*'Summary Data'!AR$39-'Summary Data'!AR25*'Summary Data'!AR$40)/17*$A109)</f>
        <v>#DIV/0!</v>
      </c>
      <c r="V109" s="82">
        <f>'Summary Data'!AS7</f>
        <v>0</v>
      </c>
    </row>
    <row r="110" spans="1:22" ht="11.25">
      <c r="A110" s="83">
        <v>4</v>
      </c>
      <c r="B110" s="16" t="e">
        <f>('Summary Data'!Y8-('Summary Data'!Y9*'Summary Data'!Y$39-'Summary Data'!Y26*'Summary Data'!Y$40)/17*$A110)</f>
        <v>#DIV/0!</v>
      </c>
      <c r="C110" s="16">
        <f>('Summary Data'!Z8-('Summary Data'!Z9*'Summary Data'!Z$39-'Summary Data'!Z26*'Summary Data'!Z$40)/17*$A110)</f>
        <v>0.22349960841135807</v>
      </c>
      <c r="D110" s="16">
        <f>('Summary Data'!AA8-('Summary Data'!AA9*'Summary Data'!AA$39-'Summary Data'!AA26*'Summary Data'!AA$40)/17*$A110)</f>
        <v>0.16763476433483276</v>
      </c>
      <c r="E110" s="16">
        <f>('Summary Data'!AB8-('Summary Data'!AB9*'Summary Data'!AB$39-'Summary Data'!AB26*'Summary Data'!AB$40)/17*$A110)</f>
        <v>0.03855435527969332</v>
      </c>
      <c r="F110" s="16">
        <f>('Summary Data'!AC8-('Summary Data'!AC9*'Summary Data'!AC$39-'Summary Data'!AC26*'Summary Data'!AC$40)/17*$A110)</f>
        <v>0.03732933805804613</v>
      </c>
      <c r="G110" s="16">
        <f>('Summary Data'!AD8-('Summary Data'!AD9*'Summary Data'!AD$39-'Summary Data'!AD26*'Summary Data'!AD$40)/17*$A110)</f>
        <v>0.12812252861473056</v>
      </c>
      <c r="H110" s="16">
        <f>('Summary Data'!AE8-('Summary Data'!AE9*'Summary Data'!AE$39-'Summary Data'!AE26*'Summary Data'!AE$40)/17*$A110)</f>
        <v>-0.004527704482315192</v>
      </c>
      <c r="I110" s="16">
        <f>('Summary Data'!AF8-('Summary Data'!AF9*'Summary Data'!AF$39-'Summary Data'!AF26*'Summary Data'!AF$40)/17*$A110)</f>
        <v>0.3598043195791102</v>
      </c>
      <c r="J110" s="16">
        <f>('Summary Data'!AG8-('Summary Data'!AG9*'Summary Data'!AG$39-'Summary Data'!AG26*'Summary Data'!AG$40)/17*$A110)</f>
        <v>0.30867744351709947</v>
      </c>
      <c r="K110" s="16">
        <f>('Summary Data'!AH8-('Summary Data'!AH9*'Summary Data'!AH$39-'Summary Data'!AH26*'Summary Data'!AH$40)/17*$A110)</f>
        <v>0.10560000891224872</v>
      </c>
      <c r="L110" s="16">
        <f>('Summary Data'!AI8-('Summary Data'!AI9*'Summary Data'!AI$39-'Summary Data'!AI26*'Summary Data'!AI$40)/17*$A110)</f>
        <v>0.30589674754619295</v>
      </c>
      <c r="M110" s="16">
        <f>('Summary Data'!AJ8-('Summary Data'!AJ9*'Summary Data'!AJ$39-'Summary Data'!AJ26*'Summary Data'!AJ$40)/17*$A110)</f>
        <v>0.27472671488605394</v>
      </c>
      <c r="N110" s="16">
        <f>('Summary Data'!AK8-('Summary Data'!AK9*'Summary Data'!AK$39-'Summary Data'!AK26*'Summary Data'!AK$40)/17*$A110)</f>
        <v>0.38758709738920905</v>
      </c>
      <c r="O110" s="16">
        <f>('Summary Data'!AL8-('Summary Data'!AL9*'Summary Data'!AL$39-'Summary Data'!AL26*'Summary Data'!AL$40)/17*$A110)</f>
        <v>0.18406536762826925</v>
      </c>
      <c r="P110" s="16">
        <f>('Summary Data'!AM8-('Summary Data'!AM9*'Summary Data'!AM$39-'Summary Data'!AM26*'Summary Data'!AM$40)/17*$A110)</f>
        <v>0.05476620556402652</v>
      </c>
      <c r="Q110" s="16">
        <f>('Summary Data'!AN8-('Summary Data'!AN9*'Summary Data'!AN$39-'Summary Data'!AN26*'Summary Data'!AN$40)/17*$A110)</f>
        <v>0.04372267204243669</v>
      </c>
      <c r="R110" s="16">
        <f>('Summary Data'!AO8-('Summary Data'!AO9*'Summary Data'!AO$39-'Summary Data'!AO26*'Summary Data'!AO$40)/17*$A110)</f>
        <v>0.40778202622744214</v>
      </c>
      <c r="S110" s="16">
        <f>('Summary Data'!AP8-('Summary Data'!AP9*'Summary Data'!AP$39-'Summary Data'!AP26*'Summary Data'!AP$40)/17*$A110)</f>
        <v>0.22313630545445748</v>
      </c>
      <c r="T110" s="16">
        <f>('Summary Data'!AQ8-('Summary Data'!AQ9*'Summary Data'!AQ$39-'Summary Data'!AQ26*'Summary Data'!AQ$40)/17*$A110)</f>
        <v>0.2800504543163145</v>
      </c>
      <c r="U110" s="16" t="e">
        <f>('Summary Data'!AR8-('Summary Data'!AR9*'Summary Data'!AR$39-'Summary Data'!AR26*'Summary Data'!AR$40)/17*$A110)</f>
        <v>#DIV/0!</v>
      </c>
      <c r="V110" s="82">
        <f>'Summary Data'!AS8</f>
        <v>0</v>
      </c>
    </row>
    <row r="111" spans="1:22" ht="11.25">
      <c r="A111" s="83">
        <v>5</v>
      </c>
      <c r="B111" s="16" t="e">
        <f>('Summary Data'!Y9-('Summary Data'!Y10*'Summary Data'!Y$39-'Summary Data'!Y27*'Summary Data'!Y$40)/17*$A111)</f>
        <v>#DIV/0!</v>
      </c>
      <c r="C111" s="16">
        <f>('Summary Data'!Z9-('Summary Data'!Z10*'Summary Data'!Z$39-'Summary Data'!Z27*'Summary Data'!Z$40)/17*$A111)</f>
        <v>-0.5639355321132992</v>
      </c>
      <c r="D111" s="16">
        <f>('Summary Data'!AA9-('Summary Data'!AA10*'Summary Data'!AA$39-'Summary Data'!AA27*'Summary Data'!AA$40)/17*$A111)</f>
        <v>-0.5641991905038387</v>
      </c>
      <c r="E111" s="16">
        <f>('Summary Data'!AB9-('Summary Data'!AB10*'Summary Data'!AB$39-'Summary Data'!AB27*'Summary Data'!AB$40)/17*$A111)</f>
        <v>-0.5478558220736064</v>
      </c>
      <c r="F111" s="16">
        <f>('Summary Data'!AC9-('Summary Data'!AC10*'Summary Data'!AC$39-'Summary Data'!AC27*'Summary Data'!AC$40)/17*$A111)</f>
        <v>-0.6586639579888436</v>
      </c>
      <c r="G111" s="16">
        <f>('Summary Data'!AD9-('Summary Data'!AD10*'Summary Data'!AD$39-'Summary Data'!AD27*'Summary Data'!AD$40)/17*$A111)</f>
        <v>-0.6760360995043798</v>
      </c>
      <c r="H111" s="16">
        <f>('Summary Data'!AE9-('Summary Data'!AE10*'Summary Data'!AE$39-'Summary Data'!AE27*'Summary Data'!AE$40)/17*$A111)</f>
        <v>-0.7595680941019965</v>
      </c>
      <c r="I111" s="16">
        <f>('Summary Data'!AF9-('Summary Data'!AF10*'Summary Data'!AF$39-'Summary Data'!AF27*'Summary Data'!AF$40)/17*$A111)</f>
        <v>-0.6960939980410776</v>
      </c>
      <c r="J111" s="16">
        <f>('Summary Data'!AG9-('Summary Data'!AG10*'Summary Data'!AG$39-'Summary Data'!AG27*'Summary Data'!AG$40)/17*$A111)</f>
        <v>-0.7619121859986556</v>
      </c>
      <c r="K111" s="16">
        <f>('Summary Data'!AH9-('Summary Data'!AH10*'Summary Data'!AH$39-'Summary Data'!AH27*'Summary Data'!AH$40)/17*$A111)</f>
        <v>-0.5645351095814406</v>
      </c>
      <c r="L111" s="16">
        <f>('Summary Data'!AI9-('Summary Data'!AI10*'Summary Data'!AI$39-'Summary Data'!AI27*'Summary Data'!AI$40)/17*$A111)</f>
        <v>-0.5533613909339623</v>
      </c>
      <c r="M111" s="16">
        <f>('Summary Data'!AJ9-('Summary Data'!AJ10*'Summary Data'!AJ$39-'Summary Data'!AJ27*'Summary Data'!AJ$40)/17*$A111)</f>
        <v>-0.45275534853897303</v>
      </c>
      <c r="N111" s="16">
        <f>('Summary Data'!AK9-('Summary Data'!AK10*'Summary Data'!AK$39-'Summary Data'!AK27*'Summary Data'!AK$40)/17*$A111)</f>
        <v>-0.6460322855914079</v>
      </c>
      <c r="O111" s="16">
        <f>('Summary Data'!AL9-('Summary Data'!AL10*'Summary Data'!AL$39-'Summary Data'!AL27*'Summary Data'!AL$40)/17*$A111)</f>
        <v>-0.4388960834663964</v>
      </c>
      <c r="P111" s="16">
        <f>('Summary Data'!AM9-('Summary Data'!AM10*'Summary Data'!AM$39-'Summary Data'!AM27*'Summary Data'!AM$40)/17*$A111)</f>
        <v>-0.38590198760877686</v>
      </c>
      <c r="Q111" s="16">
        <f>('Summary Data'!AN9-('Summary Data'!AN10*'Summary Data'!AN$39-'Summary Data'!AN27*'Summary Data'!AN$40)/17*$A111)</f>
        <v>-0.4305953358673823</v>
      </c>
      <c r="R111" s="16">
        <f>('Summary Data'!AO9-('Summary Data'!AO10*'Summary Data'!AO$39-'Summary Data'!AO27*'Summary Data'!AO$40)/17*$A111)</f>
        <v>-0.7200644764421988</v>
      </c>
      <c r="S111" s="16">
        <f>('Summary Data'!AP9-('Summary Data'!AP10*'Summary Data'!AP$39-'Summary Data'!AP27*'Summary Data'!AP$40)/17*$A111)</f>
        <v>-0.8100228219591684</v>
      </c>
      <c r="T111" s="16">
        <f>('Summary Data'!AQ9-('Summary Data'!AQ10*'Summary Data'!AQ$39-'Summary Data'!AQ27*'Summary Data'!AQ$40)/17*$A111)</f>
        <v>-0.45573104797733927</v>
      </c>
      <c r="U111" s="16" t="e">
        <f>('Summary Data'!AR9-('Summary Data'!AR10*'Summary Data'!AR$39-'Summary Data'!AR27*'Summary Data'!AR$40)/17*$A111)</f>
        <v>#DIV/0!</v>
      </c>
      <c r="V111" s="82">
        <f>'Summary Data'!AS9</f>
        <v>0</v>
      </c>
    </row>
    <row r="112" spans="1:22" ht="11.25">
      <c r="A112" s="83">
        <v>6</v>
      </c>
      <c r="B112" s="16" t="e">
        <f>('Summary Data'!Y10-('Summary Data'!Y11*'Summary Data'!Y$39-'Summary Data'!Y28*'Summary Data'!Y$40)/17*$A112)</f>
        <v>#DIV/0!</v>
      </c>
      <c r="C112" s="16">
        <f>('Summary Data'!Z10-('Summary Data'!Z11*'Summary Data'!Z$39-'Summary Data'!Z28*'Summary Data'!Z$40)/17*$A112)</f>
        <v>0.04176434853698768</v>
      </c>
      <c r="D112" s="16">
        <f>('Summary Data'!AA10-('Summary Data'!AA11*'Summary Data'!AA$39-'Summary Data'!AA28*'Summary Data'!AA$40)/17*$A112)</f>
        <v>-0.013601626186821453</v>
      </c>
      <c r="E112" s="16">
        <f>('Summary Data'!AB10-('Summary Data'!AB11*'Summary Data'!AB$39-'Summary Data'!AB28*'Summary Data'!AB$40)/17*$A112)</f>
        <v>-0.07069474264142048</v>
      </c>
      <c r="F112" s="16">
        <f>('Summary Data'!AC10-('Summary Data'!AC11*'Summary Data'!AC$39-'Summary Data'!AC28*'Summary Data'!AC$40)/17*$A112)</f>
        <v>-0.019458893661148724</v>
      </c>
      <c r="G112" s="16">
        <f>('Summary Data'!AD10-('Summary Data'!AD11*'Summary Data'!AD$39-'Summary Data'!AD28*'Summary Data'!AD$40)/17*$A112)</f>
        <v>-0.047459904367125244</v>
      </c>
      <c r="H112" s="16">
        <f>('Summary Data'!AE10-('Summary Data'!AE11*'Summary Data'!AE$39-'Summary Data'!AE28*'Summary Data'!AE$40)/17*$A112)</f>
        <v>-0.07651418626213491</v>
      </c>
      <c r="I112" s="16">
        <f>('Summary Data'!AF10-('Summary Data'!AF11*'Summary Data'!AF$39-'Summary Data'!AF28*'Summary Data'!AF$40)/17*$A112)</f>
        <v>-0.05792809817321548</v>
      </c>
      <c r="J112" s="16">
        <f>('Summary Data'!AG10-('Summary Data'!AG11*'Summary Data'!AG$39-'Summary Data'!AG28*'Summary Data'!AG$40)/17*$A112)</f>
        <v>0.009821130092923153</v>
      </c>
      <c r="K112" s="16">
        <f>('Summary Data'!AH10-('Summary Data'!AH11*'Summary Data'!AH$39-'Summary Data'!AH28*'Summary Data'!AH$40)/17*$A112)</f>
        <v>0.0019874974680463287</v>
      </c>
      <c r="L112" s="16">
        <f>('Summary Data'!AI10-('Summary Data'!AI11*'Summary Data'!AI$39-'Summary Data'!AI28*'Summary Data'!AI$40)/17*$A112)</f>
        <v>0.10741710419517556</v>
      </c>
      <c r="M112" s="16">
        <f>('Summary Data'!AJ10-('Summary Data'!AJ11*'Summary Data'!AJ$39-'Summary Data'!AJ28*'Summary Data'!AJ$40)/17*$A112)</f>
        <v>-0.002631037473555692</v>
      </c>
      <c r="N112" s="16">
        <f>('Summary Data'!AK10-('Summary Data'!AK11*'Summary Data'!AK$39-'Summary Data'!AK28*'Summary Data'!AK$40)/17*$A112)</f>
        <v>-0.047556747699446955</v>
      </c>
      <c r="O112" s="16">
        <f>('Summary Data'!AL10-('Summary Data'!AL11*'Summary Data'!AL$39-'Summary Data'!AL28*'Summary Data'!AL$40)/17*$A112)</f>
        <v>0.03345633624460902</v>
      </c>
      <c r="P112" s="16">
        <f>('Summary Data'!AM10-('Summary Data'!AM11*'Summary Data'!AM$39-'Summary Data'!AM28*'Summary Data'!AM$40)/17*$A112)</f>
        <v>0.03727148520277501</v>
      </c>
      <c r="Q112" s="16">
        <f>('Summary Data'!AN10-('Summary Data'!AN11*'Summary Data'!AN$39-'Summary Data'!AN28*'Summary Data'!AN$40)/17*$A112)</f>
        <v>0.03271946618944129</v>
      </c>
      <c r="R112" s="16">
        <f>('Summary Data'!AO10-('Summary Data'!AO11*'Summary Data'!AO$39-'Summary Data'!AO28*'Summary Data'!AO$40)/17*$A112)</f>
        <v>0.07399900596059622</v>
      </c>
      <c r="S112" s="16">
        <f>('Summary Data'!AP10-('Summary Data'!AP11*'Summary Data'!AP$39-'Summary Data'!AP28*'Summary Data'!AP$40)/17*$A112)</f>
        <v>-0.00034196915126632685</v>
      </c>
      <c r="T112" s="16">
        <f>('Summary Data'!AQ10-('Summary Data'!AQ11*'Summary Data'!AQ$39-'Summary Data'!AQ28*'Summary Data'!AQ$40)/17*$A112)</f>
        <v>-0.023757714667579137</v>
      </c>
      <c r="U112" s="16" t="e">
        <f>('Summary Data'!AR10-('Summary Data'!AR11*'Summary Data'!AR$39-'Summary Data'!AR28*'Summary Data'!AR$40)/17*$A112)</f>
        <v>#DIV/0!</v>
      </c>
      <c r="V112" s="82">
        <f>'Summary Data'!AS10</f>
        <v>0</v>
      </c>
    </row>
    <row r="113" spans="1:22" ht="11.25">
      <c r="A113" s="83">
        <v>7</v>
      </c>
      <c r="B113" s="16" t="e">
        <f>('Summary Data'!Y11-('Summary Data'!Y12*'Summary Data'!Y$39-'Summary Data'!Y29*'Summary Data'!Y$40)/17*$A113)</f>
        <v>#DIV/0!</v>
      </c>
      <c r="C113" s="16">
        <f>('Summary Data'!Z11-('Summary Data'!Z12*'Summary Data'!Z$39-'Summary Data'!Z29*'Summary Data'!Z$40)/17*$A113)</f>
        <v>0.7087087499551937</v>
      </c>
      <c r="D113" s="16">
        <f>('Summary Data'!AA11-('Summary Data'!AA12*'Summary Data'!AA$39-'Summary Data'!AA29*'Summary Data'!AA$40)/17*$A113)</f>
        <v>0.7074614632189677</v>
      </c>
      <c r="E113" s="16">
        <f>('Summary Data'!AB11-('Summary Data'!AB12*'Summary Data'!AB$39-'Summary Data'!AB29*'Summary Data'!AB$40)/17*$A113)</f>
        <v>0.6845175662550648</v>
      </c>
      <c r="F113" s="16">
        <f>('Summary Data'!AC11-('Summary Data'!AC12*'Summary Data'!AC$39-'Summary Data'!AC29*'Summary Data'!AC$40)/17*$A113)</f>
        <v>0.7071389606209665</v>
      </c>
      <c r="G113" s="16">
        <f>('Summary Data'!AD11-('Summary Data'!AD12*'Summary Data'!AD$39-'Summary Data'!AD29*'Summary Data'!AD$40)/17*$A113)</f>
        <v>0.6811145077001092</v>
      </c>
      <c r="H113" s="16">
        <f>('Summary Data'!AE11-('Summary Data'!AE12*'Summary Data'!AE$39-'Summary Data'!AE29*'Summary Data'!AE$40)/17*$A113)</f>
        <v>0.6676889174611718</v>
      </c>
      <c r="I113" s="16">
        <f>('Summary Data'!AF11-('Summary Data'!AF12*'Summary Data'!AF$39-'Summary Data'!AF29*'Summary Data'!AF$40)/17*$A113)</f>
        <v>0.6959164335357662</v>
      </c>
      <c r="J113" s="16">
        <f>('Summary Data'!AG11-('Summary Data'!AG12*'Summary Data'!AG$39-'Summary Data'!AG29*'Summary Data'!AG$40)/17*$A113)</f>
        <v>0.6955912746372814</v>
      </c>
      <c r="K113" s="16">
        <f>('Summary Data'!AH11-('Summary Data'!AH12*'Summary Data'!AH$39-'Summary Data'!AH29*'Summary Data'!AH$40)/17*$A113)</f>
        <v>0.7239996140337484</v>
      </c>
      <c r="L113" s="16">
        <f>('Summary Data'!AI11-('Summary Data'!AI12*'Summary Data'!AI$39-'Summary Data'!AI29*'Summary Data'!AI$40)/17*$A113)</f>
        <v>0.708276496957327</v>
      </c>
      <c r="M113" s="16">
        <f>('Summary Data'!AJ11-('Summary Data'!AJ12*'Summary Data'!AJ$39-'Summary Data'!AJ29*'Summary Data'!AJ$40)/17*$A113)</f>
        <v>0.7239210020574489</v>
      </c>
      <c r="N113" s="16">
        <f>('Summary Data'!AK11-('Summary Data'!AK12*'Summary Data'!AK$39-'Summary Data'!AK29*'Summary Data'!AK$40)/17*$A113)</f>
        <v>0.7415567958404341</v>
      </c>
      <c r="O113" s="16">
        <f>('Summary Data'!AL11-('Summary Data'!AL12*'Summary Data'!AL$39-'Summary Data'!AL29*'Summary Data'!AL$40)/17*$A113)</f>
        <v>0.7247296026603449</v>
      </c>
      <c r="P113" s="16">
        <f>('Summary Data'!AM11-('Summary Data'!AM12*'Summary Data'!AM$39-'Summary Data'!AM29*'Summary Data'!AM$40)/17*$A113)</f>
        <v>0.7703219123257768</v>
      </c>
      <c r="Q113" s="16">
        <f>('Summary Data'!AN11-('Summary Data'!AN12*'Summary Data'!AN$39-'Summary Data'!AN29*'Summary Data'!AN$40)/17*$A113)</f>
        <v>0.7206333214897817</v>
      </c>
      <c r="R113" s="16">
        <f>('Summary Data'!AO11-('Summary Data'!AO12*'Summary Data'!AO$39-'Summary Data'!AO29*'Summary Data'!AO$40)/17*$A113)</f>
        <v>0.6807500069237007</v>
      </c>
      <c r="S113" s="16">
        <f>('Summary Data'!AP11-('Summary Data'!AP12*'Summary Data'!AP$39-'Summary Data'!AP29*'Summary Data'!AP$40)/17*$A113)</f>
        <v>0.6198104220207321</v>
      </c>
      <c r="T113" s="16">
        <f>('Summary Data'!AQ11-('Summary Data'!AQ12*'Summary Data'!AQ$39-'Summary Data'!AQ29*'Summary Data'!AQ$40)/17*$A113)</f>
        <v>0.6742923751373524</v>
      </c>
      <c r="U113" s="16" t="e">
        <f>('Summary Data'!AR11-('Summary Data'!AR12*'Summary Data'!AR$39-'Summary Data'!AR29*'Summary Data'!AR$40)/17*$A113)</f>
        <v>#DIV/0!</v>
      </c>
      <c r="V113" s="82">
        <f>'Summary Data'!AS11</f>
        <v>0</v>
      </c>
    </row>
    <row r="114" spans="1:22" ht="11.25">
      <c r="A114" s="83">
        <v>8</v>
      </c>
      <c r="B114" s="16" t="e">
        <f>('Summary Data'!Y12-('Summary Data'!Y13*'Summary Data'!Y$39-'Summary Data'!Y30*'Summary Data'!Y$40)/17*$A114)</f>
        <v>#DIV/0!</v>
      </c>
      <c r="C114" s="16">
        <f>('Summary Data'!Z12-('Summary Data'!Z13*'Summary Data'!Z$39-'Summary Data'!Z30*'Summary Data'!Z$40)/17*$A114)</f>
        <v>0.020519448000940785</v>
      </c>
      <c r="D114" s="16">
        <f>('Summary Data'!AA12-('Summary Data'!AA13*'Summary Data'!AA$39-'Summary Data'!AA30*'Summary Data'!AA$40)/17*$A114)</f>
        <v>-0.006685727786911875</v>
      </c>
      <c r="E114" s="16">
        <f>('Summary Data'!AB12-('Summary Data'!AB13*'Summary Data'!AB$39-'Summary Data'!AB30*'Summary Data'!AB$40)/17*$A114)</f>
        <v>-0.015869242508870757</v>
      </c>
      <c r="F114" s="16">
        <f>('Summary Data'!AC12-('Summary Data'!AC13*'Summary Data'!AC$39-'Summary Data'!AC30*'Summary Data'!AC$40)/17*$A114)</f>
        <v>-0.021636446041326814</v>
      </c>
      <c r="G114" s="16">
        <f>('Summary Data'!AD12-('Summary Data'!AD13*'Summary Data'!AD$39-'Summary Data'!AD30*'Summary Data'!AD$40)/17*$A114)</f>
        <v>-0.010613509371797385</v>
      </c>
      <c r="H114" s="16">
        <f>('Summary Data'!AE12-('Summary Data'!AE13*'Summary Data'!AE$39-'Summary Data'!AE30*'Summary Data'!AE$40)/17*$A114)</f>
        <v>-0.025521212833041103</v>
      </c>
      <c r="I114" s="16">
        <f>('Summary Data'!AF12-('Summary Data'!AF13*'Summary Data'!AF$39-'Summary Data'!AF30*'Summary Data'!AF$40)/17*$A114)</f>
        <v>0.004308937590582325</v>
      </c>
      <c r="J114" s="16">
        <f>('Summary Data'!AG12-('Summary Data'!AG13*'Summary Data'!AG$39-'Summary Data'!AG30*'Summary Data'!AG$40)/17*$A114)</f>
        <v>0.01259790367740332</v>
      </c>
      <c r="K114" s="16">
        <f>('Summary Data'!AH12-('Summary Data'!AH13*'Summary Data'!AH$39-'Summary Data'!AH30*'Summary Data'!AH$40)/17*$A114)</f>
        <v>0.008080334117861963</v>
      </c>
      <c r="L114" s="16">
        <f>('Summary Data'!AI12-('Summary Data'!AI13*'Summary Data'!AI$39-'Summary Data'!AI30*'Summary Data'!AI$40)/17*$A114)</f>
        <v>-0.000912774630554284</v>
      </c>
      <c r="M114" s="16">
        <f>('Summary Data'!AJ12-('Summary Data'!AJ13*'Summary Data'!AJ$39-'Summary Data'!AJ30*'Summary Data'!AJ$40)/17*$A114)</f>
        <v>-0.002161214668912383</v>
      </c>
      <c r="N114" s="16">
        <f>('Summary Data'!AK12-('Summary Data'!AK13*'Summary Data'!AK$39-'Summary Data'!AK30*'Summary Data'!AK$40)/17*$A114)</f>
        <v>0.02066086404329755</v>
      </c>
      <c r="O114" s="16">
        <f>('Summary Data'!AL12-('Summary Data'!AL13*'Summary Data'!AL$39-'Summary Data'!AL30*'Summary Data'!AL$40)/17*$A114)</f>
        <v>0.008447629624148793</v>
      </c>
      <c r="P114" s="16">
        <f>('Summary Data'!AM12-('Summary Data'!AM13*'Summary Data'!AM$39-'Summary Data'!AM30*'Summary Data'!AM$40)/17*$A114)</f>
        <v>-0.019024661249834183</v>
      </c>
      <c r="Q114" s="16">
        <f>('Summary Data'!AN12-('Summary Data'!AN13*'Summary Data'!AN$39-'Summary Data'!AN30*'Summary Data'!AN$40)/17*$A114)</f>
        <v>0.003038252217278957</v>
      </c>
      <c r="R114" s="16">
        <f>('Summary Data'!AO12-('Summary Data'!AO13*'Summary Data'!AO$39-'Summary Data'!AO30*'Summary Data'!AO$40)/17*$A114)</f>
        <v>0.016133658233591218</v>
      </c>
      <c r="S114" s="16">
        <f>('Summary Data'!AP12-('Summary Data'!AP13*'Summary Data'!AP$39-'Summary Data'!AP30*'Summary Data'!AP$40)/17*$A114)</f>
        <v>0.013909371167296215</v>
      </c>
      <c r="T114" s="16">
        <f>('Summary Data'!AQ12-('Summary Data'!AQ13*'Summary Data'!AQ$39-'Summary Data'!AQ30*'Summary Data'!AQ$40)/17*$A114)</f>
        <v>-0.011067410411239546</v>
      </c>
      <c r="U114" s="16" t="e">
        <f>('Summary Data'!AR12-('Summary Data'!AR13*'Summary Data'!AR$39-'Summary Data'!AR30*'Summary Data'!AR$40)/17*$A114)</f>
        <v>#DIV/0!</v>
      </c>
      <c r="V114" s="82">
        <f>'Summary Data'!AS12</f>
        <v>0</v>
      </c>
    </row>
    <row r="115" spans="1:22" ht="11.25">
      <c r="A115" s="83">
        <v>9</v>
      </c>
      <c r="B115" s="16" t="e">
        <f>('Summary Data'!Y13-('Summary Data'!Y14*'Summary Data'!Y$39-'Summary Data'!Y31*'Summary Data'!Y$40)/17*$A115)</f>
        <v>#DIV/0!</v>
      </c>
      <c r="C115" s="16">
        <f>('Summary Data'!Z13-('Summary Data'!Z14*'Summary Data'!Z$39-'Summary Data'!Z31*'Summary Data'!Z$40)/17*$A115)</f>
        <v>0.29770656600479484</v>
      </c>
      <c r="D115" s="16">
        <f>('Summary Data'!AA13-('Summary Data'!AA14*'Summary Data'!AA$39-'Summary Data'!AA31*'Summary Data'!AA$40)/17*$A115)</f>
        <v>0.2827938047527977</v>
      </c>
      <c r="E115" s="16">
        <f>('Summary Data'!AB13-('Summary Data'!AB14*'Summary Data'!AB$39-'Summary Data'!AB31*'Summary Data'!AB$40)/17*$A115)</f>
        <v>0.3043866416798346</v>
      </c>
      <c r="F115" s="16">
        <f>('Summary Data'!AC13-('Summary Data'!AC14*'Summary Data'!AC$39-'Summary Data'!AC31*'Summary Data'!AC$40)/17*$A115)</f>
        <v>0.30881035667124046</v>
      </c>
      <c r="G115" s="16">
        <f>('Summary Data'!AD13-('Summary Data'!AD14*'Summary Data'!AD$39-'Summary Data'!AD31*'Summary Data'!AD$40)/17*$A115)</f>
        <v>0.2934007919253396</v>
      </c>
      <c r="H115" s="16">
        <f>('Summary Data'!AE13-('Summary Data'!AE14*'Summary Data'!AE$39-'Summary Data'!AE31*'Summary Data'!AE$40)/17*$A115)</f>
        <v>0.3089460348167232</v>
      </c>
      <c r="I115" s="16">
        <f>('Summary Data'!AF13-('Summary Data'!AF14*'Summary Data'!AF$39-'Summary Data'!AF31*'Summary Data'!AF$40)/17*$A115)</f>
        <v>0.2822903717059271</v>
      </c>
      <c r="J115" s="16">
        <f>('Summary Data'!AG13-('Summary Data'!AG14*'Summary Data'!AG$39-'Summary Data'!AG31*'Summary Data'!AG$40)/17*$A115)</f>
        <v>0.3047623666359594</v>
      </c>
      <c r="K115" s="16">
        <f>('Summary Data'!AH13-('Summary Data'!AH14*'Summary Data'!AH$39-'Summary Data'!AH31*'Summary Data'!AH$40)/17*$A115)</f>
        <v>0.27696623230942485</v>
      </c>
      <c r="L115" s="16">
        <f>('Summary Data'!AI13-('Summary Data'!AI14*'Summary Data'!AI$39-'Summary Data'!AI31*'Summary Data'!AI$40)/17*$A115)</f>
        <v>0.2905417233757742</v>
      </c>
      <c r="M115" s="16">
        <f>('Summary Data'!AJ13-('Summary Data'!AJ14*'Summary Data'!AJ$39-'Summary Data'!AJ31*'Summary Data'!AJ$40)/17*$A115)</f>
        <v>0.28024122138407104</v>
      </c>
      <c r="N115" s="16">
        <f>('Summary Data'!AK13-('Summary Data'!AK14*'Summary Data'!AK$39-'Summary Data'!AK31*'Summary Data'!AK$40)/17*$A115)</f>
        <v>0.3118289006447796</v>
      </c>
      <c r="O115" s="16">
        <f>('Summary Data'!AL13-('Summary Data'!AL14*'Summary Data'!AL$39-'Summary Data'!AL31*'Summary Data'!AL$40)/17*$A115)</f>
        <v>0.3070690951519643</v>
      </c>
      <c r="P115" s="16">
        <f>('Summary Data'!AM13-('Summary Data'!AM14*'Summary Data'!AM$39-'Summary Data'!AM31*'Summary Data'!AM$40)/17*$A115)</f>
        <v>0.27908408240894683</v>
      </c>
      <c r="Q115" s="16">
        <f>('Summary Data'!AN13-('Summary Data'!AN14*'Summary Data'!AN$39-'Summary Data'!AN31*'Summary Data'!AN$40)/17*$A115)</f>
        <v>0.2725421197417556</v>
      </c>
      <c r="R115" s="16">
        <f>('Summary Data'!AO13-('Summary Data'!AO14*'Summary Data'!AO$39-'Summary Data'!AO31*'Summary Data'!AO$40)/17*$A115)</f>
        <v>0.29051020088716184</v>
      </c>
      <c r="S115" s="16">
        <f>('Summary Data'!AP13-('Summary Data'!AP14*'Summary Data'!AP$39-'Summary Data'!AP31*'Summary Data'!AP$40)/17*$A115)</f>
        <v>0.289015461952389</v>
      </c>
      <c r="T115" s="16">
        <f>('Summary Data'!AQ13-('Summary Data'!AQ14*'Summary Data'!AQ$39-'Summary Data'!AQ31*'Summary Data'!AQ$40)/17*$A115)</f>
        <v>0.3095932664015567</v>
      </c>
      <c r="U115" s="16" t="e">
        <f>('Summary Data'!AR13-('Summary Data'!AR14*'Summary Data'!AR$39-'Summary Data'!AR31*'Summary Data'!AR$40)/17*$A115)</f>
        <v>#DIV/0!</v>
      </c>
      <c r="V115" s="82">
        <f>'Summary Data'!AS13</f>
        <v>0</v>
      </c>
    </row>
    <row r="116" spans="1:22" ht="11.25">
      <c r="A116" s="83">
        <v>10</v>
      </c>
      <c r="B116" s="16" t="e">
        <f>('Summary Data'!Y14-('Summary Data'!Y15*'Summary Data'!Y$39-'Summary Data'!Y32*'Summary Data'!Y$40)/17*$A116)</f>
        <v>#DIV/0!</v>
      </c>
      <c r="C116" s="16">
        <f>('Summary Data'!Z14-('Summary Data'!Z15*'Summary Data'!Z$39-'Summary Data'!Z32*'Summary Data'!Z$40)/17*$A116)</f>
        <v>-0.006283944398987586</v>
      </c>
      <c r="D116" s="16">
        <f>('Summary Data'!AA14-('Summary Data'!AA15*'Summary Data'!AA$39-'Summary Data'!AA32*'Summary Data'!AA$40)/17*$A116)</f>
        <v>-0.007050855275628991</v>
      </c>
      <c r="E116" s="16">
        <f>('Summary Data'!AB14-('Summary Data'!AB15*'Summary Data'!AB$39-'Summary Data'!AB32*'Summary Data'!AB$40)/17*$A116)</f>
        <v>-0.008292743170867381</v>
      </c>
      <c r="F116" s="16">
        <f>('Summary Data'!AC14-('Summary Data'!AC15*'Summary Data'!AC$39-'Summary Data'!AC32*'Summary Data'!AC$40)/17*$A116)</f>
        <v>-0.006450383361447574</v>
      </c>
      <c r="G116" s="16">
        <f>('Summary Data'!AD14-('Summary Data'!AD15*'Summary Data'!AD$39-'Summary Data'!AD32*'Summary Data'!AD$40)/17*$A116)</f>
        <v>-0.009618300914712264</v>
      </c>
      <c r="H116" s="16">
        <f>('Summary Data'!AE14-('Summary Data'!AE15*'Summary Data'!AE$39-'Summary Data'!AE32*'Summary Data'!AE$40)/17*$A116)</f>
        <v>-0.008114707780899531</v>
      </c>
      <c r="I116" s="16">
        <f>('Summary Data'!AF14-('Summary Data'!AF15*'Summary Data'!AF$39-'Summary Data'!AF32*'Summary Data'!AF$40)/17*$A116)</f>
        <v>-0.005064032514965544</v>
      </c>
      <c r="J116" s="16">
        <f>('Summary Data'!AG14-('Summary Data'!AG15*'Summary Data'!AG$39-'Summary Data'!AG32*'Summary Data'!AG$40)/17*$A116)</f>
        <v>-0.009511651824882176</v>
      </c>
      <c r="K116" s="16">
        <f>('Summary Data'!AH14-('Summary Data'!AH15*'Summary Data'!AH$39-'Summary Data'!AH32*'Summary Data'!AH$40)/17*$A116)</f>
        <v>-0.005816026536533686</v>
      </c>
      <c r="L116" s="16">
        <f>('Summary Data'!AI14-('Summary Data'!AI15*'Summary Data'!AI$39-'Summary Data'!AI32*'Summary Data'!AI$40)/17*$A116)</f>
        <v>-0.006353228453310423</v>
      </c>
      <c r="M116" s="16">
        <f>('Summary Data'!AJ14-('Summary Data'!AJ15*'Summary Data'!AJ$39-'Summary Data'!AJ32*'Summary Data'!AJ$40)/17*$A116)</f>
        <v>-0.005172770845936835</v>
      </c>
      <c r="N116" s="16">
        <f>('Summary Data'!AK14-('Summary Data'!AK15*'Summary Data'!AK$39-'Summary Data'!AK32*'Summary Data'!AK$40)/17*$A116)</f>
        <v>-0.010552957485819386</v>
      </c>
      <c r="O116" s="16">
        <f>('Summary Data'!AL14-('Summary Data'!AL15*'Summary Data'!AL$39-'Summary Data'!AL32*'Summary Data'!AL$40)/17*$A116)</f>
        <v>-0.0109734145461741</v>
      </c>
      <c r="P116" s="16">
        <f>('Summary Data'!AM14-('Summary Data'!AM15*'Summary Data'!AM$39-'Summary Data'!AM32*'Summary Data'!AM$40)/17*$A116)</f>
        <v>-0.003667713975564745</v>
      </c>
      <c r="Q116" s="16">
        <f>('Summary Data'!AN14-('Summary Data'!AN15*'Summary Data'!AN$39-'Summary Data'!AN32*'Summary Data'!AN$40)/17*$A116)</f>
        <v>-0.005587678300008312</v>
      </c>
      <c r="R116" s="16">
        <f>('Summary Data'!AO14-('Summary Data'!AO15*'Summary Data'!AO$39-'Summary Data'!AO32*'Summary Data'!AO$40)/17*$A116)</f>
        <v>-0.004854651112469512</v>
      </c>
      <c r="S116" s="16">
        <f>('Summary Data'!AP14-('Summary Data'!AP15*'Summary Data'!AP$39-'Summary Data'!AP32*'Summary Data'!AP$40)/17*$A116)</f>
        <v>-0.0036170241529572397</v>
      </c>
      <c r="T116" s="16">
        <f>('Summary Data'!AQ14-('Summary Data'!AQ15*'Summary Data'!AQ$39-'Summary Data'!AQ32*'Summary Data'!AQ$40)/17*$A116)</f>
        <v>-0.00376656069671086</v>
      </c>
      <c r="U116" s="16" t="e">
        <f>('Summary Data'!AR14-('Summary Data'!AR15*'Summary Data'!AR$39-'Summary Data'!AR32*'Summary Data'!AR$40)/17*$A116)</f>
        <v>#DIV/0!</v>
      </c>
      <c r="V116" s="82">
        <f>'Summary Data'!AS14</f>
        <v>0</v>
      </c>
    </row>
    <row r="117" spans="1:22" ht="11.25">
      <c r="A117" s="83">
        <v>11</v>
      </c>
      <c r="B117" s="16" t="e">
        <f>('Summary Data'!Y15-('Summary Data'!Y16*'Summary Data'!Y$39-'Summary Data'!Y33*'Summary Data'!Y$40)/17*$A117)</f>
        <v>#DIV/0!</v>
      </c>
      <c r="C117" s="16">
        <f>('Summary Data'!Z15-('Summary Data'!Z16*'Summary Data'!Z$39-'Summary Data'!Z33*'Summary Data'!Z$40)/17*$A117)</f>
        <v>0.08275342811654307</v>
      </c>
      <c r="D117" s="16">
        <f>('Summary Data'!AA15-('Summary Data'!AA16*'Summary Data'!AA$39-'Summary Data'!AA33*'Summary Data'!AA$40)/17*$A117)</f>
        <v>0.07946627922255307</v>
      </c>
      <c r="E117" s="16">
        <f>('Summary Data'!AB15-('Summary Data'!AB16*'Summary Data'!AB$39-'Summary Data'!AB33*'Summary Data'!AB$40)/17*$A117)</f>
        <v>0.07922516038773665</v>
      </c>
      <c r="F117" s="16">
        <f>('Summary Data'!AC15-('Summary Data'!AC16*'Summary Data'!AC$39-'Summary Data'!AC33*'Summary Data'!AC$40)/17*$A117)</f>
        <v>0.07715573555899682</v>
      </c>
      <c r="G117" s="16">
        <f>('Summary Data'!AD15-('Summary Data'!AD16*'Summary Data'!AD$39-'Summary Data'!AD33*'Summary Data'!AD$40)/17*$A117)</f>
        <v>0.07986264903822064</v>
      </c>
      <c r="H117" s="16">
        <f>('Summary Data'!AE15-('Summary Data'!AE16*'Summary Data'!AE$39-'Summary Data'!AE33*'Summary Data'!AE$40)/17*$A117)</f>
        <v>0.0812304631726349</v>
      </c>
      <c r="I117" s="16">
        <f>('Summary Data'!AF15-('Summary Data'!AF16*'Summary Data'!AF$39-'Summary Data'!AF33*'Summary Data'!AF$40)/17*$A117)</f>
        <v>0.07949964427784373</v>
      </c>
      <c r="J117" s="16">
        <f>('Summary Data'!AG15-('Summary Data'!AG16*'Summary Data'!AG$39-'Summary Data'!AG33*'Summary Data'!AG$40)/17*$A117)</f>
        <v>0.08009666528400701</v>
      </c>
      <c r="K117" s="16">
        <f>('Summary Data'!AH15-('Summary Data'!AH16*'Summary Data'!AH$39-'Summary Data'!AH33*'Summary Data'!AH$40)/17*$A117)</f>
        <v>0.0774721048393128</v>
      </c>
      <c r="L117" s="16">
        <f>('Summary Data'!AI15-('Summary Data'!AI16*'Summary Data'!AI$39-'Summary Data'!AI33*'Summary Data'!AI$40)/17*$A117)</f>
        <v>0.0807256625446528</v>
      </c>
      <c r="M117" s="16">
        <f>('Summary Data'!AJ15-('Summary Data'!AJ16*'Summary Data'!AJ$39-'Summary Data'!AJ33*'Summary Data'!AJ$40)/17*$A117)</f>
        <v>0.08439546514635678</v>
      </c>
      <c r="N117" s="16">
        <f>('Summary Data'!AK15-('Summary Data'!AK16*'Summary Data'!AK$39-'Summary Data'!AK33*'Summary Data'!AK$40)/17*$A117)</f>
        <v>0.08338541575294689</v>
      </c>
      <c r="O117" s="16">
        <f>('Summary Data'!AL15-('Summary Data'!AL16*'Summary Data'!AL$39-'Summary Data'!AL33*'Summary Data'!AL$40)/17*$A117)</f>
        <v>0.08437599518304603</v>
      </c>
      <c r="P117" s="16">
        <f>('Summary Data'!AM15-('Summary Data'!AM16*'Summary Data'!AM$39-'Summary Data'!AM33*'Summary Data'!AM$40)/17*$A117)</f>
        <v>0.07778864439501756</v>
      </c>
      <c r="Q117" s="16">
        <f>('Summary Data'!AN15-('Summary Data'!AN16*'Summary Data'!AN$39-'Summary Data'!AN33*'Summary Data'!AN$40)/17*$A117)</f>
        <v>0.08162241274940239</v>
      </c>
      <c r="R117" s="16">
        <f>('Summary Data'!AO15-('Summary Data'!AO16*'Summary Data'!AO$39-'Summary Data'!AO33*'Summary Data'!AO$40)/17*$A117)</f>
        <v>0.07898834494351586</v>
      </c>
      <c r="S117" s="16">
        <f>('Summary Data'!AP15-('Summary Data'!AP16*'Summary Data'!AP$39-'Summary Data'!AP33*'Summary Data'!AP$40)/17*$A117)</f>
        <v>0.07824853616537249</v>
      </c>
      <c r="T117" s="16">
        <f>('Summary Data'!AQ15-('Summary Data'!AQ16*'Summary Data'!AQ$39-'Summary Data'!AQ33*'Summary Data'!AQ$40)/17*$A117)</f>
        <v>0.08171170908267192</v>
      </c>
      <c r="U117" s="16" t="e">
        <f>('Summary Data'!AR15-('Summary Data'!AR16*'Summary Data'!AR$39-'Summary Data'!AR33*'Summary Data'!AR$40)/17*$A117)</f>
        <v>#DIV/0!</v>
      </c>
      <c r="V117" s="82">
        <f>'Summary Data'!AS15</f>
        <v>0</v>
      </c>
    </row>
    <row r="118" spans="1:23" ht="11.25">
      <c r="A118" s="83">
        <v>12</v>
      </c>
      <c r="B118" s="16" t="e">
        <f>('Summary Data'!Y16-('Summary Data'!Y17*'Summary Data'!Y$39-'Summary Data'!Y34*'Summary Data'!Y$40)/17*$A118)*10</f>
        <v>#DIV/0!</v>
      </c>
      <c r="C118" s="16">
        <f>('Summary Data'!Z16-('Summary Data'!Z17*'Summary Data'!Z$39-'Summary Data'!Z34*'Summary Data'!Z$40)/17*$A118)*10</f>
        <v>-0.0021349611622387306</v>
      </c>
      <c r="D118" s="16">
        <f>('Summary Data'!AA16-('Summary Data'!AA17*'Summary Data'!AA$39-'Summary Data'!AA34*'Summary Data'!AA$40)/17*$A118)*10</f>
        <v>0.028798777393161633</v>
      </c>
      <c r="E118" s="16">
        <f>('Summary Data'!AB16-('Summary Data'!AB17*'Summary Data'!AB$39-'Summary Data'!AB34*'Summary Data'!AB$40)/17*$A118)*10</f>
        <v>0.03128134792722111</v>
      </c>
      <c r="F118" s="16">
        <f>('Summary Data'!AC16-('Summary Data'!AC17*'Summary Data'!AC$39-'Summary Data'!AC34*'Summary Data'!AC$40)/17*$A118)*10</f>
        <v>0.017951334553620024</v>
      </c>
      <c r="G118" s="16">
        <f>('Summary Data'!AD16-('Summary Data'!AD17*'Summary Data'!AD$39-'Summary Data'!AD34*'Summary Data'!AD$40)/17*$A118)*10</f>
        <v>0.005629640349546633</v>
      </c>
      <c r="H118" s="16">
        <f>('Summary Data'!AE16-('Summary Data'!AE17*'Summary Data'!AE$39-'Summary Data'!AE34*'Summary Data'!AE$40)/17*$A118)*10</f>
        <v>0.01952504469131682</v>
      </c>
      <c r="I118" s="16">
        <f>('Summary Data'!AF16-('Summary Data'!AF17*'Summary Data'!AF$39-'Summary Data'!AF34*'Summary Data'!AF$40)/17*$A118)*10</f>
        <v>0.017959525232817963</v>
      </c>
      <c r="J118" s="16">
        <f>('Summary Data'!AG16-('Summary Data'!AG17*'Summary Data'!AG$39-'Summary Data'!AG34*'Summary Data'!AG$40)/17*$A118)*10</f>
        <v>-0.008671001936640752</v>
      </c>
      <c r="K118" s="16">
        <f>('Summary Data'!AH16-('Summary Data'!AH17*'Summary Data'!AH$39-'Summary Data'!AH34*'Summary Data'!AH$40)/17*$A118)*10</f>
        <v>-0.05396409390975798</v>
      </c>
      <c r="L118" s="16">
        <f>('Summary Data'!AI16-('Summary Data'!AI17*'Summary Data'!AI$39-'Summary Data'!AI34*'Summary Data'!AI$40)/17*$A118)*10</f>
        <v>-0.020227296661822665</v>
      </c>
      <c r="M118" s="16">
        <f>('Summary Data'!AJ16-('Summary Data'!AJ17*'Summary Data'!AJ$39-'Summary Data'!AJ34*'Summary Data'!AJ$40)/17*$A118)*10</f>
        <v>0.013199207394300229</v>
      </c>
      <c r="N118" s="16">
        <f>('Summary Data'!AK16-('Summary Data'!AK17*'Summary Data'!AK$39-'Summary Data'!AK34*'Summary Data'!AK$40)/17*$A118)*10</f>
        <v>-0.012633055597487284</v>
      </c>
      <c r="O118" s="16">
        <f>('Summary Data'!AL16-('Summary Data'!AL17*'Summary Data'!AL$39-'Summary Data'!AL34*'Summary Data'!AL$40)/17*$A118)*10</f>
        <v>-0.012787111139275411</v>
      </c>
      <c r="P118" s="16">
        <f>('Summary Data'!AM16-('Summary Data'!AM17*'Summary Data'!AM$39-'Summary Data'!AM34*'Summary Data'!AM$40)/17*$A118)*10</f>
        <v>0.02151141765332258</v>
      </c>
      <c r="Q118" s="16">
        <f>('Summary Data'!AN16-('Summary Data'!AN17*'Summary Data'!AN$39-'Summary Data'!AN34*'Summary Data'!AN$40)/17*$A118)*10</f>
        <v>0.02345930148598364</v>
      </c>
      <c r="R118" s="16">
        <f>('Summary Data'!AO16-('Summary Data'!AO17*'Summary Data'!AO$39-'Summary Data'!AO34*'Summary Data'!AO$40)/17*$A118)*10</f>
        <v>0.0016341073339020719</v>
      </c>
      <c r="S118" s="16">
        <f>('Summary Data'!AP16-('Summary Data'!AP17*'Summary Data'!AP$39-'Summary Data'!AP34*'Summary Data'!AP$40)/17*$A118)*10</f>
        <v>0.02922776536138553</v>
      </c>
      <c r="T118" s="16">
        <f>('Summary Data'!AQ16-('Summary Data'!AQ17*'Summary Data'!AQ$39-'Summary Data'!AQ34*'Summary Data'!AQ$40)/17*$A118)*10</f>
        <v>0.05299131842475387</v>
      </c>
      <c r="U118" s="16" t="e">
        <f>('Summary Data'!AR16-('Summary Data'!AR17*'Summary Data'!AR$39-'Summary Data'!AR34*'Summary Data'!AR$40)/17*$A118)*10</f>
        <v>#DIV/0!</v>
      </c>
      <c r="V118" s="82">
        <f>'Summary Data'!AS16*10</f>
        <v>0</v>
      </c>
      <c r="W118" s="42" t="s">
        <v>90</v>
      </c>
    </row>
    <row r="119" spans="1:23" ht="11.25">
      <c r="A119" s="83">
        <v>13</v>
      </c>
      <c r="B119" s="16" t="e">
        <f>('Summary Data'!Y17-('Summary Data'!Y18*'Summary Data'!Y$39-'Summary Data'!Y35*'Summary Data'!Y$40)/17*$A119)*10</f>
        <v>#DIV/0!</v>
      </c>
      <c r="C119" s="16">
        <f>('Summary Data'!Z17-('Summary Data'!Z18*'Summary Data'!Z$39-'Summary Data'!Z35*'Summary Data'!Z$40)/17*$A119)*10</f>
        <v>0.902374420860585</v>
      </c>
      <c r="D119" s="16">
        <f>('Summary Data'!AA17-('Summary Data'!AA18*'Summary Data'!AA$39-'Summary Data'!AA35*'Summary Data'!AA$40)/17*$A119)*10</f>
        <v>0.8977823961000571</v>
      </c>
      <c r="E119" s="16">
        <f>('Summary Data'!AB17-('Summary Data'!AB18*'Summary Data'!AB$39-'Summary Data'!AB35*'Summary Data'!AB$40)/17*$A119)*10</f>
        <v>0.8947880337960743</v>
      </c>
      <c r="F119" s="16">
        <f>('Summary Data'!AC17-('Summary Data'!AC18*'Summary Data'!AC$39-'Summary Data'!AC35*'Summary Data'!AC$40)/17*$A119)*10</f>
        <v>0.857542048281644</v>
      </c>
      <c r="G119" s="16">
        <f>('Summary Data'!AD17-('Summary Data'!AD18*'Summary Data'!AD$39-'Summary Data'!AD35*'Summary Data'!AD$40)/17*$A119)*10</f>
        <v>0.8753433106212165</v>
      </c>
      <c r="H119" s="16">
        <f>('Summary Data'!AE17-('Summary Data'!AE18*'Summary Data'!AE$39-'Summary Data'!AE35*'Summary Data'!AE$40)/17*$A119)*10</f>
        <v>0.8785786080450247</v>
      </c>
      <c r="I119" s="16">
        <f>('Summary Data'!AF17-('Summary Data'!AF18*'Summary Data'!AF$39-'Summary Data'!AF35*'Summary Data'!AF$40)/17*$A119)*10</f>
        <v>0.8712404991765448</v>
      </c>
      <c r="J119" s="16">
        <f>('Summary Data'!AG17-('Summary Data'!AG18*'Summary Data'!AG$39-'Summary Data'!AG35*'Summary Data'!AG$40)/17*$A119)*10</f>
        <v>0.8492484072473516</v>
      </c>
      <c r="K119" s="16">
        <f>('Summary Data'!AH17-('Summary Data'!AH18*'Summary Data'!AH$39-'Summary Data'!AH35*'Summary Data'!AH$40)/17*$A119)*10</f>
        <v>0.8620406687445492</v>
      </c>
      <c r="L119" s="16">
        <f>('Summary Data'!AI17-('Summary Data'!AI18*'Summary Data'!AI$39-'Summary Data'!AI35*'Summary Data'!AI$40)/17*$A119)*10</f>
        <v>0.8517776232258485</v>
      </c>
      <c r="M119" s="16">
        <f>('Summary Data'!AJ17-('Summary Data'!AJ18*'Summary Data'!AJ$39-'Summary Data'!AJ35*'Summary Data'!AJ$40)/17*$A119)*10</f>
        <v>0.8797670717522759</v>
      </c>
      <c r="N119" s="16">
        <f>('Summary Data'!AK17-('Summary Data'!AK18*'Summary Data'!AK$39-'Summary Data'!AK35*'Summary Data'!AK$40)/17*$A119)*10</f>
        <v>0.8518691815963952</v>
      </c>
      <c r="O119" s="16">
        <f>('Summary Data'!AL17-('Summary Data'!AL18*'Summary Data'!AL$39-'Summary Data'!AL35*'Summary Data'!AL$40)/17*$A119)*10</f>
        <v>0.8680700000536347</v>
      </c>
      <c r="P119" s="16">
        <f>('Summary Data'!AM17-('Summary Data'!AM18*'Summary Data'!AM$39-'Summary Data'!AM35*'Summary Data'!AM$40)/17*$A119)*10</f>
        <v>0.8435302864528273</v>
      </c>
      <c r="Q119" s="16">
        <f>('Summary Data'!AN17-('Summary Data'!AN18*'Summary Data'!AN$39-'Summary Data'!AN35*'Summary Data'!AN$40)/17*$A119)*10</f>
        <v>0.8588367172717231</v>
      </c>
      <c r="R119" s="16">
        <f>('Summary Data'!AO17-('Summary Data'!AO18*'Summary Data'!AO$39-'Summary Data'!AO35*'Summary Data'!AO$40)/17*$A119)*10</f>
        <v>0.8699527073386614</v>
      </c>
      <c r="S119" s="16">
        <f>('Summary Data'!AP17-('Summary Data'!AP18*'Summary Data'!AP$39-'Summary Data'!AP35*'Summary Data'!AP$40)/17*$A119)*10</f>
        <v>0.8736676348221345</v>
      </c>
      <c r="T119" s="16">
        <f>('Summary Data'!AQ17-('Summary Data'!AQ18*'Summary Data'!AQ$39-'Summary Data'!AQ35*'Summary Data'!AQ$40)/17*$A119)*10</f>
        <v>0.8579250814976942</v>
      </c>
      <c r="U119" s="16" t="e">
        <f>('Summary Data'!AR17-('Summary Data'!AR18*'Summary Data'!AR$39-'Summary Data'!AR35*'Summary Data'!AR$40)/17*$A119)*10</f>
        <v>#DIV/0!</v>
      </c>
      <c r="V119" s="82">
        <f>'Summary Data'!AS17*10</f>
        <v>0</v>
      </c>
      <c r="W119" s="42" t="s">
        <v>90</v>
      </c>
    </row>
    <row r="120" spans="1:23" ht="11.25">
      <c r="A120" s="83">
        <v>14</v>
      </c>
      <c r="B120" s="16" t="e">
        <f>('Summary Data'!Y18-('Summary Data'!Y19*'Summary Data'!Y$39-'Summary Data'!Y36*'Summary Data'!Y$40)/17*$A120)*10</f>
        <v>#DIV/0!</v>
      </c>
      <c r="C120" s="16">
        <f>('Summary Data'!Z18-('Summary Data'!Z19*'Summary Data'!Z$39-'Summary Data'!Z36*'Summary Data'!Z$40)/17*$A120)*10</f>
        <v>-0.008079939205174334</v>
      </c>
      <c r="D120" s="16">
        <f>('Summary Data'!AA18-('Summary Data'!AA19*'Summary Data'!AA$39-'Summary Data'!AA36*'Summary Data'!AA$40)/17*$A120)*10</f>
        <v>-0.00024217091160628514</v>
      </c>
      <c r="E120" s="16">
        <f>('Summary Data'!AB18-('Summary Data'!AB19*'Summary Data'!AB$39-'Summary Data'!AB36*'Summary Data'!AB$40)/17*$A120)*10</f>
        <v>0.022571919375516593</v>
      </c>
      <c r="F120" s="16">
        <f>('Summary Data'!AC18-('Summary Data'!AC19*'Summary Data'!AC$39-'Summary Data'!AC36*'Summary Data'!AC$40)/17*$A120)*10</f>
        <v>0.019508701669445377</v>
      </c>
      <c r="G120" s="16">
        <f>('Summary Data'!AD18-('Summary Data'!AD19*'Summary Data'!AD$39-'Summary Data'!AD36*'Summary Data'!AD$40)/17*$A120)*10</f>
        <v>0.01469569996590191</v>
      </c>
      <c r="H120" s="16">
        <f>('Summary Data'!AE18-('Summary Data'!AE19*'Summary Data'!AE$39-'Summary Data'!AE36*'Summary Data'!AE$40)/17*$A120)*10</f>
        <v>0.007543539457953671</v>
      </c>
      <c r="I120" s="16">
        <f>('Summary Data'!AF18-('Summary Data'!AF19*'Summary Data'!AF$39-'Summary Data'!AF36*'Summary Data'!AF$40)/17*$A120)*10</f>
        <v>0.0002354525338936573</v>
      </c>
      <c r="J120" s="16">
        <f>('Summary Data'!AG18-('Summary Data'!AG19*'Summary Data'!AG$39-'Summary Data'!AG36*'Summary Data'!AG$40)/17*$A120)*10</f>
        <v>-0.00904030172592224</v>
      </c>
      <c r="K120" s="16">
        <f>('Summary Data'!AH18-('Summary Data'!AH19*'Summary Data'!AH$39-'Summary Data'!AH36*'Summary Data'!AH$40)/17*$A120)*10</f>
        <v>-0.019124184392741474</v>
      </c>
      <c r="L120" s="16">
        <f>('Summary Data'!AI18-('Summary Data'!AI19*'Summary Data'!AI$39-'Summary Data'!AI36*'Summary Data'!AI$40)/17*$A120)*10</f>
        <v>-0.017483173164804487</v>
      </c>
      <c r="M120" s="16">
        <f>('Summary Data'!AJ18-('Summary Data'!AJ19*'Summary Data'!AJ$39-'Summary Data'!AJ36*'Summary Data'!AJ$40)/17*$A120)*10</f>
        <v>-0.01849493732211402</v>
      </c>
      <c r="N120" s="16">
        <f>('Summary Data'!AK18-('Summary Data'!AK19*'Summary Data'!AK$39-'Summary Data'!AK36*'Summary Data'!AK$40)/17*$A120)*10</f>
        <v>-0.015323832987504558</v>
      </c>
      <c r="O120" s="16">
        <f>('Summary Data'!AL18-('Summary Data'!AL19*'Summary Data'!AL$39-'Summary Data'!AL36*'Summary Data'!AL$40)/17*$A120)*10</f>
        <v>-0.009116374836092822</v>
      </c>
      <c r="P120" s="16">
        <f>('Summary Data'!AM18-('Summary Data'!AM19*'Summary Data'!AM$39-'Summary Data'!AM36*'Summary Data'!AM$40)/17*$A120)*10</f>
        <v>-0.0009428781553246814</v>
      </c>
      <c r="Q120" s="16">
        <f>('Summary Data'!AN18-('Summary Data'!AN19*'Summary Data'!AN$39-'Summary Data'!AN36*'Summary Data'!AN$40)/17*$A120)*10</f>
        <v>-0.006857861745487264</v>
      </c>
      <c r="R120" s="16">
        <f>('Summary Data'!AO18-('Summary Data'!AO19*'Summary Data'!AO$39-'Summary Data'!AO36*'Summary Data'!AO$40)/17*$A120)*10</f>
        <v>-0.016223424943617813</v>
      </c>
      <c r="S120" s="16">
        <f>('Summary Data'!AP18-('Summary Data'!AP19*'Summary Data'!AP$39-'Summary Data'!AP36*'Summary Data'!AP$40)/17*$A120)*10</f>
        <v>-0.00315147348121354</v>
      </c>
      <c r="T120" s="16">
        <f>('Summary Data'!AQ18-('Summary Data'!AQ19*'Summary Data'!AQ$39-'Summary Data'!AQ36*'Summary Data'!AQ$40)/17*$A120)*10</f>
        <v>-0.015297568514310656</v>
      </c>
      <c r="U120" s="16" t="e">
        <f>('Summary Data'!AR18-('Summary Data'!AR19*'Summary Data'!AR$39-'Summary Data'!AR36*'Summary Data'!AR$40)/17*$A120)*10</f>
        <v>#DIV/0!</v>
      </c>
      <c r="V120" s="82">
        <f>'Summary Data'!AS18*10</f>
        <v>0</v>
      </c>
      <c r="W120" s="42" t="s">
        <v>90</v>
      </c>
    </row>
    <row r="121" spans="1:23" ht="11.25">
      <c r="A121" s="83">
        <v>15</v>
      </c>
      <c r="B121" s="16" t="e">
        <f>('Summary Data'!Y19-('Summary Data'!Y20*'Summary Data'!Y$39-'Summary Data'!Y37*'Summary Data'!Y$40)/17*$A121)*10</f>
        <v>#DIV/0!</v>
      </c>
      <c r="C121" s="16">
        <f>('Summary Data'!Z19-('Summary Data'!Z20*'Summary Data'!Z$39-'Summary Data'!Z37*'Summary Data'!Z$40)/17*$A121)*10</f>
        <v>0.1720123579655622</v>
      </c>
      <c r="D121" s="16">
        <f>('Summary Data'!AA19-('Summary Data'!AA20*'Summary Data'!AA$39-'Summary Data'!AA37*'Summary Data'!AA$40)/17*$A121)*10</f>
        <v>0.194998050465115</v>
      </c>
      <c r="E121" s="16">
        <f>('Summary Data'!AB19-('Summary Data'!AB20*'Summary Data'!AB$39-'Summary Data'!AB37*'Summary Data'!AB$40)/17*$A121)*10</f>
        <v>0.21260515109523384</v>
      </c>
      <c r="F121" s="16">
        <f>('Summary Data'!AC19-('Summary Data'!AC20*'Summary Data'!AC$39-'Summary Data'!AC37*'Summary Data'!AC$40)/17*$A121)*10</f>
        <v>0.21391763650087697</v>
      </c>
      <c r="G121" s="16">
        <f>('Summary Data'!AD19-('Summary Data'!AD20*'Summary Data'!AD$39-'Summary Data'!AD37*'Summary Data'!AD$40)/17*$A121)*10</f>
        <v>0.19989469263490112</v>
      </c>
      <c r="H121" s="16">
        <f>('Summary Data'!AE19-('Summary Data'!AE20*'Summary Data'!AE$39-'Summary Data'!AE37*'Summary Data'!AE$40)/17*$A121)*10</f>
        <v>0.17418711505395232</v>
      </c>
      <c r="I121" s="16">
        <f>('Summary Data'!AF19-('Summary Data'!AF20*'Summary Data'!AF$39-'Summary Data'!AF37*'Summary Data'!AF$40)/17*$A121)*10</f>
        <v>0.19223054388214852</v>
      </c>
      <c r="J121" s="16">
        <f>('Summary Data'!AG19-('Summary Data'!AG20*'Summary Data'!AG$39-'Summary Data'!AG37*'Summary Data'!AG$40)/17*$A121)*10</f>
        <v>0.173739161604479</v>
      </c>
      <c r="K121" s="16">
        <f>('Summary Data'!AH19-('Summary Data'!AH20*'Summary Data'!AH$39-'Summary Data'!AH37*'Summary Data'!AH$40)/17*$A121)*10</f>
        <v>0.18452102090583816</v>
      </c>
      <c r="L121" s="16">
        <f>('Summary Data'!AI19-('Summary Data'!AI20*'Summary Data'!AI$39-'Summary Data'!AI37*'Summary Data'!AI$40)/17*$A121)*10</f>
        <v>0.16870930011849156</v>
      </c>
      <c r="M121" s="16">
        <f>('Summary Data'!AJ19-('Summary Data'!AJ20*'Summary Data'!AJ$39-'Summary Data'!AJ37*'Summary Data'!AJ$40)/17*$A121)*10</f>
        <v>0.16090477773686485</v>
      </c>
      <c r="N121" s="16">
        <f>('Summary Data'!AK19-('Summary Data'!AK20*'Summary Data'!AK$39-'Summary Data'!AK37*'Summary Data'!AK$40)/17*$A121)*10</f>
        <v>0.15293890281686384</v>
      </c>
      <c r="O121" s="16">
        <f>('Summary Data'!AL19-('Summary Data'!AL20*'Summary Data'!AL$39-'Summary Data'!AL37*'Summary Data'!AL$40)/17*$A121)*10</f>
        <v>0.14657561926152082</v>
      </c>
      <c r="P121" s="16">
        <f>('Summary Data'!AM19-('Summary Data'!AM20*'Summary Data'!AM$39-'Summary Data'!AM37*'Summary Data'!AM$40)/17*$A121)*10</f>
        <v>0.19133321056533792</v>
      </c>
      <c r="Q121" s="16">
        <f>('Summary Data'!AN19-('Summary Data'!AN20*'Summary Data'!AN$39-'Summary Data'!AN37*'Summary Data'!AN$40)/17*$A121)*10</f>
        <v>0.18226396798379219</v>
      </c>
      <c r="R121" s="16">
        <f>('Summary Data'!AO19-('Summary Data'!AO20*'Summary Data'!AO$39-'Summary Data'!AO37*'Summary Data'!AO$40)/17*$A121)*10</f>
        <v>0.1837584314882858</v>
      </c>
      <c r="S121" s="16">
        <f>('Summary Data'!AP19-('Summary Data'!AP20*'Summary Data'!AP$39-'Summary Data'!AP37*'Summary Data'!AP$40)/17*$A121)*10</f>
        <v>0.19320919417209903</v>
      </c>
      <c r="T121" s="16">
        <f>('Summary Data'!AQ19-('Summary Data'!AQ20*'Summary Data'!AQ$39-'Summary Data'!AQ37*'Summary Data'!AQ$40)/17*$A121)*10</f>
        <v>0.17548064966953053</v>
      </c>
      <c r="U121" s="16" t="e">
        <f>('Summary Data'!AR19-('Summary Data'!AR20*'Summary Data'!AR$39-'Summary Data'!AR37*'Summary Data'!AR$40)/17*$A121)*10</f>
        <v>#DIV/0!</v>
      </c>
      <c r="V121" s="82">
        <f>'Summary Data'!AS19*10</f>
        <v>0</v>
      </c>
      <c r="W121" s="42" t="s">
        <v>90</v>
      </c>
    </row>
    <row r="122" spans="1:23" ht="11.25">
      <c r="A122" s="83">
        <v>16</v>
      </c>
      <c r="B122" s="16" t="e">
        <f>('Summary Data'!Y20-('Summary Data'!Y21*'Summary Data'!Y$39-'Summary Data'!Y38*'Summary Data'!Y$40)/17*$A122)*10</f>
        <v>#DIV/0!</v>
      </c>
      <c r="C122" s="16">
        <f>('Summary Data'!Z20-('Summary Data'!Z21*'Summary Data'!Z$39-'Summary Data'!Z38*'Summary Data'!Z$40)/17*$A122)*10</f>
        <v>-0.017907339776526386</v>
      </c>
      <c r="D122" s="16">
        <f>('Summary Data'!AA20-('Summary Data'!AA21*'Summary Data'!AA$39-'Summary Data'!AA38*'Summary Data'!AA$40)/17*$A122)*10</f>
        <v>-0.014053412822791697</v>
      </c>
      <c r="E122" s="16">
        <f>('Summary Data'!AB20-('Summary Data'!AB21*'Summary Data'!AB$39-'Summary Data'!AB38*'Summary Data'!AB$40)/17*$A122)*10</f>
        <v>-0.024678853526825563</v>
      </c>
      <c r="F122" s="16">
        <f>('Summary Data'!AC20-('Summary Data'!AC21*'Summary Data'!AC$39-'Summary Data'!AC38*'Summary Data'!AC$40)/17*$A122)*10</f>
        <v>-0.023471277096973123</v>
      </c>
      <c r="G122" s="16">
        <f>('Summary Data'!AD20-('Summary Data'!AD21*'Summary Data'!AD$39-'Summary Data'!AD38*'Summary Data'!AD$40)/17*$A122)*10</f>
        <v>-0.021856552635438828</v>
      </c>
      <c r="H122" s="16">
        <f>('Summary Data'!AE20-('Summary Data'!AE21*'Summary Data'!AE$39-'Summary Data'!AE38*'Summary Data'!AE$40)/17*$A122)*10</f>
        <v>-0.015594934732101676</v>
      </c>
      <c r="I122" s="16">
        <f>('Summary Data'!AF20-('Summary Data'!AF21*'Summary Data'!AF$39-'Summary Data'!AF38*'Summary Data'!AF$40)/17*$A122)*10</f>
        <v>-0.022650210368538974</v>
      </c>
      <c r="J122" s="16">
        <f>('Summary Data'!AG20-('Summary Data'!AG21*'Summary Data'!AG$39-'Summary Data'!AG38*'Summary Data'!AG$40)/17*$A122)*10</f>
        <v>-0.011790939122797682</v>
      </c>
      <c r="K122" s="16">
        <f>('Summary Data'!AH20-('Summary Data'!AH21*'Summary Data'!AH$39-'Summary Data'!AH38*'Summary Data'!AH$40)/17*$A122)*10</f>
        <v>0.0041491919733193175</v>
      </c>
      <c r="L122" s="16">
        <f>('Summary Data'!AI20-('Summary Data'!AI21*'Summary Data'!AI$39-'Summary Data'!AI38*'Summary Data'!AI$40)/17*$A122)*10</f>
        <v>0.005150333027357113</v>
      </c>
      <c r="M122" s="16">
        <f>('Summary Data'!AJ20-('Summary Data'!AJ21*'Summary Data'!AJ$39-'Summary Data'!AJ38*'Summary Data'!AJ$40)/17*$A122)*10</f>
        <v>-0.012385012542617622</v>
      </c>
      <c r="N122" s="16">
        <f>('Summary Data'!AK20-('Summary Data'!AK21*'Summary Data'!AK$39-'Summary Data'!AK38*'Summary Data'!AK$40)/17*$A122)*10</f>
        <v>-0.01698410738816912</v>
      </c>
      <c r="O122" s="16">
        <f>('Summary Data'!AL20-('Summary Data'!AL21*'Summary Data'!AL$39-'Summary Data'!AL38*'Summary Data'!AL$40)/17*$A122)*10</f>
        <v>-0.0064939799693734465</v>
      </c>
      <c r="P122" s="16">
        <f>('Summary Data'!AM20-('Summary Data'!AM21*'Summary Data'!AM$39-'Summary Data'!AM38*'Summary Data'!AM$40)/17*$A122)*10</f>
        <v>-0.007925812233174952</v>
      </c>
      <c r="Q122" s="16">
        <f>('Summary Data'!AN20-('Summary Data'!AN21*'Summary Data'!AN$39-'Summary Data'!AN38*'Summary Data'!AN$40)/17*$A122)*10</f>
        <v>-0.012582892936622925</v>
      </c>
      <c r="R122" s="16">
        <f>('Summary Data'!AO20-('Summary Data'!AO21*'Summary Data'!AO$39-'Summary Data'!AO38*'Summary Data'!AO$40)/17*$A122)*10</f>
        <v>-0.008949604515523877</v>
      </c>
      <c r="S122" s="16">
        <f>('Summary Data'!AP20-('Summary Data'!AP21*'Summary Data'!AP$39-'Summary Data'!AP38*'Summary Data'!AP$40)/17*$A122)*10</f>
        <v>-0.010664754540399297</v>
      </c>
      <c r="T122" s="16">
        <f>('Summary Data'!AQ20-('Summary Data'!AQ21*'Summary Data'!AQ$39-'Summary Data'!AQ38*'Summary Data'!AQ$40)/17*$A122)*10</f>
        <v>-0.016100638196324735</v>
      </c>
      <c r="U122" s="16" t="e">
        <f>('Summary Data'!AR20-('Summary Data'!AR21*'Summary Data'!AR$39-'Summary Data'!AR38*'Summary Data'!AR$40)/17*$A122)*10</f>
        <v>#DIV/0!</v>
      </c>
      <c r="V122" s="82">
        <f>'Summary Data'!AS20*10</f>
        <v>0</v>
      </c>
      <c r="W122" s="42" t="s">
        <v>90</v>
      </c>
    </row>
    <row r="123" spans="1:23" ht="12" thickBot="1">
      <c r="A123" s="84">
        <v>17</v>
      </c>
      <c r="B123" s="18">
        <f>'Summary Data'!Y21*10</f>
        <v>0</v>
      </c>
      <c r="C123" s="18">
        <f>'Summary Data'!Z21*10</f>
        <v>-0.6372549375619264</v>
      </c>
      <c r="D123" s="18">
        <f>'Summary Data'!AA21*10</f>
        <v>-0.6360754129869894</v>
      </c>
      <c r="E123" s="18">
        <f>'Summary Data'!AB21*10</f>
        <v>-0.6384139535406953</v>
      </c>
      <c r="F123" s="18">
        <f>'Summary Data'!AC21*10</f>
        <v>-0.6376748209984591</v>
      </c>
      <c r="G123" s="18">
        <f>'Summary Data'!AD21*10</f>
        <v>-0.638979152673427</v>
      </c>
      <c r="H123" s="18">
        <f>'Summary Data'!AE21*10</f>
        <v>-0.636754183775431</v>
      </c>
      <c r="I123" s="18">
        <f>'Summary Data'!AF21*10</f>
        <v>-0.6415610663890179</v>
      </c>
      <c r="J123" s="18">
        <f>'Summary Data'!AG21*10</f>
        <v>-0.6344182200868684</v>
      </c>
      <c r="K123" s="18">
        <f>'Summary Data'!AH21*10</f>
        <v>-0.6370794298642164</v>
      </c>
      <c r="L123" s="18">
        <f>'Summary Data'!AI21*10</f>
        <v>-0.635464861158276</v>
      </c>
      <c r="M123" s="18">
        <f>'Summary Data'!AJ21*10</f>
        <v>-0.6447690084991503</v>
      </c>
      <c r="N123" s="18">
        <f>'Summary Data'!AK21*10</f>
        <v>-0.6331949180860055</v>
      </c>
      <c r="O123" s="18">
        <f>'Summary Data'!AL21*10</f>
        <v>-0.6372907661767079</v>
      </c>
      <c r="P123" s="18">
        <f>'Summary Data'!AM21*10</f>
        <v>-0.6336734209946502</v>
      </c>
      <c r="Q123" s="18">
        <f>'Summary Data'!AN21*10</f>
        <v>-0.6414893280186557</v>
      </c>
      <c r="R123" s="18">
        <f>'Summary Data'!AO21*10</f>
        <v>-0.6335322641392842</v>
      </c>
      <c r="S123" s="18">
        <f>'Summary Data'!AP21*10</f>
        <v>-0.6384766652745837</v>
      </c>
      <c r="T123" s="18">
        <f>'Summary Data'!AQ21*10</f>
        <v>-0.6419168144582639</v>
      </c>
      <c r="U123" s="18">
        <f>'Summary Data'!AR21*10</f>
        <v>0</v>
      </c>
      <c r="V123" s="35">
        <f>'Summary Data'!AS21*10</f>
        <v>0</v>
      </c>
      <c r="W123" s="42" t="s">
        <v>90</v>
      </c>
    </row>
    <row r="124" ht="12" thickBot="1"/>
    <row r="125" spans="1:22" ht="11.25">
      <c r="A125" s="132" t="s">
        <v>129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4"/>
    </row>
    <row r="126" spans="1:22" ht="11.25">
      <c r="A126" s="83"/>
      <c r="B126" s="81" t="s">
        <v>85</v>
      </c>
      <c r="C126" s="81" t="s">
        <v>86</v>
      </c>
      <c r="D126" s="81" t="s">
        <v>87</v>
      </c>
      <c r="E126" s="81" t="s">
        <v>88</v>
      </c>
      <c r="F126" s="81" t="s">
        <v>89</v>
      </c>
      <c r="G126" s="81" t="s">
        <v>94</v>
      </c>
      <c r="H126" s="81" t="s">
        <v>95</v>
      </c>
      <c r="I126" s="81" t="s">
        <v>96</v>
      </c>
      <c r="J126" s="81" t="s">
        <v>97</v>
      </c>
      <c r="K126" s="81" t="s">
        <v>98</v>
      </c>
      <c r="L126" s="81" t="s">
        <v>99</v>
      </c>
      <c r="M126" s="81" t="s">
        <v>100</v>
      </c>
      <c r="N126" s="81" t="s">
        <v>101</v>
      </c>
      <c r="O126" s="81" t="s">
        <v>102</v>
      </c>
      <c r="P126" s="81" t="s">
        <v>103</v>
      </c>
      <c r="Q126" s="81" t="s">
        <v>104</v>
      </c>
      <c r="R126" s="81" t="s">
        <v>105</v>
      </c>
      <c r="S126" s="81" t="s">
        <v>106</v>
      </c>
      <c r="T126" s="81" t="s">
        <v>107</v>
      </c>
      <c r="U126" s="81" t="s">
        <v>108</v>
      </c>
      <c r="V126" s="17" t="s">
        <v>109</v>
      </c>
    </row>
    <row r="127" spans="1:22" ht="11.25">
      <c r="A127" s="83">
        <v>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82"/>
    </row>
    <row r="128" spans="1:22" ht="11.25">
      <c r="A128" s="83">
        <v>2</v>
      </c>
      <c r="B128" s="16" t="e">
        <f>('Summary Data'!Y23-('Summary Data'!Y$40*'Summary Data'!Y7+'Summary Data'!Y$39*'Summary Data'!Y24)/17*$A128)</f>
        <v>#DIV/0!</v>
      </c>
      <c r="C128" s="16">
        <f>('Summary Data'!Z23-('Summary Data'!Z$40*'Summary Data'!Z7+'Summary Data'!Z$39*'Summary Data'!Z24)/17*$A128)</f>
        <v>1.0900755861823233</v>
      </c>
      <c r="D128" s="16">
        <f>('Summary Data'!AA23-('Summary Data'!AA$40*'Summary Data'!AA7+'Summary Data'!AA$39*'Summary Data'!AA24)/17*$A128)</f>
        <v>0.09491694842735071</v>
      </c>
      <c r="E128" s="16">
        <f>('Summary Data'!AB23-('Summary Data'!AB$40*'Summary Data'!AB7+'Summary Data'!AB$39*'Summary Data'!AB24)/17*$A128)</f>
        <v>0.16212138319582342</v>
      </c>
      <c r="F128" s="16">
        <f>('Summary Data'!AC23-('Summary Data'!AC$40*'Summary Data'!AC7+'Summary Data'!AC$39*'Summary Data'!AC24)/17*$A128)</f>
        <v>0.6806814960424133</v>
      </c>
      <c r="G128" s="16">
        <f>('Summary Data'!AD23-('Summary Data'!AD$40*'Summary Data'!AD7+'Summary Data'!AD$39*'Summary Data'!AD24)/17*$A128)</f>
        <v>0.904810562473201</v>
      </c>
      <c r="H128" s="16">
        <f>('Summary Data'!AE23-('Summary Data'!AE$40*'Summary Data'!AE7+'Summary Data'!AE$39*'Summary Data'!AE24)/17*$A128)</f>
        <v>1.2480836352450615</v>
      </c>
      <c r="I128" s="16">
        <f>('Summary Data'!AF23-('Summary Data'!AF$40*'Summary Data'!AF7+'Summary Data'!AF$39*'Summary Data'!AF24)/17*$A128)</f>
        <v>0.6464973603062227</v>
      </c>
      <c r="J128" s="16">
        <f>('Summary Data'!AG23-('Summary Data'!AG$40*'Summary Data'!AG7+'Summary Data'!AG$39*'Summary Data'!AG24)/17*$A128)</f>
        <v>0.7922538310428037</v>
      </c>
      <c r="K128" s="16">
        <f>('Summary Data'!AH23-('Summary Data'!AH$40*'Summary Data'!AH7+'Summary Data'!AH$39*'Summary Data'!AH24)/17*$A128)</f>
        <v>0.7032878352872218</v>
      </c>
      <c r="L128" s="16">
        <f>('Summary Data'!AI23-('Summary Data'!AI$40*'Summary Data'!AI7+'Summary Data'!AI$39*'Summary Data'!AI24)/17*$A128)</f>
        <v>0.6081989369484683</v>
      </c>
      <c r="M128" s="16">
        <f>('Summary Data'!AJ23-('Summary Data'!AJ$40*'Summary Data'!AJ7+'Summary Data'!AJ$39*'Summary Data'!AJ24)/17*$A128)</f>
        <v>0.7439573132644746</v>
      </c>
      <c r="N128" s="16">
        <f>('Summary Data'!AK23-('Summary Data'!AK$40*'Summary Data'!AK7+'Summary Data'!AK$39*'Summary Data'!AK24)/17*$A128)</f>
        <v>0.9036925381214198</v>
      </c>
      <c r="O128" s="16">
        <f>('Summary Data'!AL23-('Summary Data'!AL$40*'Summary Data'!AL7+'Summary Data'!AL$39*'Summary Data'!AL24)/17*$A128)</f>
        <v>-0.3025938882565269</v>
      </c>
      <c r="P128" s="16">
        <f>('Summary Data'!AM23-('Summary Data'!AM$40*'Summary Data'!AM7+'Summary Data'!AM$39*'Summary Data'!AM24)/17*$A128)</f>
        <v>0.4485968834355625</v>
      </c>
      <c r="Q128" s="16">
        <f>('Summary Data'!AN23-('Summary Data'!AN$40*'Summary Data'!AN7+'Summary Data'!AN$39*'Summary Data'!AN24)/17*$A128)</f>
        <v>-1.223206425059355</v>
      </c>
      <c r="R128" s="16">
        <f>('Summary Data'!AO23-('Summary Data'!AO$40*'Summary Data'!AO7+'Summary Data'!AO$39*'Summary Data'!AO24)/17*$A128)</f>
        <v>0.5114942612872313</v>
      </c>
      <c r="S128" s="16">
        <f>('Summary Data'!AP23-('Summary Data'!AP$40*'Summary Data'!AP7+'Summary Data'!AP$39*'Summary Data'!AP24)/17*$A128)</f>
        <v>0.3028687615229095</v>
      </c>
      <c r="T128" s="16">
        <f>('Summary Data'!AQ23-('Summary Data'!AQ$40*'Summary Data'!AQ7+'Summary Data'!AQ$39*'Summary Data'!AQ24)/17*$A128)</f>
        <v>1.029328342110001</v>
      </c>
      <c r="U128" s="16" t="e">
        <f>('Summary Data'!AR23-('Summary Data'!AR$40*'Summary Data'!AR7+'Summary Data'!AR$39*'Summary Data'!AR24)/17*$A128)</f>
        <v>#DIV/0!</v>
      </c>
      <c r="V128" s="82">
        <f>'Summary Data'!AS23</f>
        <v>0</v>
      </c>
    </row>
    <row r="129" spans="1:22" ht="11.25">
      <c r="A129" s="83">
        <v>3</v>
      </c>
      <c r="B129" s="16" t="e">
        <f>('Summary Data'!Y24-('Summary Data'!Y$40*'Summary Data'!Y8+'Summary Data'!Y$39*'Summary Data'!Y25)/17*$A129)</f>
        <v>#DIV/0!</v>
      </c>
      <c r="C129" s="16">
        <f>('Summary Data'!Z24-('Summary Data'!Z$40*'Summary Data'!Z8+'Summary Data'!Z$39*'Summary Data'!Z25)/17*$A129)</f>
        <v>0.39443166749504294</v>
      </c>
      <c r="D129" s="16">
        <f>('Summary Data'!AA24-('Summary Data'!AA$40*'Summary Data'!AA8+'Summary Data'!AA$39*'Summary Data'!AA25)/17*$A129)</f>
        <v>-0.11813348164006832</v>
      </c>
      <c r="E129" s="16">
        <f>('Summary Data'!AB24-('Summary Data'!AB$40*'Summary Data'!AB8+'Summary Data'!AB$39*'Summary Data'!AB25)/17*$A129)</f>
        <v>-0.4160877365788325</v>
      </c>
      <c r="F129" s="16">
        <f>('Summary Data'!AC24-('Summary Data'!AC$40*'Summary Data'!AC8+'Summary Data'!AC$39*'Summary Data'!AC25)/17*$A129)</f>
        <v>0.3338773619873338</v>
      </c>
      <c r="G129" s="16">
        <f>('Summary Data'!AD24-('Summary Data'!AD$40*'Summary Data'!AD8+'Summary Data'!AD$39*'Summary Data'!AD25)/17*$A129)</f>
        <v>0.7445590499016492</v>
      </c>
      <c r="H129" s="16">
        <f>('Summary Data'!AE24-('Summary Data'!AE$40*'Summary Data'!AE8+'Summary Data'!AE$39*'Summary Data'!AE25)/17*$A129)</f>
        <v>0.5439462469795826</v>
      </c>
      <c r="I129" s="16">
        <f>('Summary Data'!AF24-('Summary Data'!AF$40*'Summary Data'!AF8+'Summary Data'!AF$39*'Summary Data'!AF25)/17*$A129)</f>
        <v>0.04398383279289127</v>
      </c>
      <c r="J129" s="16">
        <f>('Summary Data'!AG24-('Summary Data'!AG$40*'Summary Data'!AG8+'Summary Data'!AG$39*'Summary Data'!AG25)/17*$A129)</f>
        <v>0.33601496711232287</v>
      </c>
      <c r="K129" s="16">
        <f>('Summary Data'!AH24-('Summary Data'!AH$40*'Summary Data'!AH8+'Summary Data'!AH$39*'Summary Data'!AH25)/17*$A129)</f>
        <v>0.3162639269627556</v>
      </c>
      <c r="L129" s="16">
        <f>('Summary Data'!AI24-('Summary Data'!AI$40*'Summary Data'!AI8+'Summary Data'!AI$39*'Summary Data'!AI25)/17*$A129)</f>
        <v>0.09677798968299484</v>
      </c>
      <c r="M129" s="16">
        <f>('Summary Data'!AJ24-('Summary Data'!AJ$40*'Summary Data'!AJ8+'Summary Data'!AJ$39*'Summary Data'!AJ25)/17*$A129)</f>
        <v>-0.21127251196443372</v>
      </c>
      <c r="N129" s="16">
        <f>('Summary Data'!AK24-('Summary Data'!AK$40*'Summary Data'!AK8+'Summary Data'!AK$39*'Summary Data'!AK25)/17*$A129)</f>
        <v>0.6041686652100333</v>
      </c>
      <c r="O129" s="16">
        <f>('Summary Data'!AL24-('Summary Data'!AL$40*'Summary Data'!AL8+'Summary Data'!AL$39*'Summary Data'!AL25)/17*$A129)</f>
        <v>0.4122837124958231</v>
      </c>
      <c r="P129" s="16">
        <f>('Summary Data'!AM24-('Summary Data'!AM$40*'Summary Data'!AM8+'Summary Data'!AM$39*'Summary Data'!AM25)/17*$A129)</f>
        <v>-0.3657273383902503</v>
      </c>
      <c r="Q129" s="16">
        <f>('Summary Data'!AN24-('Summary Data'!AN$40*'Summary Data'!AN8+'Summary Data'!AN$39*'Summary Data'!AN25)/17*$A129)</f>
        <v>-0.13161519205332822</v>
      </c>
      <c r="R129" s="16">
        <f>('Summary Data'!AO24-('Summary Data'!AO$40*'Summary Data'!AO8+'Summary Data'!AO$39*'Summary Data'!AO25)/17*$A129)</f>
        <v>0.13549949026991456</v>
      </c>
      <c r="S129" s="16">
        <f>('Summary Data'!AP24-('Summary Data'!AP$40*'Summary Data'!AP8+'Summary Data'!AP$39*'Summary Data'!AP25)/17*$A129)</f>
        <v>0.37800018619001213</v>
      </c>
      <c r="T129" s="16">
        <f>('Summary Data'!AQ24-('Summary Data'!AQ$40*'Summary Data'!AQ8+'Summary Data'!AQ$39*'Summary Data'!AQ25)/17*$A129)</f>
        <v>-0.018206716386097114</v>
      </c>
      <c r="U129" s="16" t="e">
        <f>('Summary Data'!AR24-('Summary Data'!AR$40*'Summary Data'!AR8+'Summary Data'!AR$39*'Summary Data'!AR25)/17*$A129)</f>
        <v>#DIV/0!</v>
      </c>
      <c r="V129" s="82">
        <f>'Summary Data'!AS24</f>
        <v>0</v>
      </c>
    </row>
    <row r="130" spans="1:22" ht="11.25">
      <c r="A130" s="83">
        <v>4</v>
      </c>
      <c r="B130" s="16" t="e">
        <f>('Summary Data'!Y25-('Summary Data'!Y$40*'Summary Data'!Y9+'Summary Data'!Y$39*'Summary Data'!Y26)/17*$A130)</f>
        <v>#DIV/0!</v>
      </c>
      <c r="C130" s="16">
        <f>('Summary Data'!Z25-('Summary Data'!Z$40*'Summary Data'!Z9+'Summary Data'!Z$39*'Summary Data'!Z26)/17*$A130)</f>
        <v>0.007618385595836122</v>
      </c>
      <c r="D130" s="16">
        <f>('Summary Data'!AA25-('Summary Data'!AA$40*'Summary Data'!AA9+'Summary Data'!AA$39*'Summary Data'!AA26)/17*$A130)</f>
        <v>-0.13590968859585298</v>
      </c>
      <c r="E130" s="16">
        <f>('Summary Data'!AB25-('Summary Data'!AB$40*'Summary Data'!AB9+'Summary Data'!AB$39*'Summary Data'!AB26)/17*$A130)</f>
        <v>-0.029193086800914106</v>
      </c>
      <c r="F130" s="16">
        <f>('Summary Data'!AC25-('Summary Data'!AC$40*'Summary Data'!AC9+'Summary Data'!AC$39*'Summary Data'!AC26)/17*$A130)</f>
        <v>-0.08311275732470949</v>
      </c>
      <c r="G130" s="16">
        <f>('Summary Data'!AD25-('Summary Data'!AD$40*'Summary Data'!AD9+'Summary Data'!AD$39*'Summary Data'!AD26)/17*$A130)</f>
        <v>0.30638448960014614</v>
      </c>
      <c r="H130" s="16">
        <f>('Summary Data'!AE25-('Summary Data'!AE$40*'Summary Data'!AE9+'Summary Data'!AE$39*'Summary Data'!AE26)/17*$A130)</f>
        <v>0.30147926746025133</v>
      </c>
      <c r="I130" s="16">
        <f>('Summary Data'!AF25-('Summary Data'!AF$40*'Summary Data'!AF9+'Summary Data'!AF$39*'Summary Data'!AF26)/17*$A130)</f>
        <v>-0.22774616832236644</v>
      </c>
      <c r="J130" s="16">
        <f>('Summary Data'!AG25-('Summary Data'!AG$40*'Summary Data'!AG9+'Summary Data'!AG$39*'Summary Data'!AG26)/17*$A130)</f>
        <v>-0.14222321339037047</v>
      </c>
      <c r="K130" s="16">
        <f>('Summary Data'!AH25-('Summary Data'!AH$40*'Summary Data'!AH9+'Summary Data'!AH$39*'Summary Data'!AH26)/17*$A130)</f>
        <v>0.17651876408643022</v>
      </c>
      <c r="L130" s="16">
        <f>('Summary Data'!AI25-('Summary Data'!AI$40*'Summary Data'!AI9+'Summary Data'!AI$39*'Summary Data'!AI26)/17*$A130)</f>
        <v>0.09924415139971055</v>
      </c>
      <c r="M130" s="16">
        <f>('Summary Data'!AJ25-('Summary Data'!AJ$40*'Summary Data'!AJ9+'Summary Data'!AJ$39*'Summary Data'!AJ26)/17*$A130)</f>
        <v>-0.005305107617127804</v>
      </c>
      <c r="N130" s="16">
        <f>('Summary Data'!AK25-('Summary Data'!AK$40*'Summary Data'!AK9+'Summary Data'!AK$39*'Summary Data'!AK26)/17*$A130)</f>
        <v>0.15402796635766156</v>
      </c>
      <c r="O130" s="16">
        <f>('Summary Data'!AL25-('Summary Data'!AL$40*'Summary Data'!AL9+'Summary Data'!AL$39*'Summary Data'!AL26)/17*$A130)</f>
        <v>0.16403073868366053</v>
      </c>
      <c r="P130" s="16">
        <f>('Summary Data'!AM25-('Summary Data'!AM$40*'Summary Data'!AM9+'Summary Data'!AM$39*'Summary Data'!AM26)/17*$A130)</f>
        <v>0.3063882607095997</v>
      </c>
      <c r="Q130" s="16">
        <f>('Summary Data'!AN25-('Summary Data'!AN$40*'Summary Data'!AN9+'Summary Data'!AN$39*'Summary Data'!AN26)/17*$A130)</f>
        <v>0.30430420828549454</v>
      </c>
      <c r="R130" s="16">
        <f>('Summary Data'!AO25-('Summary Data'!AO$40*'Summary Data'!AO9+'Summary Data'!AO$39*'Summary Data'!AO26)/17*$A130)</f>
        <v>-0.004060219193297576</v>
      </c>
      <c r="S130" s="16">
        <f>('Summary Data'!AP25-('Summary Data'!AP$40*'Summary Data'!AP9+'Summary Data'!AP$39*'Summary Data'!AP26)/17*$A130)</f>
        <v>-0.11289729178960378</v>
      </c>
      <c r="T130" s="16">
        <f>('Summary Data'!AQ25-('Summary Data'!AQ$40*'Summary Data'!AQ9+'Summary Data'!AQ$39*'Summary Data'!AQ26)/17*$A130)</f>
        <v>-0.13154524197269613</v>
      </c>
      <c r="U130" s="16" t="e">
        <f>('Summary Data'!AR25-('Summary Data'!AR$40*'Summary Data'!AR9+'Summary Data'!AR$39*'Summary Data'!AR26)/17*$A130)</f>
        <v>#DIV/0!</v>
      </c>
      <c r="V130" s="82">
        <f>'Summary Data'!AS25</f>
        <v>0</v>
      </c>
    </row>
    <row r="131" spans="1:22" ht="11.25">
      <c r="A131" s="83">
        <v>5</v>
      </c>
      <c r="B131" s="16" t="e">
        <f>('Summary Data'!Y26-('Summary Data'!Y$40*'Summary Data'!Y10+'Summary Data'!Y$39*'Summary Data'!Y27)/17*$A131)</f>
        <v>#DIV/0!</v>
      </c>
      <c r="C131" s="16">
        <f>('Summary Data'!Z26-('Summary Data'!Z$40*'Summary Data'!Z10+'Summary Data'!Z$39*'Summary Data'!Z27)/17*$A131)</f>
        <v>-0.08476962779510877</v>
      </c>
      <c r="D131" s="16">
        <f>('Summary Data'!AA26-('Summary Data'!AA$40*'Summary Data'!AA10+'Summary Data'!AA$39*'Summary Data'!AA27)/17*$A131)</f>
        <v>-0.09852280107419019</v>
      </c>
      <c r="E131" s="16">
        <f>('Summary Data'!AB26-('Summary Data'!AB$40*'Summary Data'!AB10+'Summary Data'!AB$39*'Summary Data'!AB27)/17*$A131)</f>
        <v>-0.13837846863626835</v>
      </c>
      <c r="F131" s="16">
        <f>('Summary Data'!AC26-('Summary Data'!AC$40*'Summary Data'!AC10+'Summary Data'!AC$39*'Summary Data'!AC27)/17*$A131)</f>
        <v>0.047642478126427905</v>
      </c>
      <c r="G131" s="16">
        <f>('Summary Data'!AD26-('Summary Data'!AD$40*'Summary Data'!AD10+'Summary Data'!AD$39*'Summary Data'!AD27)/17*$A131)</f>
        <v>0.16846799127747078</v>
      </c>
      <c r="H131" s="16">
        <f>('Summary Data'!AE26-('Summary Data'!AE$40*'Summary Data'!AE10+'Summary Data'!AE$39*'Summary Data'!AE27)/17*$A131)</f>
        <v>0.24059821768484005</v>
      </c>
      <c r="I131" s="16">
        <f>('Summary Data'!AF26-('Summary Data'!AF$40*'Summary Data'!AF10+'Summary Data'!AF$39*'Summary Data'!AF27)/17*$A131)</f>
        <v>-0.009993712948424029</v>
      </c>
      <c r="J131" s="16">
        <f>('Summary Data'!AG26-('Summary Data'!AG$40*'Summary Data'!AG10+'Summary Data'!AG$39*'Summary Data'!AG27)/17*$A131)</f>
        <v>0.058195919769812685</v>
      </c>
      <c r="K131" s="16">
        <f>('Summary Data'!AH26-('Summary Data'!AH$40*'Summary Data'!AH10+'Summary Data'!AH$39*'Summary Data'!AH27)/17*$A131)</f>
        <v>0.05840855938458467</v>
      </c>
      <c r="L131" s="16">
        <f>('Summary Data'!AI26-('Summary Data'!AI$40*'Summary Data'!AI10+'Summary Data'!AI$39*'Summary Data'!AI27)/17*$A131)</f>
        <v>-0.1457043936338096</v>
      </c>
      <c r="M131" s="16">
        <f>('Summary Data'!AJ26-('Summary Data'!AJ$40*'Summary Data'!AJ10+'Summary Data'!AJ$39*'Summary Data'!AJ27)/17*$A131)</f>
        <v>-0.15816693172085983</v>
      </c>
      <c r="N131" s="16">
        <f>('Summary Data'!AK26-('Summary Data'!AK$40*'Summary Data'!AK10+'Summary Data'!AK$39*'Summary Data'!AK27)/17*$A131)</f>
        <v>0.05733159282639381</v>
      </c>
      <c r="O131" s="16">
        <f>('Summary Data'!AL26-('Summary Data'!AL$40*'Summary Data'!AL10+'Summary Data'!AL$39*'Summary Data'!AL27)/17*$A131)</f>
        <v>0.1515881134806227</v>
      </c>
      <c r="P131" s="16">
        <f>('Summary Data'!AM26-('Summary Data'!AM$40*'Summary Data'!AM10+'Summary Data'!AM$39*'Summary Data'!AM27)/17*$A131)</f>
        <v>-0.08142277274695266</v>
      </c>
      <c r="Q131" s="16">
        <f>('Summary Data'!AN26-('Summary Data'!AN$40*'Summary Data'!AN10+'Summary Data'!AN$39*'Summary Data'!AN27)/17*$A131)</f>
        <v>-0.09775751589284648</v>
      </c>
      <c r="R131" s="16">
        <f>('Summary Data'!AO26-('Summary Data'!AO$40*'Summary Data'!AO10+'Summary Data'!AO$39*'Summary Data'!AO27)/17*$A131)</f>
        <v>0.007267294615143502</v>
      </c>
      <c r="S131" s="16">
        <f>('Summary Data'!AP26-('Summary Data'!AP$40*'Summary Data'!AP10+'Summary Data'!AP$39*'Summary Data'!AP27)/17*$A131)</f>
        <v>0.011263409669059577</v>
      </c>
      <c r="T131" s="16">
        <f>('Summary Data'!AQ26-('Summary Data'!AQ$40*'Summary Data'!AQ10+'Summary Data'!AQ$39*'Summary Data'!AQ27)/17*$A131)</f>
        <v>-0.09983508272215334</v>
      </c>
      <c r="U131" s="16" t="e">
        <f>('Summary Data'!AR26-('Summary Data'!AR$40*'Summary Data'!AR10+'Summary Data'!AR$39*'Summary Data'!AR27)/17*$A131)</f>
        <v>#DIV/0!</v>
      </c>
      <c r="V131" s="82">
        <f>'Summary Data'!AS26</f>
        <v>0</v>
      </c>
    </row>
    <row r="132" spans="1:22" ht="11.25">
      <c r="A132" s="83">
        <v>6</v>
      </c>
      <c r="B132" s="16" t="e">
        <f>('Summary Data'!Y27-('Summary Data'!Y$40*'Summary Data'!Y11+'Summary Data'!Y$39*'Summary Data'!Y28)/17*$A132)</f>
        <v>#DIV/0!</v>
      </c>
      <c r="C132" s="16">
        <f>('Summary Data'!Z27-('Summary Data'!Z$40*'Summary Data'!Z11+'Summary Data'!Z$39*'Summary Data'!Z28)/17*$A132)</f>
        <v>0.013037372511142564</v>
      </c>
      <c r="D132" s="16">
        <f>('Summary Data'!AA27-('Summary Data'!AA$40*'Summary Data'!AA11+'Summary Data'!AA$39*'Summary Data'!AA28)/17*$A132)</f>
        <v>-0.04483426584974262</v>
      </c>
      <c r="E132" s="16">
        <f>('Summary Data'!AB27-('Summary Data'!AB$40*'Summary Data'!AB11+'Summary Data'!AB$39*'Summary Data'!AB28)/17*$A132)</f>
        <v>0.027528716725854566</v>
      </c>
      <c r="F132" s="16">
        <f>('Summary Data'!AC27-('Summary Data'!AC$40*'Summary Data'!AC11+'Summary Data'!AC$39*'Summary Data'!AC28)/17*$A132)</f>
        <v>0.03216227029176738</v>
      </c>
      <c r="G132" s="16">
        <f>('Summary Data'!AD27-('Summary Data'!AD$40*'Summary Data'!AD11+'Summary Data'!AD$39*'Summary Data'!AD28)/17*$A132)</f>
        <v>-0.012940756939372688</v>
      </c>
      <c r="H132" s="16">
        <f>('Summary Data'!AE27-('Summary Data'!AE$40*'Summary Data'!AE11+'Summary Data'!AE$39*'Summary Data'!AE28)/17*$A132)</f>
        <v>-0.03272033912309563</v>
      </c>
      <c r="I132" s="16">
        <f>('Summary Data'!AF27-('Summary Data'!AF$40*'Summary Data'!AF11+'Summary Data'!AF$39*'Summary Data'!AF28)/17*$A132)</f>
        <v>-0.0050783706073271595</v>
      </c>
      <c r="J132" s="16">
        <f>('Summary Data'!AG27-('Summary Data'!AG$40*'Summary Data'!AG11+'Summary Data'!AG$39*'Summary Data'!AG28)/17*$A132)</f>
        <v>0.03450389946266495</v>
      </c>
      <c r="K132" s="16">
        <f>('Summary Data'!AH27-('Summary Data'!AH$40*'Summary Data'!AH11+'Summary Data'!AH$39*'Summary Data'!AH28)/17*$A132)</f>
        <v>0.006467126633674755</v>
      </c>
      <c r="L132" s="16">
        <f>('Summary Data'!AI27-('Summary Data'!AI$40*'Summary Data'!AI11+'Summary Data'!AI$39*'Summary Data'!AI28)/17*$A132)</f>
        <v>0.018473288112494712</v>
      </c>
      <c r="M132" s="16">
        <f>('Summary Data'!AJ27-('Summary Data'!AJ$40*'Summary Data'!AJ11+'Summary Data'!AJ$39*'Summary Data'!AJ28)/17*$A132)</f>
        <v>0.005907081915479104</v>
      </c>
      <c r="N132" s="16">
        <f>('Summary Data'!AK27-('Summary Data'!AK$40*'Summary Data'!AK11+'Summary Data'!AK$39*'Summary Data'!AK28)/17*$A132)</f>
        <v>0.12595988432292962</v>
      </c>
      <c r="O132" s="16">
        <f>('Summary Data'!AL27-('Summary Data'!AL$40*'Summary Data'!AL11+'Summary Data'!AL$39*'Summary Data'!AL28)/17*$A132)</f>
        <v>0.00988127440529464</v>
      </c>
      <c r="P132" s="16">
        <f>('Summary Data'!AM27-('Summary Data'!AM$40*'Summary Data'!AM11+'Summary Data'!AM$39*'Summary Data'!AM28)/17*$A132)</f>
        <v>0.035897665887477045</v>
      </c>
      <c r="Q132" s="16">
        <f>('Summary Data'!AN27-('Summary Data'!AN$40*'Summary Data'!AN11+'Summary Data'!AN$39*'Summary Data'!AN28)/17*$A132)</f>
        <v>0.0038931632837775343</v>
      </c>
      <c r="R132" s="16">
        <f>('Summary Data'!AO27-('Summary Data'!AO$40*'Summary Data'!AO11+'Summary Data'!AO$39*'Summary Data'!AO28)/17*$A132)</f>
        <v>0.017559789039001017</v>
      </c>
      <c r="S132" s="16">
        <f>('Summary Data'!AP27-('Summary Data'!AP$40*'Summary Data'!AP11+'Summary Data'!AP$39*'Summary Data'!AP28)/17*$A132)</f>
        <v>-0.011355481247896565</v>
      </c>
      <c r="T132" s="16">
        <f>('Summary Data'!AQ27-('Summary Data'!AQ$40*'Summary Data'!AQ11+'Summary Data'!AQ$39*'Summary Data'!AQ28)/17*$A132)</f>
        <v>-0.02616049605373426</v>
      </c>
      <c r="U132" s="16" t="e">
        <f>('Summary Data'!AR27-('Summary Data'!AR$40*'Summary Data'!AR11+'Summary Data'!AR$39*'Summary Data'!AR28)/17*$A132)</f>
        <v>#DIV/0!</v>
      </c>
      <c r="V132" s="82">
        <f>'Summary Data'!AS27</f>
        <v>0</v>
      </c>
    </row>
    <row r="133" spans="1:22" ht="11.25">
      <c r="A133" s="83">
        <v>7</v>
      </c>
      <c r="B133" s="16" t="e">
        <f>('Summary Data'!Y28-('Summary Data'!Y$40*'Summary Data'!Y12+'Summary Data'!Y$39*'Summary Data'!Y29)/17*$A133)</f>
        <v>#DIV/0!</v>
      </c>
      <c r="C133" s="16">
        <f>('Summary Data'!Z28-('Summary Data'!Z$40*'Summary Data'!Z12+'Summary Data'!Z$39*'Summary Data'!Z29)/17*$A133)</f>
        <v>-0.021249177225533263</v>
      </c>
      <c r="D133" s="16">
        <f>('Summary Data'!AA28-('Summary Data'!AA$40*'Summary Data'!AA12+'Summary Data'!AA$39*'Summary Data'!AA29)/17*$A133)</f>
        <v>0.0014380998936425055</v>
      </c>
      <c r="E133" s="16">
        <f>('Summary Data'!AB28-('Summary Data'!AB$40*'Summary Data'!AB12+'Summary Data'!AB$39*'Summary Data'!AB29)/17*$A133)</f>
        <v>0.04821773858469965</v>
      </c>
      <c r="F133" s="16">
        <f>('Summary Data'!AC28-('Summary Data'!AC$40*'Summary Data'!AC12+'Summary Data'!AC$39*'Summary Data'!AC29)/17*$A133)</f>
        <v>0.03683646069580614</v>
      </c>
      <c r="G133" s="16">
        <f>('Summary Data'!AD28-('Summary Data'!AD$40*'Summary Data'!AD12+'Summary Data'!AD$39*'Summary Data'!AD29)/17*$A133)</f>
        <v>0.014046768068198665</v>
      </c>
      <c r="H133" s="16">
        <f>('Summary Data'!AE28-('Summary Data'!AE$40*'Summary Data'!AE12+'Summary Data'!AE$39*'Summary Data'!AE29)/17*$A133)</f>
        <v>0.008057643495580481</v>
      </c>
      <c r="I133" s="16">
        <f>('Summary Data'!AF28-('Summary Data'!AF$40*'Summary Data'!AF12+'Summary Data'!AF$39*'Summary Data'!AF29)/17*$A133)</f>
        <v>0.006666583578901255</v>
      </c>
      <c r="J133" s="16">
        <f>('Summary Data'!AG28-('Summary Data'!AG$40*'Summary Data'!AG12+'Summary Data'!AG$39*'Summary Data'!AG29)/17*$A133)</f>
        <v>-0.01482089066899878</v>
      </c>
      <c r="K133" s="16">
        <f>('Summary Data'!AH28-('Summary Data'!AH$40*'Summary Data'!AH12+'Summary Data'!AH$39*'Summary Data'!AH29)/17*$A133)</f>
        <v>-0.007399150646623133</v>
      </c>
      <c r="L133" s="16">
        <f>('Summary Data'!AI28-('Summary Data'!AI$40*'Summary Data'!AI12+'Summary Data'!AI$39*'Summary Data'!AI29)/17*$A133)</f>
        <v>-0.03256056891662081</v>
      </c>
      <c r="M133" s="16">
        <f>('Summary Data'!AJ28-('Summary Data'!AJ$40*'Summary Data'!AJ12+'Summary Data'!AJ$39*'Summary Data'!AJ29)/17*$A133)</f>
        <v>-0.01183582730356993</v>
      </c>
      <c r="N133" s="16">
        <f>('Summary Data'!AK28-('Summary Data'!AK$40*'Summary Data'!AK12+'Summary Data'!AK$39*'Summary Data'!AK29)/17*$A133)</f>
        <v>0.022160911244860266</v>
      </c>
      <c r="O133" s="16">
        <f>('Summary Data'!AL28-('Summary Data'!AL$40*'Summary Data'!AL12+'Summary Data'!AL$39*'Summary Data'!AL29)/17*$A133)</f>
        <v>0.02464835614891782</v>
      </c>
      <c r="P133" s="16">
        <f>('Summary Data'!AM28-('Summary Data'!AM$40*'Summary Data'!AM12+'Summary Data'!AM$39*'Summary Data'!AM29)/17*$A133)</f>
        <v>4.928049978293603E-06</v>
      </c>
      <c r="Q133" s="16">
        <f>('Summary Data'!AN28-('Summary Data'!AN$40*'Summary Data'!AN12+'Summary Data'!AN$39*'Summary Data'!AN29)/17*$A133)</f>
        <v>0.02979178003690915</v>
      </c>
      <c r="R133" s="16">
        <f>('Summary Data'!AO28-('Summary Data'!AO$40*'Summary Data'!AO12+'Summary Data'!AO$39*'Summary Data'!AO29)/17*$A133)</f>
        <v>-0.018863609339483195</v>
      </c>
      <c r="S133" s="16">
        <f>('Summary Data'!AP28-('Summary Data'!AP$40*'Summary Data'!AP12+'Summary Data'!AP$39*'Summary Data'!AP29)/17*$A133)</f>
        <v>0.02893835416219502</v>
      </c>
      <c r="T133" s="16">
        <f>('Summary Data'!AQ28-('Summary Data'!AQ$40*'Summary Data'!AQ12+'Summary Data'!AQ$39*'Summary Data'!AQ29)/17*$A133)</f>
        <v>0.02488162909105451</v>
      </c>
      <c r="U133" s="16" t="e">
        <f>('Summary Data'!AR28-('Summary Data'!AR$40*'Summary Data'!AR12+'Summary Data'!AR$39*'Summary Data'!AR29)/17*$A133)</f>
        <v>#DIV/0!</v>
      </c>
      <c r="V133" s="82">
        <f>'Summary Data'!AS28</f>
        <v>0</v>
      </c>
    </row>
    <row r="134" spans="1:22" ht="11.25">
      <c r="A134" s="83">
        <v>8</v>
      </c>
      <c r="B134" s="16" t="e">
        <f>('Summary Data'!Y29-('Summary Data'!Y$40*'Summary Data'!Y13+'Summary Data'!Y$39*'Summary Data'!Y30)/17*$A134)</f>
        <v>#DIV/0!</v>
      </c>
      <c r="C134" s="16">
        <f>('Summary Data'!Z29-('Summary Data'!Z$40*'Summary Data'!Z13+'Summary Data'!Z$39*'Summary Data'!Z30)/17*$A134)</f>
        <v>0.009413176042823525</v>
      </c>
      <c r="D134" s="16">
        <f>('Summary Data'!AA29-('Summary Data'!AA$40*'Summary Data'!AA13+'Summary Data'!AA$39*'Summary Data'!AA30)/17*$A134)</f>
        <v>0.008644470784709986</v>
      </c>
      <c r="E134" s="16">
        <f>('Summary Data'!AB29-('Summary Data'!AB$40*'Summary Data'!AB13+'Summary Data'!AB$39*'Summary Data'!AB30)/17*$A134)</f>
        <v>0.027292273489100766</v>
      </c>
      <c r="F134" s="16">
        <f>('Summary Data'!AC29-('Summary Data'!AC$40*'Summary Data'!AC13+'Summary Data'!AC$39*'Summary Data'!AC30)/17*$A134)</f>
        <v>0.010080785293878625</v>
      </c>
      <c r="G134" s="16">
        <f>('Summary Data'!AD29-('Summary Data'!AD$40*'Summary Data'!AD13+'Summary Data'!AD$39*'Summary Data'!AD30)/17*$A134)</f>
        <v>-0.035947553496602586</v>
      </c>
      <c r="H134" s="16">
        <f>('Summary Data'!AE29-('Summary Data'!AE$40*'Summary Data'!AE13+'Summary Data'!AE$39*'Summary Data'!AE30)/17*$A134)</f>
        <v>-0.023265171873784518</v>
      </c>
      <c r="I134" s="16">
        <f>('Summary Data'!AF29-('Summary Data'!AF$40*'Summary Data'!AF13+'Summary Data'!AF$39*'Summary Data'!AF30)/17*$A134)</f>
        <v>0.007727158245277241</v>
      </c>
      <c r="J134" s="16">
        <f>('Summary Data'!AG29-('Summary Data'!AG$40*'Summary Data'!AG13+'Summary Data'!AG$39*'Summary Data'!AG30)/17*$A134)</f>
        <v>0.014942556912203163</v>
      </c>
      <c r="K134" s="16">
        <f>('Summary Data'!AH29-('Summary Data'!AH$40*'Summary Data'!AH13+'Summary Data'!AH$39*'Summary Data'!AH30)/17*$A134)</f>
        <v>-0.017582658330002214</v>
      </c>
      <c r="L134" s="16">
        <f>('Summary Data'!AI29-('Summary Data'!AI$40*'Summary Data'!AI13+'Summary Data'!AI$39*'Summary Data'!AI30)/17*$A134)</f>
        <v>0.001992367328936366</v>
      </c>
      <c r="M134" s="16">
        <f>('Summary Data'!AJ29-('Summary Data'!AJ$40*'Summary Data'!AJ13+'Summary Data'!AJ$39*'Summary Data'!AJ30)/17*$A134)</f>
        <v>0.01739136964532352</v>
      </c>
      <c r="N134" s="16">
        <f>('Summary Data'!AK29-('Summary Data'!AK$40*'Summary Data'!AK13+'Summary Data'!AK$39*'Summary Data'!AK30)/17*$A134)</f>
        <v>0.0011463831419464554</v>
      </c>
      <c r="O134" s="16">
        <f>('Summary Data'!AL29-('Summary Data'!AL$40*'Summary Data'!AL13+'Summary Data'!AL$39*'Summary Data'!AL30)/17*$A134)</f>
        <v>-0.0019550593154622903</v>
      </c>
      <c r="P134" s="16">
        <f>('Summary Data'!AM29-('Summary Data'!AM$40*'Summary Data'!AM13+'Summary Data'!AM$39*'Summary Data'!AM30)/17*$A134)</f>
        <v>-0.015281950356647006</v>
      </c>
      <c r="Q134" s="16">
        <f>('Summary Data'!AN29-('Summary Data'!AN$40*'Summary Data'!AN13+'Summary Data'!AN$39*'Summary Data'!AN30)/17*$A134)</f>
        <v>0.016469036137244875</v>
      </c>
      <c r="R134" s="16">
        <f>('Summary Data'!AO29-('Summary Data'!AO$40*'Summary Data'!AO13+'Summary Data'!AO$39*'Summary Data'!AO30)/17*$A134)</f>
        <v>0.014259637419369031</v>
      </c>
      <c r="S134" s="16">
        <f>('Summary Data'!AP29-('Summary Data'!AP$40*'Summary Data'!AP13+'Summary Data'!AP$39*'Summary Data'!AP30)/17*$A134)</f>
        <v>0.010186387516522531</v>
      </c>
      <c r="T134" s="16">
        <f>('Summary Data'!AQ29-('Summary Data'!AQ$40*'Summary Data'!AQ13+'Summary Data'!AQ$39*'Summary Data'!AQ30)/17*$A134)</f>
        <v>-0.013685447570457768</v>
      </c>
      <c r="U134" s="16" t="e">
        <f>('Summary Data'!AR29-('Summary Data'!AR$40*'Summary Data'!AR13+'Summary Data'!AR$39*'Summary Data'!AR30)/17*$A134)</f>
        <v>#DIV/0!</v>
      </c>
      <c r="V134" s="82">
        <f>'Summary Data'!AS29</f>
        <v>0</v>
      </c>
    </row>
    <row r="135" spans="1:22" ht="11.25">
      <c r="A135" s="83">
        <v>9</v>
      </c>
      <c r="B135" s="16" t="e">
        <f>('Summary Data'!Y30-('Summary Data'!Y$40*'Summary Data'!Y14+'Summary Data'!Y$39*'Summary Data'!Y31)/17*$A135)</f>
        <v>#DIV/0!</v>
      </c>
      <c r="C135" s="16">
        <f>('Summary Data'!Z30-('Summary Data'!Z$40*'Summary Data'!Z14+'Summary Data'!Z$39*'Summary Data'!Z31)/17*$A135)</f>
        <v>-0.03481380856270444</v>
      </c>
      <c r="D135" s="16">
        <f>('Summary Data'!AA30-('Summary Data'!AA$40*'Summary Data'!AA14+'Summary Data'!AA$39*'Summary Data'!AA31)/17*$A135)</f>
        <v>-0.0023700693459957</v>
      </c>
      <c r="E135" s="16">
        <f>('Summary Data'!AB30-('Summary Data'!AB$40*'Summary Data'!AB14+'Summary Data'!AB$39*'Summary Data'!AB31)/17*$A135)</f>
        <v>0.01839166919488157</v>
      </c>
      <c r="F135" s="16">
        <f>('Summary Data'!AC30-('Summary Data'!AC$40*'Summary Data'!AC14+'Summary Data'!AC$39*'Summary Data'!AC31)/17*$A135)</f>
        <v>-0.009860298300364674</v>
      </c>
      <c r="G135" s="16">
        <f>('Summary Data'!AD30-('Summary Data'!AD$40*'Summary Data'!AD14+'Summary Data'!AD$39*'Summary Data'!AD31)/17*$A135)</f>
        <v>-0.01107925928641127</v>
      </c>
      <c r="H135" s="16">
        <f>('Summary Data'!AE30-('Summary Data'!AE$40*'Summary Data'!AE14+'Summary Data'!AE$39*'Summary Data'!AE31)/17*$A135)</f>
        <v>0.004964044315935286</v>
      </c>
      <c r="I135" s="16">
        <f>('Summary Data'!AF30-('Summary Data'!AF$40*'Summary Data'!AF14+'Summary Data'!AF$39*'Summary Data'!AF31)/17*$A135)</f>
        <v>0.01294981960450061</v>
      </c>
      <c r="J135" s="16">
        <f>('Summary Data'!AG30-('Summary Data'!AG$40*'Summary Data'!AG14+'Summary Data'!AG$39*'Summary Data'!AG31)/17*$A135)</f>
        <v>-0.006125637084834396</v>
      </c>
      <c r="K135" s="16">
        <f>('Summary Data'!AH30-('Summary Data'!AH$40*'Summary Data'!AH14+'Summary Data'!AH$39*'Summary Data'!AH31)/17*$A135)</f>
        <v>-0.0019529848673305872</v>
      </c>
      <c r="L135" s="16">
        <f>('Summary Data'!AI30-('Summary Data'!AI$40*'Summary Data'!AI14+'Summary Data'!AI$39*'Summary Data'!AI31)/17*$A135)</f>
        <v>-0.004407262578029602</v>
      </c>
      <c r="M135" s="16">
        <f>('Summary Data'!AJ30-('Summary Data'!AJ$40*'Summary Data'!AJ14+'Summary Data'!AJ$39*'Summary Data'!AJ31)/17*$A135)</f>
        <v>0.0036062660548864395</v>
      </c>
      <c r="N135" s="16">
        <f>('Summary Data'!AK30-('Summary Data'!AK$40*'Summary Data'!AK14+'Summary Data'!AK$39*'Summary Data'!AK31)/17*$A135)</f>
        <v>-0.015664944500095652</v>
      </c>
      <c r="O135" s="16">
        <f>('Summary Data'!AL30-('Summary Data'!AL$40*'Summary Data'!AL14+'Summary Data'!AL$39*'Summary Data'!AL31)/17*$A135)</f>
        <v>-0.0015850377228711927</v>
      </c>
      <c r="P135" s="16">
        <f>('Summary Data'!AM30-('Summary Data'!AM$40*'Summary Data'!AM14+'Summary Data'!AM$39*'Summary Data'!AM31)/17*$A135)</f>
        <v>0.0006334287882972765</v>
      </c>
      <c r="Q135" s="16">
        <f>('Summary Data'!AN30-('Summary Data'!AN$40*'Summary Data'!AN14+'Summary Data'!AN$39*'Summary Data'!AN31)/17*$A135)</f>
        <v>-0.01079618595969181</v>
      </c>
      <c r="R135" s="16">
        <f>('Summary Data'!AO30-('Summary Data'!AO$40*'Summary Data'!AO14+'Summary Data'!AO$39*'Summary Data'!AO31)/17*$A135)</f>
        <v>-0.007592762984838762</v>
      </c>
      <c r="S135" s="16">
        <f>('Summary Data'!AP30-('Summary Data'!AP$40*'Summary Data'!AP14+'Summary Data'!AP$39*'Summary Data'!AP31)/17*$A135)</f>
        <v>-0.015466544788279624</v>
      </c>
      <c r="T135" s="16">
        <f>('Summary Data'!AQ30-('Summary Data'!AQ$40*'Summary Data'!AQ14+'Summary Data'!AQ$39*'Summary Data'!AQ31)/17*$A135)</f>
        <v>-0.026879512562357884</v>
      </c>
      <c r="U135" s="16" t="e">
        <f>('Summary Data'!AR30-('Summary Data'!AR$40*'Summary Data'!AR14+'Summary Data'!AR$39*'Summary Data'!AR31)/17*$A135)</f>
        <v>#DIV/0!</v>
      </c>
      <c r="V135" s="82">
        <f>'Summary Data'!AS30</f>
        <v>0</v>
      </c>
    </row>
    <row r="136" spans="1:22" ht="11.25">
      <c r="A136" s="83">
        <v>10</v>
      </c>
      <c r="B136" s="16" t="e">
        <f>('Summary Data'!Y31-('Summary Data'!Y$40*'Summary Data'!Y15+'Summary Data'!Y$39*'Summary Data'!Y32)/17*$A136)</f>
        <v>#DIV/0!</v>
      </c>
      <c r="C136" s="16">
        <f>('Summary Data'!Z31-('Summary Data'!Z$40*'Summary Data'!Z15+'Summary Data'!Z$39*'Summary Data'!Z32)/17*$A136)</f>
        <v>0.16765823249987508</v>
      </c>
      <c r="D136" s="16">
        <f>('Summary Data'!AA31-('Summary Data'!AA$40*'Summary Data'!AA15+'Summary Data'!AA$39*'Summary Data'!AA32)/17*$A136)</f>
        <v>0.1463779807595957</v>
      </c>
      <c r="E136" s="16">
        <f>('Summary Data'!AB31-('Summary Data'!AB$40*'Summary Data'!AB15+'Summary Data'!AB$39*'Summary Data'!AB32)/17*$A136)</f>
        <v>0.17899534858305235</v>
      </c>
      <c r="F136" s="16">
        <f>('Summary Data'!AC31-('Summary Data'!AC$40*'Summary Data'!AC15+'Summary Data'!AC$39*'Summary Data'!AC32)/17*$A136)</f>
        <v>0.1609863688316921</v>
      </c>
      <c r="G136" s="16">
        <f>('Summary Data'!AD31-('Summary Data'!AD$40*'Summary Data'!AD15+'Summary Data'!AD$39*'Summary Data'!AD32)/17*$A136)</f>
        <v>0.1705897622317726</v>
      </c>
      <c r="H136" s="16">
        <f>('Summary Data'!AE31-('Summary Data'!AE$40*'Summary Data'!AE15+'Summary Data'!AE$39*'Summary Data'!AE32)/17*$A136)</f>
        <v>0.1559388794702195</v>
      </c>
      <c r="I136" s="16">
        <f>('Summary Data'!AF31-('Summary Data'!AF$40*'Summary Data'!AF15+'Summary Data'!AF$39*'Summary Data'!AF32)/17*$A136)</f>
        <v>0.15800144851110975</v>
      </c>
      <c r="J136" s="16">
        <f>('Summary Data'!AG31-('Summary Data'!AG$40*'Summary Data'!AG15+'Summary Data'!AG$39*'Summary Data'!AG32)/17*$A136)</f>
        <v>0.15163515662119667</v>
      </c>
      <c r="K136" s="16">
        <f>('Summary Data'!AH31-('Summary Data'!AH$40*'Summary Data'!AH15+'Summary Data'!AH$39*'Summary Data'!AH32)/17*$A136)</f>
        <v>0.13717821027736055</v>
      </c>
      <c r="L136" s="16">
        <f>('Summary Data'!AI31-('Summary Data'!AI$40*'Summary Data'!AI15+'Summary Data'!AI$39*'Summary Data'!AI32)/17*$A136)</f>
        <v>0.15539470814866313</v>
      </c>
      <c r="M136" s="16">
        <f>('Summary Data'!AJ31-('Summary Data'!AJ$40*'Summary Data'!AJ15+'Summary Data'!AJ$39*'Summary Data'!AJ32)/17*$A136)</f>
        <v>0.1744000460412313</v>
      </c>
      <c r="N136" s="16">
        <f>('Summary Data'!AK31-('Summary Data'!AK$40*'Summary Data'!AK15+'Summary Data'!AK$39*'Summary Data'!AK32)/17*$A136)</f>
        <v>0.17610969970171136</v>
      </c>
      <c r="O136" s="16">
        <f>('Summary Data'!AL31-('Summary Data'!AL$40*'Summary Data'!AL15+'Summary Data'!AL$39*'Summary Data'!AL32)/17*$A136)</f>
        <v>0.18746661523958472</v>
      </c>
      <c r="P136" s="16">
        <f>('Summary Data'!AM31-('Summary Data'!AM$40*'Summary Data'!AM15+'Summary Data'!AM$39*'Summary Data'!AM32)/17*$A136)</f>
        <v>0.12567817321933752</v>
      </c>
      <c r="Q136" s="16">
        <f>('Summary Data'!AN31-('Summary Data'!AN$40*'Summary Data'!AN15+'Summary Data'!AN$39*'Summary Data'!AN32)/17*$A136)</f>
        <v>0.15952689419151736</v>
      </c>
      <c r="R136" s="16">
        <f>('Summary Data'!AO31-('Summary Data'!AO$40*'Summary Data'!AO15+'Summary Data'!AO$39*'Summary Data'!AO32)/17*$A136)</f>
        <v>0.12735275316228645</v>
      </c>
      <c r="S136" s="16">
        <f>('Summary Data'!AP31-('Summary Data'!AP$40*'Summary Data'!AP15+'Summary Data'!AP$39*'Summary Data'!AP32)/17*$A136)</f>
        <v>0.1146689856037899</v>
      </c>
      <c r="T136" s="16">
        <f>('Summary Data'!AQ31-('Summary Data'!AQ$40*'Summary Data'!AQ15+'Summary Data'!AQ$39*'Summary Data'!AQ32)/17*$A136)</f>
        <v>0.14841979931556518</v>
      </c>
      <c r="U136" s="16" t="e">
        <f>('Summary Data'!AR31-('Summary Data'!AR$40*'Summary Data'!AR15+'Summary Data'!AR$39*'Summary Data'!AR32)/17*$A136)</f>
        <v>#DIV/0!</v>
      </c>
      <c r="V136" s="82">
        <f>'Summary Data'!AS31</f>
        <v>0</v>
      </c>
    </row>
    <row r="137" spans="1:22" ht="11.25">
      <c r="A137" s="83">
        <v>11</v>
      </c>
      <c r="B137" s="16" t="e">
        <f>('Summary Data'!Y32-('Summary Data'!Y$40*'Summary Data'!Y16+'Summary Data'!Y$39*'Summary Data'!Y33)/17*$A137)</f>
        <v>#DIV/0!</v>
      </c>
      <c r="C137" s="16">
        <f>('Summary Data'!Z32-('Summary Data'!Z$40*'Summary Data'!Z16+'Summary Data'!Z$39*'Summary Data'!Z33)/17*$A137)</f>
        <v>-0.018614468240662145</v>
      </c>
      <c r="D137" s="16">
        <f>('Summary Data'!AA32-('Summary Data'!AA$40*'Summary Data'!AA16+'Summary Data'!AA$39*'Summary Data'!AA33)/17*$A137)</f>
        <v>-0.024655523102872536</v>
      </c>
      <c r="E137" s="16">
        <f>('Summary Data'!AB32-('Summary Data'!AB$40*'Summary Data'!AB16+'Summary Data'!AB$39*'Summary Data'!AB33)/17*$A137)</f>
        <v>-0.01392053338588109</v>
      </c>
      <c r="F137" s="16">
        <f>('Summary Data'!AC32-('Summary Data'!AC$40*'Summary Data'!AC16+'Summary Data'!AC$39*'Summary Data'!AC33)/17*$A137)</f>
        <v>-0.012444069354420124</v>
      </c>
      <c r="G137" s="16">
        <f>('Summary Data'!AD32-('Summary Data'!AD$40*'Summary Data'!AD16+'Summary Data'!AD$39*'Summary Data'!AD33)/17*$A137)</f>
        <v>-0.026560960630834567</v>
      </c>
      <c r="H137" s="16">
        <f>('Summary Data'!AE32-('Summary Data'!AE$40*'Summary Data'!AE16+'Summary Data'!AE$39*'Summary Data'!AE33)/17*$A137)</f>
        <v>-0.028960355786972387</v>
      </c>
      <c r="I137" s="16">
        <f>('Summary Data'!AF32-('Summary Data'!AF$40*'Summary Data'!AF16+'Summary Data'!AF$39*'Summary Data'!AF33)/17*$A137)</f>
        <v>-0.011327027168182091</v>
      </c>
      <c r="J137" s="16">
        <f>('Summary Data'!AG32-('Summary Data'!AG$40*'Summary Data'!AG16+'Summary Data'!AG$39*'Summary Data'!AG33)/17*$A137)</f>
        <v>-0.03694042856448899</v>
      </c>
      <c r="K137" s="16">
        <f>('Summary Data'!AH32-('Summary Data'!AH$40*'Summary Data'!AH16+'Summary Data'!AH$39*'Summary Data'!AH33)/17*$A137)</f>
        <v>-0.02124104768041136</v>
      </c>
      <c r="L137" s="16">
        <f>('Summary Data'!AI32-('Summary Data'!AI$40*'Summary Data'!AI16+'Summary Data'!AI$39*'Summary Data'!AI33)/17*$A137)</f>
        <v>-0.023205394835352066</v>
      </c>
      <c r="M137" s="16">
        <f>('Summary Data'!AJ32-('Summary Data'!AJ$40*'Summary Data'!AJ16+'Summary Data'!AJ$39*'Summary Data'!AJ33)/17*$A137)</f>
        <v>-0.02024578019166261</v>
      </c>
      <c r="N137" s="16">
        <f>('Summary Data'!AK32-('Summary Data'!AK$40*'Summary Data'!AK16+'Summary Data'!AK$39*'Summary Data'!AK33)/17*$A137)</f>
        <v>-0.03963516821897867</v>
      </c>
      <c r="O137" s="16">
        <f>('Summary Data'!AL32-('Summary Data'!AL$40*'Summary Data'!AL16+'Summary Data'!AL$39*'Summary Data'!AL33)/17*$A137)</f>
        <v>-0.03686937064872796</v>
      </c>
      <c r="P137" s="16">
        <f>('Summary Data'!AM32-('Summary Data'!AM$40*'Summary Data'!AM16+'Summary Data'!AM$39*'Summary Data'!AM33)/17*$A137)</f>
        <v>-0.01590358460871564</v>
      </c>
      <c r="Q137" s="16">
        <f>('Summary Data'!AN32-('Summary Data'!AN$40*'Summary Data'!AN16+'Summary Data'!AN$39*'Summary Data'!AN33)/17*$A137)</f>
        <v>-0.021698132237569695</v>
      </c>
      <c r="R137" s="16">
        <f>('Summary Data'!AO32-('Summary Data'!AO$40*'Summary Data'!AO16+'Summary Data'!AO$39*'Summary Data'!AO33)/17*$A137)</f>
        <v>-0.022784679046506287</v>
      </c>
      <c r="S137" s="16">
        <f>('Summary Data'!AP32-('Summary Data'!AP$40*'Summary Data'!AP16+'Summary Data'!AP$39*'Summary Data'!AP33)/17*$A137)</f>
        <v>-0.020873061073177636</v>
      </c>
      <c r="T137" s="16">
        <f>('Summary Data'!AQ32-('Summary Data'!AQ$40*'Summary Data'!AQ16+'Summary Data'!AQ$39*'Summary Data'!AQ33)/17*$A137)</f>
        <v>-0.018736500035045598</v>
      </c>
      <c r="U137" s="16" t="e">
        <f>('Summary Data'!AR32-('Summary Data'!AR$40*'Summary Data'!AR16+'Summary Data'!AR$39*'Summary Data'!AR33)/17*$A137)</f>
        <v>#DIV/0!</v>
      </c>
      <c r="V137" s="82">
        <f>'Summary Data'!AS32</f>
        <v>0</v>
      </c>
    </row>
    <row r="138" spans="1:23" ht="11.25">
      <c r="A138" s="83">
        <v>12</v>
      </c>
      <c r="B138" s="16" t="e">
        <f>('Summary Data'!Y33-('Summary Data'!Y$40*'Summary Data'!Y17+'Summary Data'!Y$39*'Summary Data'!Y34)/17*$A138)*10</f>
        <v>#DIV/0!</v>
      </c>
      <c r="C138" s="16">
        <f>('Summary Data'!Z33-('Summary Data'!Z$40*'Summary Data'!Z17+'Summary Data'!Z$39*'Summary Data'!Z34)/17*$A138)*10</f>
        <v>0.1356304521036997</v>
      </c>
      <c r="D138" s="16">
        <f>('Summary Data'!AA33-('Summary Data'!AA$40*'Summary Data'!AA17+'Summary Data'!AA$39*'Summary Data'!AA34)/17*$A138)*10</f>
        <v>0.1283235896501319</v>
      </c>
      <c r="E138" s="16">
        <f>('Summary Data'!AB33-('Summary Data'!AB$40*'Summary Data'!AB17+'Summary Data'!AB$39*'Summary Data'!AB34)/17*$A138)*10</f>
        <v>0.13541423618865164</v>
      </c>
      <c r="F138" s="16">
        <f>('Summary Data'!AC33-('Summary Data'!AC$40*'Summary Data'!AC17+'Summary Data'!AC$39*'Summary Data'!AC34)/17*$A138)*10</f>
        <v>0.13531875844305677</v>
      </c>
      <c r="G138" s="16">
        <f>('Summary Data'!AD33-('Summary Data'!AD$40*'Summary Data'!AD17+'Summary Data'!AD$39*'Summary Data'!AD34)/17*$A138)*10</f>
        <v>0.12031270111899077</v>
      </c>
      <c r="H138" s="16">
        <f>('Summary Data'!AE33-('Summary Data'!AE$40*'Summary Data'!AE17+'Summary Data'!AE$39*'Summary Data'!AE34)/17*$A138)*10</f>
        <v>0.13596059342245867</v>
      </c>
      <c r="I138" s="16">
        <f>('Summary Data'!AF33-('Summary Data'!AF$40*'Summary Data'!AF17+'Summary Data'!AF$39*'Summary Data'!AF34)/17*$A138)*10</f>
        <v>0.1333513768779584</v>
      </c>
      <c r="J138" s="16">
        <f>('Summary Data'!AG33-('Summary Data'!AG$40*'Summary Data'!AG17+'Summary Data'!AG$39*'Summary Data'!AG34)/17*$A138)*10</f>
        <v>0.1295881692561749</v>
      </c>
      <c r="K138" s="16">
        <f>('Summary Data'!AH33-('Summary Data'!AH$40*'Summary Data'!AH17+'Summary Data'!AH$39*'Summary Data'!AH34)/17*$A138)*10</f>
        <v>0.1260739277273954</v>
      </c>
      <c r="L138" s="16">
        <f>('Summary Data'!AI33-('Summary Data'!AI$40*'Summary Data'!AI17+'Summary Data'!AI$39*'Summary Data'!AI34)/17*$A138)*10</f>
        <v>0.12010954882310704</v>
      </c>
      <c r="M138" s="16">
        <f>('Summary Data'!AJ33-('Summary Data'!AJ$40*'Summary Data'!AJ17+'Summary Data'!AJ$39*'Summary Data'!AJ34)/17*$A138)*10</f>
        <v>0.1380518342326944</v>
      </c>
      <c r="N138" s="16">
        <f>('Summary Data'!AK33-('Summary Data'!AK$40*'Summary Data'!AK17+'Summary Data'!AK$39*'Summary Data'!AK34)/17*$A138)*10</f>
        <v>0.1197260474534264</v>
      </c>
      <c r="O138" s="16">
        <f>('Summary Data'!AL33-('Summary Data'!AL$40*'Summary Data'!AL17+'Summary Data'!AL$39*'Summary Data'!AL34)/17*$A138)*10</f>
        <v>0.10954081009783095</v>
      </c>
      <c r="P138" s="16">
        <f>('Summary Data'!AM33-('Summary Data'!AM$40*'Summary Data'!AM17+'Summary Data'!AM$39*'Summary Data'!AM34)/17*$A138)*10</f>
        <v>0.10848956233272443</v>
      </c>
      <c r="Q138" s="16">
        <f>('Summary Data'!AN33-('Summary Data'!AN$40*'Summary Data'!AN17+'Summary Data'!AN$39*'Summary Data'!AN34)/17*$A138)*10</f>
        <v>0.1108247561002642</v>
      </c>
      <c r="R138" s="16">
        <f>('Summary Data'!AO33-('Summary Data'!AO$40*'Summary Data'!AO17+'Summary Data'!AO$39*'Summary Data'!AO34)/17*$A138)*10</f>
        <v>0.13120169785805366</v>
      </c>
      <c r="S138" s="16">
        <f>('Summary Data'!AP33-('Summary Data'!AP$40*'Summary Data'!AP17+'Summary Data'!AP$39*'Summary Data'!AP34)/17*$A138)*10</f>
        <v>0.09887756325532363</v>
      </c>
      <c r="T138" s="16">
        <f>('Summary Data'!AQ33-('Summary Data'!AQ$40*'Summary Data'!AQ17+'Summary Data'!AQ$39*'Summary Data'!AQ34)/17*$A138)*10</f>
        <v>0.13868507559726995</v>
      </c>
      <c r="U138" s="16" t="e">
        <f>('Summary Data'!AR33-('Summary Data'!AR$40*'Summary Data'!AR17+'Summary Data'!AR$39*'Summary Data'!AR34)/17*$A138)*10</f>
        <v>#DIV/0!</v>
      </c>
      <c r="V138" s="82">
        <f>'Summary Data'!AS33*10</f>
        <v>0</v>
      </c>
      <c r="W138" s="42" t="s">
        <v>90</v>
      </c>
    </row>
    <row r="139" spans="1:23" ht="11.25">
      <c r="A139" s="83">
        <v>13</v>
      </c>
      <c r="B139" s="16" t="e">
        <f>('Summary Data'!Y34-('Summary Data'!Y$40*'Summary Data'!Y18+'Summary Data'!Y$39*'Summary Data'!Y35)/17*$A139)*10</f>
        <v>#DIV/0!</v>
      </c>
      <c r="C139" s="16">
        <f>('Summary Data'!Z34-('Summary Data'!Z$40*'Summary Data'!Z18+'Summary Data'!Z$39*'Summary Data'!Z35)/17*$A139)*10</f>
        <v>-0.0022328123777560008</v>
      </c>
      <c r="D139" s="16">
        <f>('Summary Data'!AA34-('Summary Data'!AA$40*'Summary Data'!AA18+'Summary Data'!AA$39*'Summary Data'!AA35)/17*$A139)*10</f>
        <v>-0.01625753815638413</v>
      </c>
      <c r="E139" s="16">
        <f>('Summary Data'!AB34-('Summary Data'!AB$40*'Summary Data'!AB18+'Summary Data'!AB$39*'Summary Data'!AB35)/17*$A139)*10</f>
        <v>0.015100947428116551</v>
      </c>
      <c r="F139" s="16">
        <f>('Summary Data'!AC34-('Summary Data'!AC$40*'Summary Data'!AC18+'Summary Data'!AC$39*'Summary Data'!AC35)/17*$A139)*10</f>
        <v>0.041839773528361074</v>
      </c>
      <c r="G139" s="16">
        <f>('Summary Data'!AD34-('Summary Data'!AD$40*'Summary Data'!AD18+'Summary Data'!AD$39*'Summary Data'!AD35)/17*$A139)*10</f>
        <v>0.01481595233748096</v>
      </c>
      <c r="H139" s="16">
        <f>('Summary Data'!AE34-('Summary Data'!AE$40*'Summary Data'!AE18+'Summary Data'!AE$39*'Summary Data'!AE35)/17*$A139)*10</f>
        <v>0.010797568753136049</v>
      </c>
      <c r="I139" s="16">
        <f>('Summary Data'!AF34-('Summary Data'!AF$40*'Summary Data'!AF18+'Summary Data'!AF$39*'Summary Data'!AF35)/17*$A139)*10</f>
        <v>0.037966427777295954</v>
      </c>
      <c r="J139" s="16">
        <f>('Summary Data'!AG34-('Summary Data'!AG$40*'Summary Data'!AG18+'Summary Data'!AG$39*'Summary Data'!AG35)/17*$A139)*10</f>
        <v>-0.008925787982988521</v>
      </c>
      <c r="K139" s="16">
        <f>('Summary Data'!AH34-('Summary Data'!AH$40*'Summary Data'!AH18+'Summary Data'!AH$39*'Summary Data'!AH35)/17*$A139)*10</f>
        <v>0.02676722346275496</v>
      </c>
      <c r="L139" s="16">
        <f>('Summary Data'!AI34-('Summary Data'!AI$40*'Summary Data'!AI18+'Summary Data'!AI$39*'Summary Data'!AI35)/17*$A139)*10</f>
        <v>-0.01823636406390779</v>
      </c>
      <c r="M139" s="16">
        <f>('Summary Data'!AJ34-('Summary Data'!AJ$40*'Summary Data'!AJ18+'Summary Data'!AJ$39*'Summary Data'!AJ35)/17*$A139)*10</f>
        <v>0.0014497161730110432</v>
      </c>
      <c r="N139" s="16">
        <f>('Summary Data'!AK34-('Summary Data'!AK$40*'Summary Data'!AK18+'Summary Data'!AK$39*'Summary Data'!AK35)/17*$A139)*10</f>
        <v>-0.003920247576642217</v>
      </c>
      <c r="O139" s="16">
        <f>('Summary Data'!AL34-('Summary Data'!AL$40*'Summary Data'!AL18+'Summary Data'!AL$39*'Summary Data'!AL35)/17*$A139)*10</f>
        <v>-0.0030676674353594157</v>
      </c>
      <c r="P139" s="16">
        <f>('Summary Data'!AM34-('Summary Data'!AM$40*'Summary Data'!AM18+'Summary Data'!AM$39*'Summary Data'!AM35)/17*$A139)*10</f>
        <v>0.016253491791212424</v>
      </c>
      <c r="Q139" s="16">
        <f>('Summary Data'!AN34-('Summary Data'!AN$40*'Summary Data'!AN18+'Summary Data'!AN$39*'Summary Data'!AN35)/17*$A139)*10</f>
        <v>-0.020070016692577047</v>
      </c>
      <c r="R139" s="16">
        <f>('Summary Data'!AO34-('Summary Data'!AO$40*'Summary Data'!AO18+'Summary Data'!AO$39*'Summary Data'!AO35)/17*$A139)*10</f>
        <v>0.01627545779993111</v>
      </c>
      <c r="S139" s="16">
        <f>('Summary Data'!AP34-('Summary Data'!AP$40*'Summary Data'!AP18+'Summary Data'!AP$39*'Summary Data'!AP35)/17*$A139)*10</f>
        <v>-0.005747459065569656</v>
      </c>
      <c r="T139" s="16">
        <f>('Summary Data'!AQ34-('Summary Data'!AQ$40*'Summary Data'!AQ18+'Summary Data'!AQ$39*'Summary Data'!AQ35)/17*$A139)*10</f>
        <v>-0.021673420793978236</v>
      </c>
      <c r="U139" s="16" t="e">
        <f>('Summary Data'!AR34-('Summary Data'!AR$40*'Summary Data'!AR18+'Summary Data'!AR$39*'Summary Data'!AR35)/17*$A139)*10</f>
        <v>#DIV/0!</v>
      </c>
      <c r="V139" s="82">
        <f>'Summary Data'!AS34*10</f>
        <v>0</v>
      </c>
      <c r="W139" s="42" t="s">
        <v>90</v>
      </c>
    </row>
    <row r="140" spans="1:23" ht="11.25">
      <c r="A140" s="83">
        <v>14</v>
      </c>
      <c r="B140" s="16" t="e">
        <f>('Summary Data'!Y35-('Summary Data'!Y$40*'Summary Data'!Y19+'Summary Data'!Y$39*'Summary Data'!Y36)/17*$A140)*10</f>
        <v>#DIV/0!</v>
      </c>
      <c r="C140" s="16">
        <f>('Summary Data'!Z35-('Summary Data'!Z$40*'Summary Data'!Z19+'Summary Data'!Z$39*'Summary Data'!Z36)/17*$A140)*10</f>
        <v>0.005086519908407191</v>
      </c>
      <c r="D140" s="16">
        <f>('Summary Data'!AA35-('Summary Data'!AA$40*'Summary Data'!AA19+'Summary Data'!AA$39*'Summary Data'!AA36)/17*$A140)*10</f>
        <v>0.005173756147798369</v>
      </c>
      <c r="E140" s="16">
        <f>('Summary Data'!AB35-('Summary Data'!AB$40*'Summary Data'!AB19+'Summary Data'!AB$39*'Summary Data'!AB36)/17*$A140)*10</f>
        <v>0.023335158722093737</v>
      </c>
      <c r="F140" s="16">
        <f>('Summary Data'!AC35-('Summary Data'!AC$40*'Summary Data'!AC19+'Summary Data'!AC$39*'Summary Data'!AC36)/17*$A140)*10</f>
        <v>0.025556652403779384</v>
      </c>
      <c r="G140" s="16">
        <f>('Summary Data'!AD35-('Summary Data'!AD$40*'Summary Data'!AD19+'Summary Data'!AD$39*'Summary Data'!AD36)/17*$A140)*10</f>
        <v>0.02368564950666856</v>
      </c>
      <c r="H140" s="16">
        <f>('Summary Data'!AE35-('Summary Data'!AE$40*'Summary Data'!AE19+'Summary Data'!AE$39*'Summary Data'!AE36)/17*$A140)*10</f>
        <v>0.01740226102658912</v>
      </c>
      <c r="I140" s="16">
        <f>('Summary Data'!AF35-('Summary Data'!AF$40*'Summary Data'!AF19+'Summary Data'!AF$39*'Summary Data'!AF36)/17*$A140)*10</f>
        <v>0.02792979306892602</v>
      </c>
      <c r="J140" s="16">
        <f>('Summary Data'!AG35-('Summary Data'!AG$40*'Summary Data'!AG19+'Summary Data'!AG$39*'Summary Data'!AG36)/17*$A140)*10</f>
        <v>0.012984864843087907</v>
      </c>
      <c r="K140" s="16">
        <f>('Summary Data'!AH35-('Summary Data'!AH$40*'Summary Data'!AH19+'Summary Data'!AH$39*'Summary Data'!AH36)/17*$A140)*10</f>
        <v>0.029839673680718902</v>
      </c>
      <c r="L140" s="16">
        <f>('Summary Data'!AI35-('Summary Data'!AI$40*'Summary Data'!AI19+'Summary Data'!AI$39*'Summary Data'!AI36)/17*$A140)*10</f>
        <v>0.030041174626456325</v>
      </c>
      <c r="M140" s="16">
        <f>('Summary Data'!AJ35-('Summary Data'!AJ$40*'Summary Data'!AJ19+'Summary Data'!AJ$39*'Summary Data'!AJ36)/17*$A140)*10</f>
        <v>0.01537412551567174</v>
      </c>
      <c r="N140" s="16">
        <f>('Summary Data'!AK35-('Summary Data'!AK$40*'Summary Data'!AK19+'Summary Data'!AK$39*'Summary Data'!AK36)/17*$A140)*10</f>
        <v>0.028058338702103437</v>
      </c>
      <c r="O140" s="16">
        <f>('Summary Data'!AL35-('Summary Data'!AL$40*'Summary Data'!AL19+'Summary Data'!AL$39*'Summary Data'!AL36)/17*$A140)*10</f>
        <v>0.020790441262819488</v>
      </c>
      <c r="P140" s="16">
        <f>('Summary Data'!AM35-('Summary Data'!AM$40*'Summary Data'!AM19+'Summary Data'!AM$39*'Summary Data'!AM36)/17*$A140)*10</f>
        <v>0.033787246762871516</v>
      </c>
      <c r="Q140" s="16">
        <f>('Summary Data'!AN35-('Summary Data'!AN$40*'Summary Data'!AN19+'Summary Data'!AN$39*'Summary Data'!AN36)/17*$A140)*10</f>
        <v>0.02894605311970163</v>
      </c>
      <c r="R140" s="16">
        <f>('Summary Data'!AO35-('Summary Data'!AO$40*'Summary Data'!AO19+'Summary Data'!AO$39*'Summary Data'!AO36)/17*$A140)*10</f>
        <v>0.028770631824713247</v>
      </c>
      <c r="S140" s="16">
        <f>('Summary Data'!AP35-('Summary Data'!AP$40*'Summary Data'!AP19+'Summary Data'!AP$39*'Summary Data'!AP36)/17*$A140)*10</f>
        <v>0.02149104195514893</v>
      </c>
      <c r="T140" s="16">
        <f>('Summary Data'!AQ35-('Summary Data'!AQ$40*'Summary Data'!AQ19+'Summary Data'!AQ$39*'Summary Data'!AQ36)/17*$A140)*10</f>
        <v>0.014882750493808699</v>
      </c>
      <c r="U140" s="16" t="e">
        <f>('Summary Data'!AR35-('Summary Data'!AR$40*'Summary Data'!AR19+'Summary Data'!AR$39*'Summary Data'!AR36)/17*$A140)*10</f>
        <v>#DIV/0!</v>
      </c>
      <c r="V140" s="82">
        <f>'Summary Data'!AS35*10</f>
        <v>0</v>
      </c>
      <c r="W140" s="42" t="s">
        <v>90</v>
      </c>
    </row>
    <row r="141" spans="1:23" ht="11.25">
      <c r="A141" s="83">
        <v>15</v>
      </c>
      <c r="B141" s="16" t="e">
        <f>('Summary Data'!Y36-('Summary Data'!Y$40*'Summary Data'!Y20+'Summary Data'!Y$39*'Summary Data'!Y37)/17*$A141)*10</f>
        <v>#DIV/0!</v>
      </c>
      <c r="C141" s="16">
        <f>('Summary Data'!Z36-('Summary Data'!Z$40*'Summary Data'!Z20+'Summary Data'!Z$39*'Summary Data'!Z37)/17*$A141)*10</f>
        <v>-0.11266500584731307</v>
      </c>
      <c r="D141" s="16">
        <f>('Summary Data'!AA36-('Summary Data'!AA$40*'Summary Data'!AA20+'Summary Data'!AA$39*'Summary Data'!AA37)/17*$A141)*10</f>
        <v>-0.12415223472841923</v>
      </c>
      <c r="E141" s="16">
        <f>('Summary Data'!AB36-('Summary Data'!AB$40*'Summary Data'!AB20+'Summary Data'!AB$39*'Summary Data'!AB37)/17*$A141)*10</f>
        <v>-0.17972272492314845</v>
      </c>
      <c r="F141" s="16">
        <f>('Summary Data'!AC36-('Summary Data'!AC$40*'Summary Data'!AC20+'Summary Data'!AC$39*'Summary Data'!AC37)/17*$A141)*10</f>
        <v>-0.139088276121549</v>
      </c>
      <c r="G141" s="16">
        <f>('Summary Data'!AD36-('Summary Data'!AD$40*'Summary Data'!AD20+'Summary Data'!AD$39*'Summary Data'!AD37)/17*$A141)*10</f>
        <v>-0.137460094858555</v>
      </c>
      <c r="H141" s="16">
        <f>('Summary Data'!AE36-('Summary Data'!AE$40*'Summary Data'!AE20+'Summary Data'!AE$39*'Summary Data'!AE37)/17*$A141)*10</f>
        <v>-0.11062609029062241</v>
      </c>
      <c r="I141" s="16">
        <f>('Summary Data'!AF36-('Summary Data'!AF$40*'Summary Data'!AF20+'Summary Data'!AF$39*'Summary Data'!AF37)/17*$A141)*10</f>
        <v>-0.12471081285548731</v>
      </c>
      <c r="J141" s="16">
        <f>('Summary Data'!AG36-('Summary Data'!AG$40*'Summary Data'!AG20+'Summary Data'!AG$39*'Summary Data'!AG37)/17*$A141)*10</f>
        <v>-0.11685854138332576</v>
      </c>
      <c r="K141" s="16">
        <f>('Summary Data'!AH36-('Summary Data'!AH$40*'Summary Data'!AH20+'Summary Data'!AH$39*'Summary Data'!AH37)/17*$A141)*10</f>
        <v>-0.09023825343471868</v>
      </c>
      <c r="L141" s="16">
        <f>('Summary Data'!AI36-('Summary Data'!AI$40*'Summary Data'!AI20+'Summary Data'!AI$39*'Summary Data'!AI37)/17*$A141)*10</f>
        <v>-0.0990972155495292</v>
      </c>
      <c r="M141" s="16">
        <f>('Summary Data'!AJ36-('Summary Data'!AJ$40*'Summary Data'!AJ20+'Summary Data'!AJ$39*'Summary Data'!AJ37)/17*$A141)*10</f>
        <v>-0.08285230999837193</v>
      </c>
      <c r="N141" s="16">
        <f>('Summary Data'!AK36-('Summary Data'!AK$40*'Summary Data'!AK20+'Summary Data'!AK$39*'Summary Data'!AK37)/17*$A141)*10</f>
        <v>-0.08852310046416635</v>
      </c>
      <c r="O141" s="16">
        <f>('Summary Data'!AL36-('Summary Data'!AL$40*'Summary Data'!AL20+'Summary Data'!AL$39*'Summary Data'!AL37)/17*$A141)*10</f>
        <v>-0.09302742618803832</v>
      </c>
      <c r="P141" s="16">
        <f>('Summary Data'!AM36-('Summary Data'!AM$40*'Summary Data'!AM20+'Summary Data'!AM$39*'Summary Data'!AM37)/17*$A141)*10</f>
        <v>-0.08842931706810458</v>
      </c>
      <c r="Q141" s="16">
        <f>('Summary Data'!AN36-('Summary Data'!AN$40*'Summary Data'!AN20+'Summary Data'!AN$39*'Summary Data'!AN37)/17*$A141)*10</f>
        <v>-0.09490707025487949</v>
      </c>
      <c r="R141" s="16">
        <f>('Summary Data'!AO36-('Summary Data'!AO$40*'Summary Data'!AO20+'Summary Data'!AO$39*'Summary Data'!AO37)/17*$A141)*10</f>
        <v>-0.0908160114801958</v>
      </c>
      <c r="S141" s="16">
        <f>('Summary Data'!AP36-('Summary Data'!AP$40*'Summary Data'!AP20+'Summary Data'!AP$39*'Summary Data'!AP37)/17*$A141)*10</f>
        <v>-0.0730922336777386</v>
      </c>
      <c r="T141" s="16">
        <f>('Summary Data'!AQ36-('Summary Data'!AQ$40*'Summary Data'!AQ20+'Summary Data'!AQ$39*'Summary Data'!AQ37)/17*$A141)*10</f>
        <v>-0.07090547762323698</v>
      </c>
      <c r="U141" s="16" t="e">
        <f>('Summary Data'!AR36-('Summary Data'!AR$40*'Summary Data'!AR20+'Summary Data'!AR$39*'Summary Data'!AR37)/17*$A141)*10</f>
        <v>#DIV/0!</v>
      </c>
      <c r="V141" s="82">
        <f>'Summary Data'!AS36*10</f>
        <v>0</v>
      </c>
      <c r="W141" s="42" t="s">
        <v>90</v>
      </c>
    </row>
    <row r="142" spans="1:23" ht="11.25">
      <c r="A142" s="83">
        <v>16</v>
      </c>
      <c r="B142" s="16" t="e">
        <f>('Summary Data'!Y37-('Summary Data'!Y$40*'Summary Data'!Y21+'Summary Data'!Y$39*'Summary Data'!Y38)/17*$A142)*10</f>
        <v>#DIV/0!</v>
      </c>
      <c r="C142" s="16">
        <f>('Summary Data'!Z37-('Summary Data'!Z$40*'Summary Data'!Z21+'Summary Data'!Z$39*'Summary Data'!Z38)/17*$A142)*10</f>
        <v>0.03936149238205535</v>
      </c>
      <c r="D142" s="16">
        <f>('Summary Data'!AA37-('Summary Data'!AA$40*'Summary Data'!AA21+'Summary Data'!AA$39*'Summary Data'!AA38)/17*$A142)*10</f>
        <v>0.03112130920345145</v>
      </c>
      <c r="E142" s="16">
        <f>('Summary Data'!AB37-('Summary Data'!AB$40*'Summary Data'!AB21+'Summary Data'!AB$39*'Summary Data'!AB38)/17*$A142)*10</f>
        <v>0.025546855857860144</v>
      </c>
      <c r="F142" s="16">
        <f>('Summary Data'!AC37-('Summary Data'!AC$40*'Summary Data'!AC21+'Summary Data'!AC$39*'Summary Data'!AC38)/17*$A142)*10</f>
        <v>0.013178101167559998</v>
      </c>
      <c r="G142" s="16">
        <f>('Summary Data'!AD37-('Summary Data'!AD$40*'Summary Data'!AD21+'Summary Data'!AD$39*'Summary Data'!AD38)/17*$A142)*10</f>
        <v>0.006436879000787307</v>
      </c>
      <c r="H142" s="16">
        <f>('Summary Data'!AE37-('Summary Data'!AE$40*'Summary Data'!AE21+'Summary Data'!AE$39*'Summary Data'!AE38)/17*$A142)*10</f>
        <v>0.022981750104998887</v>
      </c>
      <c r="I142" s="16">
        <f>('Summary Data'!AF37-('Summary Data'!AF$40*'Summary Data'!AF21+'Summary Data'!AF$39*'Summary Data'!AF38)/17*$A142)*10</f>
        <v>0.02829834515625025</v>
      </c>
      <c r="J142" s="16">
        <f>('Summary Data'!AG37-('Summary Data'!AG$40*'Summary Data'!AG21+'Summary Data'!AG$39*'Summary Data'!AG38)/17*$A142)*10</f>
        <v>0.04551509836160386</v>
      </c>
      <c r="K142" s="16">
        <f>('Summary Data'!AH37-('Summary Data'!AH$40*'Summary Data'!AH21+'Summary Data'!AH$39*'Summary Data'!AH38)/17*$A142)*10</f>
        <v>0.03246580793331889</v>
      </c>
      <c r="L142" s="16">
        <f>('Summary Data'!AI37-('Summary Data'!AI$40*'Summary Data'!AI21+'Summary Data'!AI$39*'Summary Data'!AI38)/17*$A142)*10</f>
        <v>0.04935968242961598</v>
      </c>
      <c r="M142" s="16">
        <f>('Summary Data'!AJ37-('Summary Data'!AJ$40*'Summary Data'!AJ21+'Summary Data'!AJ$39*'Summary Data'!AJ38)/17*$A142)*10</f>
        <v>0.05350592936816785</v>
      </c>
      <c r="N142" s="16">
        <f>('Summary Data'!AK37-('Summary Data'!AK$40*'Summary Data'!AK21+'Summary Data'!AK$39*'Summary Data'!AK38)/17*$A142)*10</f>
        <v>0.03942705255484229</v>
      </c>
      <c r="O142" s="16">
        <f>('Summary Data'!AL37-('Summary Data'!AL$40*'Summary Data'!AL21+'Summary Data'!AL$39*'Summary Data'!AL38)/17*$A142)*10</f>
        <v>0.04406270824911584</v>
      </c>
      <c r="P142" s="16">
        <f>('Summary Data'!AM37-('Summary Data'!AM$40*'Summary Data'!AM21+'Summary Data'!AM$39*'Summary Data'!AM38)/17*$A142)*10</f>
        <v>0.0424501442701075</v>
      </c>
      <c r="Q142" s="16">
        <f>('Summary Data'!AN37-('Summary Data'!AN$40*'Summary Data'!AN21+'Summary Data'!AN$39*'Summary Data'!AN38)/17*$A142)*10</f>
        <v>0.05371384703709216</v>
      </c>
      <c r="R142" s="16">
        <f>('Summary Data'!AO37-('Summary Data'!AO$40*'Summary Data'!AO21+'Summary Data'!AO$39*'Summary Data'!AO38)/17*$A142)*10</f>
        <v>0.04729221010204638</v>
      </c>
      <c r="S142" s="16">
        <f>('Summary Data'!AP37-('Summary Data'!AP$40*'Summary Data'!AP21+'Summary Data'!AP$39*'Summary Data'!AP38)/17*$A142)*10</f>
        <v>0.026481374480205946</v>
      </c>
      <c r="T142" s="16">
        <f>('Summary Data'!AQ37-('Summary Data'!AQ$40*'Summary Data'!AQ21+'Summary Data'!AQ$39*'Summary Data'!AQ38)/17*$A142)*10</f>
        <v>0.0337953466360897</v>
      </c>
      <c r="U142" s="16" t="e">
        <f>('Summary Data'!AR37-('Summary Data'!AR$40*'Summary Data'!AR21+'Summary Data'!AR$39*'Summary Data'!AR38)/17*$A142)*10</f>
        <v>#DIV/0!</v>
      </c>
      <c r="V142" s="82">
        <f>'Summary Data'!AS37*10</f>
        <v>0</v>
      </c>
      <c r="W142" s="42" t="s">
        <v>90</v>
      </c>
    </row>
    <row r="143" spans="1:23" ht="12" thickBot="1">
      <c r="A143" s="84">
        <v>17</v>
      </c>
      <c r="B143" s="18">
        <f>'Summary Data'!Y38*10</f>
        <v>0</v>
      </c>
      <c r="C143" s="18">
        <f>'Summary Data'!Z38*10</f>
        <v>-0.012731795092127357</v>
      </c>
      <c r="D143" s="18">
        <f>'Summary Data'!AA38*10</f>
        <v>0.003773812130600982</v>
      </c>
      <c r="E143" s="18">
        <f>'Summary Data'!AB38*10</f>
        <v>-0.008292745137310667</v>
      </c>
      <c r="F143" s="18">
        <f>'Summary Data'!AC38*10</f>
        <v>-0.01933578441932211</v>
      </c>
      <c r="G143" s="18">
        <f>'Summary Data'!AD38*10</f>
        <v>-0.0003928857659878278</v>
      </c>
      <c r="H143" s="18">
        <f>'Summary Data'!AE38*10</f>
        <v>0.0037889651375872576</v>
      </c>
      <c r="I143" s="18">
        <f>'Summary Data'!AF38*10</f>
        <v>-0.018729400100776727</v>
      </c>
      <c r="J143" s="18">
        <f>'Summary Data'!AG38*10</f>
        <v>0.012378310234492868</v>
      </c>
      <c r="K143" s="18">
        <f>'Summary Data'!AH38*10</f>
        <v>-0.015876511666825716</v>
      </c>
      <c r="L143" s="18">
        <f>'Summary Data'!AI38*10</f>
        <v>-0.008962775065900616</v>
      </c>
      <c r="M143" s="18">
        <f>'Summary Data'!AJ38*10</f>
        <v>-0.011443338790221285</v>
      </c>
      <c r="N143" s="18">
        <f>'Summary Data'!AK38*10</f>
        <v>0.010397972915229859</v>
      </c>
      <c r="O143" s="18">
        <f>'Summary Data'!AL38*10</f>
        <v>0.009398739915916757</v>
      </c>
      <c r="P143" s="18">
        <f>'Summary Data'!AM38*10</f>
        <v>-0.01528287639415784</v>
      </c>
      <c r="Q143" s="18">
        <f>'Summary Data'!AN38*10</f>
        <v>-0.009152033404575597</v>
      </c>
      <c r="R143" s="18">
        <f>'Summary Data'!AO38*10</f>
        <v>-0.016387769862232154</v>
      </c>
      <c r="S143" s="18">
        <f>'Summary Data'!AP38*10</f>
        <v>-0.010752994436874176</v>
      </c>
      <c r="T143" s="18">
        <f>'Summary Data'!AQ38*10</f>
        <v>0.0007807780875561735</v>
      </c>
      <c r="U143" s="18">
        <f>'Summary Data'!AR38*10</f>
        <v>0</v>
      </c>
      <c r="V143" s="35">
        <f>'Summary Data'!AS38*10</f>
        <v>0</v>
      </c>
      <c r="W143" s="42" t="s">
        <v>90</v>
      </c>
    </row>
    <row r="144" ht="12" thickBot="1"/>
    <row r="145" spans="1:22" ht="11.25">
      <c r="A145" s="129" t="s">
        <v>130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1"/>
    </row>
    <row r="146" spans="1:22" ht="11.25">
      <c r="A146" s="100"/>
      <c r="B146" s="81" t="s">
        <v>85</v>
      </c>
      <c r="C146" s="81" t="s">
        <v>86</v>
      </c>
      <c r="D146" s="81" t="s">
        <v>87</v>
      </c>
      <c r="E146" s="81" t="s">
        <v>88</v>
      </c>
      <c r="F146" s="81" t="s">
        <v>89</v>
      </c>
      <c r="G146" s="81" t="s">
        <v>94</v>
      </c>
      <c r="H146" s="81" t="s">
        <v>95</v>
      </c>
      <c r="I146" s="81" t="s">
        <v>96</v>
      </c>
      <c r="J146" s="81" t="s">
        <v>97</v>
      </c>
      <c r="K146" s="81" t="s">
        <v>98</v>
      </c>
      <c r="L146" s="81" t="s">
        <v>99</v>
      </c>
      <c r="M146" s="81" t="s">
        <v>100</v>
      </c>
      <c r="N146" s="81" t="s">
        <v>101</v>
      </c>
      <c r="O146" s="81" t="s">
        <v>102</v>
      </c>
      <c r="P146" s="81" t="s">
        <v>103</v>
      </c>
      <c r="Q146" s="81" t="s">
        <v>104</v>
      </c>
      <c r="R146" s="81" t="s">
        <v>105</v>
      </c>
      <c r="S146" s="81" t="s">
        <v>106</v>
      </c>
      <c r="T146" s="81" t="s">
        <v>107</v>
      </c>
      <c r="U146" s="81" t="s">
        <v>108</v>
      </c>
      <c r="V146" s="17" t="s">
        <v>109</v>
      </c>
    </row>
    <row r="147" spans="1:22" ht="11.25">
      <c r="A147" s="100"/>
      <c r="B147" s="44" t="s">
        <v>125</v>
      </c>
      <c r="C147" s="106" t="e">
        <f>'Summary Data'!C2/'Work sheet'!$V147-1</f>
        <v>#DIV/0!</v>
      </c>
      <c r="D147" s="106" t="e">
        <f>'Summary Data'!D2/'Work sheet'!$V147-1</f>
        <v>#DIV/0!</v>
      </c>
      <c r="E147" s="106" t="e">
        <f>'Summary Data'!E2/'Work sheet'!$V147-1</f>
        <v>#DIV/0!</v>
      </c>
      <c r="F147" s="106" t="e">
        <f>'Summary Data'!F2/'Work sheet'!$V147-1</f>
        <v>#DIV/0!</v>
      </c>
      <c r="G147" s="106" t="e">
        <f>'Summary Data'!G2/'Work sheet'!$V147-1</f>
        <v>#DIV/0!</v>
      </c>
      <c r="H147" s="106" t="e">
        <f>'Summary Data'!H2/'Work sheet'!$V147-1</f>
        <v>#DIV/0!</v>
      </c>
      <c r="I147" s="106" t="e">
        <f>'Summary Data'!I2/'Work sheet'!$V147-1</f>
        <v>#DIV/0!</v>
      </c>
      <c r="J147" s="106" t="e">
        <f>'Summary Data'!J2/'Work sheet'!$V147-1</f>
        <v>#DIV/0!</v>
      </c>
      <c r="K147" s="106" t="e">
        <f>'Summary Data'!K2/'Work sheet'!$V147-1</f>
        <v>#DIV/0!</v>
      </c>
      <c r="L147" s="106" t="e">
        <f>'Summary Data'!L2/'Work sheet'!$V147-1</f>
        <v>#DIV/0!</v>
      </c>
      <c r="M147" s="106" t="e">
        <f>'Summary Data'!M2/'Work sheet'!$V147-1</f>
        <v>#DIV/0!</v>
      </c>
      <c r="N147" s="106" t="e">
        <f>'Summary Data'!N2/'Work sheet'!$V147-1</f>
        <v>#DIV/0!</v>
      </c>
      <c r="O147" s="106" t="e">
        <f>'Summary Data'!O2/'Work sheet'!$V147-1</f>
        <v>#DIV/0!</v>
      </c>
      <c r="P147" s="106" t="e">
        <f>'Summary Data'!P2/'Work sheet'!$V147-1</f>
        <v>#DIV/0!</v>
      </c>
      <c r="Q147" s="106" t="e">
        <f>'Summary Data'!Q2/'Work sheet'!$V147-1</f>
        <v>#DIV/0!</v>
      </c>
      <c r="R147" s="106" t="e">
        <f>'Summary Data'!R2/'Work sheet'!$V147-1</f>
        <v>#DIV/0!</v>
      </c>
      <c r="S147" s="106" t="e">
        <f>'Summary Data'!S2/'Work sheet'!$V147-1</f>
        <v>#DIV/0!</v>
      </c>
      <c r="T147" s="106" t="e">
        <f>'Summary Data'!T2/'Work sheet'!$V147-1</f>
        <v>#DIV/0!</v>
      </c>
      <c r="U147" s="44"/>
      <c r="V147" s="55">
        <f>AVERAGE('Summary Data'!C2:T2)</f>
        <v>0</v>
      </c>
    </row>
    <row r="148" spans="1:22" ht="12" thickBot="1">
      <c r="A148" s="107"/>
      <c r="B148" s="73"/>
      <c r="C148" s="108" t="e">
        <f>'Summary Data'!Z2/'Work sheet'!$V148-1</f>
        <v>#DIV/0!</v>
      </c>
      <c r="D148" s="108" t="e">
        <f>'Summary Data'!AA2/'Work sheet'!$V148-1</f>
        <v>#DIV/0!</v>
      </c>
      <c r="E148" s="108" t="e">
        <f>'Summary Data'!AB2/'Work sheet'!$V148-1</f>
        <v>#DIV/0!</v>
      </c>
      <c r="F148" s="108" t="e">
        <f>'Summary Data'!AC2/'Work sheet'!$V148-1</f>
        <v>#DIV/0!</v>
      </c>
      <c r="G148" s="108" t="e">
        <f>'Summary Data'!AD2/'Work sheet'!$V148-1</f>
        <v>#DIV/0!</v>
      </c>
      <c r="H148" s="108" t="e">
        <f>'Summary Data'!AE2/'Work sheet'!$V148-1</f>
        <v>#DIV/0!</v>
      </c>
      <c r="I148" s="108" t="e">
        <f>'Summary Data'!AF2/'Work sheet'!$V148-1</f>
        <v>#DIV/0!</v>
      </c>
      <c r="J148" s="108" t="e">
        <f>'Summary Data'!AG2/'Work sheet'!$V148-1</f>
        <v>#DIV/0!</v>
      </c>
      <c r="K148" s="108" t="e">
        <f>'Summary Data'!AH2/'Work sheet'!$V148-1</f>
        <v>#DIV/0!</v>
      </c>
      <c r="L148" s="108" t="e">
        <f>'Summary Data'!AI2/'Work sheet'!$V148-1</f>
        <v>#DIV/0!</v>
      </c>
      <c r="M148" s="108" t="e">
        <f>'Summary Data'!AJ2/'Work sheet'!$V148-1</f>
        <v>#DIV/0!</v>
      </c>
      <c r="N148" s="108" t="e">
        <f>'Summary Data'!AK2/'Work sheet'!$V148-1</f>
        <v>#DIV/0!</v>
      </c>
      <c r="O148" s="108" t="e">
        <f>'Summary Data'!AL2/'Work sheet'!$V148-1</f>
        <v>#DIV/0!</v>
      </c>
      <c r="P148" s="108" t="e">
        <f>'Summary Data'!AM2/'Work sheet'!$V148-1</f>
        <v>#DIV/0!</v>
      </c>
      <c r="Q148" s="108" t="e">
        <f>'Summary Data'!AN2/'Work sheet'!$V148-1</f>
        <v>#DIV/0!</v>
      </c>
      <c r="R148" s="108" t="e">
        <f>'Summary Data'!AO2/'Work sheet'!$V148-1</f>
        <v>#DIV/0!</v>
      </c>
      <c r="S148" s="108" t="e">
        <f>'Summary Data'!AP2/'Work sheet'!$V148-1</f>
        <v>#DIV/0!</v>
      </c>
      <c r="T148" s="108" t="e">
        <f>'Summary Data'!AQ2/'Work sheet'!$V148-1</f>
        <v>#DIV/0!</v>
      </c>
      <c r="U148" s="73"/>
      <c r="V148" s="61">
        <f>AVERAGE('Summary Data'!Z2:AQ2)</f>
        <v>0</v>
      </c>
    </row>
  </sheetData>
  <mergeCells count="29">
    <mergeCell ref="A145:V145"/>
    <mergeCell ref="A65:V65"/>
    <mergeCell ref="A85:V85"/>
    <mergeCell ref="A105:V105"/>
    <mergeCell ref="A125:V125"/>
    <mergeCell ref="I45:K45"/>
    <mergeCell ref="L45:N45"/>
    <mergeCell ref="F47:G47"/>
    <mergeCell ref="B45:D45"/>
    <mergeCell ref="F45:G45"/>
    <mergeCell ref="B23:K23"/>
    <mergeCell ref="B24:F24"/>
    <mergeCell ref="G24:K24"/>
    <mergeCell ref="B44:G44"/>
    <mergeCell ref="I44:O44"/>
    <mergeCell ref="J3:K3"/>
    <mergeCell ref="L3:M3"/>
    <mergeCell ref="N3:O3"/>
    <mergeCell ref="P3:Q3"/>
    <mergeCell ref="B3:C3"/>
    <mergeCell ref="D3:E3"/>
    <mergeCell ref="F3:G3"/>
    <mergeCell ref="H3:I3"/>
    <mergeCell ref="B1:I1"/>
    <mergeCell ref="J1:Q1"/>
    <mergeCell ref="B2:E2"/>
    <mergeCell ref="F2:I2"/>
    <mergeCell ref="J2:M2"/>
    <mergeCell ref="N2:Q2"/>
  </mergeCells>
  <printOptions/>
  <pageMargins left="0.75" right="0.75" top="1" bottom="1" header="0.5" footer="0.5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Ezio Todesco</cp:lastModifiedBy>
  <cp:lastPrinted>2001-03-07T16:35:00Z</cp:lastPrinted>
  <dcterms:created xsi:type="dcterms:W3CDTF">2000-11-02T16:53:37Z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