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9.xml" ContentType="application/vnd.openxmlformats-officedocument.drawing+xml"/>
  <Override PartName="/xl/chartsheets/sheet6.xml" ContentType="application/vnd.openxmlformats-officedocument.spreadsheetml.chartsheet+xml"/>
  <Override PartName="/xl/drawings/drawing1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7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12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60" windowWidth="7890" windowHeight="7710" tabRatio="856" activeTab="8"/>
  </bookViews>
  <sheets>
    <sheet name="Original data" sheetId="1" r:id="rId1"/>
    <sheet name="Summary Data" sheetId="2" r:id="rId2"/>
    <sheet name="C1 module" sheetId="3" r:id="rId3"/>
    <sheet name="C1 direction" sheetId="4" r:id="rId4"/>
    <sheet name="Harmonics" sheetId="5" r:id="rId5"/>
    <sheet name="Harmonics averages" sheetId="6" r:id="rId6"/>
    <sheet name="Harmonics sigma" sheetId="7" r:id="rId7"/>
    <sheet name="Dx Dy" sheetId="8" r:id="rId8"/>
    <sheet name="Work sheet" sheetId="9" r:id="rId9"/>
  </sheets>
  <definedNames/>
  <calcPr fullCalcOnLoad="1"/>
</workbook>
</file>

<file path=xl/sharedStrings.xml><?xml version="1.0" encoding="utf-8"?>
<sst xmlns="http://schemas.openxmlformats.org/spreadsheetml/2006/main" count="395" uniqueCount="138">
  <si>
    <t>File</t>
  </si>
  <si>
    <t>C1</t>
  </si>
  <si>
    <t>Multipoles</t>
  </si>
  <si>
    <t>Position 1</t>
  </si>
  <si>
    <t>Position 2</t>
  </si>
  <si>
    <t>Position 3</t>
  </si>
  <si>
    <t>Position 4</t>
  </si>
  <si>
    <t>Position 5</t>
  </si>
  <si>
    <t>Position 6</t>
  </si>
  <si>
    <t>Position 7</t>
  </si>
  <si>
    <t>Position 8</t>
  </si>
  <si>
    <t>Position 9</t>
  </si>
  <si>
    <t>Position 10</t>
  </si>
  <si>
    <t>Position 11</t>
  </si>
  <si>
    <t>Position 12</t>
  </si>
  <si>
    <t>Position 13</t>
  </si>
  <si>
    <t>Position 14</t>
  </si>
  <si>
    <t>Position 15</t>
  </si>
  <si>
    <t>Position 16</t>
  </si>
  <si>
    <t>Position 17</t>
  </si>
  <si>
    <t>Position 18</t>
  </si>
  <si>
    <t>Position 19</t>
  </si>
  <si>
    <t>Position 20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</si>
  <si>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</si>
  <si>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</si>
  <si>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</si>
  <si>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</si>
  <si>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</si>
  <si>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</si>
  <si>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</si>
  <si>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</si>
  <si>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</si>
  <si>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</si>
  <si>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</si>
  <si>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</si>
  <si>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</si>
  <si>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</si>
  <si>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</si>
  <si>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</si>
  <si>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</si>
  <si>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</si>
  <si>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</si>
  <si>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</si>
  <si>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</si>
  <si>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</si>
  <si>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</si>
  <si>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</si>
  <si>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</si>
  <si>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</si>
  <si>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</si>
  <si>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</si>
  <si>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</si>
  <si>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</si>
  <si>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</si>
  <si>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</si>
  <si>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</si>
  <si>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</si>
  <si>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Integrals</t>
  </si>
  <si>
    <t>Dx (mm)</t>
  </si>
  <si>
    <t>Dy (mm)</t>
  </si>
  <si>
    <t>Angle (mrad)</t>
  </si>
  <si>
    <t>C1 (mT)</t>
  </si>
  <si>
    <t>Measured harmonics- Aperture 1</t>
  </si>
  <si>
    <t>Measured harmonics- Aperture 2</t>
  </si>
  <si>
    <t>Zero vector</t>
  </si>
  <si>
    <t>normal multipoles</t>
  </si>
  <si>
    <t>skew multipoles</t>
  </si>
  <si>
    <t>average</t>
  </si>
  <si>
    <t>sigma</t>
  </si>
  <si>
    <t>Specified harmonics</t>
  </si>
  <si>
    <t>normal harmonics</t>
  </si>
  <si>
    <t>skew harmonics</t>
  </si>
  <si>
    <t>uncertain</t>
  </si>
  <si>
    <t>min</t>
  </si>
  <si>
    <t>max</t>
  </si>
  <si>
    <t xml:space="preserve">average </t>
  </si>
  <si>
    <t>Random harmonics</t>
  </si>
  <si>
    <t>d (mm)</t>
  </si>
  <si>
    <t>sig(n)=d alpha beta^n</t>
  </si>
  <si>
    <t>normal</t>
  </si>
  <si>
    <t>skew</t>
  </si>
  <si>
    <t>Scaling law constants</t>
  </si>
  <si>
    <t>alpha</t>
  </si>
  <si>
    <t>beta</t>
  </si>
  <si>
    <t>ten times !</t>
  </si>
  <si>
    <t>position 1</t>
  </si>
  <si>
    <t>position 2</t>
  </si>
  <si>
    <t>position 3</t>
  </si>
  <si>
    <t>position 4</t>
  </si>
  <si>
    <t>position 5</t>
  </si>
  <si>
    <t>ten times!</t>
  </si>
  <si>
    <t>central positions (2:19)</t>
  </si>
  <si>
    <t>all positions (1:20)</t>
  </si>
  <si>
    <t>gamma</t>
  </si>
  <si>
    <t>position 6</t>
  </si>
  <si>
    <t>position 7</t>
  </si>
  <si>
    <t>position 8</t>
  </si>
  <si>
    <t>position 9</t>
  </si>
  <si>
    <t>position 10</t>
  </si>
  <si>
    <t>position 11</t>
  </si>
  <si>
    <t>position 12</t>
  </si>
  <si>
    <t>position 13</t>
  </si>
  <si>
    <t>position 14</t>
  </si>
  <si>
    <t>position 15</t>
  </si>
  <si>
    <t>position 16</t>
  </si>
  <si>
    <t>position 17</t>
  </si>
  <si>
    <t>position 18</t>
  </si>
  <si>
    <t>position 19</t>
  </si>
  <si>
    <t>position 20</t>
  </si>
  <si>
    <t>integral</t>
  </si>
  <si>
    <t>File name</t>
  </si>
  <si>
    <t>Component ID</t>
  </si>
  <si>
    <t>Serial Number</t>
  </si>
  <si>
    <t>Firm Name</t>
  </si>
  <si>
    <t>Test Operator</t>
  </si>
  <si>
    <t>Test Controller</t>
  </si>
  <si>
    <t>Date of test</t>
  </si>
  <si>
    <t>Time of test</t>
  </si>
  <si>
    <t>Test Type</t>
  </si>
  <si>
    <t>ITP number</t>
  </si>
  <si>
    <t>Magnetic Measures</t>
  </si>
  <si>
    <t>O. Pagano</t>
  </si>
  <si>
    <t>ave</t>
  </si>
  <si>
    <t>Expected harmonics (no uncertainty)</t>
  </si>
  <si>
    <t>Magnetic length (m)</t>
  </si>
  <si>
    <t xml:space="preserve"> </t>
  </si>
  <si>
    <t>Measured harmonics along the axis with local feed down - Aperture 1 - Normal</t>
  </si>
  <si>
    <t>Measured harmonics along the axis with local feed down- Aperture 1 - Skew</t>
  </si>
  <si>
    <t>Measured harmonics along the axis with local feed down - Aperture 2 - Normal</t>
  </si>
  <si>
    <t>Measured harmonics along the axis with local feed down - Aperture 2 - Skew</t>
  </si>
  <si>
    <t>Relative main field module along the axis</t>
  </si>
  <si>
    <t>Aperture 1 - Collared coils</t>
  </si>
  <si>
    <t xml:space="preserve"> Aperture 2 - Collared coils</t>
  </si>
  <si>
    <t>Ref. Test Proced.</t>
  </si>
  <si>
    <t>CERN IT 2708/LHC/LHC Rev 1.1 Annex b.18</t>
  </si>
  <si>
    <t>MBP2N2</t>
  </si>
  <si>
    <t>Noell</t>
  </si>
  <si>
    <t>Aperture 2 - Collared coils</t>
  </si>
</sst>
</file>

<file path=xl/styles.xml><?xml version="1.0" encoding="utf-8"?>
<styleSheet xmlns="http://schemas.openxmlformats.org/spreadsheetml/2006/main">
  <numFmts count="28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0.000"/>
    <numFmt numFmtId="165" formatCode="0.0"/>
    <numFmt numFmtId="166" formatCode="0.000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##"/>
    <numFmt numFmtId="176" formatCode="0.00E+0"/>
    <numFmt numFmtId="177" formatCode="0.0###"/>
    <numFmt numFmtId="178" formatCode="0.0#"/>
    <numFmt numFmtId="179" formatCode="0.000E+00"/>
    <numFmt numFmtId="180" formatCode="0.00000"/>
    <numFmt numFmtId="181" formatCode="00000"/>
    <numFmt numFmtId="182" formatCode="0.0000E+00"/>
    <numFmt numFmtId="183" formatCode="dd/mm/yyyy"/>
  </numFmts>
  <fonts count="2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2.25"/>
      <name val="Arial"/>
      <family val="2"/>
    </font>
    <font>
      <sz val="8"/>
      <color indexed="8"/>
      <name val="Times New Roman"/>
      <family val="1"/>
    </font>
    <font>
      <b/>
      <sz val="20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b/>
      <sz val="13.5"/>
      <name val="Arial"/>
      <family val="2"/>
    </font>
    <font>
      <sz val="9.75"/>
      <name val="Arial"/>
      <family val="0"/>
    </font>
    <font>
      <b/>
      <sz val="11"/>
      <name val="Arial"/>
      <family val="2"/>
    </font>
    <font>
      <sz val="13.5"/>
      <name val="Arial"/>
      <family val="2"/>
    </font>
    <font>
      <sz val="10.25"/>
      <name val="Arial"/>
      <family val="0"/>
    </font>
    <font>
      <b/>
      <sz val="14.25"/>
      <name val="Arial"/>
      <family val="2"/>
    </font>
    <font>
      <b/>
      <sz val="17.5"/>
      <name val="Arial"/>
      <family val="2"/>
    </font>
    <font>
      <b/>
      <sz val="13"/>
      <name val="Arial"/>
      <family val="2"/>
    </font>
    <font>
      <sz val="9.5"/>
      <name val="Arial"/>
      <family val="0"/>
    </font>
    <font>
      <b/>
      <sz val="17.25"/>
      <name val="Arial"/>
      <family val="2"/>
    </font>
    <font>
      <b/>
      <sz val="13.25"/>
      <name val="Arial"/>
      <family val="2"/>
    </font>
    <font>
      <sz val="9.25"/>
      <name val="Arial"/>
      <family val="0"/>
    </font>
    <font>
      <b/>
      <sz val="10.25"/>
      <name val="Arial"/>
      <family val="2"/>
    </font>
    <font>
      <b/>
      <sz val="9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9" xfId="0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3" fillId="0" borderId="7" xfId="0" applyNumberFormat="1" applyFont="1" applyBorder="1" applyAlignment="1">
      <alignment/>
    </xf>
    <xf numFmtId="164" fontId="3" fillId="0" borderId="8" xfId="0" applyNumberFormat="1" applyFont="1" applyBorder="1" applyAlignment="1">
      <alignment/>
    </xf>
    <xf numFmtId="1" fontId="0" fillId="0" borderId="0" xfId="0" applyNumberFormat="1" applyAlignment="1">
      <alignment/>
    </xf>
    <xf numFmtId="1" fontId="3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" fontId="0" fillId="0" borderId="5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0" fontId="5" fillId="0" borderId="6" xfId="0" applyFont="1" applyBorder="1" applyAlignment="1">
      <alignment/>
    </xf>
    <xf numFmtId="164" fontId="5" fillId="0" borderId="6" xfId="0" applyNumberFormat="1" applyFont="1" applyBorder="1" applyAlignment="1">
      <alignment/>
    </xf>
    <xf numFmtId="164" fontId="4" fillId="0" borderId="4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8" xfId="0" applyNumberFormat="1" applyFont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164" fontId="0" fillId="0" borderId="6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1" fontId="2" fillId="0" borderId="19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64" fontId="2" fillId="0" borderId="20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164" fontId="2" fillId="0" borderId="8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/>
    </xf>
    <xf numFmtId="166" fontId="2" fillId="0" borderId="14" xfId="0" applyNumberFormat="1" applyFont="1" applyBorder="1" applyAlignment="1">
      <alignment horizontal="center"/>
    </xf>
    <xf numFmtId="166" fontId="2" fillId="0" borderId="15" xfId="0" applyNumberFormat="1" applyFont="1" applyBorder="1" applyAlignment="1">
      <alignment horizontal="center"/>
    </xf>
    <xf numFmtId="166" fontId="2" fillId="0" borderId="15" xfId="0" applyNumberFormat="1" applyFont="1" applyBorder="1" applyAlignment="1">
      <alignment/>
    </xf>
    <xf numFmtId="166" fontId="2" fillId="0" borderId="19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66" fontId="2" fillId="0" borderId="12" xfId="0" applyNumberFormat="1" applyFont="1" applyBorder="1" applyAlignment="1">
      <alignment/>
    </xf>
    <xf numFmtId="166" fontId="2" fillId="0" borderId="7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164" fontId="8" fillId="0" borderId="0" xfId="0" applyNumberFormat="1" applyFont="1" applyFill="1" applyBorder="1" applyAlignment="1">
      <alignment horizontal="left"/>
    </xf>
    <xf numFmtId="1" fontId="2" fillId="0" borderId="23" xfId="0" applyNumberFormat="1" applyFont="1" applyBorder="1" applyAlignment="1">
      <alignment/>
    </xf>
    <xf numFmtId="164" fontId="2" fillId="0" borderId="24" xfId="0" applyNumberFormat="1" applyFont="1" applyBorder="1" applyAlignment="1">
      <alignment/>
    </xf>
    <xf numFmtId="1" fontId="2" fillId="0" borderId="24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9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9" xfId="0" applyNumberFormat="1" applyFont="1" applyBorder="1" applyAlignment="1">
      <alignment/>
    </xf>
    <xf numFmtId="0" fontId="0" fillId="0" borderId="4" xfId="0" applyBorder="1" applyAlignment="1">
      <alignment/>
    </xf>
    <xf numFmtId="2" fontId="2" fillId="0" borderId="19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2" fontId="2" fillId="0" borderId="9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2" fontId="2" fillId="0" borderId="7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2" fillId="0" borderId="8" xfId="0" applyNumberFormat="1" applyFont="1" applyBorder="1" applyAlignment="1">
      <alignment/>
    </xf>
    <xf numFmtId="2" fontId="0" fillId="0" borderId="7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19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0" fontId="2" fillId="0" borderId="12" xfId="0" applyFont="1" applyBorder="1" applyAlignment="1">
      <alignment/>
    </xf>
    <xf numFmtId="180" fontId="2" fillId="0" borderId="7" xfId="0" applyNumberFormat="1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166" fontId="0" fillId="0" borderId="7" xfId="0" applyNumberFormat="1" applyFont="1" applyBorder="1" applyAlignment="1">
      <alignment horizontal="center"/>
    </xf>
    <xf numFmtId="166" fontId="0" fillId="0" borderId="8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MBP2N2 - Collared coils - Main field relative module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1"/>
          <c:w val="0.9465"/>
          <c:h val="0.81725"/>
        </c:manualLayout>
      </c:layout>
      <c:scatterChart>
        <c:scatterStyle val="lineMarker"/>
        <c:varyColors val="0"/>
        <c:ser>
          <c:idx val="0"/>
          <c:order val="0"/>
          <c:tx>
            <c:v>Aperture 1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'Work sheet'!$A$128:$A$142</c:f>
              <c:numCache>
                <c:ptCount val="1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</c:numCache>
            </c:numRef>
          </c:xVal>
          <c:yVal>
            <c:numRef>
              <c:f>'Work sheet'!$C$147:$T$147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Aperture 2</c:v>
          </c:tx>
          <c:spPr>
            <a:ln w="3175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'Work sheet'!$A$128:$A$142</c:f>
              <c:numCache>
                <c:ptCount val="1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</c:numCache>
            </c:numRef>
          </c:xVal>
          <c:yVal>
            <c:numRef>
              <c:f>'Work sheet'!$C$148:$T$148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</c:ser>
        <c:axId val="8296884"/>
        <c:axId val="7563093"/>
      </c:scatterChart>
      <c:valAx>
        <c:axId val="8296884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Positions along the axis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7563093"/>
        <c:crossesAt val="0"/>
        <c:crossBetween val="midCat"/>
        <c:dispUnits/>
      </c:valAx>
      <c:valAx>
        <c:axId val="75630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DB/B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.0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8296884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37125"/>
          <c:y val="0.28025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114"/>
          <c:w val="0.39325"/>
          <c:h val="0.825"/>
        </c:manualLayout>
      </c:layout>
      <c:lineChart>
        <c:grouping val="standard"/>
        <c:varyColors val="0"/>
        <c:axId val="44231886"/>
        <c:axId val="62542655"/>
      </c:lineChart>
      <c:catAx>
        <c:axId val="44231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2542655"/>
        <c:crosses val="autoZero"/>
        <c:auto val="1"/>
        <c:lblOffset val="100"/>
        <c:noMultiLvlLbl val="0"/>
      </c:catAx>
      <c:valAx>
        <c:axId val="62542655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crossAx val="442318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MBP2N2 - Collared coils - Main field direction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1"/>
          <c:w val="0.9465"/>
          <c:h val="0.81725"/>
        </c:manualLayout>
      </c:layout>
      <c:scatterChart>
        <c:scatterStyle val="lineMarker"/>
        <c:varyColors val="0"/>
        <c:ser>
          <c:idx val="0"/>
          <c:order val="0"/>
          <c:tx>
            <c:v>Aperture 1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'Summary Data'!$B$3:$U$3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Aperture 2</c:v>
          </c:tx>
          <c:spPr>
            <a:ln w="3175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'Summary Data'!$Y$3:$AR$3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axId val="958974"/>
        <c:axId val="8630767"/>
      </c:scatterChart>
      <c:valAx>
        <c:axId val="958974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Positions along the axis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1" i="0" u="none" baseline="0">
                <a:latin typeface="Arial"/>
                <a:ea typeface="Arial"/>
                <a:cs typeface="Arial"/>
              </a:defRPr>
            </a:pPr>
          </a:p>
        </c:txPr>
        <c:crossAx val="8630767"/>
        <c:crosses val="autoZero"/>
        <c:crossBetween val="midCat"/>
        <c:dispUnits/>
      </c:valAx>
      <c:valAx>
        <c:axId val="8630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Angle (mrad)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25" b="1" i="0" u="none" baseline="0">
                <a:latin typeface="Arial"/>
                <a:ea typeface="Arial"/>
                <a:cs typeface="Arial"/>
              </a:defRPr>
            </a:pPr>
          </a:p>
        </c:txPr>
        <c:crossAx val="958974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87"/>
          <c:y val="0.20675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MBP2N2 - Collared coils - Harmonics along the axis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sheet'!$C$68:$C$83</c:f>
              <c:numCache>
                <c:ptCount val="16"/>
                <c:pt idx="0">
                  <c:v>-1.3407262198064354</c:v>
                </c:pt>
                <c:pt idx="1">
                  <c:v>3.7917477669067803</c:v>
                </c:pt>
                <c:pt idx="2">
                  <c:v>-0.2392606173382649</c:v>
                </c:pt>
                <c:pt idx="3">
                  <c:v>-0.18104545991941257</c:v>
                </c:pt>
                <c:pt idx="4">
                  <c:v>0.004485182843524331</c:v>
                </c:pt>
                <c:pt idx="5">
                  <c:v>0.6470641167431898</c:v>
                </c:pt>
                <c:pt idx="6">
                  <c:v>0.014174927193348976</c:v>
                </c:pt>
                <c:pt idx="7">
                  <c:v>0.2906156429682653</c:v>
                </c:pt>
                <c:pt idx="8">
                  <c:v>0</c:v>
                </c:pt>
                <c:pt idx="9">
                  <c:v>0.7496425558746327</c:v>
                </c:pt>
                <c:pt idx="10">
                  <c:v>-0.023696677671169605</c:v>
                </c:pt>
                <c:pt idx="11">
                  <c:v>0.8196147660449191</c:v>
                </c:pt>
                <c:pt idx="12">
                  <c:v>0.012212471768118738</c:v>
                </c:pt>
                <c:pt idx="13">
                  <c:v>0.2972106989972915</c:v>
                </c:pt>
                <c:pt idx="14">
                  <c:v>0.010189996339251519</c:v>
                </c:pt>
                <c:pt idx="15">
                  <c:v>-0.6557235103745294</c:v>
                </c:pt>
              </c:numCache>
            </c:numRef>
          </c:val>
        </c:ser>
        <c:ser>
          <c:idx val="2"/>
          <c:order val="1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sheet'!$D$68:$D$83</c:f>
              <c:numCache>
                <c:ptCount val="16"/>
                <c:pt idx="0">
                  <c:v>-1.5922961622893423</c:v>
                </c:pt>
                <c:pt idx="1">
                  <c:v>3.442985132563633</c:v>
                </c:pt>
                <c:pt idx="2">
                  <c:v>-0.21899646970018713</c:v>
                </c:pt>
                <c:pt idx="3">
                  <c:v>-0.053759955352866665</c:v>
                </c:pt>
                <c:pt idx="4">
                  <c:v>0.010474626786743359</c:v>
                </c:pt>
                <c:pt idx="5">
                  <c:v>0.7663645840017662</c:v>
                </c:pt>
                <c:pt idx="6">
                  <c:v>-0.01176883255116902</c:v>
                </c:pt>
                <c:pt idx="7">
                  <c:v>0.29554846472345797</c:v>
                </c:pt>
                <c:pt idx="8">
                  <c:v>0</c:v>
                </c:pt>
                <c:pt idx="9">
                  <c:v>0.7499686630009089</c:v>
                </c:pt>
                <c:pt idx="10">
                  <c:v>-0.018478966055542317</c:v>
                </c:pt>
                <c:pt idx="11">
                  <c:v>0.8001837158678979</c:v>
                </c:pt>
                <c:pt idx="12">
                  <c:v>0.014844859925258153</c:v>
                </c:pt>
                <c:pt idx="13">
                  <c:v>0.2786504184543789</c:v>
                </c:pt>
                <c:pt idx="14">
                  <c:v>-2.429483521235176E-06</c:v>
                </c:pt>
                <c:pt idx="15">
                  <c:v>-0.6536954306686366</c:v>
                </c:pt>
              </c:numCache>
            </c:numRef>
          </c:val>
        </c:ser>
        <c:ser>
          <c:idx val="3"/>
          <c:order val="2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sheet'!$E$68:$E$83</c:f>
              <c:numCache>
                <c:ptCount val="16"/>
                <c:pt idx="0">
                  <c:v>-0.6616702373035959</c:v>
                </c:pt>
                <c:pt idx="1">
                  <c:v>3.1163238482340923</c:v>
                </c:pt>
                <c:pt idx="2">
                  <c:v>-0.4266836672415957</c:v>
                </c:pt>
                <c:pt idx="3">
                  <c:v>-0.014583332849770108</c:v>
                </c:pt>
                <c:pt idx="4">
                  <c:v>-0.07922429024582874</c:v>
                </c:pt>
                <c:pt idx="5">
                  <c:v>0.7979979673412533</c:v>
                </c:pt>
                <c:pt idx="6">
                  <c:v>-0.012404013370897988</c:v>
                </c:pt>
                <c:pt idx="7">
                  <c:v>0.2798031454922575</c:v>
                </c:pt>
                <c:pt idx="8">
                  <c:v>-1.3877787807814457E-17</c:v>
                </c:pt>
                <c:pt idx="9">
                  <c:v>0.7499215505483448</c:v>
                </c:pt>
                <c:pt idx="10">
                  <c:v>-0.005241367424130092</c:v>
                </c:pt>
                <c:pt idx="11">
                  <c:v>0.8111400462245146</c:v>
                </c:pt>
                <c:pt idx="12">
                  <c:v>0.017283681600470578</c:v>
                </c:pt>
                <c:pt idx="13">
                  <c:v>0.28642832612106917</c:v>
                </c:pt>
                <c:pt idx="14">
                  <c:v>-0.0011745619459367813</c:v>
                </c:pt>
                <c:pt idx="15">
                  <c:v>-0.6517024787082988</c:v>
                </c:pt>
              </c:numCache>
            </c:numRef>
          </c:val>
        </c:ser>
        <c:ser>
          <c:idx val="4"/>
          <c:order val="3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sheet'!$F$68:$F$83</c:f>
              <c:numCache>
                <c:ptCount val="16"/>
                <c:pt idx="0">
                  <c:v>-1.1723709955661292</c:v>
                </c:pt>
                <c:pt idx="1">
                  <c:v>3.0948492751608043</c:v>
                </c:pt>
                <c:pt idx="2">
                  <c:v>-0.7395880628495078</c:v>
                </c:pt>
                <c:pt idx="3">
                  <c:v>-0.11863698559079337</c:v>
                </c:pt>
                <c:pt idx="4">
                  <c:v>0.06731151333409434</c:v>
                </c:pt>
                <c:pt idx="5">
                  <c:v>0.783682800096809</c:v>
                </c:pt>
                <c:pt idx="6">
                  <c:v>-0.002593321964184544</c:v>
                </c:pt>
                <c:pt idx="7">
                  <c:v>0.24789163372761788</c:v>
                </c:pt>
                <c:pt idx="8">
                  <c:v>-1.3877787807814457E-17</c:v>
                </c:pt>
                <c:pt idx="9">
                  <c:v>0.7415659786303013</c:v>
                </c:pt>
                <c:pt idx="10">
                  <c:v>-0.015528025722535864</c:v>
                </c:pt>
                <c:pt idx="11">
                  <c:v>0.8040681423563552</c:v>
                </c:pt>
                <c:pt idx="12">
                  <c:v>0.030024664432327056</c:v>
                </c:pt>
                <c:pt idx="13">
                  <c:v>0.2950971961102867</c:v>
                </c:pt>
                <c:pt idx="14">
                  <c:v>-0.005150440091995258</c:v>
                </c:pt>
                <c:pt idx="15">
                  <c:v>-0.6507087307600458</c:v>
                </c:pt>
              </c:numCache>
            </c:numRef>
          </c:val>
        </c:ser>
        <c:ser>
          <c:idx val="5"/>
          <c:order val="4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sheet'!$G$68:$G$83</c:f>
              <c:numCache>
                <c:ptCount val="16"/>
                <c:pt idx="0">
                  <c:v>-1.2969869750129166</c:v>
                </c:pt>
                <c:pt idx="1">
                  <c:v>3.7587926055113052</c:v>
                </c:pt>
                <c:pt idx="2">
                  <c:v>-0.4918419094827541</c:v>
                </c:pt>
                <c:pt idx="3">
                  <c:v>-0.41768982707269214</c:v>
                </c:pt>
                <c:pt idx="4">
                  <c:v>-0.08015865508561551</c:v>
                </c:pt>
                <c:pt idx="5">
                  <c:v>0.7281923411454864</c:v>
                </c:pt>
                <c:pt idx="6">
                  <c:v>0.031953483774327926</c:v>
                </c:pt>
                <c:pt idx="7">
                  <c:v>0.244816918435578</c:v>
                </c:pt>
                <c:pt idx="8">
                  <c:v>0</c:v>
                </c:pt>
                <c:pt idx="9">
                  <c:v>0.7496811544895103</c:v>
                </c:pt>
                <c:pt idx="10">
                  <c:v>-0.02101517113448584</c:v>
                </c:pt>
                <c:pt idx="11">
                  <c:v>0.8460677602104367</c:v>
                </c:pt>
                <c:pt idx="12">
                  <c:v>-0.004658514970391327</c:v>
                </c:pt>
                <c:pt idx="13">
                  <c:v>0.27273641104733076</c:v>
                </c:pt>
                <c:pt idx="14">
                  <c:v>0.01588458677183973</c:v>
                </c:pt>
                <c:pt idx="15">
                  <c:v>-0.6509552704167397</c:v>
                </c:pt>
              </c:numCache>
            </c:numRef>
          </c:val>
        </c:ser>
        <c:ser>
          <c:idx val="6"/>
          <c:order val="5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sheet'!$H$68:$H$83</c:f>
              <c:numCache>
                <c:ptCount val="16"/>
                <c:pt idx="0">
                  <c:v>-0.9533330559685925</c:v>
                </c:pt>
                <c:pt idx="1">
                  <c:v>3.7653899369095716</c:v>
                </c:pt>
                <c:pt idx="2">
                  <c:v>-0.36926431032523777</c:v>
                </c:pt>
                <c:pt idx="3">
                  <c:v>-0.19390468277094294</c:v>
                </c:pt>
                <c:pt idx="4">
                  <c:v>-0.1881576614884244</c:v>
                </c:pt>
                <c:pt idx="5">
                  <c:v>0.770575459086938</c:v>
                </c:pt>
                <c:pt idx="6">
                  <c:v>-0.013860110895040117</c:v>
                </c:pt>
                <c:pt idx="7">
                  <c:v>0.28181045897201323</c:v>
                </c:pt>
                <c:pt idx="8">
                  <c:v>3.469446951953614E-18</c:v>
                </c:pt>
                <c:pt idx="9">
                  <c:v>0.7482552291867822</c:v>
                </c:pt>
                <c:pt idx="10">
                  <c:v>-0.018477915818519035</c:v>
                </c:pt>
                <c:pt idx="11">
                  <c:v>0.8101997187746889</c:v>
                </c:pt>
                <c:pt idx="12">
                  <c:v>0.000958150165758149</c:v>
                </c:pt>
                <c:pt idx="13">
                  <c:v>0.2629705479941533</c:v>
                </c:pt>
                <c:pt idx="14">
                  <c:v>0.01208781408562537</c:v>
                </c:pt>
                <c:pt idx="15">
                  <c:v>-0.6466385162735173</c:v>
                </c:pt>
              </c:numCache>
            </c:numRef>
          </c:val>
        </c:ser>
        <c:ser>
          <c:idx val="7"/>
          <c:order val="6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sheet'!$I$68:$I$83</c:f>
              <c:numCache>
                <c:ptCount val="16"/>
                <c:pt idx="0">
                  <c:v>-1.0283212616443012</c:v>
                </c:pt>
                <c:pt idx="1">
                  <c:v>3.7730518225931724</c:v>
                </c:pt>
                <c:pt idx="2">
                  <c:v>-0.24225469254080906</c:v>
                </c:pt>
                <c:pt idx="3">
                  <c:v>-0.31237296522714264</c:v>
                </c:pt>
                <c:pt idx="4">
                  <c:v>-0.14757712806350282</c:v>
                </c:pt>
                <c:pt idx="5">
                  <c:v>0.7451103479540208</c:v>
                </c:pt>
                <c:pt idx="6">
                  <c:v>-0.003384688107137164</c:v>
                </c:pt>
                <c:pt idx="7">
                  <c:v>0.26413925419215356</c:v>
                </c:pt>
                <c:pt idx="8">
                  <c:v>0</c:v>
                </c:pt>
                <c:pt idx="9">
                  <c:v>0.7482000219432501</c:v>
                </c:pt>
                <c:pt idx="10">
                  <c:v>-0.03359377910787494</c:v>
                </c:pt>
                <c:pt idx="11">
                  <c:v>0.8374421243225374</c:v>
                </c:pt>
                <c:pt idx="12">
                  <c:v>0.0047909122900557585</c:v>
                </c:pt>
                <c:pt idx="13">
                  <c:v>0.28957957941081935</c:v>
                </c:pt>
                <c:pt idx="14">
                  <c:v>0.0022070292180080553</c:v>
                </c:pt>
                <c:pt idx="15">
                  <c:v>-0.6497775642999928</c:v>
                </c:pt>
              </c:numCache>
            </c:numRef>
          </c:val>
        </c:ser>
        <c:ser>
          <c:idx val="8"/>
          <c:order val="7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sheet'!$J$68:$J$83</c:f>
              <c:numCache>
                <c:ptCount val="16"/>
                <c:pt idx="0">
                  <c:v>-1.2387246241205203</c:v>
                </c:pt>
                <c:pt idx="1">
                  <c:v>3.6448823629786955</c:v>
                </c:pt>
                <c:pt idx="2">
                  <c:v>-0.4694234544228034</c:v>
                </c:pt>
                <c:pt idx="3">
                  <c:v>-0.30887997352445695</c:v>
                </c:pt>
                <c:pt idx="4">
                  <c:v>-0.08429278193459755</c:v>
                </c:pt>
                <c:pt idx="5">
                  <c:v>0.714895714086064</c:v>
                </c:pt>
                <c:pt idx="6">
                  <c:v>0.012903481922339314</c:v>
                </c:pt>
                <c:pt idx="7">
                  <c:v>0.25936181746940506</c:v>
                </c:pt>
                <c:pt idx="8">
                  <c:v>0</c:v>
                </c:pt>
                <c:pt idx="9">
                  <c:v>0.7505018063934751</c:v>
                </c:pt>
                <c:pt idx="10">
                  <c:v>-0.008624666769516398</c:v>
                </c:pt>
                <c:pt idx="11">
                  <c:v>0.8262656828758658</c:v>
                </c:pt>
                <c:pt idx="12">
                  <c:v>0.012765018632406484</c:v>
                </c:pt>
                <c:pt idx="13">
                  <c:v>0.31497018228302054</c:v>
                </c:pt>
                <c:pt idx="14">
                  <c:v>-0.019274517357010766</c:v>
                </c:pt>
                <c:pt idx="15">
                  <c:v>-0.654488141440438</c:v>
                </c:pt>
              </c:numCache>
            </c:numRef>
          </c:val>
        </c:ser>
        <c:ser>
          <c:idx val="9"/>
          <c:order val="8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sheet'!$K$68:$K$83</c:f>
              <c:numCache>
                <c:ptCount val="16"/>
                <c:pt idx="0">
                  <c:v>-1.491438532086184</c:v>
                </c:pt>
                <c:pt idx="1">
                  <c:v>3.6772296989472997</c:v>
                </c:pt>
                <c:pt idx="2">
                  <c:v>-0.21455117261232387</c:v>
                </c:pt>
                <c:pt idx="3">
                  <c:v>-0.4670882383389332</c:v>
                </c:pt>
                <c:pt idx="4">
                  <c:v>-0.06838211593514873</c:v>
                </c:pt>
                <c:pt idx="5">
                  <c:v>0.7528007948775557</c:v>
                </c:pt>
                <c:pt idx="6">
                  <c:v>0.0074964927014274305</c:v>
                </c:pt>
                <c:pt idx="7">
                  <c:v>0.25757155234943513</c:v>
                </c:pt>
                <c:pt idx="8">
                  <c:v>-3.469446951953614E-18</c:v>
                </c:pt>
                <c:pt idx="9">
                  <c:v>0.7432666403719218</c:v>
                </c:pt>
                <c:pt idx="10">
                  <c:v>-0.021839363554450035</c:v>
                </c:pt>
                <c:pt idx="11">
                  <c:v>0.8647362640182065</c:v>
                </c:pt>
                <c:pt idx="12">
                  <c:v>-0.02673488543433045</c:v>
                </c:pt>
                <c:pt idx="13">
                  <c:v>0.2821740621074657</c:v>
                </c:pt>
                <c:pt idx="14">
                  <c:v>0.01061878892941728</c:v>
                </c:pt>
                <c:pt idx="15">
                  <c:v>-0.6565750504616394</c:v>
                </c:pt>
              </c:numCache>
            </c:numRef>
          </c:val>
        </c:ser>
        <c:ser>
          <c:idx val="10"/>
          <c:order val="9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sheet'!$L$68:$L$83</c:f>
              <c:numCache>
                <c:ptCount val="16"/>
                <c:pt idx="0">
                  <c:v>-1.1775724889868897</c:v>
                </c:pt>
                <c:pt idx="1">
                  <c:v>4.054111807481943</c:v>
                </c:pt>
                <c:pt idx="2">
                  <c:v>-0.2987195509682081</c:v>
                </c:pt>
                <c:pt idx="3">
                  <c:v>-0.17848557556836503</c:v>
                </c:pt>
                <c:pt idx="4">
                  <c:v>-0.08760133433091367</c:v>
                </c:pt>
                <c:pt idx="5">
                  <c:v>0.8097595682981344</c:v>
                </c:pt>
                <c:pt idx="6">
                  <c:v>-0.0024208465458770353</c:v>
                </c:pt>
                <c:pt idx="7">
                  <c:v>0.2914830942010778</c:v>
                </c:pt>
                <c:pt idx="8">
                  <c:v>-6.938893903907228E-18</c:v>
                </c:pt>
                <c:pt idx="9">
                  <c:v>0.7491007551062709</c:v>
                </c:pt>
                <c:pt idx="10">
                  <c:v>0.007999009100055288</c:v>
                </c:pt>
                <c:pt idx="11">
                  <c:v>0.8276459788238819</c:v>
                </c:pt>
                <c:pt idx="12">
                  <c:v>0.008476613719755643</c:v>
                </c:pt>
                <c:pt idx="13">
                  <c:v>0.27015781564252456</c:v>
                </c:pt>
                <c:pt idx="14">
                  <c:v>0.011497719124353708</c:v>
                </c:pt>
                <c:pt idx="15">
                  <c:v>-0.6586811618792889</c:v>
                </c:pt>
              </c:numCache>
            </c:numRef>
          </c:val>
        </c:ser>
        <c:ser>
          <c:idx val="11"/>
          <c:order val="1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sheet'!$M$68:$M$83</c:f>
              <c:numCache>
                <c:ptCount val="16"/>
                <c:pt idx="0">
                  <c:v>-1.7567238829155942</c:v>
                </c:pt>
                <c:pt idx="1">
                  <c:v>3.6527863201289708</c:v>
                </c:pt>
                <c:pt idx="2">
                  <c:v>-0.3443150418264528</c:v>
                </c:pt>
                <c:pt idx="3">
                  <c:v>-0.12272903597637938</c:v>
                </c:pt>
                <c:pt idx="4">
                  <c:v>0.01563121022280169</c:v>
                </c:pt>
                <c:pt idx="5">
                  <c:v>0.766888345224594</c:v>
                </c:pt>
                <c:pt idx="6">
                  <c:v>-0.0014578649484244602</c:v>
                </c:pt>
                <c:pt idx="7">
                  <c:v>0.28264689633408724</c:v>
                </c:pt>
                <c:pt idx="8">
                  <c:v>-5.204170427930421E-18</c:v>
                </c:pt>
                <c:pt idx="9">
                  <c:v>0.7503569178887738</c:v>
                </c:pt>
                <c:pt idx="10">
                  <c:v>-0.051614708214908</c:v>
                </c:pt>
                <c:pt idx="11">
                  <c:v>0.8258852459260425</c:v>
                </c:pt>
                <c:pt idx="12">
                  <c:v>-0.004803012904692693</c:v>
                </c:pt>
                <c:pt idx="13">
                  <c:v>0.26365518710335106</c:v>
                </c:pt>
                <c:pt idx="14">
                  <c:v>0.01586709241933709</c:v>
                </c:pt>
                <c:pt idx="15">
                  <c:v>-0.6558449239852261</c:v>
                </c:pt>
              </c:numCache>
            </c:numRef>
          </c:val>
        </c:ser>
        <c:ser>
          <c:idx val="12"/>
          <c:order val="11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sheet'!$N$68:$N$83</c:f>
              <c:numCache>
                <c:ptCount val="16"/>
                <c:pt idx="0">
                  <c:v>-1.1273203196233956</c:v>
                </c:pt>
                <c:pt idx="1">
                  <c:v>3.5821361310563833</c:v>
                </c:pt>
                <c:pt idx="2">
                  <c:v>-0.3315082682800826</c:v>
                </c:pt>
                <c:pt idx="3">
                  <c:v>-0.26626586368550487</c:v>
                </c:pt>
                <c:pt idx="4">
                  <c:v>-0.06628731606511881</c:v>
                </c:pt>
                <c:pt idx="5">
                  <c:v>0.8165744329944711</c:v>
                </c:pt>
                <c:pt idx="6">
                  <c:v>-0.026042063410531745</c:v>
                </c:pt>
                <c:pt idx="7">
                  <c:v>0.28255509145280283</c:v>
                </c:pt>
                <c:pt idx="8">
                  <c:v>0</c:v>
                </c:pt>
                <c:pt idx="9">
                  <c:v>0.7420277508967236</c:v>
                </c:pt>
                <c:pt idx="10">
                  <c:v>0.007196754039158959</c:v>
                </c:pt>
                <c:pt idx="11">
                  <c:v>0.8168671859280509</c:v>
                </c:pt>
                <c:pt idx="12">
                  <c:v>0.022460323727161686</c:v>
                </c:pt>
                <c:pt idx="13">
                  <c:v>0.27177229442418593</c:v>
                </c:pt>
                <c:pt idx="14">
                  <c:v>0.005408120021676991</c:v>
                </c:pt>
                <c:pt idx="15">
                  <c:v>-0.6533581165776614</c:v>
                </c:pt>
              </c:numCache>
            </c:numRef>
          </c:val>
        </c:ser>
        <c:ser>
          <c:idx val="13"/>
          <c:order val="12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sheet'!$O$68:$O$83</c:f>
              <c:numCache>
                <c:ptCount val="16"/>
                <c:pt idx="0">
                  <c:v>-0.7506799717917838</c:v>
                </c:pt>
                <c:pt idx="1">
                  <c:v>3.9968938140170263</c:v>
                </c:pt>
                <c:pt idx="2">
                  <c:v>-0.37813913411373345</c:v>
                </c:pt>
                <c:pt idx="3">
                  <c:v>-0.10107576642352534</c:v>
                </c:pt>
                <c:pt idx="4">
                  <c:v>-0.16514382743150444</c:v>
                </c:pt>
                <c:pt idx="5">
                  <c:v>0.7985340287049068</c:v>
                </c:pt>
                <c:pt idx="6">
                  <c:v>-0.021289949292934384</c:v>
                </c:pt>
                <c:pt idx="7">
                  <c:v>0.26133148403526657</c:v>
                </c:pt>
                <c:pt idx="8">
                  <c:v>-1.3877787807814457E-17</c:v>
                </c:pt>
                <c:pt idx="9">
                  <c:v>0.748706750296716</c:v>
                </c:pt>
                <c:pt idx="10">
                  <c:v>-0.040364873064610736</c:v>
                </c:pt>
                <c:pt idx="11">
                  <c:v>0.8917217229637414</c:v>
                </c:pt>
                <c:pt idx="12">
                  <c:v>-0.003810191819678976</c:v>
                </c:pt>
                <c:pt idx="13">
                  <c:v>0.2789050761202386</c:v>
                </c:pt>
                <c:pt idx="14">
                  <c:v>0.01713096586681038</c:v>
                </c:pt>
                <c:pt idx="15">
                  <c:v>-0.657002383237836</c:v>
                </c:pt>
              </c:numCache>
            </c:numRef>
          </c:val>
        </c:ser>
        <c:ser>
          <c:idx val="14"/>
          <c:order val="13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sheet'!$P$68:$P$83</c:f>
              <c:numCache>
                <c:ptCount val="16"/>
                <c:pt idx="0">
                  <c:v>-1.0797540442140574</c:v>
                </c:pt>
                <c:pt idx="1">
                  <c:v>4.10805688243715</c:v>
                </c:pt>
                <c:pt idx="2">
                  <c:v>-0.1989962162138364</c:v>
                </c:pt>
                <c:pt idx="3">
                  <c:v>-0.15325567298742596</c:v>
                </c:pt>
                <c:pt idx="4">
                  <c:v>-0.01877833338160212</c:v>
                </c:pt>
                <c:pt idx="5">
                  <c:v>0.8241690441188995</c:v>
                </c:pt>
                <c:pt idx="6">
                  <c:v>-0.011664639022300062</c:v>
                </c:pt>
                <c:pt idx="7">
                  <c:v>0.2873849521710993</c:v>
                </c:pt>
                <c:pt idx="8">
                  <c:v>-5.551115123125783E-17</c:v>
                </c:pt>
                <c:pt idx="9">
                  <c:v>0.7424663183937008</c:v>
                </c:pt>
                <c:pt idx="10">
                  <c:v>0.00928387093206702</c:v>
                </c:pt>
                <c:pt idx="11">
                  <c:v>0.8187207881932944</c:v>
                </c:pt>
                <c:pt idx="12">
                  <c:v>0.0210484862164673</c:v>
                </c:pt>
                <c:pt idx="13">
                  <c:v>0.28946890322696306</c:v>
                </c:pt>
                <c:pt idx="14">
                  <c:v>-0.020303335951779994</c:v>
                </c:pt>
                <c:pt idx="15">
                  <c:v>-0.6531775965217437</c:v>
                </c:pt>
              </c:numCache>
            </c:numRef>
          </c:val>
        </c:ser>
        <c:ser>
          <c:idx val="15"/>
          <c:order val="14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sheet'!$Q$68:$Q$83</c:f>
              <c:numCache>
                <c:ptCount val="16"/>
                <c:pt idx="0">
                  <c:v>-0.6540827157362299</c:v>
                </c:pt>
                <c:pt idx="1">
                  <c:v>3.834801919519539</c:v>
                </c:pt>
                <c:pt idx="2">
                  <c:v>-0.284016679109762</c:v>
                </c:pt>
                <c:pt idx="3">
                  <c:v>-0.049453399894022344</c:v>
                </c:pt>
                <c:pt idx="4">
                  <c:v>-0.1571907713268058</c:v>
                </c:pt>
                <c:pt idx="5">
                  <c:v>0.8178428738622087</c:v>
                </c:pt>
                <c:pt idx="6">
                  <c:v>-0.010097563281253323</c:v>
                </c:pt>
                <c:pt idx="7">
                  <c:v>0.27489438104292996</c:v>
                </c:pt>
                <c:pt idx="8">
                  <c:v>0</c:v>
                </c:pt>
                <c:pt idx="9">
                  <c:v>0.7481375601851354</c:v>
                </c:pt>
                <c:pt idx="10">
                  <c:v>-0.005842681206667949</c:v>
                </c:pt>
                <c:pt idx="11">
                  <c:v>0.8102488060159967</c:v>
                </c:pt>
                <c:pt idx="12">
                  <c:v>0.03857576498091673</c:v>
                </c:pt>
                <c:pt idx="13">
                  <c:v>0.29585195987160373</c:v>
                </c:pt>
                <c:pt idx="14">
                  <c:v>-0.00048071135732737774</c:v>
                </c:pt>
                <c:pt idx="15">
                  <c:v>-0.6490556646635249</c:v>
                </c:pt>
              </c:numCache>
            </c:numRef>
          </c:val>
        </c:ser>
        <c:ser>
          <c:idx val="16"/>
          <c:order val="15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sheet'!$R$68:$R$83</c:f>
              <c:numCache>
                <c:ptCount val="16"/>
                <c:pt idx="0">
                  <c:v>-1.3700584825901352</c:v>
                </c:pt>
                <c:pt idx="1">
                  <c:v>3.790864841147888</c:v>
                </c:pt>
                <c:pt idx="2">
                  <c:v>-0.4164096895262818</c:v>
                </c:pt>
                <c:pt idx="3">
                  <c:v>-0.08213102021389418</c:v>
                </c:pt>
                <c:pt idx="4">
                  <c:v>-0.008454640680260396</c:v>
                </c:pt>
                <c:pt idx="5">
                  <c:v>0.785980686739981</c:v>
                </c:pt>
                <c:pt idx="6">
                  <c:v>-0.02325033042743893</c:v>
                </c:pt>
                <c:pt idx="7">
                  <c:v>0.25626746279583096</c:v>
                </c:pt>
                <c:pt idx="8">
                  <c:v>6.938893903907228E-18</c:v>
                </c:pt>
                <c:pt idx="9">
                  <c:v>0.7466982144553336</c:v>
                </c:pt>
                <c:pt idx="10">
                  <c:v>0.0487011411727495</c:v>
                </c:pt>
                <c:pt idx="11">
                  <c:v>0.8390637189339325</c:v>
                </c:pt>
                <c:pt idx="12">
                  <c:v>0.047339595480295746</c:v>
                </c:pt>
                <c:pt idx="13">
                  <c:v>0.25632527884825296</c:v>
                </c:pt>
                <c:pt idx="14">
                  <c:v>-0.012397265984360908</c:v>
                </c:pt>
                <c:pt idx="15">
                  <c:v>-0.647408958461436</c:v>
                </c:pt>
              </c:numCache>
            </c:numRef>
          </c:val>
        </c:ser>
        <c:ser>
          <c:idx val="17"/>
          <c:order val="16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sheet'!$S$68:$S$83</c:f>
              <c:numCache>
                <c:ptCount val="16"/>
                <c:pt idx="0">
                  <c:v>-1.3425320037056805</c:v>
                </c:pt>
                <c:pt idx="1">
                  <c:v>4.228271303645705</c:v>
                </c:pt>
                <c:pt idx="2">
                  <c:v>-0.4357107491074101</c:v>
                </c:pt>
                <c:pt idx="3">
                  <c:v>0.0022456352125488927</c:v>
                </c:pt>
                <c:pt idx="4">
                  <c:v>0.011779805005137173</c:v>
                </c:pt>
                <c:pt idx="5">
                  <c:v>0.8694676398158377</c:v>
                </c:pt>
                <c:pt idx="6">
                  <c:v>0.0006792126488148059</c:v>
                </c:pt>
                <c:pt idx="7">
                  <c:v>0.2857600545849955</c:v>
                </c:pt>
                <c:pt idx="8">
                  <c:v>1.3877787807814457E-17</c:v>
                </c:pt>
                <c:pt idx="9">
                  <c:v>0.7444537543466382</c:v>
                </c:pt>
                <c:pt idx="10">
                  <c:v>0.004442076492611087</c:v>
                </c:pt>
                <c:pt idx="11">
                  <c:v>0.843097940636135</c:v>
                </c:pt>
                <c:pt idx="12">
                  <c:v>0.029992620642050688</c:v>
                </c:pt>
                <c:pt idx="13">
                  <c:v>0.27215030161465553</c:v>
                </c:pt>
                <c:pt idx="14">
                  <c:v>-0.025088881063204983</c:v>
                </c:pt>
                <c:pt idx="15">
                  <c:v>-0.6499040225854563</c:v>
                </c:pt>
              </c:numCache>
            </c:numRef>
          </c:val>
        </c:ser>
        <c:ser>
          <c:idx val="18"/>
          <c:order val="17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sheet'!$T$68:$T$83</c:f>
              <c:numCache>
                <c:ptCount val="16"/>
                <c:pt idx="0">
                  <c:v>-0.9184265916987794</c:v>
                </c:pt>
                <c:pt idx="1">
                  <c:v>4.251041272034059</c:v>
                </c:pt>
                <c:pt idx="2">
                  <c:v>-0.2853836011812383</c:v>
                </c:pt>
                <c:pt idx="3">
                  <c:v>0.038199431802324324</c:v>
                </c:pt>
                <c:pt idx="4">
                  <c:v>-0.06726050413094124</c:v>
                </c:pt>
                <c:pt idx="5">
                  <c:v>0.8378751856246115</c:v>
                </c:pt>
                <c:pt idx="6">
                  <c:v>-0.00580720819698867</c:v>
                </c:pt>
                <c:pt idx="7">
                  <c:v>0.2850198053653856</c:v>
                </c:pt>
                <c:pt idx="8">
                  <c:v>-6.938893903907228E-18</c:v>
                </c:pt>
                <c:pt idx="9">
                  <c:v>0.7474404376073687</c:v>
                </c:pt>
                <c:pt idx="10">
                  <c:v>-0.005948368938259304</c:v>
                </c:pt>
                <c:pt idx="11">
                  <c:v>0.8354655635627746</c:v>
                </c:pt>
                <c:pt idx="12">
                  <c:v>0.007249271399143984</c:v>
                </c:pt>
                <c:pt idx="13">
                  <c:v>0.24954092243437545</c:v>
                </c:pt>
                <c:pt idx="14">
                  <c:v>-0.011532556086709146</c:v>
                </c:pt>
                <c:pt idx="15">
                  <c:v>-0.6439402761649083</c:v>
                </c:pt>
              </c:numCache>
            </c:numRef>
          </c:val>
        </c:ser>
        <c:ser>
          <c:idx val="20"/>
          <c:order val="1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sheet'!$S$6:$S$21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2"/>
          <c:order val="19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sheet'!$C$88:$C$103</c:f>
              <c:numCache>
                <c:ptCount val="16"/>
                <c:pt idx="0">
                  <c:v>-1.8566168339444717</c:v>
                </c:pt>
                <c:pt idx="1">
                  <c:v>-0.41785956755092324</c:v>
                </c:pt>
                <c:pt idx="2">
                  <c:v>-0.03060453311318593</c:v>
                </c:pt>
                <c:pt idx="3">
                  <c:v>0.05577682581582185</c:v>
                </c:pt>
                <c:pt idx="4">
                  <c:v>-0.06350670266363609</c:v>
                </c:pt>
                <c:pt idx="5">
                  <c:v>0.014935631322144191</c:v>
                </c:pt>
                <c:pt idx="6">
                  <c:v>-0.03585623489798691</c:v>
                </c:pt>
                <c:pt idx="7">
                  <c:v>-0.03649413671688263</c:v>
                </c:pt>
                <c:pt idx="8">
                  <c:v>0</c:v>
                </c:pt>
                <c:pt idx="9">
                  <c:v>-0.018957634011724872</c:v>
                </c:pt>
                <c:pt idx="10">
                  <c:v>0.0969626680482133</c:v>
                </c:pt>
                <c:pt idx="11">
                  <c:v>-0.03395849121778465</c:v>
                </c:pt>
                <c:pt idx="12">
                  <c:v>0.051019291199080614</c:v>
                </c:pt>
                <c:pt idx="13">
                  <c:v>-0.07187244642428389</c:v>
                </c:pt>
                <c:pt idx="14">
                  <c:v>0.005692415787502004</c:v>
                </c:pt>
                <c:pt idx="15">
                  <c:v>-0.008680548239246876</c:v>
                </c:pt>
              </c:numCache>
            </c:numRef>
          </c:val>
        </c:ser>
        <c:ser>
          <c:idx val="23"/>
          <c:order val="2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sheet'!$D$88:$D$103</c:f>
              <c:numCache>
                <c:ptCount val="16"/>
                <c:pt idx="0">
                  <c:v>-2.0721907301407243</c:v>
                </c:pt>
                <c:pt idx="1">
                  <c:v>-0.1135066350461368</c:v>
                </c:pt>
                <c:pt idx="2">
                  <c:v>-0.037594456111761515</c:v>
                </c:pt>
                <c:pt idx="3">
                  <c:v>0.02338586062795405</c:v>
                </c:pt>
                <c:pt idx="4">
                  <c:v>-0.013010326482402107</c:v>
                </c:pt>
                <c:pt idx="5">
                  <c:v>0.020862006032563548</c:v>
                </c:pt>
                <c:pt idx="6">
                  <c:v>-0.02394942852498804</c:v>
                </c:pt>
                <c:pt idx="7">
                  <c:v>-0.00678701803159228</c:v>
                </c:pt>
                <c:pt idx="8">
                  <c:v>-2.7755575615628914E-17</c:v>
                </c:pt>
                <c:pt idx="9">
                  <c:v>-0.029400515444273446</c:v>
                </c:pt>
                <c:pt idx="10">
                  <c:v>0.14452939796016925</c:v>
                </c:pt>
                <c:pt idx="11">
                  <c:v>-0.01798211336306324</c:v>
                </c:pt>
                <c:pt idx="12">
                  <c:v>0.04375253669577397</c:v>
                </c:pt>
                <c:pt idx="13">
                  <c:v>-0.08858125324751537</c:v>
                </c:pt>
                <c:pt idx="14">
                  <c:v>0.023394098109373544</c:v>
                </c:pt>
                <c:pt idx="15">
                  <c:v>0.0024529923857615453</c:v>
                </c:pt>
              </c:numCache>
            </c:numRef>
          </c:val>
        </c:ser>
        <c:ser>
          <c:idx val="24"/>
          <c:order val="2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sheet'!$E$88:$E$103</c:f>
              <c:numCache>
                <c:ptCount val="16"/>
                <c:pt idx="0">
                  <c:v>-1.8897276586154326</c:v>
                </c:pt>
                <c:pt idx="1">
                  <c:v>-0.4025766542759475</c:v>
                </c:pt>
                <c:pt idx="2">
                  <c:v>0.14333356087590757</c:v>
                </c:pt>
                <c:pt idx="3">
                  <c:v>-0.10121107047633118</c:v>
                </c:pt>
                <c:pt idx="4">
                  <c:v>0.08749856296250542</c:v>
                </c:pt>
                <c:pt idx="5">
                  <c:v>-0.024785421753015</c:v>
                </c:pt>
                <c:pt idx="6">
                  <c:v>0.0021603939250939563</c:v>
                </c:pt>
                <c:pt idx="7">
                  <c:v>-0.018584888057223397</c:v>
                </c:pt>
                <c:pt idx="8">
                  <c:v>-6.938893903907228E-18</c:v>
                </c:pt>
                <c:pt idx="9">
                  <c:v>-0.02507903665466938</c:v>
                </c:pt>
                <c:pt idx="10">
                  <c:v>0.11005934787130585</c:v>
                </c:pt>
                <c:pt idx="11">
                  <c:v>-0.025020723210411988</c:v>
                </c:pt>
                <c:pt idx="12">
                  <c:v>0.04816579594738274</c:v>
                </c:pt>
                <c:pt idx="13">
                  <c:v>-0.09476318297715051</c:v>
                </c:pt>
                <c:pt idx="14">
                  <c:v>0.01865854489059602</c:v>
                </c:pt>
                <c:pt idx="15">
                  <c:v>-0.005808193675286674</c:v>
                </c:pt>
              </c:numCache>
            </c:numRef>
          </c:val>
        </c:ser>
        <c:ser>
          <c:idx val="25"/>
          <c:order val="22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sheet'!$F$88:$F$103</c:f>
              <c:numCache>
                <c:ptCount val="16"/>
                <c:pt idx="0">
                  <c:v>-1.7919562188216382</c:v>
                </c:pt>
                <c:pt idx="1">
                  <c:v>-0.44423954822846223</c:v>
                </c:pt>
                <c:pt idx="2">
                  <c:v>-0.07633158598447513</c:v>
                </c:pt>
                <c:pt idx="3">
                  <c:v>-0.1285551334763574</c:v>
                </c:pt>
                <c:pt idx="4">
                  <c:v>-0.01222536642306402</c:v>
                </c:pt>
                <c:pt idx="5">
                  <c:v>-0.04721900394887481</c:v>
                </c:pt>
                <c:pt idx="6">
                  <c:v>-0.00714534031648012</c:v>
                </c:pt>
                <c:pt idx="7">
                  <c:v>-0.006539128454752546</c:v>
                </c:pt>
                <c:pt idx="8">
                  <c:v>0</c:v>
                </c:pt>
                <c:pt idx="9">
                  <c:v>-0.031932250520718054</c:v>
                </c:pt>
                <c:pt idx="10">
                  <c:v>0.04009583963044683</c:v>
                </c:pt>
                <c:pt idx="11">
                  <c:v>-0.04499378592271605</c:v>
                </c:pt>
                <c:pt idx="12">
                  <c:v>0.037552221923834395</c:v>
                </c:pt>
                <c:pt idx="13">
                  <c:v>-0.0841769455280898</c:v>
                </c:pt>
                <c:pt idx="14">
                  <c:v>0.03847267559575601</c:v>
                </c:pt>
                <c:pt idx="15">
                  <c:v>0.0033107372843668216</c:v>
                </c:pt>
              </c:numCache>
            </c:numRef>
          </c:val>
        </c:ser>
        <c:ser>
          <c:idx val="26"/>
          <c:order val="23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sheet'!$G$88:$G$103</c:f>
              <c:numCache>
                <c:ptCount val="16"/>
                <c:pt idx="0">
                  <c:v>-2.8141939817517354</c:v>
                </c:pt>
                <c:pt idx="1">
                  <c:v>-0.12277475932058553</c:v>
                </c:pt>
                <c:pt idx="2">
                  <c:v>-0.47009699212450584</c:v>
                </c:pt>
                <c:pt idx="3">
                  <c:v>-0.009597293719673045</c:v>
                </c:pt>
                <c:pt idx="4">
                  <c:v>-0.08148179182754695</c:v>
                </c:pt>
                <c:pt idx="5">
                  <c:v>-0.02706836762680882</c:v>
                </c:pt>
                <c:pt idx="6">
                  <c:v>0.0002125949242693121</c:v>
                </c:pt>
                <c:pt idx="7">
                  <c:v>-0.009414815274807125</c:v>
                </c:pt>
                <c:pt idx="8">
                  <c:v>-6.938893903907228E-18</c:v>
                </c:pt>
                <c:pt idx="9">
                  <c:v>-0.02371551970799865</c:v>
                </c:pt>
                <c:pt idx="10">
                  <c:v>0.07710670421822491</c:v>
                </c:pt>
                <c:pt idx="11">
                  <c:v>-0.022060497344860507</c:v>
                </c:pt>
                <c:pt idx="12">
                  <c:v>0.04846913988729576</c:v>
                </c:pt>
                <c:pt idx="13">
                  <c:v>-0.0775172241193453</c:v>
                </c:pt>
                <c:pt idx="14">
                  <c:v>0.043057161395460494</c:v>
                </c:pt>
                <c:pt idx="15">
                  <c:v>-0.011813112888354942</c:v>
                </c:pt>
              </c:numCache>
            </c:numRef>
          </c:val>
        </c:ser>
        <c:ser>
          <c:idx val="27"/>
          <c:order val="24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sheet'!$H$88:$H$103</c:f>
              <c:numCache>
                <c:ptCount val="16"/>
                <c:pt idx="0">
                  <c:v>-2.419836626948711</c:v>
                </c:pt>
                <c:pt idx="1">
                  <c:v>-0.57497734630995</c:v>
                </c:pt>
                <c:pt idx="2">
                  <c:v>-0.4217230259392842</c:v>
                </c:pt>
                <c:pt idx="3">
                  <c:v>-0.18486956697472542</c:v>
                </c:pt>
                <c:pt idx="4">
                  <c:v>0.026157839704089192</c:v>
                </c:pt>
                <c:pt idx="5">
                  <c:v>-0.022357365069577185</c:v>
                </c:pt>
                <c:pt idx="6">
                  <c:v>-0.017486238104857613</c:v>
                </c:pt>
                <c:pt idx="7">
                  <c:v>-0.010671879535036552</c:v>
                </c:pt>
                <c:pt idx="8">
                  <c:v>0</c:v>
                </c:pt>
                <c:pt idx="9">
                  <c:v>-0.03599227328749015</c:v>
                </c:pt>
                <c:pt idx="10">
                  <c:v>0.1096032537603753</c:v>
                </c:pt>
                <c:pt idx="11">
                  <c:v>-0.028802601176271394</c:v>
                </c:pt>
                <c:pt idx="12">
                  <c:v>0.043853199523947686</c:v>
                </c:pt>
                <c:pt idx="13">
                  <c:v>-0.07137473358501219</c:v>
                </c:pt>
                <c:pt idx="14">
                  <c:v>0.021972379776205374</c:v>
                </c:pt>
                <c:pt idx="15">
                  <c:v>-0.01295714543666768</c:v>
                </c:pt>
              </c:numCache>
            </c:numRef>
          </c:val>
        </c:ser>
        <c:ser>
          <c:idx val="28"/>
          <c:order val="25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sheet'!$I$88:$I$103</c:f>
              <c:numCache>
                <c:ptCount val="16"/>
                <c:pt idx="0">
                  <c:v>-3.2075712022130674</c:v>
                </c:pt>
                <c:pt idx="1">
                  <c:v>-0.3682885365099626</c:v>
                </c:pt>
                <c:pt idx="2">
                  <c:v>-0.5106158277069147</c:v>
                </c:pt>
                <c:pt idx="3">
                  <c:v>-0.17232795798494188</c:v>
                </c:pt>
                <c:pt idx="4">
                  <c:v>-0.03968242219792912</c:v>
                </c:pt>
                <c:pt idx="5">
                  <c:v>-0.026956426925022203</c:v>
                </c:pt>
                <c:pt idx="6">
                  <c:v>0.004497039677408738</c:v>
                </c:pt>
                <c:pt idx="7">
                  <c:v>0.015644282623870565</c:v>
                </c:pt>
                <c:pt idx="8">
                  <c:v>-1.3877787807814457E-17</c:v>
                </c:pt>
                <c:pt idx="9">
                  <c:v>-0.029306805343698904</c:v>
                </c:pt>
                <c:pt idx="10">
                  <c:v>0.09979574659835583</c:v>
                </c:pt>
                <c:pt idx="11">
                  <c:v>-0.015164867509145762</c:v>
                </c:pt>
                <c:pt idx="12">
                  <c:v>0.02209821744812744</c:v>
                </c:pt>
                <c:pt idx="13">
                  <c:v>-0.10009726252845749</c:v>
                </c:pt>
                <c:pt idx="14">
                  <c:v>0.028923729099777085</c:v>
                </c:pt>
                <c:pt idx="15">
                  <c:v>-0.007734643569709665</c:v>
                </c:pt>
              </c:numCache>
            </c:numRef>
          </c:val>
        </c:ser>
        <c:ser>
          <c:idx val="29"/>
          <c:order val="26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sheet'!$J$88:$J$103</c:f>
              <c:numCache>
                <c:ptCount val="16"/>
                <c:pt idx="0">
                  <c:v>-3.1702773865639458</c:v>
                </c:pt>
                <c:pt idx="1">
                  <c:v>-0.6193857999952245</c:v>
                </c:pt>
                <c:pt idx="2">
                  <c:v>-0.6290030176229293</c:v>
                </c:pt>
                <c:pt idx="3">
                  <c:v>-0.22732537767710198</c:v>
                </c:pt>
                <c:pt idx="4">
                  <c:v>-0.07446249134421136</c:v>
                </c:pt>
                <c:pt idx="5">
                  <c:v>-0.0016922892817607497</c:v>
                </c:pt>
                <c:pt idx="6">
                  <c:v>0.013951569239564032</c:v>
                </c:pt>
                <c:pt idx="7">
                  <c:v>0.009643200520107701</c:v>
                </c:pt>
                <c:pt idx="8">
                  <c:v>-2.7755575615628914E-17</c:v>
                </c:pt>
                <c:pt idx="9">
                  <c:v>-0.02414090067539075</c:v>
                </c:pt>
                <c:pt idx="10">
                  <c:v>0.08238473375502266</c:v>
                </c:pt>
                <c:pt idx="11">
                  <c:v>-0.002387776108361047</c:v>
                </c:pt>
                <c:pt idx="12">
                  <c:v>0.03284416550748803</c:v>
                </c:pt>
                <c:pt idx="13">
                  <c:v>-0.11718691012502003</c:v>
                </c:pt>
                <c:pt idx="14">
                  <c:v>0.025046466323115826</c:v>
                </c:pt>
                <c:pt idx="15">
                  <c:v>-0.004625784646038378</c:v>
                </c:pt>
              </c:numCache>
            </c:numRef>
          </c:val>
        </c:ser>
        <c:ser>
          <c:idx val="30"/>
          <c:order val="27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sheet'!$K$88:$K$103</c:f>
              <c:numCache>
                <c:ptCount val="16"/>
                <c:pt idx="0">
                  <c:v>-2.812684766037826</c:v>
                </c:pt>
                <c:pt idx="1">
                  <c:v>-0.9775599663467097</c:v>
                </c:pt>
                <c:pt idx="2">
                  <c:v>-0.5480154144322822</c:v>
                </c:pt>
                <c:pt idx="3">
                  <c:v>-0.1400043142321311</c:v>
                </c:pt>
                <c:pt idx="4">
                  <c:v>-0.10523461359146155</c:v>
                </c:pt>
                <c:pt idx="5">
                  <c:v>0.022876209793107657</c:v>
                </c:pt>
                <c:pt idx="6">
                  <c:v>0.06780868774741255</c:v>
                </c:pt>
                <c:pt idx="7">
                  <c:v>-0.007510481729813118</c:v>
                </c:pt>
                <c:pt idx="8">
                  <c:v>-2.7755575615628914E-17</c:v>
                </c:pt>
                <c:pt idx="9">
                  <c:v>-0.028077748978946975</c:v>
                </c:pt>
                <c:pt idx="10">
                  <c:v>-6.5156785898704E-05</c:v>
                </c:pt>
                <c:pt idx="11">
                  <c:v>-0.0076873442728997215</c:v>
                </c:pt>
                <c:pt idx="12">
                  <c:v>0.03150451125024482</c:v>
                </c:pt>
                <c:pt idx="13">
                  <c:v>-0.0974831124616263</c:v>
                </c:pt>
                <c:pt idx="14">
                  <c:v>0.05238336562207331</c:v>
                </c:pt>
                <c:pt idx="15">
                  <c:v>-0.003721717788442351</c:v>
                </c:pt>
              </c:numCache>
            </c:numRef>
          </c:val>
        </c:ser>
        <c:ser>
          <c:idx val="31"/>
          <c:order val="28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sheet'!$L$88:$L$103</c:f>
              <c:numCache>
                <c:ptCount val="16"/>
                <c:pt idx="0">
                  <c:v>-2.421505443592127</c:v>
                </c:pt>
                <c:pt idx="1">
                  <c:v>-0.7657989183386454</c:v>
                </c:pt>
                <c:pt idx="2">
                  <c:v>-0.32886812136427074</c:v>
                </c:pt>
                <c:pt idx="3">
                  <c:v>-0.23329178512008011</c:v>
                </c:pt>
                <c:pt idx="4">
                  <c:v>0.050872689770642146</c:v>
                </c:pt>
                <c:pt idx="5">
                  <c:v>-0.02576086523094737</c:v>
                </c:pt>
                <c:pt idx="6">
                  <c:v>0.03727928397804238</c:v>
                </c:pt>
                <c:pt idx="7">
                  <c:v>0.007471216304627265</c:v>
                </c:pt>
                <c:pt idx="8">
                  <c:v>0</c:v>
                </c:pt>
                <c:pt idx="9">
                  <c:v>-0.020914582092105043</c:v>
                </c:pt>
                <c:pt idx="10">
                  <c:v>0.09215936995595837</c:v>
                </c:pt>
                <c:pt idx="11">
                  <c:v>-0.032439847885563866</c:v>
                </c:pt>
                <c:pt idx="12">
                  <c:v>0.04988102547885796</c:v>
                </c:pt>
                <c:pt idx="13">
                  <c:v>-0.08505176521547317</c:v>
                </c:pt>
                <c:pt idx="14">
                  <c:v>0.03869040311443811</c:v>
                </c:pt>
                <c:pt idx="15">
                  <c:v>-0.00905274134300377</c:v>
                </c:pt>
              </c:numCache>
            </c:numRef>
          </c:val>
        </c:ser>
        <c:ser>
          <c:idx val="32"/>
          <c:order val="29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sheet'!$M$88:$M$103</c:f>
              <c:numCache>
                <c:ptCount val="16"/>
                <c:pt idx="0">
                  <c:v>-3.363396932763765</c:v>
                </c:pt>
                <c:pt idx="1">
                  <c:v>-0.3377964199477618</c:v>
                </c:pt>
                <c:pt idx="2">
                  <c:v>-0.033805714069381744</c:v>
                </c:pt>
                <c:pt idx="3">
                  <c:v>-0.24236802778871636</c:v>
                </c:pt>
                <c:pt idx="4">
                  <c:v>0.014836511772650163</c:v>
                </c:pt>
                <c:pt idx="5">
                  <c:v>-0.061924625683374736</c:v>
                </c:pt>
                <c:pt idx="6">
                  <c:v>0.0014511926401879639</c:v>
                </c:pt>
                <c:pt idx="7">
                  <c:v>-0.01615172609990509</c:v>
                </c:pt>
                <c:pt idx="8">
                  <c:v>6.938893903907228E-18</c:v>
                </c:pt>
                <c:pt idx="9">
                  <c:v>-0.03694829309932231</c:v>
                </c:pt>
                <c:pt idx="10">
                  <c:v>0.08736693369360538</c:v>
                </c:pt>
                <c:pt idx="11">
                  <c:v>-0.05416551224758279</c:v>
                </c:pt>
                <c:pt idx="12">
                  <c:v>0.04381654925528505</c:v>
                </c:pt>
                <c:pt idx="13">
                  <c:v>-0.08354263901003797</c:v>
                </c:pt>
                <c:pt idx="14">
                  <c:v>0.02981293092631019</c:v>
                </c:pt>
                <c:pt idx="15">
                  <c:v>-0.00022267794294982945</c:v>
                </c:pt>
              </c:numCache>
            </c:numRef>
          </c:val>
        </c:ser>
        <c:ser>
          <c:idx val="33"/>
          <c:order val="3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sheet'!$N$88:$N$103</c:f>
              <c:numCache>
                <c:ptCount val="16"/>
                <c:pt idx="0">
                  <c:v>-1.9758558363632903</c:v>
                </c:pt>
                <c:pt idx="1">
                  <c:v>-0.31745963448432946</c:v>
                </c:pt>
                <c:pt idx="2">
                  <c:v>0.08605408287226127</c:v>
                </c:pt>
                <c:pt idx="3">
                  <c:v>-0.1804597224296278</c:v>
                </c:pt>
                <c:pt idx="4">
                  <c:v>-0.09739775124636182</c:v>
                </c:pt>
                <c:pt idx="5">
                  <c:v>-0.039307511156683295</c:v>
                </c:pt>
                <c:pt idx="6">
                  <c:v>-0.01961167549289505</c:v>
                </c:pt>
                <c:pt idx="7">
                  <c:v>-0.021347269029066075</c:v>
                </c:pt>
                <c:pt idx="8">
                  <c:v>6.938893903907228E-18</c:v>
                </c:pt>
                <c:pt idx="9">
                  <c:v>-0.03294277324556742</c:v>
                </c:pt>
                <c:pt idx="10">
                  <c:v>0.06321381724776866</c:v>
                </c:pt>
                <c:pt idx="11">
                  <c:v>-0.05654385398398003</c:v>
                </c:pt>
                <c:pt idx="12">
                  <c:v>0.035362659295972265</c:v>
                </c:pt>
                <c:pt idx="13">
                  <c:v>-0.08142687682488993</c:v>
                </c:pt>
                <c:pt idx="14">
                  <c:v>0.029433608614111897</c:v>
                </c:pt>
                <c:pt idx="15">
                  <c:v>-0.011490851681989716</c:v>
                </c:pt>
              </c:numCache>
            </c:numRef>
          </c:val>
        </c:ser>
        <c:ser>
          <c:idx val="34"/>
          <c:order val="3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sheet'!$O$88:$O$103</c:f>
              <c:numCache>
                <c:ptCount val="16"/>
                <c:pt idx="0">
                  <c:v>-1.630230746780411</c:v>
                </c:pt>
                <c:pt idx="1">
                  <c:v>-0.5724886587409987</c:v>
                </c:pt>
                <c:pt idx="2">
                  <c:v>0.17544094173196537</c:v>
                </c:pt>
                <c:pt idx="3">
                  <c:v>0.058694851327628944</c:v>
                </c:pt>
                <c:pt idx="4">
                  <c:v>-0.1178001060269053</c:v>
                </c:pt>
                <c:pt idx="5">
                  <c:v>-0.03803757682085864</c:v>
                </c:pt>
                <c:pt idx="6">
                  <c:v>-0.02007082014357733</c:v>
                </c:pt>
                <c:pt idx="7">
                  <c:v>-0.03394248988885852</c:v>
                </c:pt>
                <c:pt idx="8">
                  <c:v>0</c:v>
                </c:pt>
                <c:pt idx="9">
                  <c:v>-0.029889488980051695</c:v>
                </c:pt>
                <c:pt idx="10">
                  <c:v>0.05187710948364288</c:v>
                </c:pt>
                <c:pt idx="11">
                  <c:v>-0.021878630181122474</c:v>
                </c:pt>
                <c:pt idx="12">
                  <c:v>0.06246839551599992</c:v>
                </c:pt>
                <c:pt idx="13">
                  <c:v>-0.09813135477818861</c:v>
                </c:pt>
                <c:pt idx="14">
                  <c:v>0.00731551008884411</c:v>
                </c:pt>
                <c:pt idx="15">
                  <c:v>-0.0036583907738399328</c:v>
                </c:pt>
              </c:numCache>
            </c:numRef>
          </c:val>
        </c:ser>
        <c:ser>
          <c:idx val="35"/>
          <c:order val="32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sheet'!$P$88:$P$103</c:f>
              <c:numCache>
                <c:ptCount val="16"/>
                <c:pt idx="0">
                  <c:v>-2.0263998341416927</c:v>
                </c:pt>
                <c:pt idx="1">
                  <c:v>-0.7198912549357331</c:v>
                </c:pt>
                <c:pt idx="2">
                  <c:v>0.032781366967354925</c:v>
                </c:pt>
                <c:pt idx="3">
                  <c:v>-0.038735979538707305</c:v>
                </c:pt>
                <c:pt idx="4">
                  <c:v>0.004740837247307089</c:v>
                </c:pt>
                <c:pt idx="5">
                  <c:v>-0.04429010906784571</c:v>
                </c:pt>
                <c:pt idx="6">
                  <c:v>-0.006496967243455672</c:v>
                </c:pt>
                <c:pt idx="7">
                  <c:v>-0.003865845244215335</c:v>
                </c:pt>
                <c:pt idx="8">
                  <c:v>1.3877787807814457E-17</c:v>
                </c:pt>
                <c:pt idx="9">
                  <c:v>-0.025743143221847987</c:v>
                </c:pt>
                <c:pt idx="10">
                  <c:v>0.1086729037929319</c:v>
                </c:pt>
                <c:pt idx="11">
                  <c:v>-0.0072751971073295105</c:v>
                </c:pt>
                <c:pt idx="12">
                  <c:v>0.03368253782382147</c:v>
                </c:pt>
                <c:pt idx="13">
                  <c:v>-0.10970363810925604</c:v>
                </c:pt>
                <c:pt idx="14">
                  <c:v>0.025835420129284702</c:v>
                </c:pt>
                <c:pt idx="15">
                  <c:v>-0.012241840649464823</c:v>
                </c:pt>
              </c:numCache>
            </c:numRef>
          </c:val>
        </c:ser>
        <c:ser>
          <c:idx val="36"/>
          <c:order val="33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sheet'!$Q$88:$Q$103</c:f>
              <c:numCache>
                <c:ptCount val="16"/>
                <c:pt idx="0">
                  <c:v>-1.5290814929200105</c:v>
                </c:pt>
                <c:pt idx="1">
                  <c:v>-0.20143093806249107</c:v>
                </c:pt>
                <c:pt idx="2">
                  <c:v>0.10914321670921005</c:v>
                </c:pt>
                <c:pt idx="3">
                  <c:v>-0.025360876648184164</c:v>
                </c:pt>
                <c:pt idx="4">
                  <c:v>-0.06320500472144433</c:v>
                </c:pt>
                <c:pt idx="5">
                  <c:v>0.012763411581560555</c:v>
                </c:pt>
                <c:pt idx="6">
                  <c:v>-0.0281573792595077</c:v>
                </c:pt>
                <c:pt idx="7">
                  <c:v>-0.025365449404439914</c:v>
                </c:pt>
                <c:pt idx="8">
                  <c:v>6.505213034913027E-19</c:v>
                </c:pt>
                <c:pt idx="9">
                  <c:v>-0.0430692217964718</c:v>
                </c:pt>
                <c:pt idx="10">
                  <c:v>0.06853848038557872</c:v>
                </c:pt>
                <c:pt idx="11">
                  <c:v>-0.042156965158300884</c:v>
                </c:pt>
                <c:pt idx="12">
                  <c:v>0.047684338009300845</c:v>
                </c:pt>
                <c:pt idx="13">
                  <c:v>-0.05830176484093081</c:v>
                </c:pt>
                <c:pt idx="14">
                  <c:v>0.004893810485114548</c:v>
                </c:pt>
                <c:pt idx="15">
                  <c:v>0.009372693453638649</c:v>
                </c:pt>
              </c:numCache>
            </c:numRef>
          </c:val>
        </c:ser>
        <c:ser>
          <c:idx val="37"/>
          <c:order val="34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sheet'!$R$88:$R$103</c:f>
              <c:numCache>
                <c:ptCount val="16"/>
                <c:pt idx="0">
                  <c:v>-1.8957246074480367</c:v>
                </c:pt>
                <c:pt idx="1">
                  <c:v>-0.25991678783350103</c:v>
                </c:pt>
                <c:pt idx="2">
                  <c:v>0.1322607864913932</c:v>
                </c:pt>
                <c:pt idx="3">
                  <c:v>-0.2751975776150568</c:v>
                </c:pt>
                <c:pt idx="4">
                  <c:v>0.0194765688192</c:v>
                </c:pt>
                <c:pt idx="5">
                  <c:v>0.07233672018245571</c:v>
                </c:pt>
                <c:pt idx="6">
                  <c:v>-0.013389710590320056</c:v>
                </c:pt>
                <c:pt idx="7">
                  <c:v>0.011710302869800886</c:v>
                </c:pt>
                <c:pt idx="8">
                  <c:v>2.7755575615628914E-17</c:v>
                </c:pt>
                <c:pt idx="9">
                  <c:v>-0.04432660152155563</c:v>
                </c:pt>
                <c:pt idx="10">
                  <c:v>0.06222082121462542</c:v>
                </c:pt>
                <c:pt idx="11">
                  <c:v>-0.04733776076815889</c:v>
                </c:pt>
                <c:pt idx="12">
                  <c:v>0.08512634552604566</c:v>
                </c:pt>
                <c:pt idx="13">
                  <c:v>-0.07002391727390216</c:v>
                </c:pt>
                <c:pt idx="14">
                  <c:v>-0.00736423578491836</c:v>
                </c:pt>
                <c:pt idx="15">
                  <c:v>0.012901036349348327</c:v>
                </c:pt>
              </c:numCache>
            </c:numRef>
          </c:val>
        </c:ser>
        <c:ser>
          <c:idx val="38"/>
          <c:order val="35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sheet'!$S$88:$S$103</c:f>
              <c:numCache>
                <c:ptCount val="16"/>
                <c:pt idx="0">
                  <c:v>-0.9713815944213802</c:v>
                </c:pt>
                <c:pt idx="1">
                  <c:v>-0.5764673968194893</c:v>
                </c:pt>
                <c:pt idx="2">
                  <c:v>-0.15007147561112313</c:v>
                </c:pt>
                <c:pt idx="3">
                  <c:v>-0.19699911070001505</c:v>
                </c:pt>
                <c:pt idx="4">
                  <c:v>-0.057599611288714075</c:v>
                </c:pt>
                <c:pt idx="5">
                  <c:v>0.020573923748322055</c:v>
                </c:pt>
                <c:pt idx="6">
                  <c:v>0.014106315160374035</c:v>
                </c:pt>
                <c:pt idx="7">
                  <c:v>0.022690342924539867</c:v>
                </c:pt>
                <c:pt idx="8">
                  <c:v>-2.7755575615628914E-17</c:v>
                </c:pt>
                <c:pt idx="9">
                  <c:v>-0.03650551950011842</c:v>
                </c:pt>
                <c:pt idx="10">
                  <c:v>0.08142132954037755</c:v>
                </c:pt>
                <c:pt idx="11">
                  <c:v>-0.039485256974459045</c:v>
                </c:pt>
                <c:pt idx="12">
                  <c:v>0.05030576154400324</c:v>
                </c:pt>
                <c:pt idx="13">
                  <c:v>-0.08787067644900053</c:v>
                </c:pt>
                <c:pt idx="14">
                  <c:v>0.034135186480326804</c:v>
                </c:pt>
                <c:pt idx="15">
                  <c:v>0.006734699439775436</c:v>
                </c:pt>
              </c:numCache>
            </c:numRef>
          </c:val>
        </c:ser>
        <c:ser>
          <c:idx val="39"/>
          <c:order val="36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sheet'!$T$88:$T$103</c:f>
              <c:numCache>
                <c:ptCount val="16"/>
                <c:pt idx="0">
                  <c:v>-3.31810008288626</c:v>
                </c:pt>
                <c:pt idx="1">
                  <c:v>-0.029104967329991516</c:v>
                </c:pt>
                <c:pt idx="2">
                  <c:v>-0.1794396639999148</c:v>
                </c:pt>
                <c:pt idx="3">
                  <c:v>-0.025103868816150416</c:v>
                </c:pt>
                <c:pt idx="4">
                  <c:v>0.011868288188906118</c:v>
                </c:pt>
                <c:pt idx="5">
                  <c:v>0.036216379634313595</c:v>
                </c:pt>
                <c:pt idx="6">
                  <c:v>-0.004974379872582306</c:v>
                </c:pt>
                <c:pt idx="7">
                  <c:v>0.0017005909725013695</c:v>
                </c:pt>
                <c:pt idx="8">
                  <c:v>0</c:v>
                </c:pt>
                <c:pt idx="9">
                  <c:v>-0.03539005349039625</c:v>
                </c:pt>
                <c:pt idx="10">
                  <c:v>0.14014624603411105</c:v>
                </c:pt>
                <c:pt idx="11">
                  <c:v>-0.027163039566047285</c:v>
                </c:pt>
                <c:pt idx="12">
                  <c:v>0.038781080993453704</c:v>
                </c:pt>
                <c:pt idx="13">
                  <c:v>-0.11417483636336996</c:v>
                </c:pt>
                <c:pt idx="14">
                  <c:v>0.03318547404438821</c:v>
                </c:pt>
                <c:pt idx="15">
                  <c:v>0.0070635325765513925</c:v>
                </c:pt>
              </c:numCache>
            </c:numRef>
          </c:val>
        </c:ser>
        <c:ser>
          <c:idx val="41"/>
          <c:order val="3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sheet'!$S$6:$S$21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3"/>
          <c:order val="38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sheet'!$C$108:$C$123</c:f>
              <c:numCache>
                <c:ptCount val="16"/>
                <c:pt idx="0">
                  <c:v>0.8836750686614816</c:v>
                </c:pt>
                <c:pt idx="1">
                  <c:v>3.282163537877622</c:v>
                </c:pt>
                <c:pt idx="2">
                  <c:v>0.20197435914612322</c:v>
                </c:pt>
                <c:pt idx="3">
                  <c:v>-0.40217451822670897</c:v>
                </c:pt>
                <c:pt idx="4">
                  <c:v>0.11784001390265826</c:v>
                </c:pt>
                <c:pt idx="5">
                  <c:v>0.6020869947064557</c:v>
                </c:pt>
                <c:pt idx="6">
                  <c:v>0.00481156329544696</c:v>
                </c:pt>
                <c:pt idx="7">
                  <c:v>0.27777256356859875</c:v>
                </c:pt>
                <c:pt idx="8">
                  <c:v>0</c:v>
                </c:pt>
                <c:pt idx="9">
                  <c:v>0.7486992621410334</c:v>
                </c:pt>
                <c:pt idx="10">
                  <c:v>-0.029558068812043682</c:v>
                </c:pt>
                <c:pt idx="11">
                  <c:v>0.8011538633553215</c:v>
                </c:pt>
                <c:pt idx="12">
                  <c:v>-0.006288327816363539</c:v>
                </c:pt>
                <c:pt idx="13">
                  <c:v>0.3099434829306152</c:v>
                </c:pt>
                <c:pt idx="14">
                  <c:v>-0.011575896441642867</c:v>
                </c:pt>
                <c:pt idx="15">
                  <c:v>-0.6571346594368881</c:v>
                </c:pt>
              </c:numCache>
            </c:numRef>
          </c:val>
        </c:ser>
        <c:ser>
          <c:idx val="44"/>
          <c:order val="39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sheet'!$D$108:$D$123</c:f>
              <c:numCache>
                <c:ptCount val="16"/>
                <c:pt idx="0">
                  <c:v>0.9115291246852312</c:v>
                </c:pt>
                <c:pt idx="1">
                  <c:v>2.5409544920827933</c:v>
                </c:pt>
                <c:pt idx="2">
                  <c:v>0.5103571331688094</c:v>
                </c:pt>
                <c:pt idx="3">
                  <c:v>-0.25298009560672896</c:v>
                </c:pt>
                <c:pt idx="4">
                  <c:v>0.031849063689868236</c:v>
                </c:pt>
                <c:pt idx="5">
                  <c:v>0.7228967432122643</c:v>
                </c:pt>
                <c:pt idx="6">
                  <c:v>-0.054584587945649146</c:v>
                </c:pt>
                <c:pt idx="7">
                  <c:v>0.28384236322764955</c:v>
                </c:pt>
                <c:pt idx="8">
                  <c:v>0</c:v>
                </c:pt>
                <c:pt idx="9">
                  <c:v>0.7428806823695672</c:v>
                </c:pt>
                <c:pt idx="10">
                  <c:v>-0.016656671971802046</c:v>
                </c:pt>
                <c:pt idx="11">
                  <c:v>0.7728058440549836</c:v>
                </c:pt>
                <c:pt idx="12">
                  <c:v>0.007945659549618391</c:v>
                </c:pt>
                <c:pt idx="13">
                  <c:v>0.2854914507993549</c:v>
                </c:pt>
                <c:pt idx="14">
                  <c:v>0.007473546844968225</c:v>
                </c:pt>
                <c:pt idx="15">
                  <c:v>-0.6607873407737158</c:v>
                </c:pt>
              </c:numCache>
            </c:numRef>
          </c:val>
        </c:ser>
        <c:ser>
          <c:idx val="45"/>
          <c:order val="4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sheet'!$E$108:$E$123</c:f>
              <c:numCache>
                <c:ptCount val="16"/>
                <c:pt idx="0">
                  <c:v>1.3495151078041967</c:v>
                </c:pt>
                <c:pt idx="1">
                  <c:v>2.003169294206449</c:v>
                </c:pt>
                <c:pt idx="2">
                  <c:v>0.47978246123683777</c:v>
                </c:pt>
                <c:pt idx="3">
                  <c:v>0.0012053176095161045</c:v>
                </c:pt>
                <c:pt idx="4">
                  <c:v>0.009358733727273062</c:v>
                </c:pt>
                <c:pt idx="5">
                  <c:v>0.8341430978265604</c:v>
                </c:pt>
                <c:pt idx="6">
                  <c:v>-0.049869142579668756</c:v>
                </c:pt>
                <c:pt idx="7">
                  <c:v>0.26200939343821605</c:v>
                </c:pt>
                <c:pt idx="8">
                  <c:v>6.938893903907228E-18</c:v>
                </c:pt>
                <c:pt idx="9">
                  <c:v>0.7458313260312078</c:v>
                </c:pt>
                <c:pt idx="10">
                  <c:v>0.012064709235115514</c:v>
                </c:pt>
                <c:pt idx="11">
                  <c:v>0.7971661506523686</c:v>
                </c:pt>
                <c:pt idx="12">
                  <c:v>-0.00452510477114709</c:v>
                </c:pt>
                <c:pt idx="13">
                  <c:v>0.26682158972074355</c:v>
                </c:pt>
                <c:pt idx="14">
                  <c:v>0.012788284929519562</c:v>
                </c:pt>
                <c:pt idx="15">
                  <c:v>-0.6531496944925543</c:v>
                </c:pt>
              </c:numCache>
            </c:numRef>
          </c:val>
        </c:ser>
        <c:ser>
          <c:idx val="46"/>
          <c:order val="41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sheet'!$F$108:$F$123</c:f>
              <c:numCache>
                <c:ptCount val="16"/>
                <c:pt idx="0">
                  <c:v>1.056569020754695</c:v>
                </c:pt>
                <c:pt idx="1">
                  <c:v>1.2148226091790806</c:v>
                </c:pt>
                <c:pt idx="2">
                  <c:v>0.5228137277055408</c:v>
                </c:pt>
                <c:pt idx="3">
                  <c:v>0.1599414585082002</c:v>
                </c:pt>
                <c:pt idx="4">
                  <c:v>0.06638680215970297</c:v>
                </c:pt>
                <c:pt idx="5">
                  <c:v>0.9542761809031599</c:v>
                </c:pt>
                <c:pt idx="6">
                  <c:v>-0.03608075553249461</c:v>
                </c:pt>
                <c:pt idx="7">
                  <c:v>0.2324767743061979</c:v>
                </c:pt>
                <c:pt idx="8">
                  <c:v>0</c:v>
                </c:pt>
                <c:pt idx="9">
                  <c:v>0.7446298516771663</c:v>
                </c:pt>
                <c:pt idx="10">
                  <c:v>0.023356410712696778</c:v>
                </c:pt>
                <c:pt idx="11">
                  <c:v>0.8059746725759678</c:v>
                </c:pt>
                <c:pt idx="12">
                  <c:v>-0.005215694579236976</c:v>
                </c:pt>
                <c:pt idx="13">
                  <c:v>0.25808044789291207</c:v>
                </c:pt>
                <c:pt idx="14">
                  <c:v>0.0037230261474097766</c:v>
                </c:pt>
                <c:pt idx="15">
                  <c:v>-0.6582004337047248</c:v>
                </c:pt>
              </c:numCache>
            </c:numRef>
          </c:val>
        </c:ser>
        <c:ser>
          <c:idx val="47"/>
          <c:order val="42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sheet'!$G$108:$G$123</c:f>
              <c:numCache>
                <c:ptCount val="16"/>
                <c:pt idx="0">
                  <c:v>2.257110892614354</c:v>
                </c:pt>
                <c:pt idx="1">
                  <c:v>1.5676393129541173</c:v>
                </c:pt>
                <c:pt idx="2">
                  <c:v>0.8630625604540908</c:v>
                </c:pt>
                <c:pt idx="3">
                  <c:v>0.29671295739643955</c:v>
                </c:pt>
                <c:pt idx="4">
                  <c:v>-0.1163351860405095</c:v>
                </c:pt>
                <c:pt idx="5">
                  <c:v>0.8947322828457431</c:v>
                </c:pt>
                <c:pt idx="6">
                  <c:v>-0.019210641525877314</c:v>
                </c:pt>
                <c:pt idx="7">
                  <c:v>0.24410635928825533</c:v>
                </c:pt>
                <c:pt idx="8">
                  <c:v>1.2468324983583301E-18</c:v>
                </c:pt>
                <c:pt idx="9">
                  <c:v>0.7548908341682372</c:v>
                </c:pt>
                <c:pt idx="10">
                  <c:v>0.02214074333861199</c:v>
                </c:pt>
                <c:pt idx="11">
                  <c:v>0.8310785739755462</c:v>
                </c:pt>
                <c:pt idx="12">
                  <c:v>-0.018602842939751566</c:v>
                </c:pt>
                <c:pt idx="13">
                  <c:v>0.2562727326109031</c:v>
                </c:pt>
                <c:pt idx="14">
                  <c:v>-0.013832825031630577</c:v>
                </c:pt>
                <c:pt idx="15">
                  <c:v>-0.6647116531134524</c:v>
                </c:pt>
              </c:numCache>
            </c:numRef>
          </c:val>
        </c:ser>
        <c:ser>
          <c:idx val="48"/>
          <c:order val="43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sheet'!$H$108:$H$123</c:f>
              <c:numCache>
                <c:ptCount val="16"/>
                <c:pt idx="0">
                  <c:v>1.7080536653031653</c:v>
                </c:pt>
                <c:pt idx="1">
                  <c:v>1.1984445668758053</c:v>
                </c:pt>
                <c:pt idx="2">
                  <c:v>0.43248718030464894</c:v>
                </c:pt>
                <c:pt idx="3">
                  <c:v>0.3053536620994226</c:v>
                </c:pt>
                <c:pt idx="4">
                  <c:v>-0.26916486043680365</c:v>
                </c:pt>
                <c:pt idx="5">
                  <c:v>0.8998288789379534</c:v>
                </c:pt>
                <c:pt idx="6">
                  <c:v>0.03251879247511772</c:v>
                </c:pt>
                <c:pt idx="7">
                  <c:v>0.23879650551479523</c:v>
                </c:pt>
                <c:pt idx="8">
                  <c:v>-3.469446951953614E-18</c:v>
                </c:pt>
                <c:pt idx="9">
                  <c:v>0.7513672573760084</c:v>
                </c:pt>
                <c:pt idx="10">
                  <c:v>-0.08624918242511284</c:v>
                </c:pt>
                <c:pt idx="11">
                  <c:v>0.8100380153400034</c:v>
                </c:pt>
                <c:pt idx="12">
                  <c:v>-0.05812575009039521</c:v>
                </c:pt>
                <c:pt idx="13">
                  <c:v>0.24999813847235</c:v>
                </c:pt>
                <c:pt idx="14">
                  <c:v>0.022096700554896237</c:v>
                </c:pt>
                <c:pt idx="15">
                  <c:v>-0.6640065304821854</c:v>
                </c:pt>
              </c:numCache>
            </c:numRef>
          </c:val>
        </c:ser>
        <c:ser>
          <c:idx val="49"/>
          <c:order val="44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sheet'!$I$108:$I$123</c:f>
              <c:numCache>
                <c:ptCount val="16"/>
                <c:pt idx="0">
                  <c:v>1.0199560618777792</c:v>
                </c:pt>
                <c:pt idx="1">
                  <c:v>1.728418240075</c:v>
                </c:pt>
                <c:pt idx="2">
                  <c:v>-0.08207971687336246</c:v>
                </c:pt>
                <c:pt idx="3">
                  <c:v>-0.31528415059189296</c:v>
                </c:pt>
                <c:pt idx="4">
                  <c:v>0.03363683027769718</c:v>
                </c:pt>
                <c:pt idx="5">
                  <c:v>0.9508524599545723</c:v>
                </c:pt>
                <c:pt idx="6">
                  <c:v>0.03518416448676198</c:v>
                </c:pt>
                <c:pt idx="7">
                  <c:v>0.26402960094742495</c:v>
                </c:pt>
                <c:pt idx="8">
                  <c:v>0</c:v>
                </c:pt>
                <c:pt idx="9">
                  <c:v>0.7405605044765408</c:v>
                </c:pt>
                <c:pt idx="10">
                  <c:v>-0.05230321829405218</c:v>
                </c:pt>
                <c:pt idx="11">
                  <c:v>0.7950727085669035</c:v>
                </c:pt>
                <c:pt idx="12">
                  <c:v>0.007648085333135501</c:v>
                </c:pt>
                <c:pt idx="13">
                  <c:v>0.271685080658189</c:v>
                </c:pt>
                <c:pt idx="14">
                  <c:v>-0.013425850931362664</c:v>
                </c:pt>
                <c:pt idx="15">
                  <c:v>-0.6499926470607019</c:v>
                </c:pt>
              </c:numCache>
            </c:numRef>
          </c:val>
        </c:ser>
        <c:ser>
          <c:idx val="50"/>
          <c:order val="45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sheet'!$J$108:$J$123</c:f>
              <c:numCache>
                <c:ptCount val="16"/>
                <c:pt idx="0">
                  <c:v>0.9889053185626161</c:v>
                </c:pt>
                <c:pt idx="1">
                  <c:v>2.2218538628442412</c:v>
                </c:pt>
                <c:pt idx="2">
                  <c:v>0.41564030997018747</c:v>
                </c:pt>
                <c:pt idx="3">
                  <c:v>-0.07311981223868126</c:v>
                </c:pt>
                <c:pt idx="4">
                  <c:v>-0.03944875641863187</c:v>
                </c:pt>
                <c:pt idx="5">
                  <c:v>0.9070691894080471</c:v>
                </c:pt>
                <c:pt idx="6">
                  <c:v>-0.009656028506872381</c:v>
                </c:pt>
                <c:pt idx="7">
                  <c:v>0.27807284924137354</c:v>
                </c:pt>
                <c:pt idx="8">
                  <c:v>1.3877787807814457E-17</c:v>
                </c:pt>
                <c:pt idx="9">
                  <c:v>0.7473645029982534</c:v>
                </c:pt>
                <c:pt idx="10">
                  <c:v>-0.006609445949040289</c:v>
                </c:pt>
                <c:pt idx="11">
                  <c:v>0.7845262849197088</c:v>
                </c:pt>
                <c:pt idx="12">
                  <c:v>-0.007265722788638573</c:v>
                </c:pt>
                <c:pt idx="13">
                  <c:v>0.27579927706630497</c:v>
                </c:pt>
                <c:pt idx="14">
                  <c:v>0.00237281448293181</c:v>
                </c:pt>
                <c:pt idx="15">
                  <c:v>-0.6547005192560305</c:v>
                </c:pt>
              </c:numCache>
            </c:numRef>
          </c:val>
        </c:ser>
        <c:ser>
          <c:idx val="51"/>
          <c:order val="46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sheet'!$K$108:$K$123</c:f>
              <c:numCache>
                <c:ptCount val="16"/>
                <c:pt idx="0">
                  <c:v>1.3652085139522518</c:v>
                </c:pt>
                <c:pt idx="1">
                  <c:v>0.8076531591421182</c:v>
                </c:pt>
                <c:pt idx="2">
                  <c:v>0.5109425391879737</c:v>
                </c:pt>
                <c:pt idx="3">
                  <c:v>-0.020177526039944032</c:v>
                </c:pt>
                <c:pt idx="4">
                  <c:v>-0.046286472819735316</c:v>
                </c:pt>
                <c:pt idx="5">
                  <c:v>0.9423398411731286</c:v>
                </c:pt>
                <c:pt idx="6">
                  <c:v>0.014397497081874029</c:v>
                </c:pt>
                <c:pt idx="7">
                  <c:v>0.2746554886209413</c:v>
                </c:pt>
                <c:pt idx="8">
                  <c:v>0</c:v>
                </c:pt>
                <c:pt idx="9">
                  <c:v>0.7435472139886192</c:v>
                </c:pt>
                <c:pt idx="10">
                  <c:v>-0.05617762930097765</c:v>
                </c:pt>
                <c:pt idx="11">
                  <c:v>0.7235924356725341</c:v>
                </c:pt>
                <c:pt idx="12">
                  <c:v>-0.03552423323692889</c:v>
                </c:pt>
                <c:pt idx="13">
                  <c:v>0.28626740282488694</c:v>
                </c:pt>
                <c:pt idx="14">
                  <c:v>0.030036585639036863</c:v>
                </c:pt>
                <c:pt idx="15">
                  <c:v>-0.6477603720734549</c:v>
                </c:pt>
              </c:numCache>
            </c:numRef>
          </c:val>
        </c:ser>
        <c:ser>
          <c:idx val="52"/>
          <c:order val="47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sheet'!$L$108:$L$123</c:f>
              <c:numCache>
                <c:ptCount val="16"/>
                <c:pt idx="0">
                  <c:v>1.6629753560258782</c:v>
                </c:pt>
                <c:pt idx="1">
                  <c:v>2.6613347696142</c:v>
                </c:pt>
                <c:pt idx="2">
                  <c:v>0.7300728419000011</c:v>
                </c:pt>
                <c:pt idx="3">
                  <c:v>-0.045147544371797646</c:v>
                </c:pt>
                <c:pt idx="4">
                  <c:v>0.015249134296152336</c:v>
                </c:pt>
                <c:pt idx="5">
                  <c:v>0.859980693194484</c:v>
                </c:pt>
                <c:pt idx="6">
                  <c:v>0.0037548079461357277</c:v>
                </c:pt>
                <c:pt idx="7">
                  <c:v>0.2588437494960159</c:v>
                </c:pt>
                <c:pt idx="8">
                  <c:v>-1.3877787807814457E-17</c:v>
                </c:pt>
                <c:pt idx="9">
                  <c:v>0.7458895905889356</c:v>
                </c:pt>
                <c:pt idx="10">
                  <c:v>-0.0015477167643478291</c:v>
                </c:pt>
                <c:pt idx="11">
                  <c:v>0.8085561188259381</c:v>
                </c:pt>
                <c:pt idx="12">
                  <c:v>-0.016528803396563433</c:v>
                </c:pt>
                <c:pt idx="13">
                  <c:v>0.278955681868596</c:v>
                </c:pt>
                <c:pt idx="14">
                  <c:v>0.007154634425484601</c:v>
                </c:pt>
                <c:pt idx="15">
                  <c:v>-0.6556794834447234</c:v>
                </c:pt>
              </c:numCache>
            </c:numRef>
          </c:val>
        </c:ser>
        <c:ser>
          <c:idx val="53"/>
          <c:order val="48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sheet'!$M$108:$M$123</c:f>
              <c:numCache>
                <c:ptCount val="16"/>
                <c:pt idx="0">
                  <c:v>1.8296962422137473</c:v>
                </c:pt>
                <c:pt idx="1">
                  <c:v>3.396314746446545</c:v>
                </c:pt>
                <c:pt idx="2">
                  <c:v>0.3253986689902477</c:v>
                </c:pt>
                <c:pt idx="3">
                  <c:v>-0.12554017130351874</c:v>
                </c:pt>
                <c:pt idx="4">
                  <c:v>-0.03023563298663929</c:v>
                </c:pt>
                <c:pt idx="5">
                  <c:v>0.7312316905457499</c:v>
                </c:pt>
                <c:pt idx="6">
                  <c:v>-0.016551214559664164</c:v>
                </c:pt>
                <c:pt idx="7">
                  <c:v>0.2812029927916049</c:v>
                </c:pt>
                <c:pt idx="8">
                  <c:v>-1.3877787807814457E-17</c:v>
                </c:pt>
                <c:pt idx="9">
                  <c:v>0.7570432768644926</c:v>
                </c:pt>
                <c:pt idx="10">
                  <c:v>0.016361418661291708</c:v>
                </c:pt>
                <c:pt idx="11">
                  <c:v>0.7777599720389887</c:v>
                </c:pt>
                <c:pt idx="12">
                  <c:v>9.909853140041905E-06</c:v>
                </c:pt>
                <c:pt idx="13">
                  <c:v>0.26840741046273675</c:v>
                </c:pt>
                <c:pt idx="14">
                  <c:v>-0.01119272964579433</c:v>
                </c:pt>
                <c:pt idx="15">
                  <c:v>-0.6501448642938437</c:v>
                </c:pt>
              </c:numCache>
            </c:numRef>
          </c:val>
        </c:ser>
        <c:ser>
          <c:idx val="54"/>
          <c:order val="49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sheet'!$N$108:$N$123</c:f>
              <c:numCache>
                <c:ptCount val="16"/>
                <c:pt idx="0">
                  <c:v>2.052887172494009</c:v>
                </c:pt>
                <c:pt idx="1">
                  <c:v>2.5169482299716472</c:v>
                </c:pt>
                <c:pt idx="2">
                  <c:v>0.7875004585731998</c:v>
                </c:pt>
                <c:pt idx="3">
                  <c:v>-0.24804129110994258</c:v>
                </c:pt>
                <c:pt idx="4">
                  <c:v>0.0018081229342282804</c:v>
                </c:pt>
                <c:pt idx="5">
                  <c:v>0.8212193452942411</c:v>
                </c:pt>
                <c:pt idx="6">
                  <c:v>-0.0159483896437735</c:v>
                </c:pt>
                <c:pt idx="7">
                  <c:v>0.2632585652104999</c:v>
                </c:pt>
                <c:pt idx="8">
                  <c:v>-3.469446951953614E-18</c:v>
                </c:pt>
                <c:pt idx="9">
                  <c:v>0.7507399804801594</c:v>
                </c:pt>
                <c:pt idx="10">
                  <c:v>-0.017707249918657957</c:v>
                </c:pt>
                <c:pt idx="11">
                  <c:v>0.815746987248377</c:v>
                </c:pt>
                <c:pt idx="12">
                  <c:v>-0.008346273579042728</c:v>
                </c:pt>
                <c:pt idx="13">
                  <c:v>0.27290191261116864</c:v>
                </c:pt>
                <c:pt idx="14">
                  <c:v>0.017729582582454825</c:v>
                </c:pt>
                <c:pt idx="15">
                  <c:v>-0.6596034314751962</c:v>
                </c:pt>
              </c:numCache>
            </c:numRef>
          </c:val>
        </c:ser>
        <c:ser>
          <c:idx val="55"/>
          <c:order val="5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sheet'!$O$108:$O$123</c:f>
              <c:numCache>
                <c:ptCount val="16"/>
                <c:pt idx="0">
                  <c:v>2.076211817261627</c:v>
                </c:pt>
                <c:pt idx="1">
                  <c:v>2.5367819160710026</c:v>
                </c:pt>
                <c:pt idx="2">
                  <c:v>0.22073932309121552</c:v>
                </c:pt>
                <c:pt idx="3">
                  <c:v>0.21741245938867884</c:v>
                </c:pt>
                <c:pt idx="4">
                  <c:v>-0.0356064365665832</c:v>
                </c:pt>
                <c:pt idx="5">
                  <c:v>0.7982466460444755</c:v>
                </c:pt>
                <c:pt idx="6">
                  <c:v>-0.02272307579740274</c:v>
                </c:pt>
                <c:pt idx="7">
                  <c:v>0.2936561883166868</c:v>
                </c:pt>
                <c:pt idx="8">
                  <c:v>1.734723475976807E-18</c:v>
                </c:pt>
                <c:pt idx="9">
                  <c:v>0.7631741871468287</c:v>
                </c:pt>
                <c:pt idx="10">
                  <c:v>-0.009933936148195396</c:v>
                </c:pt>
                <c:pt idx="11">
                  <c:v>0.759300168943624</c:v>
                </c:pt>
                <c:pt idx="12">
                  <c:v>-0.02846847950745058</c:v>
                </c:pt>
                <c:pt idx="13">
                  <c:v>0.27576921471558985</c:v>
                </c:pt>
                <c:pt idx="14">
                  <c:v>0.03241942738738032</c:v>
                </c:pt>
                <c:pt idx="15">
                  <c:v>-0.6510280846494712</c:v>
                </c:pt>
              </c:numCache>
            </c:numRef>
          </c:val>
        </c:ser>
        <c:ser>
          <c:idx val="56"/>
          <c:order val="51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sheet'!$P$108:$P$123</c:f>
              <c:numCache>
                <c:ptCount val="16"/>
                <c:pt idx="0">
                  <c:v>0.9911846213918145</c:v>
                </c:pt>
                <c:pt idx="1">
                  <c:v>1.9911953032949021</c:v>
                </c:pt>
                <c:pt idx="2">
                  <c:v>-0.46885848857622225</c:v>
                </c:pt>
                <c:pt idx="3">
                  <c:v>-0.020934351878741944</c:v>
                </c:pt>
                <c:pt idx="4">
                  <c:v>0.15505755454921244</c:v>
                </c:pt>
                <c:pt idx="5">
                  <c:v>0.8752710879681005</c:v>
                </c:pt>
                <c:pt idx="6">
                  <c:v>0.08716172944756437</c:v>
                </c:pt>
                <c:pt idx="7">
                  <c:v>0.29297880047437863</c:v>
                </c:pt>
                <c:pt idx="8">
                  <c:v>-3.469446951953614E-18</c:v>
                </c:pt>
                <c:pt idx="9">
                  <c:v>0.7483327039729968</c:v>
                </c:pt>
                <c:pt idx="10">
                  <c:v>-0.044161635671200405</c:v>
                </c:pt>
                <c:pt idx="11">
                  <c:v>0.747373794649242</c:v>
                </c:pt>
                <c:pt idx="12">
                  <c:v>-0.03655551628433433</c:v>
                </c:pt>
                <c:pt idx="13">
                  <c:v>0.2743916180718204</c:v>
                </c:pt>
                <c:pt idx="14">
                  <c:v>0.01425902478987555</c:v>
                </c:pt>
                <c:pt idx="15">
                  <c:v>-0.6517549374226751</c:v>
                </c:pt>
              </c:numCache>
            </c:numRef>
          </c:val>
        </c:ser>
        <c:ser>
          <c:idx val="57"/>
          <c:order val="52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sheet'!$Q$108:$Q$123</c:f>
              <c:numCache>
                <c:ptCount val="16"/>
                <c:pt idx="0">
                  <c:v>1.0539999306728949</c:v>
                </c:pt>
                <c:pt idx="1">
                  <c:v>2.454090118134275</c:v>
                </c:pt>
                <c:pt idx="2">
                  <c:v>0.07395959313353799</c:v>
                </c:pt>
                <c:pt idx="3">
                  <c:v>0.23756797766566604</c:v>
                </c:pt>
                <c:pt idx="4">
                  <c:v>0.1112458056385652</c:v>
                </c:pt>
                <c:pt idx="5">
                  <c:v>0.8653043058005538</c:v>
                </c:pt>
                <c:pt idx="6">
                  <c:v>-0.0014035683418191364</c:v>
                </c:pt>
                <c:pt idx="7">
                  <c:v>0.2464724222096463</c:v>
                </c:pt>
                <c:pt idx="8">
                  <c:v>0</c:v>
                </c:pt>
                <c:pt idx="9">
                  <c:v>0.7503516995250529</c:v>
                </c:pt>
                <c:pt idx="10">
                  <c:v>0.01908290766549371</c:v>
                </c:pt>
                <c:pt idx="11">
                  <c:v>0.8166409120293799</c:v>
                </c:pt>
                <c:pt idx="12">
                  <c:v>-0.003397530055433348</c:v>
                </c:pt>
                <c:pt idx="13">
                  <c:v>0.2842451645987364</c:v>
                </c:pt>
                <c:pt idx="14">
                  <c:v>-0.00167415544884115</c:v>
                </c:pt>
                <c:pt idx="15">
                  <c:v>-0.6554353537570355</c:v>
                </c:pt>
              </c:numCache>
            </c:numRef>
          </c:val>
        </c:ser>
        <c:ser>
          <c:idx val="58"/>
          <c:order val="53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sheet'!$R$108:$R$123</c:f>
              <c:numCache>
                <c:ptCount val="16"/>
                <c:pt idx="0">
                  <c:v>1.2921870654135352</c:v>
                </c:pt>
                <c:pt idx="1">
                  <c:v>2.6103005937365533</c:v>
                </c:pt>
                <c:pt idx="2">
                  <c:v>0.07982269194578556</c:v>
                </c:pt>
                <c:pt idx="3">
                  <c:v>0.10854540846026742</c:v>
                </c:pt>
                <c:pt idx="4">
                  <c:v>-0.018199271270883645</c:v>
                </c:pt>
                <c:pt idx="5">
                  <c:v>0.8404130846532379</c:v>
                </c:pt>
                <c:pt idx="6">
                  <c:v>-0.01903728656491739</c:v>
                </c:pt>
                <c:pt idx="7">
                  <c:v>0.23867732749564965</c:v>
                </c:pt>
                <c:pt idx="8">
                  <c:v>3.469446951953614E-18</c:v>
                </c:pt>
                <c:pt idx="9">
                  <c:v>0.7450609687909837</c:v>
                </c:pt>
                <c:pt idx="10">
                  <c:v>0.028171326898236027</c:v>
                </c:pt>
                <c:pt idx="11">
                  <c:v>0.8372801628585074</c:v>
                </c:pt>
                <c:pt idx="12">
                  <c:v>0.009296249683712319</c:v>
                </c:pt>
                <c:pt idx="13">
                  <c:v>0.28783616798249817</c:v>
                </c:pt>
                <c:pt idx="14">
                  <c:v>0.004214388841426576</c:v>
                </c:pt>
                <c:pt idx="15">
                  <c:v>-0.652880470593016</c:v>
                </c:pt>
              </c:numCache>
            </c:numRef>
          </c:val>
        </c:ser>
        <c:ser>
          <c:idx val="59"/>
          <c:order val="54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sheet'!$S$108:$S$123</c:f>
              <c:numCache>
                <c:ptCount val="16"/>
                <c:pt idx="0">
                  <c:v>1.197481753929611</c:v>
                </c:pt>
                <c:pt idx="1">
                  <c:v>3.490973946573398</c:v>
                </c:pt>
                <c:pt idx="2">
                  <c:v>0.3316501676971928</c:v>
                </c:pt>
                <c:pt idx="3">
                  <c:v>0.02872088732879883</c:v>
                </c:pt>
                <c:pt idx="4">
                  <c:v>0.04525461894391919</c:v>
                </c:pt>
                <c:pt idx="5">
                  <c:v>0.8168050247988232</c:v>
                </c:pt>
                <c:pt idx="6">
                  <c:v>-0.007155464777985138</c:v>
                </c:pt>
                <c:pt idx="7">
                  <c:v>0.2999165757321618</c:v>
                </c:pt>
                <c:pt idx="8">
                  <c:v>0</c:v>
                </c:pt>
                <c:pt idx="9">
                  <c:v>0.7569789286698853</c:v>
                </c:pt>
                <c:pt idx="10">
                  <c:v>0.019845234062102243</c:v>
                </c:pt>
                <c:pt idx="11">
                  <c:v>0.817250888112957</c:v>
                </c:pt>
                <c:pt idx="12">
                  <c:v>0.0004332014112924773</c:v>
                </c:pt>
                <c:pt idx="13">
                  <c:v>0.25785447009642143</c:v>
                </c:pt>
                <c:pt idx="14">
                  <c:v>-0.016791430471658583</c:v>
                </c:pt>
                <c:pt idx="15">
                  <c:v>-0.6523327750961366</c:v>
                </c:pt>
              </c:numCache>
            </c:numRef>
          </c:val>
        </c:ser>
        <c:ser>
          <c:idx val="60"/>
          <c:order val="55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60066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sheet'!$T$108:$T$123</c:f>
              <c:numCache>
                <c:ptCount val="16"/>
                <c:pt idx="0">
                  <c:v>0.9432823931998171</c:v>
                </c:pt>
                <c:pt idx="1">
                  <c:v>4.154316968168189</c:v>
                </c:pt>
                <c:pt idx="2">
                  <c:v>0.22308445304995603</c:v>
                </c:pt>
                <c:pt idx="3">
                  <c:v>-0.012017144305900486</c:v>
                </c:pt>
                <c:pt idx="4">
                  <c:v>0.11484551605717311</c:v>
                </c:pt>
                <c:pt idx="5">
                  <c:v>0.8142188653401781</c:v>
                </c:pt>
                <c:pt idx="6">
                  <c:v>-0.0017953817845679128</c:v>
                </c:pt>
                <c:pt idx="7">
                  <c:v>0.3137030876060235</c:v>
                </c:pt>
                <c:pt idx="8">
                  <c:v>0</c:v>
                </c:pt>
                <c:pt idx="9">
                  <c:v>0.7589882275510064</c:v>
                </c:pt>
                <c:pt idx="10">
                  <c:v>0.003940322765870908</c:v>
                </c:pt>
                <c:pt idx="11">
                  <c:v>0.8542429124709212</c:v>
                </c:pt>
                <c:pt idx="12">
                  <c:v>-0.0033969508993612896</c:v>
                </c:pt>
                <c:pt idx="13">
                  <c:v>0.19818511978618886</c:v>
                </c:pt>
                <c:pt idx="14">
                  <c:v>-0.023241325711769092</c:v>
                </c:pt>
                <c:pt idx="15">
                  <c:v>-0.6509807997762205</c:v>
                </c:pt>
              </c:numCache>
            </c:numRef>
          </c:val>
        </c:ser>
        <c:ser>
          <c:idx val="62"/>
          <c:order val="5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sheet'!$S$6:$S$21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4"/>
          <c:order val="57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sheet'!$C$128:$C$143</c:f>
              <c:numCache>
                <c:ptCount val="16"/>
                <c:pt idx="0">
                  <c:v>1.8736045269494839</c:v>
                </c:pt>
                <c:pt idx="1">
                  <c:v>-0.4523517364744741</c:v>
                </c:pt>
                <c:pt idx="2">
                  <c:v>0.26586566019252567</c:v>
                </c:pt>
                <c:pt idx="3">
                  <c:v>-0.22793942046431</c:v>
                </c:pt>
                <c:pt idx="4">
                  <c:v>-0.12604530148965887</c:v>
                </c:pt>
                <c:pt idx="5">
                  <c:v>0.0359576990119623</c:v>
                </c:pt>
                <c:pt idx="6">
                  <c:v>0.023479813537261647</c:v>
                </c:pt>
                <c:pt idx="7">
                  <c:v>-0.004285245035946111</c:v>
                </c:pt>
                <c:pt idx="8">
                  <c:v>0</c:v>
                </c:pt>
                <c:pt idx="9">
                  <c:v>-0.015469755035756698</c:v>
                </c:pt>
                <c:pt idx="10">
                  <c:v>0.1069554523565755</c:v>
                </c:pt>
                <c:pt idx="11">
                  <c:v>0.0010639173040800443</c:v>
                </c:pt>
                <c:pt idx="12">
                  <c:v>0.0429188536924225</c:v>
                </c:pt>
                <c:pt idx="13">
                  <c:v>-0.10384126118497039</c:v>
                </c:pt>
                <c:pt idx="14">
                  <c:v>0.029859878618148702</c:v>
                </c:pt>
                <c:pt idx="15">
                  <c:v>-0.020810611282120084</c:v>
                </c:pt>
              </c:numCache>
            </c:numRef>
          </c:val>
        </c:ser>
        <c:ser>
          <c:idx val="65"/>
          <c:order val="58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sheet'!$D$128:$D$143</c:f>
              <c:numCache>
                <c:ptCount val="16"/>
                <c:pt idx="0">
                  <c:v>-0.1367244017252937</c:v>
                </c:pt>
                <c:pt idx="1">
                  <c:v>-0.15636148627349505</c:v>
                </c:pt>
                <c:pt idx="2">
                  <c:v>0.0903642887918658</c:v>
                </c:pt>
                <c:pt idx="3">
                  <c:v>-0.04555020092120722</c:v>
                </c:pt>
                <c:pt idx="4">
                  <c:v>0.03969913783965426</c:v>
                </c:pt>
                <c:pt idx="5">
                  <c:v>0.02926153627263029</c:v>
                </c:pt>
                <c:pt idx="6">
                  <c:v>-0.037272423516122095</c:v>
                </c:pt>
                <c:pt idx="7">
                  <c:v>0.0054945148102710645</c:v>
                </c:pt>
                <c:pt idx="8">
                  <c:v>0</c:v>
                </c:pt>
                <c:pt idx="9">
                  <c:v>-0.01809292558819099</c:v>
                </c:pt>
                <c:pt idx="10">
                  <c:v>0.21509916992010328</c:v>
                </c:pt>
                <c:pt idx="11">
                  <c:v>-0.020683303413872985</c:v>
                </c:pt>
                <c:pt idx="12">
                  <c:v>0.01946113096770529</c:v>
                </c:pt>
                <c:pt idx="13">
                  <c:v>-0.09128121484254423</c:v>
                </c:pt>
                <c:pt idx="14">
                  <c:v>0.04500828819111579</c:v>
                </c:pt>
                <c:pt idx="15">
                  <c:v>-0.004206665025508094</c:v>
                </c:pt>
              </c:numCache>
            </c:numRef>
          </c:val>
        </c:ser>
        <c:ser>
          <c:idx val="66"/>
          <c:order val="59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sheet'!$E$128:$E$143</c:f>
              <c:numCache>
                <c:ptCount val="16"/>
                <c:pt idx="0">
                  <c:v>0.35064810875928</c:v>
                </c:pt>
                <c:pt idx="1">
                  <c:v>-0.5910793385519938</c:v>
                </c:pt>
                <c:pt idx="2">
                  <c:v>0.5368770160724118</c:v>
                </c:pt>
                <c:pt idx="3">
                  <c:v>-0.04962567841147592</c:v>
                </c:pt>
                <c:pt idx="4">
                  <c:v>-0.0912201504896492</c:v>
                </c:pt>
                <c:pt idx="5">
                  <c:v>0.022359178094638034</c:v>
                </c:pt>
                <c:pt idx="6">
                  <c:v>-0.062216731285947326</c:v>
                </c:pt>
                <c:pt idx="7">
                  <c:v>-0.005924829275079934</c:v>
                </c:pt>
                <c:pt idx="8">
                  <c:v>0</c:v>
                </c:pt>
                <c:pt idx="9">
                  <c:v>-0.030532366938352228</c:v>
                </c:pt>
                <c:pt idx="10">
                  <c:v>0.1830732152962245</c:v>
                </c:pt>
                <c:pt idx="11">
                  <c:v>0.02183554166453017</c:v>
                </c:pt>
                <c:pt idx="12">
                  <c:v>0.01760403411847333</c:v>
                </c:pt>
                <c:pt idx="13">
                  <c:v>-0.08673881719436281</c:v>
                </c:pt>
                <c:pt idx="14">
                  <c:v>0.06199345620471763</c:v>
                </c:pt>
                <c:pt idx="15">
                  <c:v>-0.012964909647402503</c:v>
                </c:pt>
              </c:numCache>
            </c:numRef>
          </c:val>
        </c:ser>
        <c:ser>
          <c:idx val="67"/>
          <c:order val="6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sheet'!$F$128:$F$143</c:f>
              <c:numCache>
                <c:ptCount val="16"/>
                <c:pt idx="0">
                  <c:v>-1.7788107072876498</c:v>
                </c:pt>
                <c:pt idx="1">
                  <c:v>-0.3297500406591466</c:v>
                </c:pt>
                <c:pt idx="2">
                  <c:v>0.911689288527669</c:v>
                </c:pt>
                <c:pt idx="3">
                  <c:v>-0.020201385252641483</c:v>
                </c:pt>
                <c:pt idx="4">
                  <c:v>-0.02292979636470524</c:v>
                </c:pt>
                <c:pt idx="5">
                  <c:v>0.036370776850076635</c:v>
                </c:pt>
                <c:pt idx="6">
                  <c:v>-0.10835849340736226</c:v>
                </c:pt>
                <c:pt idx="7">
                  <c:v>-0.006955541812900407</c:v>
                </c:pt>
                <c:pt idx="8">
                  <c:v>0</c:v>
                </c:pt>
                <c:pt idx="9">
                  <c:v>-0.025270314227537314</c:v>
                </c:pt>
                <c:pt idx="10">
                  <c:v>0.14089216165292393</c:v>
                </c:pt>
                <c:pt idx="11">
                  <c:v>-0.026680526690843503</c:v>
                </c:pt>
                <c:pt idx="12">
                  <c:v>0.01614923929475775</c:v>
                </c:pt>
                <c:pt idx="13">
                  <c:v>-0.07695774776925107</c:v>
                </c:pt>
                <c:pt idx="14">
                  <c:v>0.05867022559625703</c:v>
                </c:pt>
                <c:pt idx="15">
                  <c:v>-0.020743160872518044</c:v>
                </c:pt>
              </c:numCache>
            </c:numRef>
          </c:val>
        </c:ser>
        <c:ser>
          <c:idx val="68"/>
          <c:order val="6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sheet'!$G$128:$G$143</c:f>
              <c:numCache>
                <c:ptCount val="16"/>
                <c:pt idx="0">
                  <c:v>-0.7498878062647489</c:v>
                </c:pt>
                <c:pt idx="1">
                  <c:v>-0.3249030975108198</c:v>
                </c:pt>
                <c:pt idx="2">
                  <c:v>1.0940021870429728</c:v>
                </c:pt>
                <c:pt idx="3">
                  <c:v>-0.36887594800194073</c:v>
                </c:pt>
                <c:pt idx="4">
                  <c:v>-0.0540459082046543</c:v>
                </c:pt>
                <c:pt idx="5">
                  <c:v>0.050197171112364235</c:v>
                </c:pt>
                <c:pt idx="6">
                  <c:v>-0.09706789497863473</c:v>
                </c:pt>
                <c:pt idx="7">
                  <c:v>0.02864906603599593</c:v>
                </c:pt>
                <c:pt idx="8">
                  <c:v>0</c:v>
                </c:pt>
                <c:pt idx="9">
                  <c:v>-0.019395591719405338</c:v>
                </c:pt>
                <c:pt idx="10">
                  <c:v>0.12992614149386403</c:v>
                </c:pt>
                <c:pt idx="11">
                  <c:v>-0.0032846441527827953</c:v>
                </c:pt>
                <c:pt idx="12">
                  <c:v>0.01875564313534755</c:v>
                </c:pt>
                <c:pt idx="13">
                  <c:v>-0.08401317513871873</c:v>
                </c:pt>
                <c:pt idx="14">
                  <c:v>0.05229816012613627</c:v>
                </c:pt>
                <c:pt idx="15">
                  <c:v>-0.013563716508077764</c:v>
                </c:pt>
              </c:numCache>
            </c:numRef>
          </c:val>
        </c:ser>
        <c:ser>
          <c:idx val="69"/>
          <c:order val="62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sheet'!$H$128:$H$143</c:f>
              <c:numCache>
                <c:ptCount val="16"/>
                <c:pt idx="0">
                  <c:v>-0.7568960681242622</c:v>
                </c:pt>
                <c:pt idx="1">
                  <c:v>-0.4787066835668912</c:v>
                </c:pt>
                <c:pt idx="2">
                  <c:v>1.5167993280230634</c:v>
                </c:pt>
                <c:pt idx="3">
                  <c:v>-0.3138194746122463</c:v>
                </c:pt>
                <c:pt idx="4">
                  <c:v>-0.011832482553599422</c:v>
                </c:pt>
                <c:pt idx="5">
                  <c:v>0.15206830777951294</c:v>
                </c:pt>
                <c:pt idx="6">
                  <c:v>-0.1047594854395917</c:v>
                </c:pt>
                <c:pt idx="7">
                  <c:v>-0.0011998774992272956</c:v>
                </c:pt>
                <c:pt idx="8">
                  <c:v>-2.7755575615628914E-17</c:v>
                </c:pt>
                <c:pt idx="9">
                  <c:v>-0.05224730165350961</c:v>
                </c:pt>
                <c:pt idx="10">
                  <c:v>0.160021836251468</c:v>
                </c:pt>
                <c:pt idx="11">
                  <c:v>-0.05323085448933536</c:v>
                </c:pt>
                <c:pt idx="12">
                  <c:v>0.05089174328610356</c:v>
                </c:pt>
                <c:pt idx="13">
                  <c:v>-0.07976094774104345</c:v>
                </c:pt>
                <c:pt idx="14">
                  <c:v>0.046111323480033</c:v>
                </c:pt>
                <c:pt idx="15">
                  <c:v>0.01688942429769106</c:v>
                </c:pt>
              </c:numCache>
            </c:numRef>
          </c:val>
        </c:ser>
        <c:ser>
          <c:idx val="70"/>
          <c:order val="63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8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sheet'!$I$128:$I$143</c:f>
              <c:numCache>
                <c:ptCount val="16"/>
                <c:pt idx="0">
                  <c:v>-0.39504936643482186</c:v>
                </c:pt>
                <c:pt idx="1">
                  <c:v>-0.47924419599464174</c:v>
                </c:pt>
                <c:pt idx="2">
                  <c:v>0.6474962427907602</c:v>
                </c:pt>
                <c:pt idx="3">
                  <c:v>0.2710170026587926</c:v>
                </c:pt>
                <c:pt idx="4">
                  <c:v>0.29959577385291286</c:v>
                </c:pt>
                <c:pt idx="5">
                  <c:v>-0.003847589094316246</c:v>
                </c:pt>
                <c:pt idx="6">
                  <c:v>-0.07718591862757229</c:v>
                </c:pt>
                <c:pt idx="7">
                  <c:v>-0.031601646748690274</c:v>
                </c:pt>
                <c:pt idx="8">
                  <c:v>0</c:v>
                </c:pt>
                <c:pt idx="9">
                  <c:v>-0.025488929102249584</c:v>
                </c:pt>
                <c:pt idx="10">
                  <c:v>0.18310916523441426</c:v>
                </c:pt>
                <c:pt idx="11">
                  <c:v>0.02195638313771473</c:v>
                </c:pt>
                <c:pt idx="12">
                  <c:v>0.0504257856180057</c:v>
                </c:pt>
                <c:pt idx="13">
                  <c:v>-0.1253616422955176</c:v>
                </c:pt>
                <c:pt idx="14">
                  <c:v>0.0011588788488127097</c:v>
                </c:pt>
                <c:pt idx="15">
                  <c:v>0.0010617023995467066</c:v>
                </c:pt>
              </c:numCache>
            </c:numRef>
          </c:val>
        </c:ser>
        <c:ser>
          <c:idx val="71"/>
          <c:order val="64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sheet'!$J$128:$J$143</c:f>
              <c:numCache>
                <c:ptCount val="16"/>
                <c:pt idx="0">
                  <c:v>0.7143751921905549</c:v>
                </c:pt>
                <c:pt idx="1">
                  <c:v>0.0030614421496138093</c:v>
                </c:pt>
                <c:pt idx="2">
                  <c:v>0.36423794655971475</c:v>
                </c:pt>
                <c:pt idx="3">
                  <c:v>-0.23295623260501885</c:v>
                </c:pt>
                <c:pt idx="4">
                  <c:v>0.08199047210320703</c:v>
                </c:pt>
                <c:pt idx="5">
                  <c:v>-0.02536797988470868</c:v>
                </c:pt>
                <c:pt idx="6">
                  <c:v>-0.05320886222654006</c:v>
                </c:pt>
                <c:pt idx="7">
                  <c:v>0.006502916085368193</c:v>
                </c:pt>
                <c:pt idx="8">
                  <c:v>-2.7755575615628914E-17</c:v>
                </c:pt>
                <c:pt idx="9">
                  <c:v>-0.030273203895466196</c:v>
                </c:pt>
                <c:pt idx="10">
                  <c:v>0.18149350864072622</c:v>
                </c:pt>
                <c:pt idx="11">
                  <c:v>-0.04289056287694472</c:v>
                </c:pt>
                <c:pt idx="12">
                  <c:v>0.027620570487154057</c:v>
                </c:pt>
                <c:pt idx="13">
                  <c:v>-0.12401812060832801</c:v>
                </c:pt>
                <c:pt idx="14">
                  <c:v>0.029155773703633155</c:v>
                </c:pt>
                <c:pt idx="15">
                  <c:v>0.0004170744186750676</c:v>
                </c:pt>
              </c:numCache>
            </c:numRef>
          </c:val>
        </c:ser>
        <c:ser>
          <c:idx val="72"/>
          <c:order val="65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sheet'!$K$128:$K$143</c:f>
              <c:numCache>
                <c:ptCount val="16"/>
                <c:pt idx="0">
                  <c:v>-1.192151610824306</c:v>
                </c:pt>
                <c:pt idx="1">
                  <c:v>-0.3598908396101596</c:v>
                </c:pt>
                <c:pt idx="2">
                  <c:v>1.2316871863213184</c:v>
                </c:pt>
                <c:pt idx="3">
                  <c:v>-0.04807932823787087</c:v>
                </c:pt>
                <c:pt idx="4">
                  <c:v>0.10221337729220488</c:v>
                </c:pt>
                <c:pt idx="5">
                  <c:v>0.056660348749041224</c:v>
                </c:pt>
                <c:pt idx="6">
                  <c:v>-0.05870184685906042</c:v>
                </c:pt>
                <c:pt idx="7">
                  <c:v>0.0004564573991873823</c:v>
                </c:pt>
                <c:pt idx="8">
                  <c:v>-6.938893903907228E-18</c:v>
                </c:pt>
                <c:pt idx="9">
                  <c:v>-0.03787170853066055</c:v>
                </c:pt>
                <c:pt idx="10">
                  <c:v>0.11097232733971643</c:v>
                </c:pt>
                <c:pt idx="11">
                  <c:v>-0.053355035649884294</c:v>
                </c:pt>
                <c:pt idx="12">
                  <c:v>0.07768819616341531</c:v>
                </c:pt>
                <c:pt idx="13">
                  <c:v>-0.08127170213850687</c:v>
                </c:pt>
                <c:pt idx="14">
                  <c:v>0.021770129113534743</c:v>
                </c:pt>
                <c:pt idx="15">
                  <c:v>0.0028537594667733725</c:v>
                </c:pt>
              </c:numCache>
            </c:numRef>
          </c:val>
        </c:ser>
        <c:ser>
          <c:idx val="73"/>
          <c:order val="66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sheet'!$L$128:$L$143</c:f>
              <c:numCache>
                <c:ptCount val="16"/>
                <c:pt idx="0">
                  <c:v>-0.3230137999981154</c:v>
                </c:pt>
                <c:pt idx="1">
                  <c:v>0.19090141788659115</c:v>
                </c:pt>
                <c:pt idx="2">
                  <c:v>0.7666718109494692</c:v>
                </c:pt>
                <c:pt idx="3">
                  <c:v>-0.2286116143765376</c:v>
                </c:pt>
                <c:pt idx="4">
                  <c:v>0.02234207318085528</c:v>
                </c:pt>
                <c:pt idx="5">
                  <c:v>0.04028988247068186</c:v>
                </c:pt>
                <c:pt idx="6">
                  <c:v>-0.046980302136656035</c:v>
                </c:pt>
                <c:pt idx="7">
                  <c:v>0.0011438822371555597</c:v>
                </c:pt>
                <c:pt idx="8">
                  <c:v>1.3877787807814457E-17</c:v>
                </c:pt>
                <c:pt idx="9">
                  <c:v>-0.026877069559302073</c:v>
                </c:pt>
                <c:pt idx="10">
                  <c:v>0.14921122237207504</c:v>
                </c:pt>
                <c:pt idx="11">
                  <c:v>-0.04143811574770026</c:v>
                </c:pt>
                <c:pt idx="12">
                  <c:v>0.050953385346373226</c:v>
                </c:pt>
                <c:pt idx="13">
                  <c:v>-0.09305445657863858</c:v>
                </c:pt>
                <c:pt idx="14">
                  <c:v>0.03933542101705982</c:v>
                </c:pt>
                <c:pt idx="15">
                  <c:v>-0.007066494594126578</c:v>
                </c:pt>
              </c:numCache>
            </c:numRef>
          </c:val>
        </c:ser>
        <c:ser>
          <c:idx val="74"/>
          <c:order val="67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sheet'!$M$128:$M$143</c:f>
              <c:numCache>
                <c:ptCount val="16"/>
                <c:pt idx="0">
                  <c:v>0.9283794025963477</c:v>
                </c:pt>
                <c:pt idx="1">
                  <c:v>-0.13612022465886586</c:v>
                </c:pt>
                <c:pt idx="2">
                  <c:v>0.3496437028499266</c:v>
                </c:pt>
                <c:pt idx="3">
                  <c:v>-0.04466284449232007</c:v>
                </c:pt>
                <c:pt idx="4">
                  <c:v>-0.007974411149922353</c:v>
                </c:pt>
                <c:pt idx="5">
                  <c:v>0.045366480782554404</c:v>
                </c:pt>
                <c:pt idx="6">
                  <c:v>0.0072788189386733745</c:v>
                </c:pt>
                <c:pt idx="7">
                  <c:v>-0.000797032301740077</c:v>
                </c:pt>
                <c:pt idx="8">
                  <c:v>2.7755575615628914E-17</c:v>
                </c:pt>
                <c:pt idx="9">
                  <c:v>-0.02996797203722001</c:v>
                </c:pt>
                <c:pt idx="10">
                  <c:v>0.09281721233082794</c:v>
                </c:pt>
                <c:pt idx="11">
                  <c:v>-0.037508645697537174</c:v>
                </c:pt>
                <c:pt idx="12">
                  <c:v>0.03179228423215863</c:v>
                </c:pt>
                <c:pt idx="13">
                  <c:v>-0.09866003111981451</c:v>
                </c:pt>
                <c:pt idx="14">
                  <c:v>0.03983112807415125</c:v>
                </c:pt>
                <c:pt idx="15">
                  <c:v>0.0009643779485692767</c:v>
                </c:pt>
              </c:numCache>
            </c:numRef>
          </c:val>
        </c:ser>
        <c:ser>
          <c:idx val="75"/>
          <c:order val="68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sheet'!$N$128:$N$143</c:f>
              <c:numCache>
                <c:ptCount val="16"/>
                <c:pt idx="0">
                  <c:v>-0.6508341951542858</c:v>
                </c:pt>
                <c:pt idx="1">
                  <c:v>-0.05131415602557499</c:v>
                </c:pt>
                <c:pt idx="2">
                  <c:v>0.5510059324000733</c:v>
                </c:pt>
                <c:pt idx="3">
                  <c:v>-0.26508836924922224</c:v>
                </c:pt>
                <c:pt idx="4">
                  <c:v>0.031974843005883186</c:v>
                </c:pt>
                <c:pt idx="5">
                  <c:v>0.012587901222890255</c:v>
                </c:pt>
                <c:pt idx="6">
                  <c:v>-0.010868569447748066</c:v>
                </c:pt>
                <c:pt idx="7">
                  <c:v>0.012221356084594721</c:v>
                </c:pt>
                <c:pt idx="8">
                  <c:v>-1.3877787807814457E-17</c:v>
                </c:pt>
                <c:pt idx="9">
                  <c:v>-0.03234485583649514</c:v>
                </c:pt>
                <c:pt idx="10">
                  <c:v>0.08886200091272353</c:v>
                </c:pt>
                <c:pt idx="11">
                  <c:v>-0.02182529317712258</c:v>
                </c:pt>
                <c:pt idx="12">
                  <c:v>0.05272253204123538</c:v>
                </c:pt>
                <c:pt idx="13">
                  <c:v>-0.08466841066118787</c:v>
                </c:pt>
                <c:pt idx="14">
                  <c:v>0.03404342430378639</c:v>
                </c:pt>
                <c:pt idx="15">
                  <c:v>-0.009851153060318703</c:v>
                </c:pt>
              </c:numCache>
            </c:numRef>
          </c:val>
        </c:ser>
        <c:ser>
          <c:idx val="76"/>
          <c:order val="69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sheet'!$O$128:$O$143</c:f>
              <c:numCache>
                <c:ptCount val="16"/>
                <c:pt idx="0">
                  <c:v>-0.38283139511904396</c:v>
                </c:pt>
                <c:pt idx="1">
                  <c:v>-0.15108555452394576</c:v>
                </c:pt>
                <c:pt idx="2">
                  <c:v>0.6648469408775218</c:v>
                </c:pt>
                <c:pt idx="3">
                  <c:v>-0.2598548448352564</c:v>
                </c:pt>
                <c:pt idx="4">
                  <c:v>-0.11360860457280594</c:v>
                </c:pt>
                <c:pt idx="5">
                  <c:v>0.01759041057997825</c:v>
                </c:pt>
                <c:pt idx="6">
                  <c:v>-0.003527572103474416</c:v>
                </c:pt>
                <c:pt idx="7">
                  <c:v>0.036292889914550604</c:v>
                </c:pt>
                <c:pt idx="8">
                  <c:v>-2.7755575615628914E-17</c:v>
                </c:pt>
                <c:pt idx="9">
                  <c:v>-0.03168499487574451</c:v>
                </c:pt>
                <c:pt idx="10">
                  <c:v>0.039903778768044726</c:v>
                </c:pt>
                <c:pt idx="11">
                  <c:v>-0.039154577304346044</c:v>
                </c:pt>
                <c:pt idx="12">
                  <c:v>0.08504632953680039</c:v>
                </c:pt>
                <c:pt idx="13">
                  <c:v>-0.061042906063147065</c:v>
                </c:pt>
                <c:pt idx="14">
                  <c:v>0.03975883288007635</c:v>
                </c:pt>
                <c:pt idx="15">
                  <c:v>-0.007324487118453385</c:v>
                </c:pt>
              </c:numCache>
            </c:numRef>
          </c:val>
        </c:ser>
        <c:ser>
          <c:idx val="77"/>
          <c:order val="7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CC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sheet'!$P$128:$P$143</c:f>
              <c:numCache>
                <c:ptCount val="16"/>
                <c:pt idx="0">
                  <c:v>-0.16014696391965977</c:v>
                </c:pt>
                <c:pt idx="1">
                  <c:v>-0.40796763745297493</c:v>
                </c:pt>
                <c:pt idx="2">
                  <c:v>0.791534678537052</c:v>
                </c:pt>
                <c:pt idx="3">
                  <c:v>0.3194381260854549</c:v>
                </c:pt>
                <c:pt idx="4">
                  <c:v>-0.01522357152874175</c:v>
                </c:pt>
                <c:pt idx="5">
                  <c:v>0.0963113916609143</c:v>
                </c:pt>
                <c:pt idx="6">
                  <c:v>-0.020512282545663747</c:v>
                </c:pt>
                <c:pt idx="7">
                  <c:v>-0.030367565490857982</c:v>
                </c:pt>
                <c:pt idx="8">
                  <c:v>2.7755575615628914E-17</c:v>
                </c:pt>
                <c:pt idx="9">
                  <c:v>-0.039323003532915624</c:v>
                </c:pt>
                <c:pt idx="10">
                  <c:v>0.053951368437590935</c:v>
                </c:pt>
                <c:pt idx="11">
                  <c:v>-0.06342283370250545</c:v>
                </c:pt>
                <c:pt idx="12">
                  <c:v>0.06590988273154573</c:v>
                </c:pt>
                <c:pt idx="13">
                  <c:v>-0.08212721193321887</c:v>
                </c:pt>
                <c:pt idx="14">
                  <c:v>0.034328481136846715</c:v>
                </c:pt>
                <c:pt idx="15">
                  <c:v>0.004571443839477691</c:v>
                </c:pt>
              </c:numCache>
            </c:numRef>
          </c:val>
        </c:ser>
        <c:ser>
          <c:idx val="78"/>
          <c:order val="7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sheet'!$Q$128:$Q$143</c:f>
              <c:numCache>
                <c:ptCount val="16"/>
                <c:pt idx="0">
                  <c:v>0.7697296861652393</c:v>
                </c:pt>
                <c:pt idx="1">
                  <c:v>-0.3386069823129831</c:v>
                </c:pt>
                <c:pt idx="2">
                  <c:v>0.6899942214845024</c:v>
                </c:pt>
                <c:pt idx="3">
                  <c:v>0.14640952613593056</c:v>
                </c:pt>
                <c:pt idx="4">
                  <c:v>0.02016463239122966</c:v>
                </c:pt>
                <c:pt idx="5">
                  <c:v>-0.01646326668533182</c:v>
                </c:pt>
                <c:pt idx="6">
                  <c:v>-0.06476825606057685</c:v>
                </c:pt>
                <c:pt idx="7">
                  <c:v>0.016400836860553554</c:v>
                </c:pt>
                <c:pt idx="8">
                  <c:v>0</c:v>
                </c:pt>
                <c:pt idx="9">
                  <c:v>-0.02582285294603964</c:v>
                </c:pt>
                <c:pt idx="10">
                  <c:v>0.14369005582447114</c:v>
                </c:pt>
                <c:pt idx="11">
                  <c:v>-0.02642356436782291</c:v>
                </c:pt>
                <c:pt idx="12">
                  <c:v>0.04339618043854562</c:v>
                </c:pt>
                <c:pt idx="13">
                  <c:v>-0.08143678181685961</c:v>
                </c:pt>
                <c:pt idx="14">
                  <c:v>0.050309972450224505</c:v>
                </c:pt>
                <c:pt idx="15">
                  <c:v>-0.0010887953533857565</c:v>
                </c:pt>
              </c:numCache>
            </c:numRef>
          </c:val>
        </c:ser>
        <c:ser>
          <c:idx val="79"/>
          <c:order val="72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sheet'!$R$128:$R$143</c:f>
              <c:numCache>
                <c:ptCount val="16"/>
                <c:pt idx="0">
                  <c:v>0.38789528913865423</c:v>
                </c:pt>
                <c:pt idx="1">
                  <c:v>0.1070735566941038</c:v>
                </c:pt>
                <c:pt idx="2">
                  <c:v>0.8029846835379866</c:v>
                </c:pt>
                <c:pt idx="3">
                  <c:v>0.077623959395417</c:v>
                </c:pt>
                <c:pt idx="4">
                  <c:v>0.03525474236697594</c:v>
                </c:pt>
                <c:pt idx="5">
                  <c:v>-0.008434310447497654</c:v>
                </c:pt>
                <c:pt idx="6">
                  <c:v>-0.06370492067841112</c:v>
                </c:pt>
                <c:pt idx="7">
                  <c:v>0.004106841807535179</c:v>
                </c:pt>
                <c:pt idx="8">
                  <c:v>3.469446951953614E-18</c:v>
                </c:pt>
                <c:pt idx="9">
                  <c:v>-0.029042995349224405</c:v>
                </c:pt>
                <c:pt idx="10">
                  <c:v>0.15335418815866617</c:v>
                </c:pt>
                <c:pt idx="11">
                  <c:v>-0.01674188407508752</c:v>
                </c:pt>
                <c:pt idx="12">
                  <c:v>0.05820964215609599</c:v>
                </c:pt>
                <c:pt idx="13">
                  <c:v>-0.07823858578713518</c:v>
                </c:pt>
                <c:pt idx="14">
                  <c:v>0.027377891990947388</c:v>
                </c:pt>
                <c:pt idx="15">
                  <c:v>-0.008842459842311285</c:v>
                </c:pt>
              </c:numCache>
            </c:numRef>
          </c:val>
        </c:ser>
        <c:ser>
          <c:idx val="80"/>
          <c:order val="73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sheet'!$S$128:$S$143</c:f>
              <c:numCache>
                <c:ptCount val="16"/>
                <c:pt idx="0">
                  <c:v>0.20922892534203996</c:v>
                </c:pt>
                <c:pt idx="1">
                  <c:v>-0.20793953665965714</c:v>
                </c:pt>
                <c:pt idx="2">
                  <c:v>0.49301466204781874</c:v>
                </c:pt>
                <c:pt idx="3">
                  <c:v>-0.14611521125593674</c:v>
                </c:pt>
                <c:pt idx="4">
                  <c:v>0.0898570225663045</c:v>
                </c:pt>
                <c:pt idx="5">
                  <c:v>0.018403257242354403</c:v>
                </c:pt>
                <c:pt idx="6">
                  <c:v>-0.01091732617078657</c:v>
                </c:pt>
                <c:pt idx="7">
                  <c:v>0.012535245277846704</c:v>
                </c:pt>
                <c:pt idx="8">
                  <c:v>5.551115123125783E-17</c:v>
                </c:pt>
                <c:pt idx="9">
                  <c:v>-0.02633055108480415</c:v>
                </c:pt>
                <c:pt idx="10">
                  <c:v>0.15869694877716023</c:v>
                </c:pt>
                <c:pt idx="11">
                  <c:v>-0.028612667254654986</c:v>
                </c:pt>
                <c:pt idx="12">
                  <c:v>0.04332128033544916</c:v>
                </c:pt>
                <c:pt idx="13">
                  <c:v>-0.10570307942286045</c:v>
                </c:pt>
                <c:pt idx="14">
                  <c:v>0.022924990670272136</c:v>
                </c:pt>
                <c:pt idx="15">
                  <c:v>-0.008136406419787755</c:v>
                </c:pt>
              </c:numCache>
            </c:numRef>
          </c:val>
        </c:ser>
        <c:ser>
          <c:idx val="81"/>
          <c:order val="74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sheet'!$T$128:$T$143</c:f>
              <c:numCache>
                <c:ptCount val="16"/>
                <c:pt idx="0">
                  <c:v>1.1669455387331826</c:v>
                </c:pt>
                <c:pt idx="1">
                  <c:v>0.07337099412938856</c:v>
                </c:pt>
                <c:pt idx="2">
                  <c:v>0.01248456570640357</c:v>
                </c:pt>
                <c:pt idx="3">
                  <c:v>-0.09941800185565755</c:v>
                </c:pt>
                <c:pt idx="4">
                  <c:v>-0.03803003423462478</c:v>
                </c:pt>
                <c:pt idx="5">
                  <c:v>0.02284696299636726</c:v>
                </c:pt>
                <c:pt idx="6">
                  <c:v>0.011159629420088427</c:v>
                </c:pt>
                <c:pt idx="7">
                  <c:v>0.0061429160192521745</c:v>
                </c:pt>
                <c:pt idx="8">
                  <c:v>-5.551115123125783E-17</c:v>
                </c:pt>
                <c:pt idx="9">
                  <c:v>-0.026849059750427815</c:v>
                </c:pt>
                <c:pt idx="10">
                  <c:v>0.1587190369961851</c:v>
                </c:pt>
                <c:pt idx="11">
                  <c:v>-0.005006498701497697</c:v>
                </c:pt>
                <c:pt idx="12">
                  <c:v>0.0021079309064391677</c:v>
                </c:pt>
                <c:pt idx="13">
                  <c:v>-0.13021877849448443</c:v>
                </c:pt>
                <c:pt idx="14">
                  <c:v>0.04621741889045301</c:v>
                </c:pt>
                <c:pt idx="15">
                  <c:v>-0.0022622085048635797</c:v>
                </c:pt>
              </c:numCache>
            </c:numRef>
          </c:val>
        </c:ser>
        <c:ser>
          <c:idx val="83"/>
          <c:order val="7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sheet'!$S$6:$S$21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10568040"/>
        <c:axId val="28003497"/>
      </c:barChart>
      <c:catAx>
        <c:axId val="105680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Harmonic order 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8003497"/>
        <c:crosses val="autoZero"/>
        <c:auto val="1"/>
        <c:lblOffset val="100"/>
        <c:noMultiLvlLbl val="0"/>
      </c:catAx>
      <c:valAx>
        <c:axId val="280034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Harmonics (10</a:t>
                </a:r>
                <a:r>
                  <a:rPr lang="en-US" cap="none" sz="1400" b="1" i="0" u="none" baseline="30000">
                    <a:latin typeface="Arial"/>
                    <a:ea typeface="Arial"/>
                    <a:cs typeface="Arial"/>
                  </a:rPr>
                  <a:t>-4</a:t>
                </a: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 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105680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MBP2N2 
Collared coils - Avrg normal multipoles</a:t>
            </a:r>
          </a:p>
        </c:rich>
      </c:tx>
      <c:layout>
        <c:manualLayout>
          <c:xMode val="factor"/>
          <c:yMode val="factor"/>
          <c:x val="0.002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1625"/>
          <c:w val="0.88725"/>
          <c:h val="0.83325"/>
        </c:manualLayout>
      </c:layout>
      <c:barChart>
        <c:barDir val="col"/>
        <c:grouping val="clustered"/>
        <c:varyColors val="0"/>
        <c:ser>
          <c:idx val="3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sheet'!$A$27:$A$42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sheet'!$V$68:$V$83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'Work sheet'!$S$6:$S$21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'Work sheet'!$V$108:$V$123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13454748"/>
        <c:axId val="5398386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'Work sheet'!$K$48:$K$63</c:f>
              <c:numCache>
                <c:ptCount val="16"/>
                <c:pt idx="0">
                  <c:v>0.6400000000000001</c:v>
                </c:pt>
                <c:pt idx="1">
                  <c:v>0.34999999999999964</c:v>
                </c:pt>
                <c:pt idx="2">
                  <c:v>1.69</c:v>
                </c:pt>
                <c:pt idx="3">
                  <c:v>1.26</c:v>
                </c:pt>
                <c:pt idx="4">
                  <c:v>0.26</c:v>
                </c:pt>
                <c:pt idx="5">
                  <c:v>0.98</c:v>
                </c:pt>
                <c:pt idx="6">
                  <c:v>0.12</c:v>
                </c:pt>
                <c:pt idx="7">
                  <c:v>0.34</c:v>
                </c:pt>
                <c:pt idx="8">
                  <c:v>0</c:v>
                </c:pt>
                <c:pt idx="9">
                  <c:v>0.53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'Work sheet'!$I$48:$I$63</c:f>
              <c:numCache>
                <c:ptCount val="16"/>
                <c:pt idx="0">
                  <c:v>-3.44</c:v>
                </c:pt>
                <c:pt idx="1">
                  <c:v>-8.35</c:v>
                </c:pt>
                <c:pt idx="2">
                  <c:v>-1.25</c:v>
                </c:pt>
                <c:pt idx="3">
                  <c:v>-1.26</c:v>
                </c:pt>
                <c:pt idx="4">
                  <c:v>-0.28</c:v>
                </c:pt>
                <c:pt idx="5">
                  <c:v>-0.34</c:v>
                </c:pt>
                <c:pt idx="6">
                  <c:v>-0.12</c:v>
                </c:pt>
                <c:pt idx="7">
                  <c:v>-0.08000000000000002</c:v>
                </c:pt>
                <c:pt idx="8">
                  <c:v>0</c:v>
                </c:pt>
                <c:pt idx="9">
                  <c:v>0.53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'Work sheet'!$J$48:$J$63</c:f>
              <c:numCache>
                <c:ptCount val="16"/>
                <c:pt idx="0">
                  <c:v>-1.4</c:v>
                </c:pt>
                <c:pt idx="1">
                  <c:v>-4</c:v>
                </c:pt>
                <c:pt idx="2">
                  <c:v>0.22</c:v>
                </c:pt>
                <c:pt idx="3">
                  <c:v>0</c:v>
                </c:pt>
                <c:pt idx="4">
                  <c:v>-0.01</c:v>
                </c:pt>
                <c:pt idx="5">
                  <c:v>0.32</c:v>
                </c:pt>
                <c:pt idx="6">
                  <c:v>0</c:v>
                </c:pt>
                <c:pt idx="7">
                  <c:v>0.13</c:v>
                </c:pt>
                <c:pt idx="8">
                  <c:v>0</c:v>
                </c:pt>
                <c:pt idx="9">
                  <c:v>0.53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hiLowLines>
          <c:spPr>
            <a:ln w="12700">
              <a:solidFill/>
            </a:ln>
          </c:spPr>
        </c:hiLowLines>
        <c:axId val="16092774"/>
        <c:axId val="10617239"/>
      </c:lineChart>
      <c:catAx>
        <c:axId val="134547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latin typeface="Arial"/>
                    <a:ea typeface="Arial"/>
                    <a:cs typeface="Arial"/>
                  </a:rPr>
                  <a:t>Harmonic number 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3983869"/>
        <c:crosses val="autoZero"/>
        <c:auto val="1"/>
        <c:lblOffset val="100"/>
        <c:noMultiLvlLbl val="0"/>
      </c:catAx>
      <c:valAx>
        <c:axId val="53983869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350" b="0" i="0" u="none" baseline="0">
                <a:latin typeface="Arial"/>
                <a:ea typeface="Arial"/>
                <a:cs typeface="Arial"/>
              </a:defRPr>
            </a:pPr>
          </a:p>
        </c:txPr>
        <c:crossAx val="13454748"/>
        <c:crossesAt val="1"/>
        <c:crossBetween val="between"/>
        <c:dispUnits/>
      </c:valAx>
      <c:catAx>
        <c:axId val="16092774"/>
        <c:scaling>
          <c:orientation val="minMax"/>
        </c:scaling>
        <c:axPos val="b"/>
        <c:delete val="1"/>
        <c:majorTickMark val="in"/>
        <c:minorTickMark val="none"/>
        <c:tickLblPos val="nextTo"/>
        <c:crossAx val="10617239"/>
        <c:crosses val="autoZero"/>
        <c:auto val="1"/>
        <c:lblOffset val="100"/>
        <c:noMultiLvlLbl val="0"/>
      </c:catAx>
      <c:valAx>
        <c:axId val="10617239"/>
        <c:scaling>
          <c:orientation val="minMax"/>
        </c:scaling>
        <c:axPos val="l"/>
        <c:delete val="1"/>
        <c:majorTickMark val="in"/>
        <c:minorTickMark val="none"/>
        <c:tickLblPos val="nextTo"/>
        <c:crossAx val="1609277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MBP2N2
Collared coils - Average skew multipoles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11"/>
          <c:w val="0.888"/>
          <c:h val="0.833"/>
        </c:manualLayout>
      </c:layout>
      <c:barChart>
        <c:barDir val="col"/>
        <c:grouping val="clustered"/>
        <c:varyColors val="0"/>
        <c:ser>
          <c:idx val="3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sheet'!$A$27:$A$42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sheet'!$V$88:$V$103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'Work sheet'!$S$6:$S$21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'Work sheet'!$V$128:$V$143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28446288"/>
        <c:axId val="5469000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'Work sheet'!$N$48:$N$63</c:f>
              <c:numCache>
                <c:ptCount val="16"/>
                <c:pt idx="0">
                  <c:v>5.1</c:v>
                </c:pt>
                <c:pt idx="1">
                  <c:v>1.37</c:v>
                </c:pt>
                <c:pt idx="2">
                  <c:v>1.47</c:v>
                </c:pt>
                <c:pt idx="3">
                  <c:v>1</c:v>
                </c:pt>
                <c:pt idx="4">
                  <c:v>0.42000000000000004</c:v>
                </c:pt>
                <c:pt idx="5">
                  <c:v>0.23</c:v>
                </c:pt>
                <c:pt idx="6">
                  <c:v>0.24</c:v>
                </c:pt>
                <c:pt idx="7">
                  <c:v>0.2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'Work sheet'!$L$48:$L$63</c:f>
              <c:numCache>
                <c:ptCount val="16"/>
                <c:pt idx="0">
                  <c:v>-5.1</c:v>
                </c:pt>
                <c:pt idx="1">
                  <c:v>-1.21</c:v>
                </c:pt>
                <c:pt idx="2">
                  <c:v>-1.47</c:v>
                </c:pt>
                <c:pt idx="3">
                  <c:v>-0.98</c:v>
                </c:pt>
                <c:pt idx="4">
                  <c:v>-0.42000000000000004</c:v>
                </c:pt>
                <c:pt idx="5">
                  <c:v>-0.19000000000000003</c:v>
                </c:pt>
                <c:pt idx="6">
                  <c:v>-0.24</c:v>
                </c:pt>
                <c:pt idx="7">
                  <c:v>-0.22000000000000003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'Work sheet'!$M$48:$M$63</c:f>
              <c:numCache>
                <c:ptCount val="16"/>
                <c:pt idx="0">
                  <c:v>0</c:v>
                </c:pt>
                <c:pt idx="1">
                  <c:v>0.08</c:v>
                </c:pt>
                <c:pt idx="2">
                  <c:v>0</c:v>
                </c:pt>
                <c:pt idx="3">
                  <c:v>0.01</c:v>
                </c:pt>
                <c:pt idx="4">
                  <c:v>0</c:v>
                </c:pt>
                <c:pt idx="5">
                  <c:v>0.02</c:v>
                </c:pt>
                <c:pt idx="6">
                  <c:v>0</c:v>
                </c:pt>
                <c:pt idx="7">
                  <c:v>-0.01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hiLowLines>
          <c:spPr>
            <a:ln w="12700">
              <a:solidFill/>
            </a:ln>
          </c:spPr>
        </c:hiLowLines>
        <c:axId val="22447962"/>
        <c:axId val="705067"/>
      </c:lineChart>
      <c:catAx>
        <c:axId val="284462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latin typeface="Arial"/>
                    <a:ea typeface="Arial"/>
                    <a:cs typeface="Arial"/>
                  </a:rPr>
                  <a:t>Harmonic order n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4690001"/>
        <c:crosses val="autoZero"/>
        <c:auto val="1"/>
        <c:lblOffset val="100"/>
        <c:noMultiLvlLbl val="0"/>
      </c:catAx>
      <c:valAx>
        <c:axId val="54690001"/>
        <c:scaling>
          <c:orientation val="minMax"/>
          <c:max val="4"/>
          <c:min val="-4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350" b="0" i="0" u="none" baseline="0">
                <a:latin typeface="Arial"/>
                <a:ea typeface="Arial"/>
                <a:cs typeface="Arial"/>
              </a:defRPr>
            </a:pPr>
          </a:p>
        </c:txPr>
        <c:crossAx val="28446288"/>
        <c:crossesAt val="1"/>
        <c:crossBetween val="between"/>
        <c:dispUnits/>
      </c:valAx>
      <c:catAx>
        <c:axId val="22447962"/>
        <c:scaling>
          <c:orientation val="minMax"/>
        </c:scaling>
        <c:axPos val="b"/>
        <c:delete val="1"/>
        <c:majorTickMark val="in"/>
        <c:minorTickMark val="none"/>
        <c:tickLblPos val="nextTo"/>
        <c:crossAx val="705067"/>
        <c:crosses val="autoZero"/>
        <c:auto val="1"/>
        <c:lblOffset val="100"/>
        <c:noMultiLvlLbl val="0"/>
      </c:catAx>
      <c:valAx>
        <c:axId val="705067"/>
        <c:scaling>
          <c:orientation val="minMax"/>
        </c:scaling>
        <c:axPos val="l"/>
        <c:delete val="1"/>
        <c:majorTickMark val="in"/>
        <c:minorTickMark val="none"/>
        <c:tickLblPos val="nextTo"/>
        <c:crossAx val="2244796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0704882"/>
        <c:axId val="53690755"/>
      </c:barChart>
      <c:catAx>
        <c:axId val="507048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690755"/>
        <c:crosses val="autoZero"/>
        <c:auto val="1"/>
        <c:lblOffset val="100"/>
        <c:noMultiLvlLbl val="0"/>
      </c:catAx>
      <c:valAx>
        <c:axId val="5369075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7048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MBP2N2 - Collared coils - Harmonics sigma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1125"/>
          <c:w val="0.8015"/>
          <c:h val="0.815"/>
        </c:manualLayout>
      </c:layout>
      <c:scatterChart>
        <c:scatterStyle val="lineMarker"/>
        <c:varyColors val="0"/>
        <c:ser>
          <c:idx val="0"/>
          <c:order val="0"/>
          <c:tx>
            <c:v>d = 0.1 mm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'Work sheet'!$A$48:$A$63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xVal>
          <c:yVal>
            <c:numRef>
              <c:f>'Work sheet'!$B$48:$B$63</c:f>
              <c:numCache>
                <c:ptCount val="16"/>
                <c:pt idx="0">
                  <c:v>2.831365799785555</c:v>
                </c:pt>
                <c:pt idx="1">
                  <c:v>1.7206788694474822</c:v>
                </c:pt>
                <c:pt idx="2">
                  <c:v>1.0329731907290605</c:v>
                </c:pt>
                <c:pt idx="3">
                  <c:v>0.6125811885796193</c:v>
                </c:pt>
                <c:pt idx="4">
                  <c:v>0.3588588353501367</c:v>
                </c:pt>
                <c:pt idx="5">
                  <c:v>0.20766772808982645</c:v>
                </c:pt>
                <c:pt idx="6">
                  <c:v>0.11871340484644312</c:v>
                </c:pt>
                <c:pt idx="7">
                  <c:v>0.06703720394927364</c:v>
                </c:pt>
                <c:pt idx="8">
                  <c:v>0.03739533292320034</c:v>
                </c:pt>
                <c:pt idx="9">
                  <c:v>0.020606503025911577</c:v>
                </c:pt>
                <c:pt idx="10">
                  <c:v>0.011216996169766442</c:v>
                </c:pt>
                <c:pt idx="11">
                  <c:v>0.006031623535458944</c:v>
                </c:pt>
                <c:pt idx="12">
                  <c:v>0.0032038875436137954</c:v>
                </c:pt>
                <c:pt idx="13">
                  <c:v>0.001681146969051629</c:v>
                </c:pt>
                <c:pt idx="14">
                  <c:v>0.000871403863554749</c:v>
                </c:pt>
                <c:pt idx="15">
                  <c:v>0.00044618879680557424</c:v>
                </c:pt>
              </c:numCache>
            </c:numRef>
          </c:yVal>
          <c:smooth val="0"/>
        </c:ser>
        <c:ser>
          <c:idx val="1"/>
          <c:order val="1"/>
          <c:tx>
            <c:v>d = 0.025 mm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'Work sheet'!$A$48:$A$63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xVal>
          <c:yVal>
            <c:numRef>
              <c:f>'Work sheet'!$C$48:$C$63</c:f>
              <c:numCache>
                <c:ptCount val="16"/>
                <c:pt idx="0">
                  <c:v>0.7078414499463888</c:v>
                </c:pt>
                <c:pt idx="1">
                  <c:v>0.43016971736187054</c:v>
                </c:pt>
                <c:pt idx="2">
                  <c:v>0.2582432976822651</c:v>
                </c:pt>
                <c:pt idx="3">
                  <c:v>0.15314529714490482</c:v>
                </c:pt>
                <c:pt idx="4">
                  <c:v>0.08971470883753417</c:v>
                </c:pt>
                <c:pt idx="5">
                  <c:v>0.05191693202245661</c:v>
                </c:pt>
                <c:pt idx="6">
                  <c:v>0.02967835121161078</c:v>
                </c:pt>
                <c:pt idx="7">
                  <c:v>0.01675930098731841</c:v>
                </c:pt>
                <c:pt idx="8">
                  <c:v>0.009348833230800085</c:v>
                </c:pt>
                <c:pt idx="9">
                  <c:v>0.005151625756477894</c:v>
                </c:pt>
                <c:pt idx="10">
                  <c:v>0.0028042490424416105</c:v>
                </c:pt>
                <c:pt idx="11">
                  <c:v>0.001507905883864736</c:v>
                </c:pt>
                <c:pt idx="12">
                  <c:v>0.0008009718859034488</c:v>
                </c:pt>
                <c:pt idx="13">
                  <c:v>0.00042028674226290725</c:v>
                </c:pt>
                <c:pt idx="14">
                  <c:v>0.00021785096588868724</c:v>
                </c:pt>
                <c:pt idx="15">
                  <c:v>0.00011154719920139356</c:v>
                </c:pt>
              </c:numCache>
            </c:numRef>
          </c:yVal>
          <c:smooth val="0"/>
        </c:ser>
        <c:ser>
          <c:idx val="2"/>
          <c:order val="2"/>
          <c:tx>
            <c:v>d = 0.006 mm</c:v>
          </c:tx>
          <c:spPr>
            <a:ln w="3175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'Work sheet'!$A$48:$A$63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xVal>
          <c:yVal>
            <c:numRef>
              <c:f>'Work sheet'!$D$48:$D$63</c:f>
              <c:numCache>
                <c:ptCount val="16"/>
                <c:pt idx="0">
                  <c:v>0.1698819479871333</c:v>
                </c:pt>
                <c:pt idx="1">
                  <c:v>0.10324073216684893</c:v>
                </c:pt>
                <c:pt idx="2">
                  <c:v>0.06197839144374362</c:v>
                </c:pt>
                <c:pt idx="3">
                  <c:v>0.03675487131477716</c:v>
                </c:pt>
                <c:pt idx="4">
                  <c:v>0.0215315301210082</c:v>
                </c:pt>
                <c:pt idx="5">
                  <c:v>0.012460063685389586</c:v>
                </c:pt>
                <c:pt idx="6">
                  <c:v>0.0071228042907865875</c:v>
                </c:pt>
                <c:pt idx="7">
                  <c:v>0.004022232236956418</c:v>
                </c:pt>
                <c:pt idx="8">
                  <c:v>0.00224371997539202</c:v>
                </c:pt>
                <c:pt idx="9">
                  <c:v>0.0012363901815546946</c:v>
                </c:pt>
                <c:pt idx="10">
                  <c:v>0.0006730197701859866</c:v>
                </c:pt>
                <c:pt idx="11">
                  <c:v>0.0003618974121275366</c:v>
                </c:pt>
                <c:pt idx="12">
                  <c:v>0.00019223325261682773</c:v>
                </c:pt>
                <c:pt idx="13">
                  <c:v>0.00010086881814309774</c:v>
                </c:pt>
                <c:pt idx="14">
                  <c:v>5.2284231813284933E-05</c:v>
                </c:pt>
                <c:pt idx="15">
                  <c:v>2.677132780833445E-05</c:v>
                </c:pt>
              </c:numCache>
            </c:numRef>
          </c:yVal>
          <c:smooth val="0"/>
        </c:ser>
        <c:ser>
          <c:idx val="3"/>
          <c:order val="3"/>
          <c:tx>
            <c:v>Ap. 1 - normal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'Work sheet'!$A$6:$A$21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xVal>
          <c:yVal>
            <c:numRef>
              <c:f>'Work sheet'!$E$6:$E$21</c:f>
              <c:numCache>
                <c:ptCount val="16"/>
                <c:pt idx="0">
                  <c:v>0.3054203751301319</c:v>
                </c:pt>
                <c:pt idx="1">
                  <c:v>0.32099585638327793</c:v>
                </c:pt>
                <c:pt idx="2">
                  <c:v>0.13245944751287467</c:v>
                </c:pt>
                <c:pt idx="3">
                  <c:v>0.14177284345114977</c:v>
                </c:pt>
                <c:pt idx="4">
                  <c:v>0.0717026005619257</c:v>
                </c:pt>
                <c:pt idx="5">
                  <c:v>0.051262426349293906</c:v>
                </c:pt>
                <c:pt idx="6">
                  <c:v>0.01445939374681519</c:v>
                </c:pt>
                <c:pt idx="7">
                  <c:v>0.015936471622680835</c:v>
                </c:pt>
                <c:pt idx="8">
                  <c:v>1.4433902812742576E-17</c:v>
                </c:pt>
                <c:pt idx="9">
                  <c:v>0.0030786586182124324</c:v>
                </c:pt>
                <c:pt idx="10">
                  <c:v>0.0022399078371733937</c:v>
                </c:pt>
                <c:pt idx="11">
                  <c:v>0.002268606639763515</c:v>
                </c:pt>
                <c:pt idx="12">
                  <c:v>0.001772796467461643</c:v>
                </c:pt>
                <c:pt idx="13">
                  <c:v>0.0016350381310667888</c:v>
                </c:pt>
                <c:pt idx="14">
                  <c:v>0.001340088291892666</c:v>
                </c:pt>
                <c:pt idx="15">
                  <c:v>0.00039614460940835876</c:v>
                </c:pt>
              </c:numCache>
            </c:numRef>
          </c:yVal>
          <c:smooth val="0"/>
        </c:ser>
        <c:ser>
          <c:idx val="4"/>
          <c:order val="4"/>
          <c:tx>
            <c:v>Ap. 1 - skew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'Work sheet'!$A$6:$A$21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xVal>
          <c:yVal>
            <c:numRef>
              <c:f>'Work sheet'!$I$6:$I$21</c:f>
              <c:numCache>
                <c:ptCount val="16"/>
                <c:pt idx="0">
                  <c:v>0.691467632021426</c:v>
                </c:pt>
                <c:pt idx="1">
                  <c:v>0.2494008518598899</c:v>
                </c:pt>
                <c:pt idx="2">
                  <c:v>0.26576360145267314</c:v>
                </c:pt>
                <c:pt idx="3">
                  <c:v>0.10850882629876908</c:v>
                </c:pt>
                <c:pt idx="4">
                  <c:v>0.05795172517487428</c:v>
                </c:pt>
                <c:pt idx="5">
                  <c:v>0.035287299495642785</c:v>
                </c:pt>
                <c:pt idx="6">
                  <c:v>0.024710501621340322</c:v>
                </c:pt>
                <c:pt idx="7">
                  <c:v>0.016614734154049782</c:v>
                </c:pt>
                <c:pt idx="8">
                  <c:v>1.5436532455735696E-17</c:v>
                </c:pt>
                <c:pt idx="9">
                  <c:v>0.007115629614488471</c:v>
                </c:pt>
                <c:pt idx="10">
                  <c:v>0.0034711190686483617</c:v>
                </c:pt>
                <c:pt idx="11">
                  <c:v>0.001602885290001264</c:v>
                </c:pt>
                <c:pt idx="12">
                  <c:v>0.001373224935284672</c:v>
                </c:pt>
                <c:pt idx="13">
                  <c:v>0.0015955832938822773</c:v>
                </c:pt>
                <c:pt idx="14">
                  <c:v>0.001503468683076359</c:v>
                </c:pt>
                <c:pt idx="15">
                  <c:v>0.0008100660928400156</c:v>
                </c:pt>
              </c:numCache>
            </c:numRef>
          </c:yVal>
          <c:smooth val="0"/>
        </c:ser>
        <c:ser>
          <c:idx val="5"/>
          <c:order val="5"/>
          <c:tx>
            <c:v>Ap. 2 - normal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'Work sheet'!$A$6:$A$21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xVal>
          <c:yVal>
            <c:numRef>
              <c:f>'Work sheet'!$M$6:$M$21</c:f>
              <c:numCache>
                <c:ptCount val="16"/>
                <c:pt idx="0">
                  <c:v>0.44969698079171205</c:v>
                </c:pt>
                <c:pt idx="1">
                  <c:v>0.8762534780928198</c:v>
                </c:pt>
                <c:pt idx="2">
                  <c:v>0.32262743707396946</c:v>
                </c:pt>
                <c:pt idx="3">
                  <c:v>0.2075857317272434</c:v>
                </c:pt>
                <c:pt idx="4">
                  <c:v>0.0980424281618203</c:v>
                </c:pt>
                <c:pt idx="5">
                  <c:v>0.08899789642218844</c:v>
                </c:pt>
                <c:pt idx="6">
                  <c:v>0.03299607264150768</c:v>
                </c:pt>
                <c:pt idx="7">
                  <c:v>0.023262913203470185</c:v>
                </c:pt>
                <c:pt idx="8">
                  <c:v>6.287444747396329E-18</c:v>
                </c:pt>
                <c:pt idx="9">
                  <c:v>0.006224828665951561</c:v>
                </c:pt>
                <c:pt idx="10">
                  <c:v>0.003270774136544996</c:v>
                </c:pt>
                <c:pt idx="11">
                  <c:v>0.003253210162919778</c:v>
                </c:pt>
                <c:pt idx="12">
                  <c:v>0.0017936497775001413</c:v>
                </c:pt>
                <c:pt idx="13">
                  <c:v>0.0022812363298941813</c:v>
                </c:pt>
                <c:pt idx="14">
                  <c:v>0.0016279755635931962</c:v>
                </c:pt>
                <c:pt idx="15">
                  <c:v>0.0004876133060868619</c:v>
                </c:pt>
              </c:numCache>
            </c:numRef>
          </c:yVal>
          <c:smooth val="0"/>
        </c:ser>
        <c:ser>
          <c:idx val="6"/>
          <c:order val="6"/>
          <c:tx>
            <c:v>Ap. 2 - skew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'Work sheet'!$A$6:$A$21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xVal>
          <c:yVal>
            <c:numRef>
              <c:f>'Work sheet'!$Q$6:$Q$21</c:f>
              <c:numCache>
                <c:ptCount val="16"/>
                <c:pt idx="0">
                  <c:v>0.8993030567176614</c:v>
                </c:pt>
                <c:pt idx="1">
                  <c:v>0.22660741837775075</c:v>
                </c:pt>
                <c:pt idx="2">
                  <c:v>0.38349177792537886</c:v>
                </c:pt>
                <c:pt idx="3">
                  <c:v>0.19450535097533392</c:v>
                </c:pt>
                <c:pt idx="4">
                  <c:v>0.09669065039789247</c:v>
                </c:pt>
                <c:pt idx="5">
                  <c:v>0.0415047729969794</c:v>
                </c:pt>
                <c:pt idx="6">
                  <c:v>0.040478440126607056</c:v>
                </c:pt>
                <c:pt idx="7">
                  <c:v>0.016688161015454946</c:v>
                </c:pt>
                <c:pt idx="8">
                  <c:v>2.4741059265410324E-17</c:v>
                </c:pt>
                <c:pt idx="9">
                  <c:v>0.008387100029282455</c:v>
                </c:pt>
                <c:pt idx="10">
                  <c:v>0.0046328923863204145</c:v>
                </c:pt>
                <c:pt idx="11">
                  <c:v>0.0024346124271490558</c:v>
                </c:pt>
                <c:pt idx="12">
                  <c:v>0.0022393290653742828</c:v>
                </c:pt>
                <c:pt idx="13">
                  <c:v>0.0018719959383493323</c:v>
                </c:pt>
                <c:pt idx="14">
                  <c:v>0.0014719213227892326</c:v>
                </c:pt>
                <c:pt idx="15">
                  <c:v>0.0009235271125660031</c:v>
                </c:pt>
              </c:numCache>
            </c:numRef>
          </c:yVal>
          <c:smooth val="0"/>
        </c:ser>
        <c:axId val="6345604"/>
        <c:axId val="57110437"/>
      </c:scatterChart>
      <c:valAx>
        <c:axId val="6345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Harmonic order 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57110437"/>
        <c:crossesAt val="0.001"/>
        <c:crossBetween val="midCat"/>
        <c:dispUnits/>
      </c:valAx>
      <c:valAx>
        <c:axId val="57110437"/>
        <c:scaling>
          <c:logBase val="10"/>
          <c:orientation val="minMax"/>
          <c:max val="1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Sigma (10</a:t>
                </a:r>
                <a:r>
                  <a:rPr lang="en-US" cap="none" sz="1400" b="1" i="0" u="none" baseline="30000">
                    <a:latin typeface="Arial"/>
                    <a:ea typeface="Arial"/>
                    <a:cs typeface="Arial"/>
                  </a:rPr>
                  <a:t>-4</a:t>
                </a: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 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634560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475"/>
          <c:y val="0.205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MBP2N2
Collared coils - Magnetic centre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1205"/>
          <c:w val="0.737"/>
          <c:h val="0.7995"/>
        </c:manualLayout>
      </c:layout>
      <c:lineChart>
        <c:grouping val="standard"/>
        <c:varyColors val="0"/>
        <c:ser>
          <c:idx val="0"/>
          <c:order val="0"/>
          <c:tx>
            <c:v>Aperture 2 - dx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'Summary Data'!$Y$39:$AR$39</c:f>
              <c:numCache>
                <c:ptCount val="20"/>
                <c:pt idx="0">
                  <c:v>-1.0992397611612594</c:v>
                </c:pt>
                <c:pt idx="1">
                  <c:v>-0.24550765961303822</c:v>
                </c:pt>
                <c:pt idx="2">
                  <c:v>-0.15341118854985653</c:v>
                </c:pt>
                <c:pt idx="3">
                  <c:v>-0.12515755409449628</c:v>
                </c:pt>
                <c:pt idx="4">
                  <c:v>0.025404922358229064</c:v>
                </c:pt>
                <c:pt idx="5">
                  <c:v>-0.010606087325578998</c:v>
                </c:pt>
                <c:pt idx="6">
                  <c:v>-0.030135121183028492</c:v>
                </c:pt>
                <c:pt idx="7">
                  <c:v>-0.30460033755635363</c:v>
                </c:pt>
                <c:pt idx="8">
                  <c:v>-0.21821697252200054</c:v>
                </c:pt>
                <c:pt idx="9">
                  <c:v>-0.058598224413170794</c:v>
                </c:pt>
                <c:pt idx="10">
                  <c:v>-0.1124755541907782</c:v>
                </c:pt>
                <c:pt idx="11">
                  <c:v>-0.16461476343263917</c:v>
                </c:pt>
                <c:pt idx="12">
                  <c:v>0.024990034923758224</c:v>
                </c:pt>
                <c:pt idx="13">
                  <c:v>0.0208110228502599</c:v>
                </c:pt>
                <c:pt idx="14">
                  <c:v>0.04088413097963035</c:v>
                </c:pt>
                <c:pt idx="15">
                  <c:v>-0.07684235938110043</c:v>
                </c:pt>
                <c:pt idx="16">
                  <c:v>-0.05399823293940465</c:v>
                </c:pt>
                <c:pt idx="17">
                  <c:v>-0.1255225362771132</c:v>
                </c:pt>
                <c:pt idx="18">
                  <c:v>-0.17386141668745134</c:v>
                </c:pt>
                <c:pt idx="19">
                  <c:v>-0.13397656444974387</c:v>
                </c:pt>
              </c:numCache>
            </c:numRef>
          </c:val>
          <c:smooth val="0"/>
        </c:ser>
        <c:ser>
          <c:idx val="1"/>
          <c:order val="1"/>
          <c:tx>
            <c:v>Aperture 2 - dy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'Summary Data'!$Y$40:$AR$40</c:f>
              <c:numCache>
                <c:ptCount val="20"/>
                <c:pt idx="0">
                  <c:v>0.4842123264557494</c:v>
                </c:pt>
                <c:pt idx="1">
                  <c:v>0.2503077019464745</c:v>
                </c:pt>
                <c:pt idx="2">
                  <c:v>0.24321813624367994</c:v>
                </c:pt>
                <c:pt idx="3">
                  <c:v>0.3234129424475954</c:v>
                </c:pt>
                <c:pt idx="4">
                  <c:v>0.3420750843136941</c:v>
                </c:pt>
                <c:pt idx="5">
                  <c:v>0.43536639129273835</c:v>
                </c:pt>
                <c:pt idx="6">
                  <c:v>0.43104805980529054</c:v>
                </c:pt>
                <c:pt idx="7">
                  <c:v>0.3028427140572095</c:v>
                </c:pt>
                <c:pt idx="8">
                  <c:v>0.25905022139067874</c:v>
                </c:pt>
                <c:pt idx="9">
                  <c:v>0.13575336440002392</c:v>
                </c:pt>
                <c:pt idx="10">
                  <c:v>0.2039523790316273</c:v>
                </c:pt>
                <c:pt idx="11">
                  <c:v>0.25945253408004154</c:v>
                </c:pt>
                <c:pt idx="12">
                  <c:v>0.232431112829419</c:v>
                </c:pt>
                <c:pt idx="13">
                  <c:v>0.19070675883305316</c:v>
                </c:pt>
                <c:pt idx="14">
                  <c:v>0.2157914692953966</c:v>
                </c:pt>
                <c:pt idx="15">
                  <c:v>0.11890826230811909</c:v>
                </c:pt>
                <c:pt idx="16">
                  <c:v>0.023546724644848607</c:v>
                </c:pt>
                <c:pt idx="17">
                  <c:v>0.3790317688674142</c:v>
                </c:pt>
                <c:pt idx="18">
                  <c:v>0.6049334725829855</c:v>
                </c:pt>
                <c:pt idx="19">
                  <c:v>0.613750756114296</c:v>
                </c:pt>
              </c:numCache>
            </c:numRef>
          </c:val>
          <c:smooth val="0"/>
        </c:ser>
        <c:axId val="26012984"/>
        <c:axId val="32790265"/>
      </c:lineChart>
      <c:catAx>
        <c:axId val="26012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Positions along the axis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425" b="1" i="0" u="none" baseline="0">
                <a:latin typeface="Arial"/>
                <a:ea typeface="Arial"/>
                <a:cs typeface="Arial"/>
              </a:defRPr>
            </a:pPr>
          </a:p>
        </c:txPr>
        <c:crossAx val="32790265"/>
        <c:crosses val="autoZero"/>
        <c:auto val="1"/>
        <c:lblOffset val="100"/>
        <c:noMultiLvlLbl val="0"/>
      </c:catAx>
      <c:valAx>
        <c:axId val="327902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Centre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latin typeface="Arial"/>
                <a:ea typeface="Arial"/>
                <a:cs typeface="Arial"/>
              </a:defRPr>
            </a:pPr>
          </a:p>
        </c:txPr>
        <c:crossAx val="260129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6"/>
          <c:y val="0.442"/>
          <c:w val="0.382"/>
          <c:h val="0.118"/>
        </c:manualLayout>
      </c:layout>
      <c:overlay val="0"/>
      <c:txPr>
        <a:bodyPr vert="horz" rot="0"/>
        <a:lstStyle/>
        <a:p>
          <a:pPr>
            <a:defRPr lang="en-US" cap="none" sz="13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latin typeface="Arial"/>
                <a:ea typeface="Arial"/>
                <a:cs typeface="Arial"/>
              </a:rPr>
              <a:t>MBP2N2
Collared coils - Magnetic centre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119"/>
          <c:w val="0.73825"/>
          <c:h val="0.8085"/>
        </c:manualLayout>
      </c:layout>
      <c:lineChart>
        <c:grouping val="standard"/>
        <c:varyColors val="0"/>
        <c:ser>
          <c:idx val="0"/>
          <c:order val="0"/>
          <c:tx>
            <c:v>Aperture 1 - dx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'Summary Data'!$B$39:$U$39</c:f>
              <c:numCache>
                <c:ptCount val="20"/>
                <c:pt idx="0">
                  <c:v>0.2693592876826426</c:v>
                </c:pt>
                <c:pt idx="1">
                  <c:v>-0.048843038127354466</c:v>
                </c:pt>
                <c:pt idx="2">
                  <c:v>-0.15763473725028196</c:v>
                </c:pt>
                <c:pt idx="3">
                  <c:v>-0.1865353306114284</c:v>
                </c:pt>
                <c:pt idx="4">
                  <c:v>-0.10088904496928025</c:v>
                </c:pt>
                <c:pt idx="5">
                  <c:v>0.07050146681445027</c:v>
                </c:pt>
                <c:pt idx="6">
                  <c:v>0.03123829832108705</c:v>
                </c:pt>
                <c:pt idx="7">
                  <c:v>-0.29763399242664024</c:v>
                </c:pt>
                <c:pt idx="8">
                  <c:v>-0.35731263470050023</c:v>
                </c:pt>
                <c:pt idx="9">
                  <c:v>-0.07212764337963347</c:v>
                </c:pt>
                <c:pt idx="10">
                  <c:v>-0.048995588755857286</c:v>
                </c:pt>
                <c:pt idx="11">
                  <c:v>-0.030066736368279726</c:v>
                </c:pt>
                <c:pt idx="12">
                  <c:v>-0.02385121688654944</c:v>
                </c:pt>
                <c:pt idx="13">
                  <c:v>-0.19442806468494386</c:v>
                </c:pt>
                <c:pt idx="14">
                  <c:v>-0.29909482260025205</c:v>
                </c:pt>
                <c:pt idx="15">
                  <c:v>-0.2787328949454057</c:v>
                </c:pt>
                <c:pt idx="16">
                  <c:v>-0.0478088167036502</c:v>
                </c:pt>
                <c:pt idx="17">
                  <c:v>-0.20042498109698578</c:v>
                </c:pt>
                <c:pt idx="18">
                  <c:v>-0.16159722110813102</c:v>
                </c:pt>
                <c:pt idx="19">
                  <c:v>0.2739098143671679</c:v>
                </c:pt>
              </c:numCache>
            </c:numRef>
          </c:val>
          <c:smooth val="0"/>
        </c:ser>
        <c:ser>
          <c:idx val="1"/>
          <c:order val="1"/>
          <c:tx>
            <c:v>Aperture 1 - dy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'Summary Data'!$B$40:$U$40</c:f>
              <c:numCache>
                <c:ptCount val="20"/>
                <c:pt idx="0">
                  <c:v>0.20491737643294944</c:v>
                </c:pt>
                <c:pt idx="1">
                  <c:v>0.14707970130066514</c:v>
                </c:pt>
                <c:pt idx="2">
                  <c:v>0.18900809841241914</c:v>
                </c:pt>
                <c:pt idx="3">
                  <c:v>0.13012264443903715</c:v>
                </c:pt>
                <c:pt idx="4">
                  <c:v>0.0578684064037755</c:v>
                </c:pt>
                <c:pt idx="5">
                  <c:v>0.07346084811187925</c:v>
                </c:pt>
                <c:pt idx="6">
                  <c:v>0.07694439297663917</c:v>
                </c:pt>
                <c:pt idx="7">
                  <c:v>0.16906055481561708</c:v>
                </c:pt>
                <c:pt idx="8">
                  <c:v>0.21100775961676377</c:v>
                </c:pt>
                <c:pt idx="9">
                  <c:v>0.1829818873215459</c:v>
                </c:pt>
                <c:pt idx="10">
                  <c:v>0.07738029233873456</c:v>
                </c:pt>
                <c:pt idx="11">
                  <c:v>0.0708257310463678</c:v>
                </c:pt>
                <c:pt idx="12">
                  <c:v>0.1317643696421087</c:v>
                </c:pt>
                <c:pt idx="13">
                  <c:v>0.1869629941509578</c:v>
                </c:pt>
                <c:pt idx="14">
                  <c:v>0.23512939849239986</c:v>
                </c:pt>
                <c:pt idx="15">
                  <c:v>-0.020342129546261578</c:v>
                </c:pt>
                <c:pt idx="16">
                  <c:v>-0.22444983383716868</c:v>
                </c:pt>
                <c:pt idx="17">
                  <c:v>0.29351544942551333</c:v>
                </c:pt>
                <c:pt idx="18">
                  <c:v>0.40574704694923097</c:v>
                </c:pt>
                <c:pt idx="19">
                  <c:v>0.634425319790172</c:v>
                </c:pt>
              </c:numCache>
            </c:numRef>
          </c:val>
          <c:smooth val="0"/>
        </c:ser>
        <c:axId val="26676930"/>
        <c:axId val="38765779"/>
      </c:lineChart>
      <c:catAx>
        <c:axId val="26676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Arial"/>
                    <a:ea typeface="Arial"/>
                    <a:cs typeface="Arial"/>
                  </a:rPr>
                  <a:t>Positions along the axis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325" b="1" i="0" u="none" baseline="0">
                <a:latin typeface="Arial"/>
                <a:ea typeface="Arial"/>
                <a:cs typeface="Arial"/>
              </a:defRPr>
            </a:pPr>
          </a:p>
        </c:txPr>
        <c:crossAx val="38765779"/>
        <c:crosses val="autoZero"/>
        <c:auto val="1"/>
        <c:lblOffset val="100"/>
        <c:noMultiLvlLbl val="0"/>
      </c:catAx>
      <c:valAx>
        <c:axId val="387657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Arial"/>
                    <a:ea typeface="Arial"/>
                    <a:cs typeface="Arial"/>
                  </a:rPr>
                  <a:t>Centre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325" b="1" i="0" u="none" baseline="0">
                <a:latin typeface="Arial"/>
                <a:ea typeface="Arial"/>
                <a:cs typeface="Arial"/>
              </a:defRPr>
            </a:pPr>
          </a:p>
        </c:txPr>
        <c:crossAx val="266769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75"/>
          <c:y val="0.41375"/>
          <c:w val="0.45075"/>
          <c:h val="0.1105"/>
        </c:manualLayout>
      </c:layout>
      <c:overlay val="0"/>
      <c:txPr>
        <a:bodyPr vert="horz" rot="0"/>
        <a:lstStyle/>
        <a:p>
          <a:pPr>
            <a:defRPr lang="en-US" cap="none" sz="13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409" verticalDpi="409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409" verticalDpi="409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409" verticalDpi="409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409" verticalDpi="409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409" verticalDpi="409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0.2635</cdr:x>
      <cdr:y>0.28725</cdr:y>
    </cdr:from>
    <cdr:to>
      <cdr:x>0.283</cdr:x>
      <cdr:y>0.306</cdr:y>
    </cdr:to>
    <cdr:sp>
      <cdr:nvSpPr>
        <cdr:cNvPr id="1" name="TextBox 1"/>
        <cdr:cNvSpPr txBox="1">
          <a:spLocks noChangeArrowheads="1"/>
        </cdr:cNvSpPr>
      </cdr:nvSpPr>
      <cdr:spPr>
        <a:xfrm>
          <a:off x="1314450" y="1504950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0.26325</cdr:x>
      <cdr:y>0.28825</cdr:y>
    </cdr:from>
    <cdr:to>
      <cdr:x>0.28425</cdr:x>
      <cdr:y>0.307</cdr:y>
    </cdr:to>
    <cdr:sp>
      <cdr:nvSpPr>
        <cdr:cNvPr id="1" name="TextBox 1"/>
        <cdr:cNvSpPr txBox="1">
          <a:spLocks noChangeArrowheads="1"/>
        </cdr:cNvSpPr>
      </cdr:nvSpPr>
      <cdr:spPr>
        <a:xfrm>
          <a:off x="1228725" y="1514475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0.183</cdr:x>
      <cdr:y>0.2785</cdr:y>
    </cdr:from>
    <cdr:to>
      <cdr:x>0.193</cdr:x>
      <cdr:y>0.295</cdr:y>
    </cdr:to>
    <cdr:sp>
      <cdr:nvSpPr>
        <cdr:cNvPr id="1" name="TextBox 1"/>
        <cdr:cNvSpPr txBox="1">
          <a:spLocks noChangeArrowheads="1"/>
        </cdr:cNvSpPr>
      </cdr:nvSpPr>
      <cdr:spPr>
        <a:xfrm>
          <a:off x="1771650" y="1638300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0.482</cdr:x>
      <cdr:y>0.04525</cdr:y>
    </cdr:from>
    <cdr:to>
      <cdr:x>0.99875</cdr:x>
      <cdr:y>0.9375</cdr:y>
    </cdr:to>
    <cdr:graphicFrame>
      <cdr:nvGraphicFramePr>
        <cdr:cNvPr id="2" name="Chart 2"/>
        <cdr:cNvGraphicFramePr/>
      </cdr:nvGraphicFramePr>
      <cdr:xfrm>
        <a:off x="4676775" y="266700"/>
        <a:ext cx="5019675" cy="5257800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0.001</cdr:x>
      <cdr:y>0.04525</cdr:y>
    </cdr:from>
    <cdr:to>
      <cdr:x>0.482</cdr:x>
      <cdr:y>0.9375</cdr:y>
    </cdr:to>
    <cdr:graphicFrame>
      <cdr:nvGraphicFramePr>
        <cdr:cNvPr id="3" name="Chart 3"/>
        <cdr:cNvGraphicFramePr/>
      </cdr:nvGraphicFramePr>
      <cdr:xfrm>
        <a:off x="9525" y="266700"/>
        <a:ext cx="4676775" cy="5257800"/>
      </cdr:xfrm>
      <a:graphic>
        <a:graphicData uri="http://schemas.openxmlformats.org/drawingml/2006/chart">
          <c:chart r:id="rId2"/>
        </a:graphicData>
      </a:graphic>
    </cdr:graphicFrame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895975"/>
    <xdr:graphicFrame>
      <xdr:nvGraphicFramePr>
        <xdr:cNvPr id="1" name="Shape 1025"/>
        <xdr:cNvGraphicFramePr/>
      </xdr:nvGraphicFramePr>
      <xdr:xfrm>
        <a:off x="0" y="0"/>
        <a:ext cx="9715500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0.842</cdr:x>
      <cdr:y>0.1925</cdr:y>
    </cdr:from>
    <cdr:to>
      <cdr:x>0.90425</cdr:x>
      <cdr:y>0.29275</cdr:y>
    </cdr:to>
    <cdr:sp>
      <cdr:nvSpPr>
        <cdr:cNvPr id="1" name="TextBox 1"/>
        <cdr:cNvSpPr txBox="1">
          <a:spLocks noChangeArrowheads="1"/>
        </cdr:cNvSpPr>
      </cdr:nvSpPr>
      <cdr:spPr>
        <a:xfrm>
          <a:off x="7829550" y="1095375"/>
          <a:ext cx="58102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Normal: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Skew: </a:t>
          </a:r>
        </a:p>
      </cdr:txBody>
    </cdr:sp>
  </cdr:relSizeAnchor>
  <cdr:relSizeAnchor xmlns:cdr="http://schemas.openxmlformats.org/drawingml/2006/chartDrawing">
    <cdr:from>
      <cdr:x>0.9015</cdr:x>
      <cdr:y>0.20175</cdr:y>
    </cdr:from>
    <cdr:to>
      <cdr:x>0.9335</cdr:x>
      <cdr:y>0.2155</cdr:y>
    </cdr:to>
    <cdr:sp>
      <cdr:nvSpPr>
        <cdr:cNvPr id="2" name="Rectangle 2"/>
        <cdr:cNvSpPr>
          <a:spLocks/>
        </cdr:cNvSpPr>
      </cdr:nvSpPr>
      <cdr:spPr>
        <a:xfrm>
          <a:off x="8382000" y="1152525"/>
          <a:ext cx="295275" cy="762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0.9015</cdr:x>
      <cdr:y>0.24525</cdr:y>
    </cdr:from>
    <cdr:to>
      <cdr:x>0.9335</cdr:x>
      <cdr:y>0.25975</cdr:y>
    </cdr:to>
    <cdr:sp>
      <cdr:nvSpPr>
        <cdr:cNvPr id="3" name="Rectangle 3"/>
        <cdr:cNvSpPr>
          <a:spLocks/>
        </cdr:cNvSpPr>
      </cdr:nvSpPr>
      <cdr:spPr>
        <a:xfrm>
          <a:off x="8382000" y="1400175"/>
          <a:ext cx="295275" cy="857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0.656</cdr:x>
      <cdr:y>0.13825</cdr:y>
    </cdr:from>
    <cdr:to>
      <cdr:x>0.657</cdr:x>
      <cdr:y>0.89925</cdr:y>
    </cdr:to>
    <cdr:sp>
      <cdr:nvSpPr>
        <cdr:cNvPr id="4" name="Line 4"/>
        <cdr:cNvSpPr>
          <a:spLocks/>
        </cdr:cNvSpPr>
      </cdr:nvSpPr>
      <cdr:spPr>
        <a:xfrm flipH="1">
          <a:off x="6096000" y="781050"/>
          <a:ext cx="9525" cy="43529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0.6605</cdr:x>
      <cdr:y>0.19025</cdr:y>
    </cdr:from>
    <cdr:to>
      <cdr:x>0.71325</cdr:x>
      <cdr:y>0.256</cdr:y>
    </cdr:to>
    <cdr:sp>
      <cdr:nvSpPr>
        <cdr:cNvPr id="5" name="TextBox 5"/>
        <cdr:cNvSpPr txBox="1">
          <a:spLocks noChangeArrowheads="1"/>
        </cdr:cNvSpPr>
      </cdr:nvSpPr>
      <cdr:spPr>
        <a:xfrm>
          <a:off x="6143625" y="1085850"/>
          <a:ext cx="4953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*10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0.601</cdr:x>
      <cdr:y>0.13925</cdr:y>
    </cdr:from>
    <cdr:to>
      <cdr:x>0.601</cdr:x>
      <cdr:y>0.92125</cdr:y>
    </cdr:to>
    <cdr:sp>
      <cdr:nvSpPr>
        <cdr:cNvPr id="1" name="Line 1"/>
        <cdr:cNvSpPr>
          <a:spLocks/>
        </cdr:cNvSpPr>
      </cdr:nvSpPr>
      <cdr:spPr>
        <a:xfrm flipH="1" flipV="1">
          <a:off x="2724150" y="790575"/>
          <a:ext cx="0" cy="44672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0.6225</cdr:x>
      <cdr:y>0.14975</cdr:y>
    </cdr:from>
    <cdr:to>
      <cdr:x>0.72525</cdr:x>
      <cdr:y>0.20725</cdr:y>
    </cdr:to>
    <cdr:sp>
      <cdr:nvSpPr>
        <cdr:cNvPr id="2" name="TextBox 2"/>
        <cdr:cNvSpPr txBox="1">
          <a:spLocks noChangeArrowheads="1"/>
        </cdr:cNvSpPr>
      </cdr:nvSpPr>
      <cdr:spPr>
        <a:xfrm>
          <a:off x="2819400" y="847725"/>
          <a:ext cx="4667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725" b="1" i="0" u="none" baseline="0">
              <a:latin typeface="Arial"/>
              <a:ea typeface="Arial"/>
              <a:cs typeface="Arial"/>
            </a:rPr>
            <a:t>*10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0.6045</cdr:x>
      <cdr:y>0.1375</cdr:y>
    </cdr:from>
    <cdr:to>
      <cdr:x>0.6055</cdr:x>
      <cdr:y>0.9185</cdr:y>
    </cdr:to>
    <cdr:sp>
      <cdr:nvSpPr>
        <cdr:cNvPr id="1" name="Line 1"/>
        <cdr:cNvSpPr>
          <a:spLocks/>
        </cdr:cNvSpPr>
      </cdr:nvSpPr>
      <cdr:spPr>
        <a:xfrm flipH="1" flipV="1">
          <a:off x="2771775" y="781050"/>
          <a:ext cx="0" cy="44672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0.62425</cdr:x>
      <cdr:y>0.15475</cdr:y>
    </cdr:from>
    <cdr:to>
      <cdr:x>0.7255</cdr:x>
      <cdr:y>0.2155</cdr:y>
    </cdr:to>
    <cdr:sp>
      <cdr:nvSpPr>
        <cdr:cNvPr id="2" name="TextBox 2"/>
        <cdr:cNvSpPr txBox="1">
          <a:spLocks noChangeArrowheads="1"/>
        </cdr:cNvSpPr>
      </cdr:nvSpPr>
      <cdr:spPr>
        <a:xfrm>
          <a:off x="2857500" y="876300"/>
          <a:ext cx="4667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750" b="1" i="0" u="none" baseline="0">
              <a:latin typeface="Arial"/>
              <a:ea typeface="Arial"/>
              <a:cs typeface="Arial"/>
            </a:rPr>
            <a:t>*10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0.00825</cdr:x>
      <cdr:y>0</cdr:y>
    </cdr:from>
    <cdr:to>
      <cdr:x>0.495</cdr:x>
      <cdr:y>1</cdr:y>
    </cdr:to>
    <cdr:graphicFrame>
      <cdr:nvGraphicFramePr>
        <cdr:cNvPr id="1" name="Chart 3"/>
        <cdr:cNvGraphicFramePr/>
      </cdr:nvGraphicFramePr>
      <cdr:xfrm>
        <a:off x="76200" y="0"/>
        <a:ext cx="4533900" cy="5715000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0.50675</cdr:x>
      <cdr:y>0</cdr:y>
    </cdr:from>
    <cdr:to>
      <cdr:x>1</cdr:x>
      <cdr:y>1</cdr:y>
    </cdr:to>
    <cdr:graphicFrame>
      <cdr:nvGraphicFramePr>
        <cdr:cNvPr id="2" name="Chart 4"/>
        <cdr:cNvGraphicFramePr/>
      </cdr:nvGraphicFramePr>
      <cdr:xfrm>
        <a:off x="4714875" y="0"/>
        <a:ext cx="4591050" cy="5715000"/>
      </cdr:xfrm>
      <a:graphic>
        <a:graphicData uri="http://schemas.openxmlformats.org/drawingml/2006/chart">
          <c:chart r:id="rId2"/>
        </a:graphicData>
      </a:graphic>
    </cdr:graphicFrame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9"/>
  <sheetViews>
    <sheetView workbookViewId="0" topLeftCell="A1">
      <selection activeCell="I7" sqref="I7:K7"/>
    </sheetView>
  </sheetViews>
  <sheetFormatPr defaultColWidth="9.140625" defaultRowHeight="12.75"/>
  <cols>
    <col min="1" max="1" width="10.57421875" style="0" bestFit="1" customWidth="1"/>
    <col min="2" max="10" width="6.28125" style="0" bestFit="1" customWidth="1"/>
    <col min="11" max="21" width="7.00390625" style="0" bestFit="1" customWidth="1"/>
    <col min="22" max="22" width="8.8515625" style="0" bestFit="1" customWidth="1"/>
    <col min="24" max="24" width="10.57421875" style="0" bestFit="1" customWidth="1"/>
    <col min="25" max="33" width="6.28125" style="0" bestFit="1" customWidth="1"/>
    <col min="34" max="44" width="7.00390625" style="0" bestFit="1" customWidth="1"/>
    <col min="45" max="45" width="8.8515625" style="0" bestFit="1" customWidth="1"/>
  </cols>
  <sheetData>
    <row r="1" spans="1:11" ht="12.75">
      <c r="A1" s="121" t="s">
        <v>110</v>
      </c>
      <c r="B1" s="116"/>
      <c r="C1" s="122" t="s">
        <v>125</v>
      </c>
      <c r="D1" s="122"/>
      <c r="E1" s="122"/>
      <c r="F1" s="122"/>
      <c r="G1" s="122"/>
      <c r="H1" s="122"/>
      <c r="I1" s="122"/>
      <c r="J1" s="122"/>
      <c r="K1" s="123"/>
    </row>
    <row r="2" spans="1:20" ht="12.75">
      <c r="A2" s="115" t="s">
        <v>111</v>
      </c>
      <c r="B2" s="114"/>
      <c r="C2" s="113" t="s">
        <v>135</v>
      </c>
      <c r="D2" s="113"/>
      <c r="E2" s="113"/>
      <c r="F2" s="114" t="s">
        <v>112</v>
      </c>
      <c r="G2" s="114"/>
      <c r="H2" s="114"/>
      <c r="I2" s="113" t="s">
        <v>125</v>
      </c>
      <c r="J2" s="113"/>
      <c r="K2" s="120"/>
      <c r="L2" s="99"/>
      <c r="M2" s="99"/>
      <c r="N2" s="99"/>
      <c r="O2" s="99"/>
      <c r="P2" s="99"/>
      <c r="Q2" s="99"/>
      <c r="R2" s="99"/>
      <c r="S2" s="99"/>
      <c r="T2" s="99"/>
    </row>
    <row r="3" spans="1:20" ht="12.75">
      <c r="A3" s="115" t="s">
        <v>133</v>
      </c>
      <c r="B3" s="114"/>
      <c r="C3" s="113" t="s">
        <v>134</v>
      </c>
      <c r="D3" s="113"/>
      <c r="E3" s="113"/>
      <c r="F3" s="113"/>
      <c r="G3" s="113"/>
      <c r="H3" s="113"/>
      <c r="I3" s="113"/>
      <c r="J3" s="113"/>
      <c r="K3" s="120"/>
      <c r="L3" s="99"/>
      <c r="M3" s="99"/>
      <c r="N3" s="99"/>
      <c r="O3" s="99"/>
      <c r="P3" s="99"/>
      <c r="Q3" s="99"/>
      <c r="R3" s="99"/>
      <c r="S3" s="99"/>
      <c r="T3" s="99"/>
    </row>
    <row r="4" spans="1:11" ht="12.75">
      <c r="A4" s="115" t="s">
        <v>113</v>
      </c>
      <c r="B4" s="114"/>
      <c r="C4" s="113" t="s">
        <v>136</v>
      </c>
      <c r="D4" s="113"/>
      <c r="E4" s="113"/>
      <c r="F4" s="114"/>
      <c r="G4" s="113"/>
      <c r="H4" s="113"/>
      <c r="I4" s="113"/>
      <c r="J4" s="113"/>
      <c r="K4" s="120"/>
    </row>
    <row r="5" spans="1:11" ht="12.75">
      <c r="A5" s="115" t="s">
        <v>118</v>
      </c>
      <c r="B5" s="114"/>
      <c r="C5" s="113" t="s">
        <v>120</v>
      </c>
      <c r="D5" s="113"/>
      <c r="E5" s="113"/>
      <c r="F5" s="114" t="s">
        <v>119</v>
      </c>
      <c r="G5" s="114"/>
      <c r="H5" s="114"/>
      <c r="I5" s="113">
        <v>21</v>
      </c>
      <c r="J5" s="113"/>
      <c r="K5" s="120"/>
    </row>
    <row r="6" spans="1:11" ht="12.75">
      <c r="A6" s="115" t="s">
        <v>114</v>
      </c>
      <c r="B6" s="114"/>
      <c r="C6" s="113" t="s">
        <v>121</v>
      </c>
      <c r="D6" s="113"/>
      <c r="E6" s="113"/>
      <c r="F6" s="114" t="s">
        <v>115</v>
      </c>
      <c r="G6" s="114"/>
      <c r="H6" s="114"/>
      <c r="I6" s="113" t="s">
        <v>121</v>
      </c>
      <c r="J6" s="113"/>
      <c r="K6" s="120"/>
    </row>
    <row r="7" spans="1:11" ht="13.5" thickBot="1">
      <c r="A7" s="118" t="s">
        <v>116</v>
      </c>
      <c r="B7" s="119"/>
      <c r="C7" s="138" t="s">
        <v>125</v>
      </c>
      <c r="D7" s="138"/>
      <c r="E7" s="138"/>
      <c r="F7" s="119" t="s">
        <v>117</v>
      </c>
      <c r="G7" s="119"/>
      <c r="H7" s="119"/>
      <c r="I7" s="138" t="s">
        <v>125</v>
      </c>
      <c r="J7" s="138"/>
      <c r="K7" s="139"/>
    </row>
    <row r="8" ht="13.5" thickBot="1"/>
    <row r="9" spans="1:45" ht="13.5" thickBot="1">
      <c r="A9" s="7" t="s">
        <v>0</v>
      </c>
      <c r="B9" s="116" t="s">
        <v>131</v>
      </c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7"/>
      <c r="V9" s="4" t="s">
        <v>57</v>
      </c>
      <c r="X9" s="7" t="s">
        <v>0</v>
      </c>
      <c r="Y9" s="116" t="s">
        <v>132</v>
      </c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7"/>
      <c r="AS9" s="4" t="s">
        <v>57</v>
      </c>
    </row>
    <row r="10" spans="1:45" ht="12.75">
      <c r="A10" s="8" t="s">
        <v>61</v>
      </c>
      <c r="B10" s="19"/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1"/>
      <c r="V10" s="34"/>
      <c r="W10" s="30"/>
      <c r="X10" s="33" t="s">
        <v>1</v>
      </c>
      <c r="Y10" s="19"/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  <c r="AH10" s="20">
        <v>0</v>
      </c>
      <c r="AI10" s="20">
        <v>0</v>
      </c>
      <c r="AJ10" s="20">
        <v>0</v>
      </c>
      <c r="AK10" s="20">
        <v>0</v>
      </c>
      <c r="AL10" s="20">
        <v>0</v>
      </c>
      <c r="AM10" s="20">
        <v>0</v>
      </c>
      <c r="AN10" s="20">
        <v>0</v>
      </c>
      <c r="AO10" s="20">
        <v>0</v>
      </c>
      <c r="AP10" s="20">
        <v>0</v>
      </c>
      <c r="AQ10" s="20">
        <v>0</v>
      </c>
      <c r="AR10" s="21"/>
      <c r="AS10" s="21"/>
    </row>
    <row r="11" spans="1:45" ht="13.5" thickBot="1">
      <c r="A11" s="31" t="s">
        <v>60</v>
      </c>
      <c r="B11" s="23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5">
        <v>0</v>
      </c>
      <c r="V11" s="35"/>
      <c r="W11" s="30"/>
      <c r="X11" s="32" t="s">
        <v>60</v>
      </c>
      <c r="Y11" s="23">
        <v>0</v>
      </c>
      <c r="Z11" s="24">
        <v>0</v>
      </c>
      <c r="AA11" s="24">
        <v>0</v>
      </c>
      <c r="AB11" s="24">
        <v>0</v>
      </c>
      <c r="AC11" s="24">
        <v>0</v>
      </c>
      <c r="AD11" s="24">
        <v>0</v>
      </c>
      <c r="AE11" s="24">
        <v>0</v>
      </c>
      <c r="AF11" s="24">
        <v>0</v>
      </c>
      <c r="AG11" s="24">
        <v>0</v>
      </c>
      <c r="AH11" s="24">
        <v>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0</v>
      </c>
      <c r="AP11" s="24">
        <v>0</v>
      </c>
      <c r="AQ11" s="24">
        <v>0</v>
      </c>
      <c r="AR11" s="25">
        <v>0</v>
      </c>
      <c r="AS11" s="25"/>
    </row>
    <row r="12" spans="1:45" ht="13.5" thickBot="1">
      <c r="A12" s="13" t="s">
        <v>2</v>
      </c>
      <c r="B12" s="14" t="s">
        <v>3</v>
      </c>
      <c r="C12" s="14" t="s">
        <v>4</v>
      </c>
      <c r="D12" s="14" t="s">
        <v>5</v>
      </c>
      <c r="E12" s="14" t="s">
        <v>6</v>
      </c>
      <c r="F12" s="14" t="s">
        <v>7</v>
      </c>
      <c r="G12" s="14" t="s">
        <v>8</v>
      </c>
      <c r="H12" s="14" t="s">
        <v>9</v>
      </c>
      <c r="I12" s="14" t="s">
        <v>10</v>
      </c>
      <c r="J12" s="14" t="s">
        <v>11</v>
      </c>
      <c r="K12" s="14" t="s">
        <v>12</v>
      </c>
      <c r="L12" s="14" t="s">
        <v>13</v>
      </c>
      <c r="M12" s="14" t="s">
        <v>14</v>
      </c>
      <c r="N12" s="14" t="s">
        <v>15</v>
      </c>
      <c r="O12" s="14" t="s">
        <v>16</v>
      </c>
      <c r="P12" s="14" t="s">
        <v>17</v>
      </c>
      <c r="Q12" s="14" t="s">
        <v>18</v>
      </c>
      <c r="R12" s="14" t="s">
        <v>19</v>
      </c>
      <c r="S12" s="14" t="s">
        <v>20</v>
      </c>
      <c r="T12" s="14" t="s">
        <v>21</v>
      </c>
      <c r="U12" s="15" t="s">
        <v>22</v>
      </c>
      <c r="V12" s="39"/>
      <c r="X12" s="13" t="s">
        <v>2</v>
      </c>
      <c r="Y12" s="14" t="s">
        <v>3</v>
      </c>
      <c r="Z12" s="14" t="s">
        <v>4</v>
      </c>
      <c r="AA12" s="14" t="s">
        <v>5</v>
      </c>
      <c r="AB12" s="14" t="s">
        <v>6</v>
      </c>
      <c r="AC12" s="14" t="s">
        <v>7</v>
      </c>
      <c r="AD12" s="14" t="s">
        <v>8</v>
      </c>
      <c r="AE12" s="14" t="s">
        <v>9</v>
      </c>
      <c r="AF12" s="14" t="s">
        <v>10</v>
      </c>
      <c r="AG12" s="14" t="s">
        <v>11</v>
      </c>
      <c r="AH12" s="14" t="s">
        <v>12</v>
      </c>
      <c r="AI12" s="14" t="s">
        <v>13</v>
      </c>
      <c r="AJ12" s="14" t="s">
        <v>14</v>
      </c>
      <c r="AK12" s="14" t="s">
        <v>15</v>
      </c>
      <c r="AL12" s="14" t="s">
        <v>16</v>
      </c>
      <c r="AM12" s="14" t="s">
        <v>17</v>
      </c>
      <c r="AN12" s="14" t="s">
        <v>18</v>
      </c>
      <c r="AO12" s="14" t="s">
        <v>19</v>
      </c>
      <c r="AP12" s="14" t="s">
        <v>20</v>
      </c>
      <c r="AQ12" s="14" t="s">
        <v>21</v>
      </c>
      <c r="AR12" s="15" t="s">
        <v>22</v>
      </c>
      <c r="AS12" s="40"/>
    </row>
    <row r="13" spans="1:46" ht="12.75">
      <c r="A13" s="9" t="s">
        <v>23</v>
      </c>
      <c r="B13" s="27">
        <v>6627.864092438836</v>
      </c>
      <c r="C13" s="27">
        <v>10006.129694548827</v>
      </c>
      <c r="D13" s="27">
        <v>10000.562811344927</v>
      </c>
      <c r="E13" s="27">
        <v>9999.45748436054</v>
      </c>
      <c r="F13" s="27">
        <v>10001.171513542262</v>
      </c>
      <c r="G13" s="27">
        <v>10000.580933300706</v>
      </c>
      <c r="H13" s="27">
        <v>9997.400618032085</v>
      </c>
      <c r="I13" s="27">
        <v>9997.78026805901</v>
      </c>
      <c r="J13" s="27">
        <v>9998.474128865837</v>
      </c>
      <c r="K13" s="27">
        <v>9998.864047325489</v>
      </c>
      <c r="L13" s="27">
        <v>9996.998822794467</v>
      </c>
      <c r="M13" s="27">
        <v>9998.4241210197</v>
      </c>
      <c r="N13" s="27">
        <v>9997.912903024595</v>
      </c>
      <c r="O13" s="27">
        <v>9997.776884488629</v>
      </c>
      <c r="P13" s="27">
        <v>9999.069759897999</v>
      </c>
      <c r="Q13" s="27">
        <v>9999.638172825827</v>
      </c>
      <c r="R13" s="27">
        <v>10001.011042871203</v>
      </c>
      <c r="S13" s="27">
        <v>10000.851372959416</v>
      </c>
      <c r="T13" s="27">
        <v>10007.895420738489</v>
      </c>
      <c r="U13" s="27">
        <v>5947.044662664439</v>
      </c>
      <c r="V13" s="29"/>
      <c r="W13" s="28"/>
      <c r="X13" s="29" t="s">
        <v>23</v>
      </c>
      <c r="Y13" s="27">
        <v>6620.513786356578</v>
      </c>
      <c r="Z13" s="27">
        <v>10007.076212693952</v>
      </c>
      <c r="AA13" s="27">
        <v>10000.544702230505</v>
      </c>
      <c r="AB13" s="27">
        <v>9998.949806647512</v>
      </c>
      <c r="AC13" s="27">
        <v>10000.125673157634</v>
      </c>
      <c r="AD13" s="27">
        <v>10000.406850714844</v>
      </c>
      <c r="AE13" s="27">
        <v>9998.59323422698</v>
      </c>
      <c r="AF13" s="27">
        <v>9998.352009597897</v>
      </c>
      <c r="AG13" s="27">
        <v>9998.224642324054</v>
      </c>
      <c r="AH13" s="27">
        <v>9998.494826652735</v>
      </c>
      <c r="AI13" s="27">
        <v>9997.178708758489</v>
      </c>
      <c r="AJ13" s="27">
        <v>9997.076352622675</v>
      </c>
      <c r="AK13" s="27">
        <v>9999.016857694038</v>
      </c>
      <c r="AL13" s="27">
        <v>9996.021810549653</v>
      </c>
      <c r="AM13" s="27">
        <v>10000.059851573049</v>
      </c>
      <c r="AN13" s="27">
        <v>9999.68693883153</v>
      </c>
      <c r="AO13" s="27">
        <v>9999.509089144618</v>
      </c>
      <c r="AP13" s="27">
        <v>10002.159952968805</v>
      </c>
      <c r="AQ13" s="27">
        <v>10008.522479611016</v>
      </c>
      <c r="AR13" s="27">
        <v>5934.265730348721</v>
      </c>
      <c r="AS13" s="29"/>
      <c r="AT13" s="26"/>
    </row>
    <row r="14" spans="1:45" ht="12.75">
      <c r="A14" s="9" t="s">
        <v>24</v>
      </c>
      <c r="B14" s="22">
        <v>0.09089565056228366</v>
      </c>
      <c r="C14" s="22">
        <v>-1.3551997025406268</v>
      </c>
      <c r="D14" s="22">
        <v>-1.653624479683219</v>
      </c>
      <c r="E14" s="22">
        <v>-0.7239038129669048</v>
      </c>
      <c r="F14" s="22">
        <v>-1.2062026674053792</v>
      </c>
      <c r="G14" s="22">
        <v>-1.2646422836472713</v>
      </c>
      <c r="H14" s="22">
        <v>-0.9342097490282053</v>
      </c>
      <c r="I14" s="22">
        <v>-1.154443833376637</v>
      </c>
      <c r="J14" s="22">
        <v>-1.3792679799660985</v>
      </c>
      <c r="K14" s="22">
        <v>-1.5017899971354347</v>
      </c>
      <c r="L14" s="22">
        <v>-1.1939997299447094</v>
      </c>
      <c r="M14" s="22">
        <v>-1.7668041240427517</v>
      </c>
      <c r="N14" s="22">
        <v>-1.1323273399915645</v>
      </c>
      <c r="O14" s="22">
        <v>-0.8292788002906224</v>
      </c>
      <c r="P14" s="22">
        <v>-1.2044422475536454</v>
      </c>
      <c r="Q14" s="22">
        <v>-0.7807946359449036</v>
      </c>
      <c r="R14" s="22">
        <v>-1.3978768427897166</v>
      </c>
      <c r="S14" s="22">
        <v>-1.4222660942512761</v>
      </c>
      <c r="T14" s="22">
        <v>-0.9975207771290422</v>
      </c>
      <c r="U14" s="22">
        <v>-0.6692800409251078</v>
      </c>
      <c r="V14" s="37">
        <v>0</v>
      </c>
      <c r="W14" s="1"/>
      <c r="X14" s="10" t="s">
        <v>24</v>
      </c>
      <c r="Y14" s="22">
        <v>-5.174813408413887</v>
      </c>
      <c r="Z14" s="22">
        <v>0.8028347940659364</v>
      </c>
      <c r="AA14" s="22">
        <v>0.869876444149404</v>
      </c>
      <c r="AB14" s="22">
        <v>1.3425214073342184</v>
      </c>
      <c r="AC14" s="22">
        <v>1.0718693740975498</v>
      </c>
      <c r="AD14" s="22">
        <v>2.268465063590191</v>
      </c>
      <c r="AE14" s="22">
        <v>1.7271264326526845</v>
      </c>
      <c r="AF14" s="22">
        <v>0.9774138907658921</v>
      </c>
      <c r="AG14" s="22">
        <v>0.9324692655057326</v>
      </c>
      <c r="AH14" s="22">
        <v>1.3656355506484061</v>
      </c>
      <c r="AI14" s="22">
        <v>1.6234665347850719</v>
      </c>
      <c r="AJ14" s="22">
        <v>1.7684081861476122</v>
      </c>
      <c r="AK14" s="22">
        <v>2.0606736375676142</v>
      </c>
      <c r="AL14" s="22">
        <v>2.0855272839477426</v>
      </c>
      <c r="AM14" s="22">
        <v>1.011281360255103</v>
      </c>
      <c r="AN14" s="22">
        <v>1.0368031508944822</v>
      </c>
      <c r="AO14" s="22">
        <v>1.2753541051587054</v>
      </c>
      <c r="AP14" s="22">
        <v>1.155269363221543</v>
      </c>
      <c r="AQ14" s="22">
        <v>0.8514746373824866</v>
      </c>
      <c r="AR14" s="22">
        <v>0.6534712593633281</v>
      </c>
      <c r="AS14" s="37">
        <v>0</v>
      </c>
    </row>
    <row r="15" spans="1:45" ht="12.75">
      <c r="A15" s="9" t="s">
        <v>25</v>
      </c>
      <c r="B15" s="22">
        <v>17.525547278960648</v>
      </c>
      <c r="C15" s="22">
        <v>3.7947812867154096</v>
      </c>
      <c r="D15" s="22">
        <v>3.4504045916538923</v>
      </c>
      <c r="E15" s="22">
        <v>3.126840967632285</v>
      </c>
      <c r="F15" s="22">
        <v>3.1087002817640705</v>
      </c>
      <c r="G15" s="22">
        <v>3.7587802218037965</v>
      </c>
      <c r="H15" s="22">
        <v>3.769158639433316</v>
      </c>
      <c r="I15" s="22">
        <v>3.7995095281372047</v>
      </c>
      <c r="J15" s="22">
        <v>3.695426936208382</v>
      </c>
      <c r="K15" s="22">
        <v>3.6980418082745805</v>
      </c>
      <c r="L15" s="22">
        <v>4.0611375385658794</v>
      </c>
      <c r="M15" s="22">
        <v>3.655013956476667</v>
      </c>
      <c r="N15" s="22">
        <v>3.581666494550668</v>
      </c>
      <c r="O15" s="22">
        <v>4.0042214185017375</v>
      </c>
      <c r="P15" s="22">
        <v>4.116679594182002</v>
      </c>
      <c r="Q15" s="22">
        <v>3.8490750981283623</v>
      </c>
      <c r="R15" s="22">
        <v>3.800029826208188</v>
      </c>
      <c r="S15" s="22">
        <v>4.2504575676712175</v>
      </c>
      <c r="T15" s="22">
        <v>4.271616951509216</v>
      </c>
      <c r="U15" s="22">
        <v>-6.6219650869344715</v>
      </c>
      <c r="V15" s="37">
        <v>0</v>
      </c>
      <c r="W15" s="1"/>
      <c r="X15" s="10" t="s">
        <v>25</v>
      </c>
      <c r="Y15" s="22">
        <v>18.054895375752405</v>
      </c>
      <c r="Z15" s="22">
        <v>3.2605973515549347</v>
      </c>
      <c r="AA15" s="22">
        <v>2.5234861604147927</v>
      </c>
      <c r="AB15" s="22">
        <v>1.9617475935088604</v>
      </c>
      <c r="AC15" s="22">
        <v>1.1614103769878057</v>
      </c>
      <c r="AD15" s="22">
        <v>1.479573170687126</v>
      </c>
      <c r="AE15" s="22">
        <v>1.0781414705177061</v>
      </c>
      <c r="AF15" s="22">
        <v>1.6999645497128615</v>
      </c>
      <c r="AG15" s="22">
        <v>2.188078494087715</v>
      </c>
      <c r="AH15" s="22">
        <v>0.7728429143183699</v>
      </c>
      <c r="AI15" s="22">
        <v>2.6188662139601657</v>
      </c>
      <c r="AJ15" s="22">
        <v>3.370875289630755</v>
      </c>
      <c r="AK15" s="22">
        <v>2.4985125094818517</v>
      </c>
      <c r="AL15" s="22">
        <v>2.514974933230589</v>
      </c>
      <c r="AM15" s="22">
        <v>1.9574700340002265</v>
      </c>
      <c r="AN15" s="22">
        <v>2.438641085506462</v>
      </c>
      <c r="AO15" s="22">
        <v>2.6062220771010365</v>
      </c>
      <c r="AP15" s="22">
        <v>3.450014063225062</v>
      </c>
      <c r="AQ15" s="22">
        <v>4.145847474193621</v>
      </c>
      <c r="AR15" s="22">
        <v>-3.8998725546122457</v>
      </c>
      <c r="AS15" s="37">
        <v>0</v>
      </c>
    </row>
    <row r="16" spans="1:45" ht="12.75">
      <c r="A16" s="9" t="s">
        <v>26</v>
      </c>
      <c r="B16" s="22">
        <v>-1.0973909520314624</v>
      </c>
      <c r="C16" s="22">
        <v>-0.23913020950845612</v>
      </c>
      <c r="D16" s="22">
        <v>-0.21786383081382893</v>
      </c>
      <c r="E16" s="22">
        <v>-0.42268261765982473</v>
      </c>
      <c r="F16" s="22">
        <v>-0.7349978600884907</v>
      </c>
      <c r="G16" s="22">
        <v>-0.4985577791011968</v>
      </c>
      <c r="H16" s="22">
        <v>-0.3672968788362198</v>
      </c>
      <c r="I16" s="22">
        <v>-0.2143957985780267</v>
      </c>
      <c r="J16" s="22">
        <v>-0.4333741416349338</v>
      </c>
      <c r="K16" s="22">
        <v>-0.20052790551067012</v>
      </c>
      <c r="L16" s="22">
        <v>-0.29235076923407033</v>
      </c>
      <c r="M16" s="22">
        <v>-0.3394001184597137</v>
      </c>
      <c r="N16" s="22">
        <v>-0.3243619768301549</v>
      </c>
      <c r="O16" s="22">
        <v>-0.3764522921050917</v>
      </c>
      <c r="P16" s="22">
        <v>-0.1855396446853531</v>
      </c>
      <c r="Q16" s="22">
        <v>-0.2821123247157318</v>
      </c>
      <c r="R16" s="22">
        <v>-0.42990220462087575</v>
      </c>
      <c r="S16" s="22">
        <v>-0.4217966396056835</v>
      </c>
      <c r="T16" s="22">
        <v>-0.2821258303116265</v>
      </c>
      <c r="U16" s="22">
        <v>-0.5313947668706174</v>
      </c>
      <c r="V16" s="37">
        <v>0</v>
      </c>
      <c r="W16" s="1"/>
      <c r="X16" s="10" t="s">
        <v>26</v>
      </c>
      <c r="Y16" s="22">
        <v>-0.06998794178744198</v>
      </c>
      <c r="Z16" s="22">
        <v>0.2379779987991143</v>
      </c>
      <c r="AA16" s="22">
        <v>0.5226405356825685</v>
      </c>
      <c r="AB16" s="22">
        <v>0.4837277417720518</v>
      </c>
      <c r="AC16" s="22">
        <v>0.5247087120799943</v>
      </c>
      <c r="AD16" s="22">
        <v>0.9018254175699879</v>
      </c>
      <c r="AE16" s="22">
        <v>0.46625165557963344</v>
      </c>
      <c r="AF16" s="22">
        <v>-0.07367491499992389</v>
      </c>
      <c r="AG16" s="22">
        <v>0.43504919242431406</v>
      </c>
      <c r="AH16" s="22">
        <v>0.5129887233820225</v>
      </c>
      <c r="AI16" s="22">
        <v>0.7425452233224434</v>
      </c>
      <c r="AJ16" s="22">
        <v>0.33353393032599243</v>
      </c>
      <c r="AK16" s="22">
        <v>0.8004297900811796</v>
      </c>
      <c r="AL16" s="22">
        <v>0.23357375752349113</v>
      </c>
      <c r="AM16" s="22">
        <v>-0.4858401215095369</v>
      </c>
      <c r="AN16" s="22">
        <v>0.06558968847673702</v>
      </c>
      <c r="AO16" s="22">
        <v>0.07801537817499116</v>
      </c>
      <c r="AP16" s="22">
        <v>0.3450696523642883</v>
      </c>
      <c r="AQ16" s="22">
        <v>0.2381676465663905</v>
      </c>
      <c r="AR16" s="22">
        <v>0.19998853075179343</v>
      </c>
      <c r="AS16" s="37">
        <v>0</v>
      </c>
    </row>
    <row r="17" spans="1:45" ht="12.75">
      <c r="A17" s="9" t="s">
        <v>27</v>
      </c>
      <c r="B17" s="22">
        <v>-3.6546077797864664</v>
      </c>
      <c r="C17" s="22">
        <v>-0.17963321795472967</v>
      </c>
      <c r="D17" s="22">
        <v>-0.054277135248483696</v>
      </c>
      <c r="E17" s="22">
        <v>-0.012245953605845754</v>
      </c>
      <c r="F17" s="22">
        <v>-0.11992787568175724</v>
      </c>
      <c r="G17" s="22">
        <v>-0.41759618347680505</v>
      </c>
      <c r="H17" s="22">
        <v>-0.19660962387262407</v>
      </c>
      <c r="I17" s="22">
        <v>-0.2931674515564833</v>
      </c>
      <c r="J17" s="22">
        <v>-0.28939936408882827</v>
      </c>
      <c r="K17" s="22">
        <v>-0.4621087070466727</v>
      </c>
      <c r="L17" s="22">
        <v>-0.17870330723730798</v>
      </c>
      <c r="M17" s="22">
        <v>-0.12353108402224229</v>
      </c>
      <c r="N17" s="22">
        <v>-0.2634770329275994</v>
      </c>
      <c r="O17" s="22">
        <v>-0.08523283528575946</v>
      </c>
      <c r="P17" s="22">
        <v>-0.14976933890931726</v>
      </c>
      <c r="Q17" s="22">
        <v>-0.030360541720934747</v>
      </c>
      <c r="R17" s="22">
        <v>-0.0848029834557519</v>
      </c>
      <c r="S17" s="22">
        <v>0.0025563685097573785</v>
      </c>
      <c r="T17" s="22">
        <v>0.02842850399248404</v>
      </c>
      <c r="U17" s="22">
        <v>-2.5492569299585583</v>
      </c>
      <c r="V17" s="37">
        <v>0</v>
      </c>
      <c r="W17" s="1"/>
      <c r="X17" s="10" t="s">
        <v>27</v>
      </c>
      <c r="Y17" s="22">
        <v>-3.242849489706889</v>
      </c>
      <c r="Z17" s="22">
        <v>-0.40120086430392166</v>
      </c>
      <c r="AA17" s="22">
        <v>-0.25977655616494477</v>
      </c>
      <c r="AB17" s="22">
        <v>0.0019095064990777427</v>
      </c>
      <c r="AC17" s="22">
        <v>0.15103732958161653</v>
      </c>
      <c r="AD17" s="22">
        <v>0.2862457864332905</v>
      </c>
      <c r="AE17" s="22">
        <v>0.29218160885969846</v>
      </c>
      <c r="AF17" s="22">
        <v>-0.34486139935131765</v>
      </c>
      <c r="AG17" s="22">
        <v>-0.07900303783247337</v>
      </c>
      <c r="AH17" s="22">
        <v>-0.024835200580945495</v>
      </c>
      <c r="AI17" s="22">
        <v>-0.04938975516516057</v>
      </c>
      <c r="AJ17" s="22">
        <v>-0.1261678713673915</v>
      </c>
      <c r="AK17" s="22">
        <v>-0.25477003349889976</v>
      </c>
      <c r="AL17" s="22">
        <v>0.22058327056169127</v>
      </c>
      <c r="AM17" s="22">
        <v>-0.02237908081567988</v>
      </c>
      <c r="AN17" s="22">
        <v>0.23357727379163748</v>
      </c>
      <c r="AO17" s="22">
        <v>0.10879464512408157</v>
      </c>
      <c r="AP17" s="22">
        <v>0.006380038963529412</v>
      </c>
      <c r="AQ17" s="22">
        <v>-0.038502439386409106</v>
      </c>
      <c r="AR17" s="22">
        <v>-2.305397730844166</v>
      </c>
      <c r="AS17" s="37">
        <v>0</v>
      </c>
    </row>
    <row r="18" spans="1:45" ht="12.75">
      <c r="A18" s="9" t="s">
        <v>28</v>
      </c>
      <c r="B18" s="22">
        <v>-0.06349044952780916</v>
      </c>
      <c r="C18" s="22">
        <v>-0.007505261923877703</v>
      </c>
      <c r="D18" s="22">
        <v>-0.033473331540804896</v>
      </c>
      <c r="E18" s="22">
        <v>-0.13055867464319537</v>
      </c>
      <c r="F18" s="22">
        <v>0.04035669795225164</v>
      </c>
      <c r="G18" s="22">
        <v>-0.06135253375152133</v>
      </c>
      <c r="H18" s="22">
        <v>-0.17904273432173845</v>
      </c>
      <c r="I18" s="22">
        <v>-0.2241969050873499</v>
      </c>
      <c r="J18" s="22">
        <v>-0.1736912971149106</v>
      </c>
      <c r="K18" s="22">
        <v>-0.08867926087237929</v>
      </c>
      <c r="L18" s="22">
        <v>-0.10084314425243515</v>
      </c>
      <c r="M18" s="22">
        <v>0.009050872375168592</v>
      </c>
      <c r="N18" s="22">
        <v>-0.07126744104641604</v>
      </c>
      <c r="O18" s="22">
        <v>-0.217367429403992</v>
      </c>
      <c r="P18" s="22">
        <v>-0.10171026807882538</v>
      </c>
      <c r="Q18" s="22">
        <v>-0.2380573878498276</v>
      </c>
      <c r="R18" s="22">
        <v>-0.015674606818422858</v>
      </c>
      <c r="S18" s="22">
        <v>-0.05079811561637229</v>
      </c>
      <c r="T18" s="22">
        <v>-0.1189762312202228</v>
      </c>
      <c r="U18" s="22">
        <v>0.07444252367416648</v>
      </c>
      <c r="V18" s="37">
        <v>0</v>
      </c>
      <c r="W18" s="1"/>
      <c r="X18" s="10" t="s">
        <v>28</v>
      </c>
      <c r="Y18" s="22">
        <v>-0.7848128349104284</v>
      </c>
      <c r="Z18" s="22">
        <v>0.06356940515109863</v>
      </c>
      <c r="AA18" s="22">
        <v>-0.00947930307855837</v>
      </c>
      <c r="AB18" s="22">
        <v>-0.02954365131195663</v>
      </c>
      <c r="AC18" s="22">
        <v>0.07130503579052588</v>
      </c>
      <c r="AD18" s="22">
        <v>-0.12676086530357722</v>
      </c>
      <c r="AE18" s="22">
        <v>-0.3029367320779184</v>
      </c>
      <c r="AF18" s="22">
        <v>-0.06895630993862831</v>
      </c>
      <c r="AG18" s="22">
        <v>-0.10718609115737908</v>
      </c>
      <c r="AH18" s="22">
        <v>-0.06860147085112883</v>
      </c>
      <c r="AI18" s="22">
        <v>-0.02190230294394025</v>
      </c>
      <c r="AJ18" s="22">
        <v>-0.07614862073504312</v>
      </c>
      <c r="AK18" s="22">
        <v>0.008104334144517021</v>
      </c>
      <c r="AL18" s="22">
        <v>-0.030830992833856374</v>
      </c>
      <c r="AM18" s="22">
        <v>0.1597112262438406</v>
      </c>
      <c r="AN18" s="22">
        <v>0.08834516613718435</v>
      </c>
      <c r="AO18" s="22">
        <v>-0.03417716627589204</v>
      </c>
      <c r="AP18" s="22">
        <v>0.007527180990910001</v>
      </c>
      <c r="AQ18" s="22">
        <v>0.06296330788761925</v>
      </c>
      <c r="AR18" s="22">
        <v>0.030562715536457945</v>
      </c>
      <c r="AS18" s="37">
        <v>0</v>
      </c>
    </row>
    <row r="19" spans="1:45" ht="12.75">
      <c r="A19" s="9" t="s">
        <v>29</v>
      </c>
      <c r="B19" s="22">
        <v>1.164396259137032</v>
      </c>
      <c r="C19" s="22">
        <v>0.6477731898404917</v>
      </c>
      <c r="D19" s="22">
        <v>0.768138885307112</v>
      </c>
      <c r="E19" s="22">
        <v>0.7995335249403879</v>
      </c>
      <c r="F19" s="22">
        <v>0.7842697362365985</v>
      </c>
      <c r="G19" s="22">
        <v>0.7291073517841122</v>
      </c>
      <c r="H19" s="22">
        <v>0.7706910844620025</v>
      </c>
      <c r="I19" s="22">
        <v>0.7482670953293904</v>
      </c>
      <c r="J19" s="22">
        <v>0.7154786247533377</v>
      </c>
      <c r="K19" s="22">
        <v>0.7460264609905323</v>
      </c>
      <c r="L19" s="22">
        <v>0.8084270240711084</v>
      </c>
      <c r="M19" s="22">
        <v>0.7666255414029968</v>
      </c>
      <c r="N19" s="22">
        <v>0.8169600729326442</v>
      </c>
      <c r="O19" s="22">
        <v>0.8012103933987624</v>
      </c>
      <c r="P19" s="22">
        <v>0.8271799663539917</v>
      </c>
      <c r="Q19" s="22">
        <v>0.8232075957019873</v>
      </c>
      <c r="R19" s="22">
        <v>0.7828419125426347</v>
      </c>
      <c r="S19" s="22">
        <v>0.865180872578611</v>
      </c>
      <c r="T19" s="22">
        <v>0.8316652912965388</v>
      </c>
      <c r="U19" s="22">
        <v>0.07141865803191655</v>
      </c>
      <c r="V19" s="37">
        <v>0</v>
      </c>
      <c r="W19" s="1"/>
      <c r="X19" s="10" t="s">
        <v>29</v>
      </c>
      <c r="Y19" s="22">
        <v>1.3166127720275655</v>
      </c>
      <c r="Z19" s="22">
        <v>0.5982703796579826</v>
      </c>
      <c r="AA19" s="22">
        <v>0.7280137296856045</v>
      </c>
      <c r="AB19" s="22">
        <v>0.8404810579460135</v>
      </c>
      <c r="AC19" s="22">
        <v>0.9645261300420094</v>
      </c>
      <c r="AD19" s="22">
        <v>0.9049206057307704</v>
      </c>
      <c r="AE19" s="22">
        <v>0.9109873925145846</v>
      </c>
      <c r="AF19" s="22">
        <v>0.9534731223484473</v>
      </c>
      <c r="AG19" s="22">
        <v>0.9121583230452679</v>
      </c>
      <c r="AH19" s="22">
        <v>0.9444770096678707</v>
      </c>
      <c r="AI19" s="22">
        <v>0.8622585142918848</v>
      </c>
      <c r="AJ19" s="22">
        <v>0.7291269586902696</v>
      </c>
      <c r="AK19" s="22">
        <v>0.81946402571466</v>
      </c>
      <c r="AL19" s="22">
        <v>0.7962836380163872</v>
      </c>
      <c r="AM19" s="22">
        <v>0.8761891587198396</v>
      </c>
      <c r="AN19" s="22">
        <v>0.8681731843569669</v>
      </c>
      <c r="AO19" s="22">
        <v>0.8415652074001193</v>
      </c>
      <c r="AP19" s="22">
        <v>0.8120506733586726</v>
      </c>
      <c r="AQ19" s="22">
        <v>0.7947695853463093</v>
      </c>
      <c r="AR19" s="22">
        <v>0.23909379281165866</v>
      </c>
      <c r="AS19" s="37">
        <v>0</v>
      </c>
    </row>
    <row r="20" spans="1:45" ht="12.75">
      <c r="A20" s="9" t="s">
        <v>30</v>
      </c>
      <c r="B20" s="22">
        <v>-0.0884683028748271</v>
      </c>
      <c r="C20" s="22">
        <v>0.010349529239448742</v>
      </c>
      <c r="D20" s="22">
        <v>-0.0316311547256866</v>
      </c>
      <c r="E20" s="22">
        <v>-0.03545244900252442</v>
      </c>
      <c r="F20" s="22">
        <v>-0.014178360493243843</v>
      </c>
      <c r="G20" s="22">
        <v>0.04031680030623898</v>
      </c>
      <c r="H20" s="22">
        <v>-0.009389616177085853</v>
      </c>
      <c r="I20" s="22">
        <v>-0.04150945951085556</v>
      </c>
      <c r="J20" s="22">
        <v>-0.03109753653903047</v>
      </c>
      <c r="K20" s="22">
        <v>0.0001338116095379563</v>
      </c>
      <c r="L20" s="22">
        <v>-0.00932962561580324</v>
      </c>
      <c r="M20" s="22">
        <v>-0.004872876765887189</v>
      </c>
      <c r="N20" s="22">
        <v>-0.02776643864913081</v>
      </c>
      <c r="O20" s="22">
        <v>-0.04071088506175162</v>
      </c>
      <c r="P20" s="22">
        <v>-0.048960754372282124</v>
      </c>
      <c r="Q20" s="22">
        <v>-0.04877443827388721</v>
      </c>
      <c r="R20" s="22">
        <v>-0.026938005779990757</v>
      </c>
      <c r="S20" s="22">
        <v>-0.02459574022939691</v>
      </c>
      <c r="T20" s="22">
        <v>-0.019837772013422704</v>
      </c>
      <c r="U20" s="22">
        <v>0.009789863171789965</v>
      </c>
      <c r="V20" s="37">
        <v>0</v>
      </c>
      <c r="W20" s="1"/>
      <c r="X20" s="10" t="s">
        <v>30</v>
      </c>
      <c r="Y20" s="22">
        <v>-0.19031151164185206</v>
      </c>
      <c r="Z20" s="22">
        <v>-0.02324727960021525</v>
      </c>
      <c r="AA20" s="22">
        <v>-0.07314056009527137</v>
      </c>
      <c r="AB20" s="22">
        <v>-0.0604540166464188</v>
      </c>
      <c r="AC20" s="22">
        <v>-0.03328110153733094</v>
      </c>
      <c r="AD20" s="22">
        <v>-0.025872242605622965</v>
      </c>
      <c r="AE20" s="22">
        <v>0.030556933303334352</v>
      </c>
      <c r="AF20" s="22">
        <v>0.008151907833833592</v>
      </c>
      <c r="AG20" s="22">
        <v>-0.0352441690168951</v>
      </c>
      <c r="AH20" s="22">
        <v>0.007118707697555744</v>
      </c>
      <c r="AI20" s="22">
        <v>-0.00868577482402389</v>
      </c>
      <c r="AJ20" s="22">
        <v>-0.035040501094653426</v>
      </c>
      <c r="AK20" s="22">
        <v>-0.014688016814644208</v>
      </c>
      <c r="AL20" s="22">
        <v>-0.02338743669536348</v>
      </c>
      <c r="AM20" s="22">
        <v>0.09521400441731075</v>
      </c>
      <c r="AN20" s="22">
        <v>-0.01092443898625169</v>
      </c>
      <c r="AO20" s="22">
        <v>-0.025154351574820134</v>
      </c>
      <c r="AP20" s="22">
        <v>-0.021554061796193097</v>
      </c>
      <c r="AQ20" s="22">
        <v>-0.009928227847031453</v>
      </c>
      <c r="AR20" s="22">
        <v>-0.015047576028967394</v>
      </c>
      <c r="AS20" s="37">
        <v>0</v>
      </c>
    </row>
    <row r="21" spans="1:45" ht="12.75">
      <c r="A21" s="9" t="s">
        <v>31</v>
      </c>
      <c r="B21" s="22">
        <v>0.09978817983892302</v>
      </c>
      <c r="C21" s="22">
        <v>0.2860424800359441</v>
      </c>
      <c r="D21" s="22">
        <v>0.2923988005362578</v>
      </c>
      <c r="E21" s="22">
        <v>0.28354599842523903</v>
      </c>
      <c r="F21" s="22">
        <v>0.24935038631670825</v>
      </c>
      <c r="G21" s="22">
        <v>0.24479191477208478</v>
      </c>
      <c r="H21" s="22">
        <v>0.2807128468399717</v>
      </c>
      <c r="I21" s="22">
        <v>0.27703757776055293</v>
      </c>
      <c r="J21" s="22">
        <v>0.2773430741069085</v>
      </c>
      <c r="K21" s="22">
        <v>0.2507934372519424</v>
      </c>
      <c r="L21" s="22">
        <v>0.2905963374394007</v>
      </c>
      <c r="M21" s="22">
        <v>0.28163681246981104</v>
      </c>
      <c r="N21" s="22">
        <v>0.27861583185503325</v>
      </c>
      <c r="O21" s="22">
        <v>0.2612262514237973</v>
      </c>
      <c r="P21" s="22">
        <v>0.2938337507647142</v>
      </c>
      <c r="Q21" s="22">
        <v>0.293129258901081</v>
      </c>
      <c r="R21" s="22">
        <v>0.2453960454188544</v>
      </c>
      <c r="S21" s="22">
        <v>0.27362301407442946</v>
      </c>
      <c r="T21" s="22">
        <v>0.2514709076126389</v>
      </c>
      <c r="U21" s="22">
        <v>0.08750812910034633</v>
      </c>
      <c r="V21" s="37">
        <v>0</v>
      </c>
      <c r="W21" s="1"/>
      <c r="X21" s="10" t="s">
        <v>31</v>
      </c>
      <c r="Y21" s="22">
        <v>0.13955154745314002</v>
      </c>
      <c r="Z21" s="22">
        <v>0.27637369897526526</v>
      </c>
      <c r="AA21" s="22">
        <v>0.27511745039631064</v>
      </c>
      <c r="AB21" s="22">
        <v>0.24067528136996613</v>
      </c>
      <c r="AC21" s="22">
        <v>0.20588178642086152</v>
      </c>
      <c r="AD21" s="22">
        <v>0.20013527701375636</v>
      </c>
      <c r="AE21" s="22">
        <v>0.19570530149127402</v>
      </c>
      <c r="AF21" s="22">
        <v>0.262167360018841</v>
      </c>
      <c r="AG21" s="22">
        <v>0.27226302575138994</v>
      </c>
      <c r="AH21" s="22">
        <v>0.2709948041701989</v>
      </c>
      <c r="AI21" s="22">
        <v>0.25172569899380765</v>
      </c>
      <c r="AJ21" s="22">
        <v>0.2708708364165845</v>
      </c>
      <c r="AK21" s="22">
        <v>0.2509446545355488</v>
      </c>
      <c r="AL21" s="22">
        <v>0.28521217347081457</v>
      </c>
      <c r="AM21" s="22">
        <v>0.2827634900792375</v>
      </c>
      <c r="AN21" s="22">
        <v>0.2443982143039624</v>
      </c>
      <c r="AO21" s="22">
        <v>0.23920157602023334</v>
      </c>
      <c r="AP21" s="22">
        <v>0.2692178409040702</v>
      </c>
      <c r="AQ21" s="22">
        <v>0.23398763574196627</v>
      </c>
      <c r="AR21" s="22">
        <v>0.10644004620139284</v>
      </c>
      <c r="AS21" s="37">
        <v>0</v>
      </c>
    </row>
    <row r="22" spans="1:45" ht="12.75">
      <c r="A22" s="9" t="s">
        <v>32</v>
      </c>
      <c r="B22" s="22">
        <v>0.08224678829316939</v>
      </c>
      <c r="C22" s="22">
        <v>-0.019763289266934395</v>
      </c>
      <c r="D22" s="22">
        <v>-0.06565671979547055</v>
      </c>
      <c r="E22" s="22">
        <v>-0.08009040386078703</v>
      </c>
      <c r="F22" s="22">
        <v>-0.04290679241728676</v>
      </c>
      <c r="G22" s="22">
        <v>0.03206751795800734</v>
      </c>
      <c r="H22" s="22">
        <v>0.015350490675698998</v>
      </c>
      <c r="I22" s="22">
        <v>-0.12775258594304112</v>
      </c>
      <c r="J22" s="22">
        <v>-0.15418267998350177</v>
      </c>
      <c r="K22" s="22">
        <v>-0.02833329296420717</v>
      </c>
      <c r="L22" s="22">
        <v>-0.020595335506380825</v>
      </c>
      <c r="M22" s="22">
        <v>-0.011700304978283806</v>
      </c>
      <c r="N22" s="22">
        <v>-0.007823207564711332</v>
      </c>
      <c r="O22" s="22">
        <v>-0.08187662348855153</v>
      </c>
      <c r="P22" s="22">
        <v>-0.12592810589249875</v>
      </c>
      <c r="Q22" s="22">
        <v>-0.12370102091052605</v>
      </c>
      <c r="R22" s="22">
        <v>-0.026816442682399744</v>
      </c>
      <c r="S22" s="22">
        <v>-0.08013346952808692</v>
      </c>
      <c r="T22" s="22">
        <v>-0.06031406882878547</v>
      </c>
      <c r="U22" s="22">
        <v>0.06388503932067352</v>
      </c>
      <c r="V22" s="37">
        <v>0</v>
      </c>
      <c r="W22" s="1"/>
      <c r="X22" s="10" t="s">
        <v>32</v>
      </c>
      <c r="Y22" s="22">
        <v>-0.22634533218948008</v>
      </c>
      <c r="Z22" s="22">
        <v>-0.10465286885404435</v>
      </c>
      <c r="AA22" s="22">
        <v>-0.06333268810761092</v>
      </c>
      <c r="AB22" s="22">
        <v>-0.04779821362442426</v>
      </c>
      <c r="AC22" s="22">
        <v>0.015809989336554753</v>
      </c>
      <c r="AD22" s="22">
        <v>0.0002666237913198054</v>
      </c>
      <c r="AE22" s="22">
        <v>0.0008812760538243862</v>
      </c>
      <c r="AF22" s="22">
        <v>-0.12567490290614025</v>
      </c>
      <c r="AG22" s="22">
        <v>-0.08980331480871392</v>
      </c>
      <c r="AH22" s="22">
        <v>-0.022449825120033844</v>
      </c>
      <c r="AI22" s="22">
        <v>-0.04559462860198581</v>
      </c>
      <c r="AJ22" s="22">
        <v>-0.06786188060133003</v>
      </c>
      <c r="AK22" s="22">
        <v>0.015362917235862184</v>
      </c>
      <c r="AL22" s="22">
        <v>0.012846561353447604</v>
      </c>
      <c r="AM22" s="22">
        <v>0.022902519863256757</v>
      </c>
      <c r="AN22" s="22">
        <v>-0.031955297601290934</v>
      </c>
      <c r="AO22" s="22">
        <v>-0.02324763582904533</v>
      </c>
      <c r="AP22" s="22">
        <v>-0.04850464860354779</v>
      </c>
      <c r="AQ22" s="22">
        <v>-0.06320133051304969</v>
      </c>
      <c r="AR22" s="22">
        <v>-0.02276303204779142</v>
      </c>
      <c r="AS22" s="37">
        <v>0</v>
      </c>
    </row>
    <row r="23" spans="1:45" ht="12.75">
      <c r="A23" s="9" t="s">
        <v>33</v>
      </c>
      <c r="B23" s="22">
        <v>0.4114640630943727</v>
      </c>
      <c r="C23" s="22">
        <v>0.7480594008989616</v>
      </c>
      <c r="D23" s="22">
        <v>0.7479131573749658</v>
      </c>
      <c r="E23" s="22">
        <v>0.7496274718408134</v>
      </c>
      <c r="F23" s="22">
        <v>0.7417408457774693</v>
      </c>
      <c r="G23" s="22">
        <v>0.7492108338028244</v>
      </c>
      <c r="H23" s="22">
        <v>0.747495783933507</v>
      </c>
      <c r="I23" s="22">
        <v>0.7498838659090399</v>
      </c>
      <c r="J23" s="22">
        <v>0.7524597962936157</v>
      </c>
      <c r="K23" s="22">
        <v>0.7422447794975928</v>
      </c>
      <c r="L23" s="22">
        <v>0.7484669643882362</v>
      </c>
      <c r="M23" s="22">
        <v>0.7498915355807577</v>
      </c>
      <c r="N23" s="22">
        <v>0.7408408240735751</v>
      </c>
      <c r="O23" s="22">
        <v>0.7485544321224213</v>
      </c>
      <c r="P23" s="22">
        <v>0.74166555072616</v>
      </c>
      <c r="Q23" s="22">
        <v>0.7512400847235332</v>
      </c>
      <c r="R23" s="22">
        <v>0.7456475116988093</v>
      </c>
      <c r="S23" s="22">
        <v>0.7408076889906747</v>
      </c>
      <c r="T23" s="22">
        <v>0.7385154355502217</v>
      </c>
      <c r="U23" s="22">
        <v>0.3453830402001379</v>
      </c>
      <c r="V23" s="37">
        <v>0</v>
      </c>
      <c r="W23" s="1"/>
      <c r="X23" s="10" t="s">
        <v>33</v>
      </c>
      <c r="Y23" s="22">
        <v>0.4269466543532039</v>
      </c>
      <c r="Z23" s="22">
        <v>0.7471724680555252</v>
      </c>
      <c r="AA23" s="22">
        <v>0.7383097145861452</v>
      </c>
      <c r="AB23" s="22">
        <v>0.7387809344992544</v>
      </c>
      <c r="AC23" s="22">
        <v>0.7374171856540372</v>
      </c>
      <c r="AD23" s="22">
        <v>0.7444327125915375</v>
      </c>
      <c r="AE23" s="22">
        <v>0.7406134522790175</v>
      </c>
      <c r="AF23" s="22">
        <v>0.7378731554082274</v>
      </c>
      <c r="AG23" s="22">
        <v>0.7433772967470833</v>
      </c>
      <c r="AH23" s="22">
        <v>0.7422510243274637</v>
      </c>
      <c r="AI23" s="22">
        <v>0.7427648865662773</v>
      </c>
      <c r="AJ23" s="22">
        <v>0.7536975911820218</v>
      </c>
      <c r="AK23" s="22">
        <v>0.7474403756859458</v>
      </c>
      <c r="AL23" s="22">
        <v>0.7614676745839424</v>
      </c>
      <c r="AM23" s="22">
        <v>0.7460193318421633</v>
      </c>
      <c r="AN23" s="22">
        <v>0.7488195596560259</v>
      </c>
      <c r="AO23" s="22">
        <v>0.7448167972941122</v>
      </c>
      <c r="AP23" s="22">
        <v>0.7481931924765121</v>
      </c>
      <c r="AQ23" s="22">
        <v>0.740423553256255</v>
      </c>
      <c r="AR23" s="22">
        <v>0.35864223802087675</v>
      </c>
      <c r="AS23" s="37">
        <v>0</v>
      </c>
    </row>
    <row r="24" spans="1:45" ht="12.75">
      <c r="A24" s="9" t="s">
        <v>34</v>
      </c>
      <c r="B24" s="22">
        <v>0.008577998279339692</v>
      </c>
      <c r="C24" s="22">
        <v>-0.004780407163590581</v>
      </c>
      <c r="D24" s="22">
        <v>-0.010198354292254064</v>
      </c>
      <c r="E24" s="22">
        <v>-0.010759138057817525</v>
      </c>
      <c r="F24" s="22">
        <v>-0.007054977555778087</v>
      </c>
      <c r="G24" s="22">
        <v>0.0021893319022234445</v>
      </c>
      <c r="H24" s="22">
        <v>7.663910945557122E-05</v>
      </c>
      <c r="I24" s="22">
        <v>-0.020551246797271418</v>
      </c>
      <c r="J24" s="22">
        <v>-0.021167702918385916</v>
      </c>
      <c r="K24" s="22">
        <v>-0.0063258668388605135</v>
      </c>
      <c r="L24" s="22">
        <v>-0.0018570999437788893</v>
      </c>
      <c r="M24" s="22">
        <v>-0.006627960992524889</v>
      </c>
      <c r="N24" s="22">
        <v>-0.0001300536567693765</v>
      </c>
      <c r="O24" s="22">
        <v>-0.015546137512285809</v>
      </c>
      <c r="P24" s="22">
        <v>-0.01556810370499484</v>
      </c>
      <c r="Q24" s="22">
        <v>-0.016709517445098028</v>
      </c>
      <c r="R24" s="22">
        <v>0.0011903237083280335</v>
      </c>
      <c r="S24" s="22">
        <v>-0.009833588631803308</v>
      </c>
      <c r="T24" s="22">
        <v>-0.008154570239841199</v>
      </c>
      <c r="U24" s="22">
        <v>-0.001057302636429773</v>
      </c>
      <c r="V24" s="37">
        <v>0</v>
      </c>
      <c r="W24" s="1"/>
      <c r="X24" s="10" t="s">
        <v>34</v>
      </c>
      <c r="Y24" s="22">
        <v>-0.047846292912767936</v>
      </c>
      <c r="Z24" s="22">
        <v>-0.016087784597100193</v>
      </c>
      <c r="AA24" s="22">
        <v>-0.009300677403850342</v>
      </c>
      <c r="AB24" s="22">
        <v>-0.005783926362684596</v>
      </c>
      <c r="AC24" s="22">
        <v>0.0041788748547665466</v>
      </c>
      <c r="AD24" s="22">
        <v>0.0016813207113592736</v>
      </c>
      <c r="AE24" s="22">
        <v>-0.008041208408778417</v>
      </c>
      <c r="AF24" s="22">
        <v>-0.021539548738760333</v>
      </c>
      <c r="AG24" s="22">
        <v>-0.011309492269845942</v>
      </c>
      <c r="AH24" s="22">
        <v>-0.00796828618469664</v>
      </c>
      <c r="AI24" s="22">
        <v>-0.0056672843155566675</v>
      </c>
      <c r="AJ24" s="22">
        <v>-0.006196281078044397</v>
      </c>
      <c r="AK24" s="22">
        <v>-8.2141817484652E-05</v>
      </c>
      <c r="AL24" s="22">
        <v>0.000621306664240687</v>
      </c>
      <c r="AM24" s="22">
        <v>-0.0013758339528724354</v>
      </c>
      <c r="AN24" s="22">
        <v>-0.0022184172585781974</v>
      </c>
      <c r="AO24" s="22">
        <v>-0.00033746499601565623</v>
      </c>
      <c r="AP24" s="22">
        <v>-0.0036283472021901523</v>
      </c>
      <c r="AQ24" s="22">
        <v>-0.007096833876435617</v>
      </c>
      <c r="AR24" s="22">
        <v>0.002208114962963992</v>
      </c>
      <c r="AS24" s="37">
        <v>0</v>
      </c>
    </row>
    <row r="25" spans="1:45" ht="12.75">
      <c r="A25" s="9" t="s">
        <v>35</v>
      </c>
      <c r="B25" s="22">
        <v>0.05594641954304909</v>
      </c>
      <c r="C25" s="22">
        <v>0.08091378858589314</v>
      </c>
      <c r="D25" s="22">
        <v>0.07879143075155003</v>
      </c>
      <c r="E25" s="22">
        <v>0.08047762697736575</v>
      </c>
      <c r="F25" s="22">
        <v>0.08007374277230007</v>
      </c>
      <c r="G25" s="22">
        <v>0.08435389931181872</v>
      </c>
      <c r="H25" s="22">
        <v>0.08070380203346117</v>
      </c>
      <c r="I25" s="22">
        <v>0.08396174463919662</v>
      </c>
      <c r="J25" s="22">
        <v>0.08271817829341502</v>
      </c>
      <c r="K25" s="22">
        <v>0.085525993701391</v>
      </c>
      <c r="L25" s="22">
        <v>0.08233788151408855</v>
      </c>
      <c r="M25" s="22">
        <v>0.08227225442853711</v>
      </c>
      <c r="N25" s="22">
        <v>0.08096537478285445</v>
      </c>
      <c r="O25" s="22">
        <v>0.0881241225916288</v>
      </c>
      <c r="P25" s="22">
        <v>0.08096828513666444</v>
      </c>
      <c r="Q25" s="22">
        <v>0.08156091421642316</v>
      </c>
      <c r="R25" s="22">
        <v>0.08445049091646496</v>
      </c>
      <c r="S25" s="22">
        <v>0.0815965510113547</v>
      </c>
      <c r="T25" s="22">
        <v>0.07906965745971534</v>
      </c>
      <c r="U25" s="22">
        <v>0.02003076021369904</v>
      </c>
      <c r="V25" s="37">
        <v>0</v>
      </c>
      <c r="W25" s="1"/>
      <c r="X25" s="10" t="s">
        <v>35</v>
      </c>
      <c r="Y25" s="22">
        <v>0.05108649629127957</v>
      </c>
      <c r="Z25" s="22">
        <v>0.0790120732338149</v>
      </c>
      <c r="AA25" s="22">
        <v>0.07590862960132659</v>
      </c>
      <c r="AB25" s="22">
        <v>0.07744215727302121</v>
      </c>
      <c r="AC25" s="22">
        <v>0.07802414225304354</v>
      </c>
      <c r="AD25" s="22">
        <v>0.07838517115452796</v>
      </c>
      <c r="AE25" s="22">
        <v>0.07546938505377057</v>
      </c>
      <c r="AF25" s="22">
        <v>0.07783503442044727</v>
      </c>
      <c r="AG25" s="22">
        <v>0.07720241800551923</v>
      </c>
      <c r="AH25" s="22">
        <v>0.07136746816333955</v>
      </c>
      <c r="AI25" s="22">
        <v>0.07947679366518326</v>
      </c>
      <c r="AJ25" s="22">
        <v>0.07610138604918472</v>
      </c>
      <c r="AK25" s="22">
        <v>0.07969045909585518</v>
      </c>
      <c r="AL25" s="22">
        <v>0.07401952283337594</v>
      </c>
      <c r="AM25" s="22">
        <v>0.0728058722142873</v>
      </c>
      <c r="AN25" s="22">
        <v>0.08105602379344556</v>
      </c>
      <c r="AO25" s="22">
        <v>0.08361480506621183</v>
      </c>
      <c r="AP25" s="22">
        <v>0.07751379732999472</v>
      </c>
      <c r="AQ25" s="22">
        <v>0.07733085166888115</v>
      </c>
      <c r="AR25" s="22">
        <v>0.025405019000740436</v>
      </c>
      <c r="AS25" s="37">
        <v>0</v>
      </c>
    </row>
    <row r="26" spans="1:45" ht="12.75">
      <c r="A26" s="9" t="s">
        <v>36</v>
      </c>
      <c r="B26" s="22">
        <v>-0.002709501534520986</v>
      </c>
      <c r="C26" s="22">
        <v>0.0007498120840350635</v>
      </c>
      <c r="D26" s="22">
        <v>-0.0012341534685382568</v>
      </c>
      <c r="E26" s="22">
        <v>-0.0017203974370435045</v>
      </c>
      <c r="F26" s="22">
        <v>0.0009821298456737639</v>
      </c>
      <c r="G26" s="22">
        <v>0.0015894917936143207</v>
      </c>
      <c r="H26" s="22">
        <v>0.0012355631761706187</v>
      </c>
      <c r="I26" s="22">
        <v>-0.0049452594368898295</v>
      </c>
      <c r="J26" s="22">
        <v>-0.005869151309944557</v>
      </c>
      <c r="K26" s="22">
        <v>-0.0031112524777211987</v>
      </c>
      <c r="L26" s="22">
        <v>0.0002836158234641864</v>
      </c>
      <c r="M26" s="22">
        <v>-0.0006604469639729486</v>
      </c>
      <c r="N26" s="22">
        <v>0.0025461094851067807</v>
      </c>
      <c r="O26" s="22">
        <v>-0.00387585776939029</v>
      </c>
      <c r="P26" s="22">
        <v>-0.0036660831439404608</v>
      </c>
      <c r="Q26" s="22">
        <v>-0.002089020186436476</v>
      </c>
      <c r="R26" s="22">
        <v>0.0021615362541209083</v>
      </c>
      <c r="S26" s="22">
        <v>-0.0009422562700208974</v>
      </c>
      <c r="T26" s="22">
        <v>-0.0016606503034403432</v>
      </c>
      <c r="U26" s="22">
        <v>-0.0019499898993964363</v>
      </c>
      <c r="V26" s="37">
        <v>0</v>
      </c>
      <c r="W26" s="1"/>
      <c r="X26" s="10" t="s">
        <v>36</v>
      </c>
      <c r="Y26" s="22">
        <v>0.006790690921307886</v>
      </c>
      <c r="Z26" s="22">
        <v>-0.005852883993076705</v>
      </c>
      <c r="AA26" s="22">
        <v>-0.001825611916000027</v>
      </c>
      <c r="AB26" s="22">
        <v>-0.0022936447367683604</v>
      </c>
      <c r="AC26" s="22">
        <v>0.0024256347636751356</v>
      </c>
      <c r="AD26" s="22">
        <v>0.0008030395929413976</v>
      </c>
      <c r="AE26" s="22">
        <v>-0.004481869786343978</v>
      </c>
      <c r="AF26" s="22">
        <v>-0.00538265426392651</v>
      </c>
      <c r="AG26" s="22">
        <v>-0.004303331558947227</v>
      </c>
      <c r="AH26" s="22">
        <v>-0.0041672337822764634</v>
      </c>
      <c r="AI26" s="22">
        <v>-0.0031236690518674287</v>
      </c>
      <c r="AJ26" s="22">
        <v>-0.0025297160620552485</v>
      </c>
      <c r="AK26" s="22">
        <v>0.0014239788695597326</v>
      </c>
      <c r="AL26" s="22">
        <v>-0.0014257684383516206</v>
      </c>
      <c r="AM26" s="22">
        <v>-0.001108401975149195</v>
      </c>
      <c r="AN26" s="22">
        <v>-0.0013989739608769054</v>
      </c>
      <c r="AO26" s="22">
        <v>-0.00018972327366802947</v>
      </c>
      <c r="AP26" s="22">
        <v>-0.0013537735934074876</v>
      </c>
      <c r="AQ26" s="22">
        <v>-0.003706138674138388</v>
      </c>
      <c r="AR26" s="22">
        <v>0.002126616354633965</v>
      </c>
      <c r="AS26" s="37">
        <v>0</v>
      </c>
    </row>
    <row r="27" spans="1:45" ht="12.75">
      <c r="A27" s="9" t="s">
        <v>37</v>
      </c>
      <c r="B27" s="22">
        <v>-0.0015393800575011602</v>
      </c>
      <c r="C27" s="22">
        <v>0.030640998556467958</v>
      </c>
      <c r="D27" s="22">
        <v>0.02807744728960477</v>
      </c>
      <c r="E27" s="22">
        <v>0.027457737920486176</v>
      </c>
      <c r="F27" s="22">
        <v>0.028993264276362344</v>
      </c>
      <c r="G27" s="22">
        <v>0.027126557696438694</v>
      </c>
      <c r="H27" s="22">
        <v>0.026451896144756605</v>
      </c>
      <c r="I27" s="22">
        <v>0.025166007859540568</v>
      </c>
      <c r="J27" s="22">
        <v>0.02706118864954467</v>
      </c>
      <c r="K27" s="22">
        <v>0.028837887309700976</v>
      </c>
      <c r="L27" s="22">
        <v>0.0268924266828208</v>
      </c>
      <c r="M27" s="22">
        <v>0.02636100813863287</v>
      </c>
      <c r="N27" s="22">
        <v>0.027728801756980406</v>
      </c>
      <c r="O27" s="22">
        <v>0.027298508608833944</v>
      </c>
      <c r="P27" s="22">
        <v>0.026950130465029754</v>
      </c>
      <c r="Q27" s="22">
        <v>0.025431616537264126</v>
      </c>
      <c r="R27" s="22">
        <v>0.028101611458216526</v>
      </c>
      <c r="S27" s="22">
        <v>0.029322132024570437</v>
      </c>
      <c r="T27" s="22">
        <v>0.031414709264707984</v>
      </c>
      <c r="U27" s="22">
        <v>0.00557184641036506</v>
      </c>
      <c r="V27" s="37">
        <v>0</v>
      </c>
      <c r="W27" s="1"/>
      <c r="X27" s="10" t="s">
        <v>37</v>
      </c>
      <c r="Y27" s="22">
        <v>-0.012156433046704739</v>
      </c>
      <c r="Z27" s="22">
        <v>0.03050309679067034</v>
      </c>
      <c r="AA27" s="22">
        <v>0.02941066840992367</v>
      </c>
      <c r="AB27" s="22">
        <v>0.029508416729563954</v>
      </c>
      <c r="AC27" s="22">
        <v>0.03043629173028292</v>
      </c>
      <c r="AD27" s="22">
        <v>0.03407759582140027</v>
      </c>
      <c r="AE27" s="22">
        <v>0.033419232975717285</v>
      </c>
      <c r="AF27" s="22">
        <v>0.027457016938105684</v>
      </c>
      <c r="AG27" s="22">
        <v>0.027931306753377176</v>
      </c>
      <c r="AH27" s="22">
        <v>0.02902108267529683</v>
      </c>
      <c r="AI27" s="22">
        <v>0.02866589322200079</v>
      </c>
      <c r="AJ27" s="22">
        <v>0.02826970477056736</v>
      </c>
      <c r="AK27" s="22">
        <v>0.0295656682383733</v>
      </c>
      <c r="AL27" s="22">
        <v>0.02891512016319434</v>
      </c>
      <c r="AM27" s="22">
        <v>0.029260183573035232</v>
      </c>
      <c r="AN27" s="22">
        <v>0.028354572682778786</v>
      </c>
      <c r="AO27" s="22">
        <v>0.02857675871894747</v>
      </c>
      <c r="AP27" s="22">
        <v>0.03206964256758012</v>
      </c>
      <c r="AQ27" s="22">
        <v>0.03581768691614448</v>
      </c>
      <c r="AR27" s="22">
        <v>0.00845942905407476</v>
      </c>
      <c r="AS27" s="37">
        <v>0</v>
      </c>
    </row>
    <row r="28" spans="1:45" ht="12.75">
      <c r="A28" s="9" t="s">
        <v>38</v>
      </c>
      <c r="B28" s="22">
        <v>-0.010340068964642186</v>
      </c>
      <c r="C28" s="22">
        <v>0.004153518303137415</v>
      </c>
      <c r="D28" s="22">
        <v>0.00965448383083917</v>
      </c>
      <c r="E28" s="22">
        <v>0.011395138143908187</v>
      </c>
      <c r="F28" s="22">
        <v>0.00564568966693089</v>
      </c>
      <c r="G28" s="22">
        <v>-0.0026492354501908367</v>
      </c>
      <c r="H28" s="22">
        <v>-0.0005985510325596102</v>
      </c>
      <c r="I28" s="22">
        <v>0.018545739513335956</v>
      </c>
      <c r="J28" s="22">
        <v>0.020174473784576263</v>
      </c>
      <c r="K28" s="22">
        <v>0.005583122943451783</v>
      </c>
      <c r="L28" s="22">
        <v>0.0042531107454006865</v>
      </c>
      <c r="M28" s="22">
        <v>0.003444110442501763</v>
      </c>
      <c r="N28" s="22">
        <v>0.0021499857406721314</v>
      </c>
      <c r="O28" s="22">
        <v>0.013800031698133236</v>
      </c>
      <c r="P28" s="22">
        <v>0.016627591485902322</v>
      </c>
      <c r="Q28" s="22">
        <v>0.01699699474067292</v>
      </c>
      <c r="R28" s="22">
        <v>0.0019459196784883685</v>
      </c>
      <c r="S28" s="22">
        <v>0.009564548421560317</v>
      </c>
      <c r="T28" s="22">
        <v>0.008370786904636024</v>
      </c>
      <c r="U28" s="22">
        <v>-0.012702268639201236</v>
      </c>
      <c r="V28" s="37">
        <v>0</v>
      </c>
      <c r="W28" s="1"/>
      <c r="X28" s="10" t="s">
        <v>38</v>
      </c>
      <c r="Y28" s="22">
        <v>0.03633025860468893</v>
      </c>
      <c r="Z28" s="22">
        <v>0.014516824339373612</v>
      </c>
      <c r="AA28" s="22">
        <v>0.010384560195470974</v>
      </c>
      <c r="AB28" s="22">
        <v>0.009367264991576826</v>
      </c>
      <c r="AC28" s="22">
        <v>-0.0005336562003199258</v>
      </c>
      <c r="AD28" s="22">
        <v>-0.0001639718068909816</v>
      </c>
      <c r="AE28" s="22">
        <v>0.003407765461386555</v>
      </c>
      <c r="AF28" s="22">
        <v>0.017261316164994357</v>
      </c>
      <c r="AG28" s="22">
        <v>0.013673396460070923</v>
      </c>
      <c r="AH28" s="22">
        <v>0.006539677406248761</v>
      </c>
      <c r="AI28" s="22">
        <v>0.007792088539570079</v>
      </c>
      <c r="AJ28" s="22">
        <v>0.008929972468842607</v>
      </c>
      <c r="AK28" s="22">
        <v>0.0004370713575458961</v>
      </c>
      <c r="AL28" s="22">
        <v>0.0020982503954602547</v>
      </c>
      <c r="AM28" s="22">
        <v>-0.0011748422561777823</v>
      </c>
      <c r="AN28" s="22">
        <v>0.004585023586217727</v>
      </c>
      <c r="AO28" s="22">
        <v>0.003759095608825937</v>
      </c>
      <c r="AP28" s="22">
        <v>0.006317696571118477</v>
      </c>
      <c r="AQ28" s="22">
        <v>0.008456943168303342</v>
      </c>
      <c r="AR28" s="22">
        <v>0.0019749901807990643</v>
      </c>
      <c r="AS28" s="37">
        <v>0</v>
      </c>
    </row>
    <row r="29" spans="1:45" ht="13.5" thickBot="1">
      <c r="A29" s="12" t="s">
        <v>39</v>
      </c>
      <c r="B29" s="22">
        <v>-0.03849011190686105</v>
      </c>
      <c r="C29" s="22">
        <v>-0.06557235103745293</v>
      </c>
      <c r="D29" s="22">
        <v>-0.06536954306686366</v>
      </c>
      <c r="E29" s="22">
        <v>-0.06517024787082988</v>
      </c>
      <c r="F29" s="22">
        <v>-0.06507087307600458</v>
      </c>
      <c r="G29" s="22">
        <v>-0.06509552704167397</v>
      </c>
      <c r="H29" s="22">
        <v>-0.06466385162735173</v>
      </c>
      <c r="I29" s="22">
        <v>-0.06497775642999928</v>
      </c>
      <c r="J29" s="22">
        <v>-0.0654488141440438</v>
      </c>
      <c r="K29" s="22">
        <v>-0.06565750504616394</v>
      </c>
      <c r="L29" s="22">
        <v>-0.0658681161879289</v>
      </c>
      <c r="M29" s="22">
        <v>-0.06558449239852261</v>
      </c>
      <c r="N29" s="22">
        <v>-0.06533581165776614</v>
      </c>
      <c r="O29" s="22">
        <v>-0.0657002383237836</v>
      </c>
      <c r="P29" s="22">
        <v>-0.06531775965217437</v>
      </c>
      <c r="Q29" s="22">
        <v>-0.0649055664663525</v>
      </c>
      <c r="R29" s="22">
        <v>-0.06474089584614359</v>
      </c>
      <c r="S29" s="22">
        <v>-0.06499040225854563</v>
      </c>
      <c r="T29" s="22">
        <v>-0.06439402761649084</v>
      </c>
      <c r="U29" s="22">
        <v>-0.034237604060251406</v>
      </c>
      <c r="V29" s="38">
        <v>0</v>
      </c>
      <c r="W29" s="1"/>
      <c r="X29" s="11" t="s">
        <v>39</v>
      </c>
      <c r="Y29" s="24">
        <v>-0.038269146585124134</v>
      </c>
      <c r="Z29" s="24">
        <v>-0.0657134659436888</v>
      </c>
      <c r="AA29" s="24">
        <v>-0.06607873407737158</v>
      </c>
      <c r="AB29" s="24">
        <v>-0.06531496944925544</v>
      </c>
      <c r="AC29" s="24">
        <v>-0.06582004337047248</v>
      </c>
      <c r="AD29" s="24">
        <v>-0.06647116531134524</v>
      </c>
      <c r="AE29" s="24">
        <v>-0.06640065304821854</v>
      </c>
      <c r="AF29" s="24">
        <v>-0.06499926470607019</v>
      </c>
      <c r="AG29" s="24">
        <v>-0.06547005192560304</v>
      </c>
      <c r="AH29" s="24">
        <v>-0.0647760372073455</v>
      </c>
      <c r="AI29" s="24">
        <v>-0.06556794834447234</v>
      </c>
      <c r="AJ29" s="24">
        <v>-0.06501448642938437</v>
      </c>
      <c r="AK29" s="24">
        <v>-0.06596034314751961</v>
      </c>
      <c r="AL29" s="24">
        <v>-0.06510280846494712</v>
      </c>
      <c r="AM29" s="24">
        <v>-0.06517549374226751</v>
      </c>
      <c r="AN29" s="24">
        <v>-0.06554353537570355</v>
      </c>
      <c r="AO29" s="24">
        <v>-0.06528804705930161</v>
      </c>
      <c r="AP29" s="24">
        <v>-0.06523327750961366</v>
      </c>
      <c r="AQ29" s="24">
        <v>-0.06509807997762204</v>
      </c>
      <c r="AR29" s="24">
        <v>-0.03374355392464681</v>
      </c>
      <c r="AS29" s="38">
        <v>0</v>
      </c>
    </row>
    <row r="30" spans="1:45" ht="12.75">
      <c r="A30" s="87" t="s">
        <v>40</v>
      </c>
      <c r="B30" s="20">
        <v>-25.788661920873984</v>
      </c>
      <c r="C30" s="20">
        <v>5.392236192942885</v>
      </c>
      <c r="D30" s="20">
        <v>-3.4257461000004827</v>
      </c>
      <c r="E30" s="20">
        <v>0.024108885942192515</v>
      </c>
      <c r="F30" s="20">
        <v>-4.3432528931309635</v>
      </c>
      <c r="G30" s="20">
        <v>8.27774667431812</v>
      </c>
      <c r="H30" s="20">
        <v>4.99947115447256</v>
      </c>
      <c r="I30" s="20">
        <v>0.4361584820239536</v>
      </c>
      <c r="J30" s="20">
        <v>1.1741769224364402</v>
      </c>
      <c r="K30" s="20">
        <v>-2.061958151055854</v>
      </c>
      <c r="L30" s="20">
        <v>5.451112067468662</v>
      </c>
      <c r="M30" s="20">
        <v>-1.8656473016901511</v>
      </c>
      <c r="N30" s="20">
        <v>9.538575585310873</v>
      </c>
      <c r="O30" s="20">
        <v>1.4264889909468996</v>
      </c>
      <c r="P30" s="20">
        <v>4.812617703469698</v>
      </c>
      <c r="Q30" s="20">
        <v>-5.128480974813982</v>
      </c>
      <c r="R30" s="20">
        <v>-9.364475175969865</v>
      </c>
      <c r="S30" s="20">
        <v>-8.251003292300211</v>
      </c>
      <c r="T30" s="20">
        <v>-7.0921287703705405</v>
      </c>
      <c r="U30" s="20">
        <v>-1.5743434972538246</v>
      </c>
      <c r="V30" s="36" t="s">
        <v>125</v>
      </c>
      <c r="W30" s="1"/>
      <c r="X30" s="10" t="s">
        <v>40</v>
      </c>
      <c r="Y30" s="22">
        <v>-29.60421243854934</v>
      </c>
      <c r="Z30" s="22">
        <v>13.559546673012361</v>
      </c>
      <c r="AA30" s="22">
        <v>0.053077249771533275</v>
      </c>
      <c r="AB30" s="22">
        <v>-3.60231206407526</v>
      </c>
      <c r="AC30" s="22">
        <v>8.302621608121202</v>
      </c>
      <c r="AD30" s="22">
        <v>9.359190470769661</v>
      </c>
      <c r="AE30" s="22">
        <v>-8.283630685518814</v>
      </c>
      <c r="AF30" s="22">
        <v>-6.061875168766283</v>
      </c>
      <c r="AG30" s="22">
        <v>-5.547734842877853</v>
      </c>
      <c r="AH30" s="22">
        <v>-3.3538765051174932</v>
      </c>
      <c r="AI30" s="22">
        <v>6.777005782953363</v>
      </c>
      <c r="AJ30" s="22">
        <v>-4.2425697348758336</v>
      </c>
      <c r="AK30" s="22">
        <v>1.8049386752017647</v>
      </c>
      <c r="AL30" s="22">
        <v>-0.4520885060858806</v>
      </c>
      <c r="AM30" s="22">
        <v>-5.97692861949066</v>
      </c>
      <c r="AN30" s="22">
        <v>-3.7853709593164844</v>
      </c>
      <c r="AO30" s="22">
        <v>0.6686439757269387</v>
      </c>
      <c r="AP30" s="22">
        <v>2.3571505922204885</v>
      </c>
      <c r="AQ30" s="22">
        <v>-1.5757879416526448</v>
      </c>
      <c r="AR30" s="22">
        <v>-1.4921464732637366</v>
      </c>
      <c r="AS30" s="36"/>
    </row>
    <row r="31" spans="1:45" ht="12.75">
      <c r="A31" s="9" t="s">
        <v>41</v>
      </c>
      <c r="B31" s="22">
        <v>-8.31060367806322</v>
      </c>
      <c r="C31" s="22">
        <v>-1.7885189268563906</v>
      </c>
      <c r="D31" s="22">
        <v>-1.993247927084847</v>
      </c>
      <c r="E31" s="22">
        <v>-1.8327057291479958</v>
      </c>
      <c r="F31" s="22">
        <v>-1.765445970507142</v>
      </c>
      <c r="G31" s="22">
        <v>-2.7828301145321133</v>
      </c>
      <c r="H31" s="22">
        <v>-2.3878572104848796</v>
      </c>
      <c r="I31" s="22">
        <v>-3.1198178910326853</v>
      </c>
      <c r="J31" s="22">
        <v>-3.053477869508369</v>
      </c>
      <c r="K31" s="22">
        <v>-2.7247869232620117</v>
      </c>
      <c r="L31" s="22">
        <v>-2.380113815861659</v>
      </c>
      <c r="M31" s="22">
        <v>-3.3317325129945043</v>
      </c>
      <c r="N31" s="22">
        <v>-1.9194210551814432</v>
      </c>
      <c r="O31" s="22">
        <v>-1.528643219865099</v>
      </c>
      <c r="P31" s="22">
        <v>-1.8868685345665914</v>
      </c>
      <c r="Q31" s="22">
        <v>-1.5315427329640283</v>
      </c>
      <c r="R31" s="22">
        <v>-1.9946948941910643</v>
      </c>
      <c r="S31" s="22">
        <v>-0.8106171691558759</v>
      </c>
      <c r="T31" s="22">
        <v>-3.1133521754377735</v>
      </c>
      <c r="U31" s="22">
        <v>-0.9330408598733041</v>
      </c>
      <c r="V31" s="37">
        <v>0</v>
      </c>
      <c r="W31" s="1"/>
      <c r="X31" s="10" t="s">
        <v>41</v>
      </c>
      <c r="Y31" s="22">
        <v>-6.567470501005172</v>
      </c>
      <c r="Z31" s="22">
        <v>1.9827031244441333</v>
      </c>
      <c r="AA31" s="22">
        <v>-0.06206263355311378</v>
      </c>
      <c r="AB31" s="22">
        <v>0.4337617635330494</v>
      </c>
      <c r="AC31" s="22">
        <v>-1.7329492737850278</v>
      </c>
      <c r="AD31" s="22">
        <v>-0.6737831191667175</v>
      </c>
      <c r="AE31" s="22">
        <v>-0.700621231129538</v>
      </c>
      <c r="AF31" s="22">
        <v>-0.3159988072901472</v>
      </c>
      <c r="AG31" s="22">
        <v>0.7808391018455183</v>
      </c>
      <c r="AH31" s="22">
        <v>-1.1773244147928241</v>
      </c>
      <c r="AI31" s="22">
        <v>-0.2628530543829626</v>
      </c>
      <c r="AJ31" s="22">
        <v>1.0338053681692658</v>
      </c>
      <c r="AK31" s="22">
        <v>-0.5825601743433391</v>
      </c>
      <c r="AL31" s="22">
        <v>-0.3267498027684127</v>
      </c>
      <c r="AM31" s="22">
        <v>-0.11247595100655058</v>
      </c>
      <c r="AN31" s="22">
        <v>0.8069780596679729</v>
      </c>
      <c r="AO31" s="22">
        <v>0.3944813707612299</v>
      </c>
      <c r="AP31" s="22">
        <v>0.3659646620003194</v>
      </c>
      <c r="AQ31" s="22">
        <v>1.4599859095905545</v>
      </c>
      <c r="AR31" s="22">
        <v>2.571411522271391</v>
      </c>
      <c r="AS31" s="37">
        <v>0</v>
      </c>
    </row>
    <row r="32" spans="1:45" ht="12.75">
      <c r="A32" s="9" t="s">
        <v>42</v>
      </c>
      <c r="B32" s="22">
        <v>1.4951441320423546</v>
      </c>
      <c r="C32" s="22">
        <v>-0.423743339701097</v>
      </c>
      <c r="D32" s="22">
        <v>-0.11963997074472078</v>
      </c>
      <c r="E32" s="22">
        <v>-0.4171519935098822</v>
      </c>
      <c r="F32" s="22">
        <v>-0.45041143361403496</v>
      </c>
      <c r="G32" s="22">
        <v>-0.13517891220843814</v>
      </c>
      <c r="H32" s="22">
        <v>-0.5823167259084664</v>
      </c>
      <c r="I32" s="22">
        <v>-0.3479305415851369</v>
      </c>
      <c r="J32" s="22">
        <v>-0.596206558758256</v>
      </c>
      <c r="K32" s="22">
        <v>-0.9768376009668897</v>
      </c>
      <c r="L32" s="22">
        <v>-0.7669430391822543</v>
      </c>
      <c r="M32" s="22">
        <v>-0.3418572757841114</v>
      </c>
      <c r="N32" s="22">
        <v>-0.3253340137687686</v>
      </c>
      <c r="O32" s="22">
        <v>-0.5907210634420582</v>
      </c>
      <c r="P32" s="22">
        <v>-0.729078650464829</v>
      </c>
      <c r="Q32" s="22">
        <v>-0.20585243057337255</v>
      </c>
      <c r="R32" s="22">
        <v>-0.24406849107579742</v>
      </c>
      <c r="S32" s="22">
        <v>-0.5933524397347876</v>
      </c>
      <c r="T32" s="22">
        <v>-0.044315425041876515</v>
      </c>
      <c r="U32" s="22">
        <v>-1.304852613265028</v>
      </c>
      <c r="V32" s="37">
        <v>0</v>
      </c>
      <c r="W32" s="1"/>
      <c r="X32" s="10" t="s">
        <v>42</v>
      </c>
      <c r="Y32" s="22">
        <v>1.538758887839594</v>
      </c>
      <c r="Z32" s="22">
        <v>-0.4528797547061869</v>
      </c>
      <c r="AA32" s="22">
        <v>-0.13602286044438075</v>
      </c>
      <c r="AB32" s="22">
        <v>-0.5753668209789415</v>
      </c>
      <c r="AC32" s="22">
        <v>-0.293933898058017</v>
      </c>
      <c r="AD32" s="22">
        <v>-0.2577207101686037</v>
      </c>
      <c r="AE32" s="22">
        <v>-0.45147737453062686</v>
      </c>
      <c r="AF32" s="22">
        <v>-0.5157836526185181</v>
      </c>
      <c r="AG32" s="22">
        <v>0.008610632915948963</v>
      </c>
      <c r="AH32" s="22">
        <v>-0.36033754789697303</v>
      </c>
      <c r="AI32" s="22">
        <v>0.20233425065260208</v>
      </c>
      <c r="AJ32" s="22">
        <v>-0.1308422826615135</v>
      </c>
      <c r="AK32" s="22">
        <v>-0.01612107006946635</v>
      </c>
      <c r="AL32" s="22">
        <v>-0.1407515192064518</v>
      </c>
      <c r="AM32" s="22">
        <v>-0.42074331935197706</v>
      </c>
      <c r="AN32" s="22">
        <v>-0.3466395503341124</v>
      </c>
      <c r="AO32" s="22">
        <v>0.09974955711929605</v>
      </c>
      <c r="AP32" s="22">
        <v>-0.1958917444070853</v>
      </c>
      <c r="AQ32" s="22">
        <v>0.09846208205273821</v>
      </c>
      <c r="AR32" s="22">
        <v>-0.4027388495720504</v>
      </c>
      <c r="AS32" s="37">
        <v>0</v>
      </c>
    </row>
    <row r="33" spans="1:45" ht="12.75">
      <c r="A33" s="9" t="s">
        <v>43</v>
      </c>
      <c r="B33" s="22">
        <v>-2.8881070574985284</v>
      </c>
      <c r="C33" s="22">
        <v>-0.03746335893452591</v>
      </c>
      <c r="D33" s="22">
        <v>-0.04074266578772582</v>
      </c>
      <c r="E33" s="22">
        <v>0.14792376829387166</v>
      </c>
      <c r="F33" s="22">
        <v>-0.07492525765206241</v>
      </c>
      <c r="G33" s="22">
        <v>-0.4775180422967079</v>
      </c>
      <c r="H33" s="22">
        <v>-0.4266680023239928</v>
      </c>
      <c r="I33" s="22">
        <v>-0.5093767773712384</v>
      </c>
      <c r="J33" s="22">
        <v>-0.6235277422113172</v>
      </c>
      <c r="K33" s="22">
        <v>-0.5654749901544117</v>
      </c>
      <c r="L33" s="22">
        <v>-0.3293936648478458</v>
      </c>
      <c r="M33" s="22">
        <v>-0.03414887098405324</v>
      </c>
      <c r="N33" s="22">
        <v>0.0789113279997681</v>
      </c>
      <c r="O33" s="22">
        <v>0.16939073244944933</v>
      </c>
      <c r="P33" s="22">
        <v>0.028205379396098764</v>
      </c>
      <c r="Q33" s="22">
        <v>0.11047813244405293</v>
      </c>
      <c r="R33" s="22">
        <v>0.1398165420931083</v>
      </c>
      <c r="S33" s="22">
        <v>-0.1403114533565466</v>
      </c>
      <c r="T33" s="22">
        <v>-0.17499761829096042</v>
      </c>
      <c r="U33" s="22">
        <v>-0.5384269826091405</v>
      </c>
      <c r="V33" s="37">
        <v>0</v>
      </c>
      <c r="W33" s="1"/>
      <c r="X33" s="10" t="s">
        <v>43</v>
      </c>
      <c r="Y33" s="22">
        <v>-1.3140303513744258</v>
      </c>
      <c r="Z33" s="22">
        <v>0.25481823827766303</v>
      </c>
      <c r="AA33" s="22">
        <v>0.07733102190659072</v>
      </c>
      <c r="AB33" s="22">
        <v>0.538570869469913</v>
      </c>
      <c r="AC33" s="22">
        <v>0.9237723363443061</v>
      </c>
      <c r="AD33" s="22">
        <v>1.124286677852421</v>
      </c>
      <c r="AE33" s="22">
        <v>1.5489386408284536</v>
      </c>
      <c r="AF33" s="22">
        <v>0.606516102819296</v>
      </c>
      <c r="AG33" s="22">
        <v>0.372354974646148</v>
      </c>
      <c r="AH33" s="22">
        <v>1.231629333136769</v>
      </c>
      <c r="AI33" s="22">
        <v>0.7704590843577263</v>
      </c>
      <c r="AJ33" s="22">
        <v>0.3440024713392749</v>
      </c>
      <c r="AK33" s="22">
        <v>0.5355214698602022</v>
      </c>
      <c r="AL33" s="22">
        <v>0.6734622954806702</v>
      </c>
      <c r="AM33" s="22">
        <v>0.7935749672250497</v>
      </c>
      <c r="AN33" s="22">
        <v>0.6938496132158001</v>
      </c>
      <c r="AO33" s="22">
        <v>0.802612762047765</v>
      </c>
      <c r="AP33" s="22">
        <v>0.49809014227930165</v>
      </c>
      <c r="AQ33" s="22">
        <v>0.010886543804473625</v>
      </c>
      <c r="AR33" s="22">
        <v>-0.015473803528703688</v>
      </c>
      <c r="AS33" s="37">
        <v>0</v>
      </c>
    </row>
    <row r="34" spans="1:45" ht="12.75">
      <c r="A34" s="9" t="s">
        <v>44</v>
      </c>
      <c r="B34" s="22">
        <v>-1.2530436916342875</v>
      </c>
      <c r="C34" s="22">
        <v>0.05588533811346362</v>
      </c>
      <c r="D34" s="22">
        <v>0.019799398639547883</v>
      </c>
      <c r="E34" s="22">
        <v>-0.11312525795542215</v>
      </c>
      <c r="F34" s="22">
        <v>-0.12803105100043863</v>
      </c>
      <c r="G34" s="22">
        <v>-0.012233694763241348</v>
      </c>
      <c r="H34" s="22">
        <v>-0.18849110832623556</v>
      </c>
      <c r="I34" s="22">
        <v>-0.18421624322416005</v>
      </c>
      <c r="J34" s="22">
        <v>-0.2360270076118112</v>
      </c>
      <c r="K34" s="22">
        <v>-0.14355559198808976</v>
      </c>
      <c r="L34" s="22">
        <v>-0.23664486222428527</v>
      </c>
      <c r="M34" s="22">
        <v>-0.24248599369645824</v>
      </c>
      <c r="N34" s="22">
        <v>-0.1828073163529506</v>
      </c>
      <c r="O34" s="22">
        <v>0.050291110913111496</v>
      </c>
      <c r="P34" s="22">
        <v>-0.05271648387436911</v>
      </c>
      <c r="Q34" s="22">
        <v>-0.018138489901920442</v>
      </c>
      <c r="R34" s="22">
        <v>-0.27354673600928125</v>
      </c>
      <c r="S34" s="22">
        <v>-0.20321698775764122</v>
      </c>
      <c r="T34" s="22">
        <v>-0.0454457859396426</v>
      </c>
      <c r="U34" s="22">
        <v>-0.12522663291682246</v>
      </c>
      <c r="V34" s="37">
        <v>0</v>
      </c>
      <c r="W34" s="1"/>
      <c r="X34" s="10" t="s">
        <v>44</v>
      </c>
      <c r="Y34" s="22">
        <v>-1.1526214954830856</v>
      </c>
      <c r="Z34" s="22">
        <v>-0.21780226046294854</v>
      </c>
      <c r="AA34" s="22">
        <v>-0.05078498929228018</v>
      </c>
      <c r="AB34" s="22">
        <v>-0.052584263662754815</v>
      </c>
      <c r="AC34" s="22">
        <v>-0.012326510037034139</v>
      </c>
      <c r="AD34" s="22">
        <v>-0.38537216906400995</v>
      </c>
      <c r="AE34" s="22">
        <v>-0.3533340300334975</v>
      </c>
      <c r="AF34" s="22">
        <v>0.22891252611531504</v>
      </c>
      <c r="AG34" s="22">
        <v>-0.25187373453656614</v>
      </c>
      <c r="AH34" s="22">
        <v>-0.05333926123835885</v>
      </c>
      <c r="AI34" s="22">
        <v>-0.23266451309436836</v>
      </c>
      <c r="AJ34" s="22">
        <v>-0.05321114487443437</v>
      </c>
      <c r="AK34" s="22">
        <v>-0.2638044889824152</v>
      </c>
      <c r="AL34" s="22">
        <v>-0.261950772792792</v>
      </c>
      <c r="AM34" s="22">
        <v>0.3302122689464235</v>
      </c>
      <c r="AN34" s="22">
        <v>0.14821060903053906</v>
      </c>
      <c r="AO34" s="22">
        <v>0.07671406376688425</v>
      </c>
      <c r="AP34" s="22">
        <v>-0.1525825887371341</v>
      </c>
      <c r="AQ34" s="22">
        <v>-0.09490214443262958</v>
      </c>
      <c r="AR34" s="22">
        <v>-0.05000016742811719</v>
      </c>
      <c r="AS34" s="37">
        <v>0</v>
      </c>
    </row>
    <row r="35" spans="1:45" ht="12.75">
      <c r="A35" s="9" t="s">
        <v>45</v>
      </c>
      <c r="B35" s="22">
        <v>-0.4376789673548632</v>
      </c>
      <c r="C35" s="22">
        <v>-0.030154010692147522</v>
      </c>
      <c r="D35" s="22">
        <v>0.03722047640558673</v>
      </c>
      <c r="E35" s="22">
        <v>0.12608655611131664</v>
      </c>
      <c r="F35" s="22">
        <v>0.005486199024482909</v>
      </c>
      <c r="G35" s="22">
        <v>-0.06321505900951416</v>
      </c>
      <c r="H35" s="22">
        <v>0.04683654337028041</v>
      </c>
      <c r="I35" s="22">
        <v>0.008457759245865221</v>
      </c>
      <c r="J35" s="22">
        <v>-0.01977167613190406</v>
      </c>
      <c r="K35" s="22">
        <v>-0.05756952474646907</v>
      </c>
      <c r="L35" s="22">
        <v>0.07341865386313788</v>
      </c>
      <c r="M35" s="22">
        <v>0.03466018812738574</v>
      </c>
      <c r="N35" s="22">
        <v>-0.05906156121468001</v>
      </c>
      <c r="O35" s="22">
        <v>-0.06206381801136347</v>
      </c>
      <c r="P35" s="22">
        <v>0.0789670659693836</v>
      </c>
      <c r="Q35" s="22">
        <v>-0.07072549050255456</v>
      </c>
      <c r="R35" s="22">
        <v>-0.04381406418743157</v>
      </c>
      <c r="S35" s="22">
        <v>0.031087692894955027</v>
      </c>
      <c r="T35" s="22">
        <v>0.12926128062030212</v>
      </c>
      <c r="U35" s="22">
        <v>0.05158184941020289</v>
      </c>
      <c r="V35" s="37">
        <v>0</v>
      </c>
      <c r="W35" s="1"/>
      <c r="X35" s="10" t="s">
        <v>45</v>
      </c>
      <c r="Y35" s="22">
        <v>0.372749273528969</v>
      </c>
      <c r="Z35" s="22">
        <v>-0.07557577762094292</v>
      </c>
      <c r="AA35" s="22">
        <v>0.10098834498604506</v>
      </c>
      <c r="AB35" s="22">
        <v>0.00403004562171092</v>
      </c>
      <c r="AC35" s="22">
        <v>0.09379676778496415</v>
      </c>
      <c r="AD35" s="22">
        <v>0.08483157822981544</v>
      </c>
      <c r="AE35" s="22">
        <v>0.12507657770545205</v>
      </c>
      <c r="AF35" s="22">
        <v>0.4014188072658258</v>
      </c>
      <c r="AG35" s="22">
        <v>0.16750725436471273</v>
      </c>
      <c r="AH35" s="22">
        <v>0.1462653828961716</v>
      </c>
      <c r="AI35" s="22">
        <v>0.08279869271095501</v>
      </c>
      <c r="AJ35" s="22">
        <v>0.056539696007219045</v>
      </c>
      <c r="AK35" s="22">
        <v>0.09929932113992956</v>
      </c>
      <c r="AL35" s="22">
        <v>-0.059895006105174814</v>
      </c>
      <c r="AM35" s="22">
        <v>0.053022175137966046</v>
      </c>
      <c r="AN35" s="22">
        <v>0.057016577605285376</v>
      </c>
      <c r="AO35" s="22">
        <v>0.042388142888679634</v>
      </c>
      <c r="AP35" s="22">
        <v>0.19790967342149132</v>
      </c>
      <c r="AQ35" s="22">
        <v>0.1307633267957547</v>
      </c>
      <c r="AR35" s="22">
        <v>0.18962226037145533</v>
      </c>
      <c r="AS35" s="37">
        <v>0</v>
      </c>
    </row>
    <row r="36" spans="1:45" ht="12.75">
      <c r="A36" s="9" t="s">
        <v>46</v>
      </c>
      <c r="B36" s="22">
        <v>-0.9252011419347843</v>
      </c>
      <c r="C36" s="22">
        <v>0.01586701775348732</v>
      </c>
      <c r="D36" s="22">
        <v>0.018167707802567025</v>
      </c>
      <c r="E36" s="22">
        <v>-0.028387280064855122</v>
      </c>
      <c r="F36" s="22">
        <v>-0.047560455575621455</v>
      </c>
      <c r="G36" s="22">
        <v>-0.02560374306809409</v>
      </c>
      <c r="H36" s="22">
        <v>-0.02275083205844782</v>
      </c>
      <c r="I36" s="22">
        <v>-0.033244625017752716</v>
      </c>
      <c r="J36" s="22">
        <v>-0.011154847934946033</v>
      </c>
      <c r="K36" s="22">
        <v>0.020217557301489844</v>
      </c>
      <c r="L36" s="22">
        <v>-0.027021047646676864</v>
      </c>
      <c r="M36" s="22">
        <v>-0.06220391110930554</v>
      </c>
      <c r="N36" s="22">
        <v>-0.040793560414639746</v>
      </c>
      <c r="O36" s="22">
        <v>-0.04177786076904482</v>
      </c>
      <c r="P36" s="22">
        <v>-0.052870591254736386</v>
      </c>
      <c r="Q36" s="22">
        <v>0.01636781152843908</v>
      </c>
      <c r="R36" s="22">
        <v>0.07560787410608406</v>
      </c>
      <c r="S36" s="22">
        <v>0.013288051457605358</v>
      </c>
      <c r="T36" s="22">
        <v>0.029903097373729634</v>
      </c>
      <c r="U36" s="22">
        <v>-0.00205129406017536</v>
      </c>
      <c r="V36" s="37">
        <v>0</v>
      </c>
      <c r="W36" s="1"/>
      <c r="X36" s="10" t="s">
        <v>46</v>
      </c>
      <c r="Y36" s="22">
        <v>-0.9066367027423354</v>
      </c>
      <c r="Z36" s="22">
        <v>0.027513192829852075</v>
      </c>
      <c r="AA36" s="22">
        <v>0.022249934602345145</v>
      </c>
      <c r="AB36" s="22">
        <v>0.015555564240769364</v>
      </c>
      <c r="AC36" s="22">
        <v>0.030895895794552992</v>
      </c>
      <c r="AD36" s="22">
        <v>0.045804540751026204</v>
      </c>
      <c r="AE36" s="22">
        <v>0.15829848349395</v>
      </c>
      <c r="AF36" s="22">
        <v>0.0008332015805420645</v>
      </c>
      <c r="AG36" s="22">
        <v>-0.027508099591569253</v>
      </c>
      <c r="AH36" s="22">
        <v>0.058054929429176005</v>
      </c>
      <c r="AI36" s="22">
        <v>0.04059477659544716</v>
      </c>
      <c r="AJ36" s="22">
        <v>0.03878064571231006</v>
      </c>
      <c r="AK36" s="22">
        <v>0.011354631027781767</v>
      </c>
      <c r="AL36" s="22">
        <v>0.01594622600301545</v>
      </c>
      <c r="AM36" s="22">
        <v>0.1049014090648167</v>
      </c>
      <c r="AN36" s="22">
        <v>-0.015367566122065988</v>
      </c>
      <c r="AO36" s="22">
        <v>-0.007318707433786327</v>
      </c>
      <c r="AP36" s="22">
        <v>0.013095861180291102</v>
      </c>
      <c r="AQ36" s="22">
        <v>0.014579824336168494</v>
      </c>
      <c r="AR36" s="22">
        <v>-0.02209191982594809</v>
      </c>
      <c r="AS36" s="37">
        <v>0</v>
      </c>
    </row>
    <row r="37" spans="1:45" ht="12.75">
      <c r="A37" s="9" t="s">
        <v>47</v>
      </c>
      <c r="B37" s="22">
        <v>-0.023331113461289032</v>
      </c>
      <c r="C37" s="22">
        <v>-0.015145102256939973</v>
      </c>
      <c r="D37" s="22">
        <v>0.003582657642473964</v>
      </c>
      <c r="E37" s="22">
        <v>0.022163113852468056</v>
      </c>
      <c r="F37" s="22">
        <v>8.6833390052817E-05</v>
      </c>
      <c r="G37" s="22">
        <v>0.008442930907971345</v>
      </c>
      <c r="H37" s="22">
        <v>-0.007461493831449089</v>
      </c>
      <c r="I37" s="22">
        <v>0.02773112675372718</v>
      </c>
      <c r="J37" s="22">
        <v>0.0459504548037267</v>
      </c>
      <c r="K37" s="22">
        <v>0.08985753972841065</v>
      </c>
      <c r="L37" s="22">
        <v>0.04772906931927429</v>
      </c>
      <c r="M37" s="22">
        <v>0.011080003579656373</v>
      </c>
      <c r="N37" s="22">
        <v>-0.002081676449565067</v>
      </c>
      <c r="O37" s="22">
        <v>0.007571529182343975</v>
      </c>
      <c r="P37" s="22">
        <v>0.031181419578180616</v>
      </c>
      <c r="Q37" s="22">
        <v>-0.02784517696678821</v>
      </c>
      <c r="R37" s="22">
        <v>-0.03969979110599077</v>
      </c>
      <c r="S37" s="22">
        <v>0.05226410137467518</v>
      </c>
      <c r="T37" s="22">
        <v>0.04506970761080882</v>
      </c>
      <c r="U37" s="22">
        <v>0.04312424195450951</v>
      </c>
      <c r="V37" s="37">
        <v>0</v>
      </c>
      <c r="W37" s="1"/>
      <c r="X37" s="10" t="s">
        <v>47</v>
      </c>
      <c r="Y37" s="22">
        <v>-0.04456807731540026</v>
      </c>
      <c r="Z37" s="22">
        <v>0.05983158868518889</v>
      </c>
      <c r="AA37" s="22">
        <v>-0.004960102534928625</v>
      </c>
      <c r="AB37" s="22">
        <v>-0.024197893701001956</v>
      </c>
      <c r="AC37" s="22">
        <v>-0.07524148528709991</v>
      </c>
      <c r="AD37" s="22">
        <v>-0.05620247012315026</v>
      </c>
      <c r="AE37" s="22">
        <v>-0.06500454765593348</v>
      </c>
      <c r="AF37" s="22">
        <v>-0.029214966320566558</v>
      </c>
      <c r="AG37" s="22">
        <v>-0.01802140396002627</v>
      </c>
      <c r="AH37" s="22">
        <v>-0.04130586376513935</v>
      </c>
      <c r="AI37" s="22">
        <v>-0.022333222692784413</v>
      </c>
      <c r="AJ37" s="22">
        <v>0.04193320171590489</v>
      </c>
      <c r="AK37" s="22">
        <v>0.01676137449242082</v>
      </c>
      <c r="AL37" s="22">
        <v>0.022445920416184255</v>
      </c>
      <c r="AM37" s="22">
        <v>0.00770716950045448</v>
      </c>
      <c r="AN37" s="22">
        <v>-0.05153398686164302</v>
      </c>
      <c r="AO37" s="22">
        <v>-0.06114318960371356</v>
      </c>
      <c r="AP37" s="22">
        <v>0.03760054893354939</v>
      </c>
      <c r="AQ37" s="22">
        <v>0.08093468732854743</v>
      </c>
      <c r="AR37" s="22">
        <v>0.04321930762836487</v>
      </c>
      <c r="AS37" s="37">
        <v>0</v>
      </c>
    </row>
    <row r="38" spans="1:45" ht="12.75">
      <c r="A38" s="9" t="s">
        <v>48</v>
      </c>
      <c r="B38" s="22">
        <v>0.1654829633532608</v>
      </c>
      <c r="C38" s="22">
        <v>-0.039721409920855114</v>
      </c>
      <c r="D38" s="22">
        <v>-0.02055347631456559</v>
      </c>
      <c r="E38" s="22">
        <v>-0.03007486405970479</v>
      </c>
      <c r="F38" s="22">
        <v>-0.009305863033540158</v>
      </c>
      <c r="G38" s="22">
        <v>-0.00699499921071586</v>
      </c>
      <c r="H38" s="22">
        <v>-0.009497893156763679</v>
      </c>
      <c r="I38" s="22">
        <v>-0.008521568438887551</v>
      </c>
      <c r="J38" s="22">
        <v>-0.026520447896458178</v>
      </c>
      <c r="K38" s="22">
        <v>-0.013353465305020615</v>
      </c>
      <c r="L38" s="22">
        <v>0.005727774696350024</v>
      </c>
      <c r="M38" s="22">
        <v>-0.017098301170111956</v>
      </c>
      <c r="N38" s="22">
        <v>-0.022623940445165015</v>
      </c>
      <c r="O38" s="22">
        <v>-0.05092037621524187</v>
      </c>
      <c r="P38" s="22">
        <v>-0.03670280490470411</v>
      </c>
      <c r="Q38" s="22">
        <v>-0.02377295019912242</v>
      </c>
      <c r="R38" s="22">
        <v>0.017357038606160304</v>
      </c>
      <c r="S38" s="22">
        <v>-0.003855376470242946</v>
      </c>
      <c r="T38" s="22">
        <v>-0.0266719174697377</v>
      </c>
      <c r="U38" s="22">
        <v>0.05189120420264236</v>
      </c>
      <c r="V38" s="37">
        <v>0</v>
      </c>
      <c r="W38" s="1"/>
      <c r="X38" s="10" t="s">
        <v>48</v>
      </c>
      <c r="Y38" s="22">
        <v>0.060398159939355114</v>
      </c>
      <c r="Z38" s="22">
        <v>-0.03286682270165514</v>
      </c>
      <c r="AA38" s="22">
        <v>-0.011408089384325595</v>
      </c>
      <c r="AB38" s="22">
        <v>-0.023590497330396913</v>
      </c>
      <c r="AC38" s="22">
        <v>-0.002101450744854915</v>
      </c>
      <c r="AD38" s="22">
        <v>0.0276393637868835</v>
      </c>
      <c r="AE38" s="22">
        <v>-0.004010346867915061</v>
      </c>
      <c r="AF38" s="22">
        <v>-0.07400779325432366</v>
      </c>
      <c r="AG38" s="22">
        <v>-0.01944647874958644</v>
      </c>
      <c r="AH38" s="22">
        <v>-0.0030377656547579575</v>
      </c>
      <c r="AI38" s="22">
        <v>-0.009201898603542744</v>
      </c>
      <c r="AJ38" s="22">
        <v>-0.02042610525835156</v>
      </c>
      <c r="AK38" s="22">
        <v>0.015457583862754351</v>
      </c>
      <c r="AL38" s="22">
        <v>0.03852681474111736</v>
      </c>
      <c r="AM38" s="22">
        <v>-0.025721798754036775</v>
      </c>
      <c r="AN38" s="22">
        <v>0.012208694968673956</v>
      </c>
      <c r="AO38" s="22">
        <v>0.0034952090310386534</v>
      </c>
      <c r="AP38" s="22">
        <v>-0.008431714173154865</v>
      </c>
      <c r="AQ38" s="22">
        <v>-0.03868049135188273</v>
      </c>
      <c r="AR38" s="22">
        <v>0.007549564190557086</v>
      </c>
      <c r="AS38" s="37">
        <v>0</v>
      </c>
    </row>
    <row r="39" spans="1:45" ht="12.75">
      <c r="A39" s="9" t="s">
        <v>49</v>
      </c>
      <c r="B39" s="22">
        <v>0.027183663693159634</v>
      </c>
      <c r="C39" s="22">
        <v>0.06529450125476557</v>
      </c>
      <c r="D39" s="22">
        <v>0.08623516980231752</v>
      </c>
      <c r="E39" s="22">
        <v>0.06048030055835332</v>
      </c>
      <c r="F39" s="22">
        <v>0.0271893395772144</v>
      </c>
      <c r="G39" s="22">
        <v>0.03141858901189115</v>
      </c>
      <c r="H39" s="22">
        <v>0.03317708372071323</v>
      </c>
      <c r="I39" s="22">
        <v>0.08079952262258706</v>
      </c>
      <c r="J39" s="22">
        <v>0.1001234446430794</v>
      </c>
      <c r="K39" s="22">
        <v>0.08113764790209828</v>
      </c>
      <c r="L39" s="22">
        <v>0.034686681865828545</v>
      </c>
      <c r="M39" s="22">
        <v>0.03190544086030614</v>
      </c>
      <c r="N39" s="22">
        <v>0.057886792353407095</v>
      </c>
      <c r="O39" s="22">
        <v>0.08620896467541628</v>
      </c>
      <c r="P39" s="22">
        <v>0.10838023933006766</v>
      </c>
      <c r="Q39" s="22">
        <v>-0.0017640969940708826</v>
      </c>
      <c r="R39" s="22">
        <v>-0.0972019515885181</v>
      </c>
      <c r="S39" s="22">
        <v>0.13282527429514018</v>
      </c>
      <c r="T39" s="22">
        <v>0.18020273139594217</v>
      </c>
      <c r="U39" s="22">
        <v>0.12533822927403973</v>
      </c>
      <c r="V39" s="37">
        <v>0</v>
      </c>
      <c r="W39" s="1"/>
      <c r="X39" s="10" t="s">
        <v>49</v>
      </c>
      <c r="Y39" s="22">
        <v>0.2344875118379862</v>
      </c>
      <c r="Z39" s="22">
        <v>0.11320219262615236</v>
      </c>
      <c r="AA39" s="22">
        <v>0.10770715648458101</v>
      </c>
      <c r="AB39" s="22">
        <v>0.1430990188490861</v>
      </c>
      <c r="AC39" s="22">
        <v>0.1480278190091467</v>
      </c>
      <c r="AD39" s="22">
        <v>0.1907672768651119</v>
      </c>
      <c r="AE39" s="22">
        <v>0.18876767283200527</v>
      </c>
      <c r="AF39" s="22">
        <v>0.1380194474089694</v>
      </c>
      <c r="AG39" s="22">
        <v>0.11801077934818324</v>
      </c>
      <c r="AH39" s="22">
        <v>0.06062572453750831</v>
      </c>
      <c r="AI39" s="22">
        <v>0.09106776646827935</v>
      </c>
      <c r="AJ39" s="22">
        <v>0.1182773677857136</v>
      </c>
      <c r="AK39" s="22">
        <v>0.1017227366987327</v>
      </c>
      <c r="AL39" s="22">
        <v>0.0850371324073067</v>
      </c>
      <c r="AM39" s="22">
        <v>0.09375688478255251</v>
      </c>
      <c r="AN39" s="22">
        <v>0.053599881160360616</v>
      </c>
      <c r="AO39" s="22">
        <v>0.011257788320156174</v>
      </c>
      <c r="AP39" s="22">
        <v>0.16904895815234303</v>
      </c>
      <c r="AQ39" s="22">
        <v>0.26707383783618</v>
      </c>
      <c r="AR39" s="22">
        <v>0.13068147998565477</v>
      </c>
      <c r="AS39" s="37">
        <v>0</v>
      </c>
    </row>
    <row r="40" spans="1:45" ht="12.75">
      <c r="A40" s="9" t="s">
        <v>50</v>
      </c>
      <c r="B40" s="22">
        <v>-0.14146127410413573</v>
      </c>
      <c r="C40" s="22">
        <v>-0.01998849644000572</v>
      </c>
      <c r="D40" s="22">
        <v>-0.033229636450957986</v>
      </c>
      <c r="E40" s="22">
        <v>-0.02826811388405749</v>
      </c>
      <c r="F40" s="22">
        <v>-0.032694496935104095</v>
      </c>
      <c r="G40" s="22">
        <v>-0.023064228575956858</v>
      </c>
      <c r="H40" s="22">
        <v>-0.03567950503231694</v>
      </c>
      <c r="I40" s="22">
        <v>-0.035558458744071424</v>
      </c>
      <c r="J40" s="22">
        <v>-0.032002786817817236</v>
      </c>
      <c r="K40" s="22">
        <v>-0.02934590300409798</v>
      </c>
      <c r="L40" s="22">
        <v>-0.021446148282807654</v>
      </c>
      <c r="M40" s="22">
        <v>-0.03750434485864519</v>
      </c>
      <c r="N40" s="22">
        <v>-0.0331690754128033</v>
      </c>
      <c r="O40" s="22">
        <v>-0.03396249427432183</v>
      </c>
      <c r="P40" s="22">
        <v>-0.032962897687852474</v>
      </c>
      <c r="Q40" s="22">
        <v>-0.04406676950087261</v>
      </c>
      <c r="R40" s="22">
        <v>-0.044283513949709905</v>
      </c>
      <c r="S40" s="22">
        <v>-0.041733642602750066</v>
      </c>
      <c r="T40" s="22">
        <v>-0.04142513235233646</v>
      </c>
      <c r="U40" s="22">
        <v>-0.022068416851628365</v>
      </c>
      <c r="V40" s="37">
        <v>0</v>
      </c>
      <c r="W40" s="1"/>
      <c r="X40" s="10" t="s">
        <v>50</v>
      </c>
      <c r="Y40" s="22">
        <v>-0.17457150307680844</v>
      </c>
      <c r="Z40" s="22">
        <v>-0.022079571921905884</v>
      </c>
      <c r="AA40" s="22">
        <v>-0.023022136161825066</v>
      </c>
      <c r="AB40" s="22">
        <v>-0.034652452456715235</v>
      </c>
      <c r="AC40" s="22">
        <v>-0.023804585304175844</v>
      </c>
      <c r="AD40" s="22">
        <v>-0.019176443037362264</v>
      </c>
      <c r="AE40" s="22">
        <v>-0.05525287699118517</v>
      </c>
      <c r="AF40" s="22">
        <v>-0.03668266316151423</v>
      </c>
      <c r="AG40" s="22">
        <v>-0.03687280370441449</v>
      </c>
      <c r="AH40" s="22">
        <v>-0.039261563895267526</v>
      </c>
      <c r="AI40" s="22">
        <v>-0.02957564729206369</v>
      </c>
      <c r="AJ40" s="22">
        <v>-0.03354969601966627</v>
      </c>
      <c r="AK40" s="22">
        <v>-0.03200259259011506</v>
      </c>
      <c r="AL40" s="22">
        <v>-0.03142118906549034</v>
      </c>
      <c r="AM40" s="22">
        <v>-0.03908371224638159</v>
      </c>
      <c r="AN40" s="22">
        <v>-0.027054939076941315</v>
      </c>
      <c r="AO40" s="22">
        <v>-0.029635119899548576</v>
      </c>
      <c r="AP40" s="22">
        <v>-0.030227557318285428</v>
      </c>
      <c r="AQ40" s="22">
        <v>-0.03519201203200764</v>
      </c>
      <c r="AR40" s="22">
        <v>-0.015238271142133285</v>
      </c>
      <c r="AS40" s="37">
        <v>0</v>
      </c>
    </row>
    <row r="41" spans="1:45" ht="12.75">
      <c r="A41" s="9" t="s">
        <v>51</v>
      </c>
      <c r="B41" s="22">
        <v>0.024163869180244758</v>
      </c>
      <c r="C41" s="22">
        <v>0.018222661855876923</v>
      </c>
      <c r="D41" s="22">
        <v>0.025312700631623615</v>
      </c>
      <c r="E41" s="22">
        <v>0.01891634358182738</v>
      </c>
      <c r="F41" s="22">
        <v>0.007629736982210913</v>
      </c>
      <c r="G41" s="22">
        <v>0.011995646336242723</v>
      </c>
      <c r="H41" s="22">
        <v>0.01528483296267389</v>
      </c>
      <c r="I41" s="22">
        <v>0.020788085823354688</v>
      </c>
      <c r="J41" s="22">
        <v>0.021503964202267016</v>
      </c>
      <c r="K41" s="22">
        <v>0.011124103211906346</v>
      </c>
      <c r="L41" s="22">
        <v>0.013834070909055425</v>
      </c>
      <c r="M41" s="22">
        <v>0.01296856870446807</v>
      </c>
      <c r="N41" s="22">
        <v>0.013944918470159915</v>
      </c>
      <c r="O41" s="22">
        <v>0.01742594174560593</v>
      </c>
      <c r="P41" s="22">
        <v>0.025066577320029246</v>
      </c>
      <c r="Q41" s="22">
        <v>0.006750447603129947</v>
      </c>
      <c r="R41" s="22">
        <v>-0.0069810939763913</v>
      </c>
      <c r="S41" s="22">
        <v>0.025912520475256932</v>
      </c>
      <c r="T41" s="22">
        <v>0.03724226953989174</v>
      </c>
      <c r="U41" s="22">
        <v>0.010457752795369452</v>
      </c>
      <c r="V41" s="37">
        <v>0</v>
      </c>
      <c r="W41" s="1"/>
      <c r="X41" s="10" t="s">
        <v>51</v>
      </c>
      <c r="Y41" s="22">
        <v>0.027290998109495</v>
      </c>
      <c r="Z41" s="22">
        <v>0.025206037030230354</v>
      </c>
      <c r="AA41" s="22">
        <v>0.03491125721131249</v>
      </c>
      <c r="AB41" s="22">
        <v>0.03592917967032448</v>
      </c>
      <c r="AC41" s="22">
        <v>0.03289632012836418</v>
      </c>
      <c r="AD41" s="22">
        <v>0.03708306294705262</v>
      </c>
      <c r="AE41" s="22">
        <v>0.03911823606293445</v>
      </c>
      <c r="AF41" s="22">
        <v>0.03537852869546633</v>
      </c>
      <c r="AG41" s="22">
        <v>0.033313884628600104</v>
      </c>
      <c r="AH41" s="22">
        <v>0.018195715712536017</v>
      </c>
      <c r="AI41" s="22">
        <v>0.02680291843184909</v>
      </c>
      <c r="AJ41" s="22">
        <v>0.02386025833747014</v>
      </c>
      <c r="AK41" s="22">
        <v>0.02193052573075417</v>
      </c>
      <c r="AL41" s="22">
        <v>0.013897082833307504</v>
      </c>
      <c r="AM41" s="22">
        <v>0.016307232676431423</v>
      </c>
      <c r="AN41" s="22">
        <v>0.021346884495910844</v>
      </c>
      <c r="AO41" s="22">
        <v>0.016799723491938166</v>
      </c>
      <c r="AP41" s="22">
        <v>0.03702432469040571</v>
      </c>
      <c r="AQ41" s="22">
        <v>0.04946779641352077</v>
      </c>
      <c r="AR41" s="22">
        <v>0.014956984497626252</v>
      </c>
      <c r="AS41" s="37">
        <v>0</v>
      </c>
    </row>
    <row r="42" spans="1:45" ht="12.75">
      <c r="A42" s="9" t="s">
        <v>52</v>
      </c>
      <c r="B42" s="22">
        <v>0.006869058123156392</v>
      </c>
      <c r="C42" s="22">
        <v>-0.0036501373825046884</v>
      </c>
      <c r="D42" s="22">
        <v>-0.003123947772057375</v>
      </c>
      <c r="E42" s="22">
        <v>-0.003937328206260825</v>
      </c>
      <c r="F42" s="22">
        <v>-0.004904499012923712</v>
      </c>
      <c r="G42" s="22">
        <v>-0.001791827110407223</v>
      </c>
      <c r="H42" s="22">
        <v>-0.0026672166895992783</v>
      </c>
      <c r="I42" s="22">
        <v>-0.003754404329128319</v>
      </c>
      <c r="J42" s="22">
        <v>-0.0037463024253216095</v>
      </c>
      <c r="K42" s="22">
        <v>-0.0016452640547333242</v>
      </c>
      <c r="L42" s="22">
        <v>-0.003490661907157438</v>
      </c>
      <c r="M42" s="22">
        <v>-0.005593030049618987</v>
      </c>
      <c r="N42" s="22">
        <v>-0.00552000423370431</v>
      </c>
      <c r="O42" s="22">
        <v>-0.004431170027664217</v>
      </c>
      <c r="P42" s="22">
        <v>-0.003602978844175218</v>
      </c>
      <c r="Q42" s="22">
        <v>-0.005426839673906163</v>
      </c>
      <c r="R42" s="22">
        <v>-0.005237510546651063</v>
      </c>
      <c r="S42" s="22">
        <v>-0.006111350524704231</v>
      </c>
      <c r="T42" s="22">
        <v>-0.005096314797165331</v>
      </c>
      <c r="U42" s="22">
        <v>-0.00045777069518559196</v>
      </c>
      <c r="V42" s="37">
        <v>0</v>
      </c>
      <c r="W42" s="1"/>
      <c r="X42" s="10" t="s">
        <v>52</v>
      </c>
      <c r="Y42" s="22">
        <v>0.008192418806530601</v>
      </c>
      <c r="Z42" s="22">
        <v>-0.0031738299585311013</v>
      </c>
      <c r="AA42" s="22">
        <v>-0.003408333941225622</v>
      </c>
      <c r="AB42" s="22">
        <v>0.0006511546273467103</v>
      </c>
      <c r="AC42" s="22">
        <v>-0.0018389254663489204</v>
      </c>
      <c r="AD42" s="22">
        <v>-0.00017600272617153499</v>
      </c>
      <c r="AE42" s="22">
        <v>-0.0071945604628397145</v>
      </c>
      <c r="AF42" s="22">
        <v>-0.001993905114977132</v>
      </c>
      <c r="AG42" s="22">
        <v>-0.006799590363541474</v>
      </c>
      <c r="AH42" s="22">
        <v>-0.006276816600355072</v>
      </c>
      <c r="AI42" s="22">
        <v>-0.005539545617164616</v>
      </c>
      <c r="AJ42" s="22">
        <v>-0.005517306517017817</v>
      </c>
      <c r="AK42" s="22">
        <v>-0.0017239178364140688</v>
      </c>
      <c r="AL42" s="22">
        <v>-0.003917376004514135</v>
      </c>
      <c r="AM42" s="22">
        <v>-0.006165808170422145</v>
      </c>
      <c r="AN42" s="22">
        <v>-0.0032156420475148804</v>
      </c>
      <c r="AO42" s="22">
        <v>-0.0019551905231119226</v>
      </c>
      <c r="AP42" s="22">
        <v>-0.004691326395701673</v>
      </c>
      <c r="AQ42" s="22">
        <v>-0.004682814176663692</v>
      </c>
      <c r="AR42" s="22">
        <v>0.004943627436261169</v>
      </c>
      <c r="AS42" s="37">
        <v>0</v>
      </c>
    </row>
    <row r="43" spans="1:45" ht="12.75">
      <c r="A43" s="9" t="s">
        <v>53</v>
      </c>
      <c r="B43" s="22">
        <v>-0.0014162879380747442</v>
      </c>
      <c r="C43" s="22">
        <v>0.009066040050273772</v>
      </c>
      <c r="D43" s="22">
        <v>0.00951814533391418</v>
      </c>
      <c r="E43" s="22">
        <v>0.00886164787796131</v>
      </c>
      <c r="F43" s="22">
        <v>0.00581437902405732</v>
      </c>
      <c r="G43" s="22">
        <v>0.00602697139724097</v>
      </c>
      <c r="H43" s="22">
        <v>0.005875018913492165</v>
      </c>
      <c r="I43" s="22">
        <v>0.007023590555393294</v>
      </c>
      <c r="J43" s="22">
        <v>0.009370860207576926</v>
      </c>
      <c r="K43" s="22">
        <v>0.007998711366850517</v>
      </c>
      <c r="L43" s="22">
        <v>0.007031736010492587</v>
      </c>
      <c r="M43" s="22">
        <v>0.006119831578871028</v>
      </c>
      <c r="N43" s="22">
        <v>0.006698077365868349</v>
      </c>
      <c r="O43" s="22">
        <v>0.011361082826670435</v>
      </c>
      <c r="P43" s="22">
        <v>0.00968994327695779</v>
      </c>
      <c r="Q43" s="22">
        <v>0.0058346099081919775</v>
      </c>
      <c r="R43" s="22">
        <v>0.0036305696358975947</v>
      </c>
      <c r="S43" s="22">
        <v>0.012731659511484134</v>
      </c>
      <c r="T43" s="22">
        <v>0.015090098054083692</v>
      </c>
      <c r="U43" s="22">
        <v>0.0025730704013585035</v>
      </c>
      <c r="V43" s="37">
        <v>0</v>
      </c>
      <c r="W43" s="1"/>
      <c r="X43" s="10" t="s">
        <v>53</v>
      </c>
      <c r="Y43" s="22">
        <v>-0.002349785436714923</v>
      </c>
      <c r="Z43" s="22">
        <v>0.011504727520667554</v>
      </c>
      <c r="AA43" s="22">
        <v>0.008527999062138945</v>
      </c>
      <c r="AB43" s="22">
        <v>0.01008419112601018</v>
      </c>
      <c r="AC43" s="22">
        <v>0.010017509411310124</v>
      </c>
      <c r="AD43" s="22">
        <v>0.014165777347417597</v>
      </c>
      <c r="AE43" s="22">
        <v>0.017103372536301946</v>
      </c>
      <c r="AF43" s="22">
        <v>0.012634707233987484</v>
      </c>
      <c r="AG43" s="22">
        <v>0.009936106623893187</v>
      </c>
      <c r="AH43" s="22">
        <v>0.011352422636622915</v>
      </c>
      <c r="AI43" s="22">
        <v>0.010563281460899684</v>
      </c>
      <c r="AJ43" s="22">
        <v>0.010045400966090943</v>
      </c>
      <c r="AK43" s="22">
        <v>0.010754115143719583</v>
      </c>
      <c r="AL43" s="22">
        <v>0.012944830602753829</v>
      </c>
      <c r="AM43" s="22">
        <v>0.011494898896972389</v>
      </c>
      <c r="AN43" s="22">
        <v>0.007591276806981886</v>
      </c>
      <c r="AO43" s="22">
        <v>0.006722385596267484</v>
      </c>
      <c r="AP43" s="22">
        <v>0.014977643133978969</v>
      </c>
      <c r="AQ43" s="22">
        <v>0.018560856207183247</v>
      </c>
      <c r="AR43" s="22">
        <v>0.004654402939626717</v>
      </c>
      <c r="AS43" s="37">
        <v>0</v>
      </c>
    </row>
    <row r="44" spans="1:45" ht="12.75">
      <c r="A44" s="9" t="s">
        <v>54</v>
      </c>
      <c r="B44" s="22">
        <v>-0.011521596263278786</v>
      </c>
      <c r="C44" s="22">
        <v>-0.006283277394565646</v>
      </c>
      <c r="D44" s="22">
        <v>-0.0059509405985223515</v>
      </c>
      <c r="E44" s="22">
        <v>-0.00717823887148511</v>
      </c>
      <c r="F44" s="22">
        <v>-0.00815361791073849</v>
      </c>
      <c r="G44" s="22">
        <v>-0.007940445877773759</v>
      </c>
      <c r="H44" s="22">
        <v>-0.007247671514159542</v>
      </c>
      <c r="I44" s="22">
        <v>-0.005344522090251706</v>
      </c>
      <c r="J44" s="22">
        <v>-0.0047033343648564836</v>
      </c>
      <c r="K44" s="22">
        <v>-0.008462249366460808</v>
      </c>
      <c r="L44" s="22">
        <v>-0.008176472426145168</v>
      </c>
      <c r="M44" s="22">
        <v>-0.008102156600470178</v>
      </c>
      <c r="N44" s="22">
        <v>-0.0077846918575634316</v>
      </c>
      <c r="O44" s="22">
        <v>-0.005690236359289369</v>
      </c>
      <c r="P44" s="22">
        <v>-0.004478744453793178</v>
      </c>
      <c r="Q44" s="22">
        <v>-0.006500759999954975</v>
      </c>
      <c r="R44" s="22">
        <v>-0.007931180144679762</v>
      </c>
      <c r="S44" s="22">
        <v>-0.0037161871820953016</v>
      </c>
      <c r="T44" s="22">
        <v>-0.00537220695923268</v>
      </c>
      <c r="U44" s="22">
        <v>-0.009897477870358206</v>
      </c>
      <c r="V44" s="37">
        <v>0</v>
      </c>
      <c r="W44" s="1"/>
      <c r="X44" s="10" t="s">
        <v>54</v>
      </c>
      <c r="Y44" s="22">
        <v>0.006732882388818867</v>
      </c>
      <c r="Z44" s="22">
        <v>-0.004575381174340988</v>
      </c>
      <c r="AA44" s="22">
        <v>-0.0054694977100011605</v>
      </c>
      <c r="AB44" s="22">
        <v>-0.004506740585157873</v>
      </c>
      <c r="AC44" s="22">
        <v>-0.008201463607671041</v>
      </c>
      <c r="AD44" s="22">
        <v>-0.008258483377300145</v>
      </c>
      <c r="AE44" s="22">
        <v>-0.006085049956138319</v>
      </c>
      <c r="AF44" s="22">
        <v>-0.0029673501528461634</v>
      </c>
      <c r="AG44" s="22">
        <v>-0.006762694475443596</v>
      </c>
      <c r="AH44" s="22">
        <v>-0.007027659039502779</v>
      </c>
      <c r="AI44" s="22">
        <v>-0.007051913350442333</v>
      </c>
      <c r="AJ44" s="22">
        <v>-0.006092094471381083</v>
      </c>
      <c r="AK44" s="22">
        <v>-0.008620817454226284</v>
      </c>
      <c r="AL44" s="22">
        <v>-0.0058930440179786</v>
      </c>
      <c r="AM44" s="22">
        <v>-0.008789458937537905</v>
      </c>
      <c r="AN44" s="22">
        <v>-0.0075069248555745625</v>
      </c>
      <c r="AO44" s="22">
        <v>-0.007809404369962539</v>
      </c>
      <c r="AP44" s="22">
        <v>-0.006144582329276411</v>
      </c>
      <c r="AQ44" s="22">
        <v>-0.003536735086467499</v>
      </c>
      <c r="AR44" s="22">
        <v>-0.0007910275334567377</v>
      </c>
      <c r="AS44" s="37">
        <v>0</v>
      </c>
    </row>
    <row r="45" spans="1:45" ht="12.75">
      <c r="A45" s="9" t="s">
        <v>55</v>
      </c>
      <c r="B45" s="22">
        <v>-0.006117644705591736</v>
      </c>
      <c r="C45" s="22">
        <v>-0.008467900415893894</v>
      </c>
      <c r="D45" s="22">
        <v>-0.009325569680994206</v>
      </c>
      <c r="E45" s="22">
        <v>-0.006013469425248571</v>
      </c>
      <c r="F45" s="22">
        <v>0.0002717857332347807</v>
      </c>
      <c r="G45" s="22">
        <v>-0.00027334908718196086</v>
      </c>
      <c r="H45" s="22">
        <v>-0.00252370011974612</v>
      </c>
      <c r="I45" s="22">
        <v>-0.007229948283589102</v>
      </c>
      <c r="J45" s="22">
        <v>-0.010337633379138143</v>
      </c>
      <c r="K45" s="22">
        <v>-0.006043819030103786</v>
      </c>
      <c r="L45" s="22">
        <v>-0.0008862911212415311</v>
      </c>
      <c r="M45" s="22">
        <v>-0.0013899070010440352</v>
      </c>
      <c r="N45" s="22">
        <v>-0.005133368511363643</v>
      </c>
      <c r="O45" s="22">
        <v>-0.010762457357839535</v>
      </c>
      <c r="P45" s="22">
        <v>-0.01152655532556723</v>
      </c>
      <c r="Q45" s="22">
        <v>0.0014861524775516225</v>
      </c>
      <c r="R45" s="22">
        <v>0.012881839938614104</v>
      </c>
      <c r="S45" s="22">
        <v>-0.014667109425428971</v>
      </c>
      <c r="T45" s="22">
        <v>-0.021379646732141065</v>
      </c>
      <c r="U45" s="22">
        <v>-0.018066065715459288</v>
      </c>
      <c r="V45" s="37">
        <v>0</v>
      </c>
      <c r="W45" s="1"/>
      <c r="X45" s="10" t="s">
        <v>55</v>
      </c>
      <c r="Y45" s="22">
        <v>-0.014714241070530907</v>
      </c>
      <c r="Z45" s="22">
        <v>-0.012014172326612104</v>
      </c>
      <c r="AA45" s="22">
        <v>-0.010564593862771365</v>
      </c>
      <c r="AB45" s="22">
        <v>-0.013529069266498585</v>
      </c>
      <c r="AC45" s="22">
        <v>-0.015373537181201057</v>
      </c>
      <c r="AD45" s="22">
        <v>-0.021993643347808983</v>
      </c>
      <c r="AE45" s="22">
        <v>-0.02237500332355539</v>
      </c>
      <c r="AF45" s="22">
        <v>-0.018441188092754416</v>
      </c>
      <c r="AG45" s="22">
        <v>-0.013055371069620368</v>
      </c>
      <c r="AH45" s="22">
        <v>-0.006115022389506574</v>
      </c>
      <c r="AI45" s="22">
        <v>-0.00857775979336407</v>
      </c>
      <c r="AJ45" s="22">
        <v>-0.011907756219222604</v>
      </c>
      <c r="AK45" s="22">
        <v>-0.011048226064953117</v>
      </c>
      <c r="AL45" s="22">
        <v>-0.007723682453317521</v>
      </c>
      <c r="AM45" s="22">
        <v>-0.009786564221211245</v>
      </c>
      <c r="AN45" s="22">
        <v>-0.002296345189492285</v>
      </c>
      <c r="AO45" s="22">
        <v>0.0013358391322024592</v>
      </c>
      <c r="AP45" s="22">
        <v>-0.020882422652020748</v>
      </c>
      <c r="AQ45" s="22">
        <v>-0.032404777171470486</v>
      </c>
      <c r="AR45" s="22">
        <v>-0.019241937445626273</v>
      </c>
      <c r="AS45" s="37">
        <v>0</v>
      </c>
    </row>
    <row r="46" spans="1:45" ht="13.5" thickBot="1">
      <c r="A46" s="12" t="s">
        <v>56</v>
      </c>
      <c r="B46" s="24">
        <v>-0.0019664408058769917</v>
      </c>
      <c r="C46" s="24">
        <v>-0.0008680548239246876</v>
      </c>
      <c r="D46" s="24">
        <v>0.00024529923857615453</v>
      </c>
      <c r="E46" s="24">
        <v>-0.0005808193675286674</v>
      </c>
      <c r="F46" s="24">
        <v>0.00033107372843668216</v>
      </c>
      <c r="G46" s="24">
        <v>-0.0011813112888354941</v>
      </c>
      <c r="H46" s="24">
        <v>-0.001295714543666768</v>
      </c>
      <c r="I46" s="24">
        <v>-0.0007734643569709665</v>
      </c>
      <c r="J46" s="24">
        <v>-0.00046257846460383777</v>
      </c>
      <c r="K46" s="24">
        <v>-0.0003721717788442351</v>
      </c>
      <c r="L46" s="24">
        <v>-0.000905274134300377</v>
      </c>
      <c r="M46" s="24">
        <v>-2.2267794294982945E-05</v>
      </c>
      <c r="N46" s="24">
        <v>-0.0011490851681989717</v>
      </c>
      <c r="O46" s="24">
        <v>-0.0003658390773839933</v>
      </c>
      <c r="P46" s="24">
        <v>-0.0012241840649464823</v>
      </c>
      <c r="Q46" s="24">
        <v>0.0009372693453638648</v>
      </c>
      <c r="R46" s="24">
        <v>0.0012901036349348327</v>
      </c>
      <c r="S46" s="24">
        <v>0.0006734699439775436</v>
      </c>
      <c r="T46" s="24">
        <v>0.0007063532576551393</v>
      </c>
      <c r="U46" s="24">
        <v>-8.472007095555083E-06</v>
      </c>
      <c r="V46" s="38">
        <v>0</v>
      </c>
      <c r="W46" s="1"/>
      <c r="X46" s="11" t="s">
        <v>56</v>
      </c>
      <c r="Y46" s="24">
        <v>-0.0025462617688367427</v>
      </c>
      <c r="Z46" s="24">
        <v>-0.0020810611282120082</v>
      </c>
      <c r="AA46" s="24">
        <v>-0.00042066650255080944</v>
      </c>
      <c r="AB46" s="24">
        <v>-0.0012964909647402503</v>
      </c>
      <c r="AC46" s="24">
        <v>-0.0020743160872518044</v>
      </c>
      <c r="AD46" s="24">
        <v>-0.0013563716508077765</v>
      </c>
      <c r="AE46" s="24">
        <v>0.0016889424297691059</v>
      </c>
      <c r="AF46" s="24">
        <v>0.00010617023995467066</v>
      </c>
      <c r="AG46" s="24">
        <v>4.170744186750676E-05</v>
      </c>
      <c r="AH46" s="24">
        <v>0.00028537594667733725</v>
      </c>
      <c r="AI46" s="24">
        <v>-0.0007066494594126578</v>
      </c>
      <c r="AJ46" s="24">
        <v>9.643779485692767E-05</v>
      </c>
      <c r="AK46" s="24">
        <v>-0.0009851153060318704</v>
      </c>
      <c r="AL46" s="24">
        <v>-0.0007324487118453386</v>
      </c>
      <c r="AM46" s="24">
        <v>0.0004571443839477691</v>
      </c>
      <c r="AN46" s="24">
        <v>-0.00010887953533857565</v>
      </c>
      <c r="AO46" s="24">
        <v>-0.0008842459842311285</v>
      </c>
      <c r="AP46" s="24">
        <v>-0.0008136406419787756</v>
      </c>
      <c r="AQ46" s="24">
        <v>-0.00022622085048635795</v>
      </c>
      <c r="AR46" s="24">
        <v>-0.0020264939837360196</v>
      </c>
      <c r="AS46" s="38">
        <v>0</v>
      </c>
    </row>
    <row r="47" spans="1:45" ht="12.75">
      <c r="A47" s="10" t="s">
        <v>58</v>
      </c>
      <c r="B47" s="101">
        <v>0.2693592876826426</v>
      </c>
      <c r="C47" s="101">
        <v>-0.048843038127354466</v>
      </c>
      <c r="D47" s="101">
        <v>-0.15763473725028196</v>
      </c>
      <c r="E47" s="101">
        <v>-0.1865353306114284</v>
      </c>
      <c r="F47" s="101">
        <v>-0.10088904496928025</v>
      </c>
      <c r="G47" s="101">
        <v>0.07050146681445027</v>
      </c>
      <c r="H47" s="101">
        <v>0.03123829832108705</v>
      </c>
      <c r="I47" s="101">
        <v>-0.29763399242664024</v>
      </c>
      <c r="J47" s="101">
        <v>-0.35731263470050023</v>
      </c>
      <c r="K47" s="101">
        <v>-0.07212764337963347</v>
      </c>
      <c r="L47" s="101">
        <v>-0.048995588755857286</v>
      </c>
      <c r="M47" s="101">
        <v>-0.030066736368279726</v>
      </c>
      <c r="N47" s="101">
        <v>-0.02385121688654944</v>
      </c>
      <c r="O47" s="101">
        <v>-0.19442806468494386</v>
      </c>
      <c r="P47" s="101">
        <v>-0.29909482260025205</v>
      </c>
      <c r="Q47" s="101">
        <v>-0.2787328949454057</v>
      </c>
      <c r="R47" s="101">
        <v>-0.0478088167036502</v>
      </c>
      <c r="S47" s="101">
        <v>-0.20042498109698578</v>
      </c>
      <c r="T47" s="101">
        <v>-0.16159722110813102</v>
      </c>
      <c r="U47" s="102">
        <v>0.2739098143671679</v>
      </c>
      <c r="V47" s="5"/>
      <c r="X47" s="10" t="s">
        <v>58</v>
      </c>
      <c r="Y47" s="101">
        <v>-1.0992397611612594</v>
      </c>
      <c r="Z47" s="101">
        <v>-0.24550765961303822</v>
      </c>
      <c r="AA47" s="101">
        <v>-0.15341118854985653</v>
      </c>
      <c r="AB47" s="101">
        <v>-0.12515755409449628</v>
      </c>
      <c r="AC47" s="101">
        <v>0.025404922358229064</v>
      </c>
      <c r="AD47" s="101">
        <v>-0.010606087325578998</v>
      </c>
      <c r="AE47" s="101">
        <v>-0.030135121183028492</v>
      </c>
      <c r="AF47" s="101">
        <v>-0.30460033755635363</v>
      </c>
      <c r="AG47" s="101">
        <v>-0.21821697252200054</v>
      </c>
      <c r="AH47" s="101">
        <v>-0.058598224413170794</v>
      </c>
      <c r="AI47" s="101">
        <v>-0.1124755541907782</v>
      </c>
      <c r="AJ47" s="101">
        <v>-0.16461476343263917</v>
      </c>
      <c r="AK47" s="101">
        <v>0.024990034923758224</v>
      </c>
      <c r="AL47" s="101">
        <v>0.0208110228502599</v>
      </c>
      <c r="AM47" s="101">
        <v>0.04088413097963035</v>
      </c>
      <c r="AN47" s="101">
        <v>-0.07684235938110043</v>
      </c>
      <c r="AO47" s="101">
        <v>-0.05399823293940465</v>
      </c>
      <c r="AP47" s="101">
        <v>-0.1255225362771132</v>
      </c>
      <c r="AQ47" s="101">
        <v>-0.17386141668745134</v>
      </c>
      <c r="AR47" s="102">
        <v>-0.13397656444974387</v>
      </c>
      <c r="AS47" s="5"/>
    </row>
    <row r="48" spans="1:45" ht="13.5" thickBot="1">
      <c r="A48" s="11" t="s">
        <v>59</v>
      </c>
      <c r="B48" s="103">
        <v>0.20491737643294944</v>
      </c>
      <c r="C48" s="103">
        <v>0.14707970130066514</v>
      </c>
      <c r="D48" s="103">
        <v>0.18900809841241914</v>
      </c>
      <c r="E48" s="103">
        <v>0.13012264443903715</v>
      </c>
      <c r="F48" s="103">
        <v>0.0578684064037755</v>
      </c>
      <c r="G48" s="103">
        <v>0.07346084811187925</v>
      </c>
      <c r="H48" s="103">
        <v>0.07694439297663917</v>
      </c>
      <c r="I48" s="103">
        <v>0.16906055481561708</v>
      </c>
      <c r="J48" s="103">
        <v>0.21100775961676377</v>
      </c>
      <c r="K48" s="103">
        <v>0.1829818873215459</v>
      </c>
      <c r="L48" s="103">
        <v>0.07738029233873456</v>
      </c>
      <c r="M48" s="103">
        <v>0.0708257310463678</v>
      </c>
      <c r="N48" s="103">
        <v>0.1317643696421087</v>
      </c>
      <c r="O48" s="103">
        <v>0.1869629941509578</v>
      </c>
      <c r="P48" s="103">
        <v>0.23512939849239986</v>
      </c>
      <c r="Q48" s="103">
        <v>-0.020342129546261578</v>
      </c>
      <c r="R48" s="103">
        <v>-0.22444983383716868</v>
      </c>
      <c r="S48" s="103">
        <v>0.29351544942551333</v>
      </c>
      <c r="T48" s="103">
        <v>0.40574704694923097</v>
      </c>
      <c r="U48" s="104">
        <v>0.634425319790172</v>
      </c>
      <c r="V48" s="6"/>
      <c r="X48" s="11" t="s">
        <v>59</v>
      </c>
      <c r="Y48" s="103">
        <v>0.4842123264557494</v>
      </c>
      <c r="Z48" s="103">
        <v>0.2503077019464745</v>
      </c>
      <c r="AA48" s="103">
        <v>0.24321813624367994</v>
      </c>
      <c r="AB48" s="103">
        <v>0.3234129424475954</v>
      </c>
      <c r="AC48" s="103">
        <v>0.3420750843136941</v>
      </c>
      <c r="AD48" s="103">
        <v>0.43536639129273835</v>
      </c>
      <c r="AE48" s="103">
        <v>0.43104805980529054</v>
      </c>
      <c r="AF48" s="103">
        <v>0.3028427140572095</v>
      </c>
      <c r="AG48" s="103">
        <v>0.25905022139067874</v>
      </c>
      <c r="AH48" s="103">
        <v>0.13575336440002392</v>
      </c>
      <c r="AI48" s="103">
        <v>0.2039523790316273</v>
      </c>
      <c r="AJ48" s="103">
        <v>0.25945253408004154</v>
      </c>
      <c r="AK48" s="103">
        <v>0.232431112829419</v>
      </c>
      <c r="AL48" s="103">
        <v>0.19070675883305316</v>
      </c>
      <c r="AM48" s="103">
        <v>0.2157914692953966</v>
      </c>
      <c r="AN48" s="103">
        <v>0.11890826230811909</v>
      </c>
      <c r="AO48" s="103">
        <v>0.023546724644848607</v>
      </c>
      <c r="AP48" s="103">
        <v>0.3790317688674142</v>
      </c>
      <c r="AQ48" s="103">
        <v>0.6049334725829855</v>
      </c>
      <c r="AR48" s="104">
        <v>0.613750756114296</v>
      </c>
      <c r="AS48" s="6"/>
    </row>
    <row r="49" spans="1:27" ht="13.5" thickBot="1">
      <c r="A49" s="109" t="s">
        <v>124</v>
      </c>
      <c r="B49" s="110"/>
      <c r="C49" s="111">
        <v>14.4364</v>
      </c>
      <c r="D49" s="112"/>
      <c r="X49" s="109" t="s">
        <v>124</v>
      </c>
      <c r="Y49" s="110"/>
      <c r="Z49" s="111">
        <v>14.4391</v>
      </c>
      <c r="AA49" s="112"/>
    </row>
  </sheetData>
  <mergeCells count="30">
    <mergeCell ref="I4:K4"/>
    <mergeCell ref="F2:H2"/>
    <mergeCell ref="F5:H5"/>
    <mergeCell ref="F6:H6"/>
    <mergeCell ref="I6:K6"/>
    <mergeCell ref="I5:K5"/>
    <mergeCell ref="A1:B1"/>
    <mergeCell ref="A2:B2"/>
    <mergeCell ref="A4:B4"/>
    <mergeCell ref="A3:B3"/>
    <mergeCell ref="C3:K3"/>
    <mergeCell ref="C1:K1"/>
    <mergeCell ref="C2:E2"/>
    <mergeCell ref="C4:E4"/>
    <mergeCell ref="I2:K2"/>
    <mergeCell ref="X49:Y49"/>
    <mergeCell ref="Z49:AA49"/>
    <mergeCell ref="C7:E7"/>
    <mergeCell ref="B9:U9"/>
    <mergeCell ref="Y9:AR9"/>
    <mergeCell ref="A7:B7"/>
    <mergeCell ref="F7:H7"/>
    <mergeCell ref="I7:K7"/>
    <mergeCell ref="A49:B49"/>
    <mergeCell ref="C49:D49"/>
    <mergeCell ref="C5:E5"/>
    <mergeCell ref="F4:H4"/>
    <mergeCell ref="A6:B6"/>
    <mergeCell ref="A5:B5"/>
    <mergeCell ref="C6:E6"/>
  </mergeCells>
  <printOptions/>
  <pageMargins left="0.75" right="0.75" top="1" bottom="1" header="0.5" footer="0.5"/>
  <pageSetup fitToHeight="1" fitToWidth="1" horizontalDpi="300" verticalDpi="3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1"/>
  <sheetViews>
    <sheetView workbookViewId="0" topLeftCell="Y1">
      <selection activeCell="Y3" sqref="Y3"/>
    </sheetView>
  </sheetViews>
  <sheetFormatPr defaultColWidth="9.140625" defaultRowHeight="12.75"/>
  <cols>
    <col min="1" max="1" width="10.28125" style="0" customWidth="1"/>
    <col min="2" max="10" width="6.28125" style="0" customWidth="1"/>
    <col min="11" max="21" width="7.00390625" style="0" customWidth="1"/>
    <col min="22" max="22" width="8.8515625" style="0" customWidth="1"/>
    <col min="24" max="24" width="10.28125" style="0" customWidth="1"/>
    <col min="25" max="33" width="6.28125" style="0" customWidth="1"/>
    <col min="34" max="44" width="7.00390625" style="0" customWidth="1"/>
    <col min="45" max="45" width="9.57421875" style="0" customWidth="1"/>
  </cols>
  <sheetData>
    <row r="1" spans="1:45" ht="13.5" thickBot="1">
      <c r="A1" s="7" t="s">
        <v>0</v>
      </c>
      <c r="B1" s="116" t="s">
        <v>131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7"/>
      <c r="V1" s="4" t="s">
        <v>57</v>
      </c>
      <c r="X1" s="7" t="s">
        <v>0</v>
      </c>
      <c r="Y1" s="116" t="s">
        <v>137</v>
      </c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7"/>
      <c r="AS1" s="4" t="s">
        <v>57</v>
      </c>
    </row>
    <row r="2" spans="1:45" ht="12.75">
      <c r="A2" s="8" t="s">
        <v>61</v>
      </c>
      <c r="B2" s="19">
        <f>'Original data'!B10</f>
        <v>0</v>
      </c>
      <c r="C2" s="20">
        <f>'Original data'!C10</f>
        <v>0</v>
      </c>
      <c r="D2" s="20">
        <f>'Original data'!D10</f>
        <v>0</v>
      </c>
      <c r="E2" s="20">
        <f>'Original data'!E10</f>
        <v>0</v>
      </c>
      <c r="F2" s="20">
        <f>'Original data'!F10</f>
        <v>0</v>
      </c>
      <c r="G2" s="20">
        <f>'Original data'!G10</f>
        <v>0</v>
      </c>
      <c r="H2" s="20">
        <f>'Original data'!H10</f>
        <v>0</v>
      </c>
      <c r="I2" s="20">
        <f>'Original data'!I10</f>
        <v>0</v>
      </c>
      <c r="J2" s="20">
        <f>'Original data'!J10</f>
        <v>0</v>
      </c>
      <c r="K2" s="20">
        <f>'Original data'!K10</f>
        <v>0</v>
      </c>
      <c r="L2" s="20">
        <f>'Original data'!L10</f>
        <v>0</v>
      </c>
      <c r="M2" s="20">
        <f>'Original data'!M10</f>
        <v>0</v>
      </c>
      <c r="N2" s="20">
        <f>'Original data'!N10</f>
        <v>0</v>
      </c>
      <c r="O2" s="20">
        <f>'Original data'!O10</f>
        <v>0</v>
      </c>
      <c r="P2" s="20">
        <f>'Original data'!P10</f>
        <v>0</v>
      </c>
      <c r="Q2" s="20">
        <f>'Original data'!Q10</f>
        <v>0</v>
      </c>
      <c r="R2" s="20">
        <f>'Original data'!R10</f>
        <v>0</v>
      </c>
      <c r="S2" s="20">
        <f>'Original data'!S10</f>
        <v>0</v>
      </c>
      <c r="T2" s="20">
        <f>'Original data'!T10</f>
        <v>0</v>
      </c>
      <c r="U2" s="21">
        <f>'Original data'!U10</f>
        <v>0</v>
      </c>
      <c r="V2" s="34">
        <f>'Original data'!V10</f>
        <v>0</v>
      </c>
      <c r="W2" s="30"/>
      <c r="X2" s="33" t="str">
        <f>'Original data'!X10</f>
        <v>C1</v>
      </c>
      <c r="Y2" s="19">
        <f>'Original data'!Y10</f>
        <v>0</v>
      </c>
      <c r="Z2" s="20">
        <f>'Original data'!Z10</f>
        <v>0</v>
      </c>
      <c r="AA2" s="20">
        <f>'Original data'!AA10</f>
        <v>0</v>
      </c>
      <c r="AB2" s="20">
        <f>'Original data'!AB10</f>
        <v>0</v>
      </c>
      <c r="AC2" s="20">
        <f>'Original data'!AC10</f>
        <v>0</v>
      </c>
      <c r="AD2" s="20">
        <f>'Original data'!AD10</f>
        <v>0</v>
      </c>
      <c r="AE2" s="20">
        <f>'Original data'!AE10</f>
        <v>0</v>
      </c>
      <c r="AF2" s="20">
        <f>'Original data'!AF10</f>
        <v>0</v>
      </c>
      <c r="AG2" s="20">
        <f>'Original data'!AG10</f>
        <v>0</v>
      </c>
      <c r="AH2" s="20">
        <f>'Original data'!AH10</f>
        <v>0</v>
      </c>
      <c r="AI2" s="20">
        <f>'Original data'!AI10</f>
        <v>0</v>
      </c>
      <c r="AJ2" s="20">
        <f>'Original data'!AJ10</f>
        <v>0</v>
      </c>
      <c r="AK2" s="20">
        <f>'Original data'!AK10</f>
        <v>0</v>
      </c>
      <c r="AL2" s="20">
        <f>'Original data'!AL10</f>
        <v>0</v>
      </c>
      <c r="AM2" s="20">
        <f>'Original data'!AM10</f>
        <v>0</v>
      </c>
      <c r="AN2" s="20">
        <f>'Original data'!AN10</f>
        <v>0</v>
      </c>
      <c r="AO2" s="20">
        <f>'Original data'!AO10</f>
        <v>0</v>
      </c>
      <c r="AP2" s="20">
        <f>'Original data'!AP10</f>
        <v>0</v>
      </c>
      <c r="AQ2" s="20">
        <f>'Original data'!AQ10</f>
        <v>0</v>
      </c>
      <c r="AR2" s="21">
        <f>'Original data'!AR10</f>
        <v>0</v>
      </c>
      <c r="AS2" s="21">
        <f>'Original data'!AS10</f>
        <v>0</v>
      </c>
    </row>
    <row r="3" spans="1:45" ht="13.5" thickBot="1">
      <c r="A3" s="31" t="s">
        <v>60</v>
      </c>
      <c r="B3" s="23">
        <f>'Original data'!B11</f>
        <v>0</v>
      </c>
      <c r="C3" s="24">
        <f>'Original data'!C11</f>
        <v>0</v>
      </c>
      <c r="D3" s="24">
        <f>'Original data'!D11</f>
        <v>0</v>
      </c>
      <c r="E3" s="24">
        <f>'Original data'!E11</f>
        <v>0</v>
      </c>
      <c r="F3" s="24">
        <f>'Original data'!F11</f>
        <v>0</v>
      </c>
      <c r="G3" s="24">
        <f>'Original data'!G11</f>
        <v>0</v>
      </c>
      <c r="H3" s="24">
        <f>'Original data'!H11</f>
        <v>0</v>
      </c>
      <c r="I3" s="24">
        <f>'Original data'!I11</f>
        <v>0</v>
      </c>
      <c r="J3" s="24">
        <f>'Original data'!J11</f>
        <v>0</v>
      </c>
      <c r="K3" s="24">
        <f>'Original data'!K11</f>
        <v>0</v>
      </c>
      <c r="L3" s="24">
        <f>'Original data'!L11</f>
        <v>0</v>
      </c>
      <c r="M3" s="24">
        <f>'Original data'!M11</f>
        <v>0</v>
      </c>
      <c r="N3" s="24">
        <f>'Original data'!N11</f>
        <v>0</v>
      </c>
      <c r="O3" s="24">
        <f>'Original data'!O11</f>
        <v>0</v>
      </c>
      <c r="P3" s="24">
        <f>'Original data'!P11</f>
        <v>0</v>
      </c>
      <c r="Q3" s="24">
        <f>'Original data'!Q11</f>
        <v>0</v>
      </c>
      <c r="R3" s="24">
        <f>'Original data'!R11</f>
        <v>0</v>
      </c>
      <c r="S3" s="24">
        <f>'Original data'!S11</f>
        <v>0</v>
      </c>
      <c r="T3" s="24">
        <f>'Original data'!T11</f>
        <v>0</v>
      </c>
      <c r="U3" s="25">
        <f>'Original data'!U11</f>
        <v>0</v>
      </c>
      <c r="V3" s="35">
        <f>'Original data'!V11</f>
        <v>0</v>
      </c>
      <c r="W3" s="30"/>
      <c r="X3" s="32" t="str">
        <f>'Original data'!X11</f>
        <v>Angle (mrad)</v>
      </c>
      <c r="Y3" s="23">
        <f>'Original data'!Y11</f>
        <v>0</v>
      </c>
      <c r="Z3" s="24">
        <f>'Original data'!Z11</f>
        <v>0</v>
      </c>
      <c r="AA3" s="24">
        <f>'Original data'!AA11</f>
        <v>0</v>
      </c>
      <c r="AB3" s="24">
        <f>'Original data'!AB11</f>
        <v>0</v>
      </c>
      <c r="AC3" s="24">
        <f>'Original data'!AC11</f>
        <v>0</v>
      </c>
      <c r="AD3" s="24">
        <f>'Original data'!AD11</f>
        <v>0</v>
      </c>
      <c r="AE3" s="24">
        <f>'Original data'!AE11</f>
        <v>0</v>
      </c>
      <c r="AF3" s="24">
        <f>'Original data'!AF11</f>
        <v>0</v>
      </c>
      <c r="AG3" s="24">
        <f>'Original data'!AG11</f>
        <v>0</v>
      </c>
      <c r="AH3" s="24">
        <f>'Original data'!AH11</f>
        <v>0</v>
      </c>
      <c r="AI3" s="24">
        <f>'Original data'!AI11</f>
        <v>0</v>
      </c>
      <c r="AJ3" s="24">
        <f>'Original data'!AJ11</f>
        <v>0</v>
      </c>
      <c r="AK3" s="24">
        <f>'Original data'!AK11</f>
        <v>0</v>
      </c>
      <c r="AL3" s="24">
        <f>'Original data'!AL11</f>
        <v>0</v>
      </c>
      <c r="AM3" s="24">
        <f>'Original data'!AM11</f>
        <v>0</v>
      </c>
      <c r="AN3" s="24">
        <f>'Original data'!AN11</f>
        <v>0</v>
      </c>
      <c r="AO3" s="24">
        <f>'Original data'!AO11</f>
        <v>0</v>
      </c>
      <c r="AP3" s="24">
        <f>'Original data'!AP11</f>
        <v>0</v>
      </c>
      <c r="AQ3" s="24">
        <f>'Original data'!AQ11</f>
        <v>0</v>
      </c>
      <c r="AR3" s="25">
        <f>'Original data'!AR11</f>
        <v>0</v>
      </c>
      <c r="AS3" s="25">
        <f>'Original data'!AS11</f>
        <v>0</v>
      </c>
    </row>
    <row r="4" spans="1:45" ht="13.5" thickBot="1">
      <c r="A4" s="13" t="s">
        <v>2</v>
      </c>
      <c r="B4" s="14" t="str">
        <f>'Original data'!B12</f>
        <v>Position 1</v>
      </c>
      <c r="C4" s="14" t="str">
        <f>'Original data'!C12</f>
        <v>Position 2</v>
      </c>
      <c r="D4" s="14" t="str">
        <f>'Original data'!D12</f>
        <v>Position 3</v>
      </c>
      <c r="E4" s="14" t="str">
        <f>'Original data'!E12</f>
        <v>Position 4</v>
      </c>
      <c r="F4" s="14" t="str">
        <f>'Original data'!F12</f>
        <v>Position 5</v>
      </c>
      <c r="G4" s="14" t="str">
        <f>'Original data'!G12</f>
        <v>Position 6</v>
      </c>
      <c r="H4" s="14" t="str">
        <f>'Original data'!H12</f>
        <v>Position 7</v>
      </c>
      <c r="I4" s="14" t="str">
        <f>'Original data'!I12</f>
        <v>Position 8</v>
      </c>
      <c r="J4" s="14" t="str">
        <f>'Original data'!J12</f>
        <v>Position 9</v>
      </c>
      <c r="K4" s="14" t="str">
        <f>'Original data'!K12</f>
        <v>Position 10</v>
      </c>
      <c r="L4" s="14" t="str">
        <f>'Original data'!L12</f>
        <v>Position 11</v>
      </c>
      <c r="M4" s="14" t="str">
        <f>'Original data'!M12</f>
        <v>Position 12</v>
      </c>
      <c r="N4" s="14" t="str">
        <f>'Original data'!N12</f>
        <v>Position 13</v>
      </c>
      <c r="O4" s="14" t="str">
        <f>'Original data'!O12</f>
        <v>Position 14</v>
      </c>
      <c r="P4" s="14" t="str">
        <f>'Original data'!P12</f>
        <v>Position 15</v>
      </c>
      <c r="Q4" s="14" t="str">
        <f>'Original data'!Q12</f>
        <v>Position 16</v>
      </c>
      <c r="R4" s="14" t="str">
        <f>'Original data'!R12</f>
        <v>Position 17</v>
      </c>
      <c r="S4" s="14" t="str">
        <f>'Original data'!S12</f>
        <v>Position 18</v>
      </c>
      <c r="T4" s="14" t="str">
        <f>'Original data'!T12</f>
        <v>Position 19</v>
      </c>
      <c r="U4" s="15" t="str">
        <f>'Original data'!U12</f>
        <v>Position 20</v>
      </c>
      <c r="V4" s="39">
        <f>'Original data'!V12</f>
        <v>0</v>
      </c>
      <c r="X4" s="13" t="str">
        <f>'Original data'!X12</f>
        <v>Multipoles</v>
      </c>
      <c r="Y4" s="14" t="str">
        <f>'Original data'!Y12</f>
        <v>Position 1</v>
      </c>
      <c r="Z4" s="14" t="str">
        <f>'Original data'!Z12</f>
        <v>Position 2</v>
      </c>
      <c r="AA4" s="14" t="str">
        <f>'Original data'!AA12</f>
        <v>Position 3</v>
      </c>
      <c r="AB4" s="14" t="str">
        <f>'Original data'!AB12</f>
        <v>Position 4</v>
      </c>
      <c r="AC4" s="14" t="str">
        <f>'Original data'!AC12</f>
        <v>Position 5</v>
      </c>
      <c r="AD4" s="14" t="str">
        <f>'Original data'!AD12</f>
        <v>Position 6</v>
      </c>
      <c r="AE4" s="14" t="str">
        <f>'Original data'!AE12</f>
        <v>Position 7</v>
      </c>
      <c r="AF4" s="14" t="str">
        <f>'Original data'!AF12</f>
        <v>Position 8</v>
      </c>
      <c r="AG4" s="14" t="str">
        <f>'Original data'!AG12</f>
        <v>Position 9</v>
      </c>
      <c r="AH4" s="14" t="str">
        <f>'Original data'!AH12</f>
        <v>Position 10</v>
      </c>
      <c r="AI4" s="14" t="str">
        <f>'Original data'!AI12</f>
        <v>Position 11</v>
      </c>
      <c r="AJ4" s="14" t="str">
        <f>'Original data'!AJ12</f>
        <v>Position 12</v>
      </c>
      <c r="AK4" s="14" t="str">
        <f>'Original data'!AK12</f>
        <v>Position 13</v>
      </c>
      <c r="AL4" s="14" t="str">
        <f>'Original data'!AL12</f>
        <v>Position 14</v>
      </c>
      <c r="AM4" s="14" t="str">
        <f>'Original data'!AM12</f>
        <v>Position 15</v>
      </c>
      <c r="AN4" s="14" t="str">
        <f>'Original data'!AN12</f>
        <v>Position 16</v>
      </c>
      <c r="AO4" s="14" t="str">
        <f>'Original data'!AO12</f>
        <v>Position 17</v>
      </c>
      <c r="AP4" s="14" t="str">
        <f>'Original data'!AP12</f>
        <v>Position 18</v>
      </c>
      <c r="AQ4" s="14" t="str">
        <f>'Original data'!AQ12</f>
        <v>Position 19</v>
      </c>
      <c r="AR4" s="15" t="str">
        <f>'Original data'!AR12</f>
        <v>Position 20</v>
      </c>
      <c r="AS4" s="40">
        <f>'Original data'!AS12</f>
        <v>0</v>
      </c>
    </row>
    <row r="5" spans="1:46" ht="12.75">
      <c r="A5" s="9" t="s">
        <v>23</v>
      </c>
      <c r="B5" s="27">
        <f>'Original data'!B13</f>
        <v>6627.864092438836</v>
      </c>
      <c r="C5" s="27">
        <f>'Original data'!C13</f>
        <v>10006.129694548827</v>
      </c>
      <c r="D5" s="27">
        <f>'Original data'!D13</f>
        <v>10000.562811344927</v>
      </c>
      <c r="E5" s="27">
        <f>'Original data'!E13</f>
        <v>9999.45748436054</v>
      </c>
      <c r="F5" s="27">
        <f>'Original data'!F13</f>
        <v>10001.171513542262</v>
      </c>
      <c r="G5" s="27">
        <f>'Original data'!G13</f>
        <v>10000.580933300706</v>
      </c>
      <c r="H5" s="27">
        <f>'Original data'!H13</f>
        <v>9997.400618032085</v>
      </c>
      <c r="I5" s="27">
        <f>'Original data'!I13</f>
        <v>9997.78026805901</v>
      </c>
      <c r="J5" s="27">
        <f>'Original data'!J13</f>
        <v>9998.474128865837</v>
      </c>
      <c r="K5" s="27">
        <f>'Original data'!K13</f>
        <v>9998.864047325489</v>
      </c>
      <c r="L5" s="27">
        <f>'Original data'!L13</f>
        <v>9996.998822794467</v>
      </c>
      <c r="M5" s="27">
        <f>'Original data'!M13</f>
        <v>9998.4241210197</v>
      </c>
      <c r="N5" s="27">
        <f>'Original data'!N13</f>
        <v>9997.912903024595</v>
      </c>
      <c r="O5" s="27">
        <f>'Original data'!O13</f>
        <v>9997.776884488629</v>
      </c>
      <c r="P5" s="27">
        <f>'Original data'!P13</f>
        <v>9999.069759897999</v>
      </c>
      <c r="Q5" s="27">
        <f>'Original data'!Q13</f>
        <v>9999.638172825827</v>
      </c>
      <c r="R5" s="27">
        <f>'Original data'!R13</f>
        <v>10001.011042871203</v>
      </c>
      <c r="S5" s="27">
        <f>'Original data'!S13</f>
        <v>10000.851372959416</v>
      </c>
      <c r="T5" s="27">
        <f>'Original data'!T13</f>
        <v>10007.895420738489</v>
      </c>
      <c r="U5" s="27">
        <f>'Original data'!U13</f>
        <v>5947.044662664439</v>
      </c>
      <c r="V5" s="29">
        <f>'Original data'!V13</f>
        <v>0</v>
      </c>
      <c r="W5" s="28"/>
      <c r="X5" s="29" t="str">
        <f>'Original data'!X13</f>
        <v>b1</v>
      </c>
      <c r="Y5" s="27">
        <f>'Original data'!Y13</f>
        <v>6620.513786356578</v>
      </c>
      <c r="Z5" s="27">
        <f>'Original data'!Z13</f>
        <v>10007.076212693952</v>
      </c>
      <c r="AA5" s="27">
        <f>'Original data'!AA13</f>
        <v>10000.544702230505</v>
      </c>
      <c r="AB5" s="27">
        <f>'Original data'!AB13</f>
        <v>9998.949806647512</v>
      </c>
      <c r="AC5" s="27">
        <f>'Original data'!AC13</f>
        <v>10000.125673157634</v>
      </c>
      <c r="AD5" s="27">
        <f>'Original data'!AD13</f>
        <v>10000.406850714844</v>
      </c>
      <c r="AE5" s="27">
        <f>'Original data'!AE13</f>
        <v>9998.59323422698</v>
      </c>
      <c r="AF5" s="27">
        <f>'Original data'!AF13</f>
        <v>9998.352009597897</v>
      </c>
      <c r="AG5" s="27">
        <f>'Original data'!AG13</f>
        <v>9998.224642324054</v>
      </c>
      <c r="AH5" s="27">
        <f>'Original data'!AH13</f>
        <v>9998.494826652735</v>
      </c>
      <c r="AI5" s="27">
        <f>'Original data'!AI13</f>
        <v>9997.178708758489</v>
      </c>
      <c r="AJ5" s="27">
        <f>'Original data'!AJ13</f>
        <v>9997.076352622675</v>
      </c>
      <c r="AK5" s="27">
        <f>'Original data'!AK13</f>
        <v>9999.016857694038</v>
      </c>
      <c r="AL5" s="27">
        <f>'Original data'!AL13</f>
        <v>9996.021810549653</v>
      </c>
      <c r="AM5" s="27">
        <f>'Original data'!AM13</f>
        <v>10000.059851573049</v>
      </c>
      <c r="AN5" s="27">
        <f>'Original data'!AN13</f>
        <v>9999.68693883153</v>
      </c>
      <c r="AO5" s="27">
        <f>'Original data'!AO13</f>
        <v>9999.509089144618</v>
      </c>
      <c r="AP5" s="27">
        <f>'Original data'!AP13</f>
        <v>10002.159952968805</v>
      </c>
      <c r="AQ5" s="27">
        <f>'Original data'!AQ13</f>
        <v>10008.522479611016</v>
      </c>
      <c r="AR5" s="27">
        <f>'Original data'!AR13</f>
        <v>5934.265730348721</v>
      </c>
      <c r="AS5" s="29">
        <f>'Original data'!AS13</f>
        <v>0</v>
      </c>
      <c r="AT5" s="26"/>
    </row>
    <row r="6" spans="1:45" ht="12.75">
      <c r="A6" s="9" t="s">
        <v>24</v>
      </c>
      <c r="B6" s="22">
        <f>'Original data'!B14</f>
        <v>0.09089565056228366</v>
      </c>
      <c r="C6" s="22">
        <f>'Original data'!C14</f>
        <v>-1.3551997025406268</v>
      </c>
      <c r="D6" s="22">
        <f>'Original data'!D14</f>
        <v>-1.653624479683219</v>
      </c>
      <c r="E6" s="22">
        <f>'Original data'!E14</f>
        <v>-0.7239038129669048</v>
      </c>
      <c r="F6" s="22">
        <f>'Original data'!F14</f>
        <v>-1.2062026674053792</v>
      </c>
      <c r="G6" s="22">
        <f>'Original data'!G14</f>
        <v>-1.2646422836472713</v>
      </c>
      <c r="H6" s="22">
        <f>'Original data'!H14</f>
        <v>-0.9342097490282053</v>
      </c>
      <c r="I6" s="22">
        <f>'Original data'!I14</f>
        <v>-1.154443833376637</v>
      </c>
      <c r="J6" s="22">
        <f>'Original data'!J14</f>
        <v>-1.3792679799660985</v>
      </c>
      <c r="K6" s="22">
        <f>'Original data'!K14</f>
        <v>-1.5017899971354347</v>
      </c>
      <c r="L6" s="22">
        <f>'Original data'!L14</f>
        <v>-1.1939997299447094</v>
      </c>
      <c r="M6" s="22">
        <f>'Original data'!M14</f>
        <v>-1.7668041240427517</v>
      </c>
      <c r="N6" s="22">
        <f>'Original data'!N14</f>
        <v>-1.1323273399915645</v>
      </c>
      <c r="O6" s="22">
        <f>'Original data'!O14</f>
        <v>-0.8292788002906224</v>
      </c>
      <c r="P6" s="22">
        <f>'Original data'!P14</f>
        <v>-1.2044422475536454</v>
      </c>
      <c r="Q6" s="22">
        <f>'Original data'!Q14</f>
        <v>-0.7807946359449036</v>
      </c>
      <c r="R6" s="22">
        <f>'Original data'!R14</f>
        <v>-1.3978768427897166</v>
      </c>
      <c r="S6" s="22">
        <f>'Original data'!S14</f>
        <v>-1.4222660942512761</v>
      </c>
      <c r="T6" s="22">
        <f>'Original data'!T14</f>
        <v>-0.9975207771290422</v>
      </c>
      <c r="U6" s="22">
        <f>'Original data'!U14</f>
        <v>-0.6692800409251078</v>
      </c>
      <c r="V6" s="37">
        <f>'Original data'!V14</f>
        <v>0</v>
      </c>
      <c r="W6" s="1"/>
      <c r="X6" s="10" t="str">
        <f>'Original data'!X14</f>
        <v>b2</v>
      </c>
      <c r="Y6" s="22">
        <f>'Original data'!Y14</f>
        <v>-5.174813408413887</v>
      </c>
      <c r="Z6" s="22">
        <f>'Original data'!Z14</f>
        <v>0.8028347940659364</v>
      </c>
      <c r="AA6" s="22">
        <f>'Original data'!AA14</f>
        <v>0.869876444149404</v>
      </c>
      <c r="AB6" s="22">
        <f>'Original data'!AB14</f>
        <v>1.3425214073342184</v>
      </c>
      <c r="AC6" s="22">
        <f>'Original data'!AC14</f>
        <v>1.0718693740975498</v>
      </c>
      <c r="AD6" s="22">
        <f>'Original data'!AD14</f>
        <v>2.268465063590191</v>
      </c>
      <c r="AE6" s="22">
        <f>'Original data'!AE14</f>
        <v>1.7271264326526845</v>
      </c>
      <c r="AF6" s="22">
        <f>'Original data'!AF14</f>
        <v>0.9774138907658921</v>
      </c>
      <c r="AG6" s="22">
        <f>'Original data'!AG14</f>
        <v>0.9324692655057326</v>
      </c>
      <c r="AH6" s="22">
        <f>'Original data'!AH14</f>
        <v>1.3656355506484061</v>
      </c>
      <c r="AI6" s="22">
        <f>'Original data'!AI14</f>
        <v>1.6234665347850719</v>
      </c>
      <c r="AJ6" s="22">
        <f>'Original data'!AJ14</f>
        <v>1.7684081861476122</v>
      </c>
      <c r="AK6" s="22">
        <f>'Original data'!AK14</f>
        <v>2.0606736375676142</v>
      </c>
      <c r="AL6" s="22">
        <f>'Original data'!AL14</f>
        <v>2.0855272839477426</v>
      </c>
      <c r="AM6" s="22">
        <f>'Original data'!AM14</f>
        <v>1.011281360255103</v>
      </c>
      <c r="AN6" s="22">
        <f>'Original data'!AN14</f>
        <v>1.0368031508944822</v>
      </c>
      <c r="AO6" s="22">
        <f>'Original data'!AO14</f>
        <v>1.2753541051587054</v>
      </c>
      <c r="AP6" s="22">
        <f>'Original data'!AP14</f>
        <v>1.155269363221543</v>
      </c>
      <c r="AQ6" s="22">
        <f>'Original data'!AQ14</f>
        <v>0.8514746373824866</v>
      </c>
      <c r="AR6" s="22">
        <f>'Original data'!AR14</f>
        <v>0.6534712593633281</v>
      </c>
      <c r="AS6" s="37">
        <f>'Original data'!AS14</f>
        <v>0</v>
      </c>
    </row>
    <row r="7" spans="1:45" ht="12.75">
      <c r="A7" s="9" t="s">
        <v>25</v>
      </c>
      <c r="B7" s="22">
        <f>'Original data'!B15</f>
        <v>17.525547278960648</v>
      </c>
      <c r="C7" s="22">
        <f>'Original data'!C15</f>
        <v>3.7947812867154096</v>
      </c>
      <c r="D7" s="22">
        <f>'Original data'!D15</f>
        <v>3.4504045916538923</v>
      </c>
      <c r="E7" s="22">
        <f>'Original data'!E15</f>
        <v>3.126840967632285</v>
      </c>
      <c r="F7" s="22">
        <f>'Original data'!F15</f>
        <v>3.1087002817640705</v>
      </c>
      <c r="G7" s="22">
        <f>'Original data'!G15</f>
        <v>3.7587802218037965</v>
      </c>
      <c r="H7" s="22">
        <f>'Original data'!H15</f>
        <v>3.769158639433316</v>
      </c>
      <c r="I7" s="22">
        <f>'Original data'!I15</f>
        <v>3.7995095281372047</v>
      </c>
      <c r="J7" s="22">
        <f>'Original data'!J15</f>
        <v>3.695426936208382</v>
      </c>
      <c r="K7" s="22">
        <f>'Original data'!K15</f>
        <v>3.6980418082745805</v>
      </c>
      <c r="L7" s="22">
        <f>'Original data'!L15</f>
        <v>4.0611375385658794</v>
      </c>
      <c r="M7" s="22">
        <f>'Original data'!M15</f>
        <v>3.655013956476667</v>
      </c>
      <c r="N7" s="22">
        <f>'Original data'!N15</f>
        <v>3.581666494550668</v>
      </c>
      <c r="O7" s="22">
        <f>'Original data'!O15</f>
        <v>4.0042214185017375</v>
      </c>
      <c r="P7" s="22">
        <f>'Original data'!P15</f>
        <v>4.116679594182002</v>
      </c>
      <c r="Q7" s="22">
        <f>'Original data'!Q15</f>
        <v>3.8490750981283623</v>
      </c>
      <c r="R7" s="22">
        <f>'Original data'!R15</f>
        <v>3.800029826208188</v>
      </c>
      <c r="S7" s="22">
        <f>'Original data'!S15</f>
        <v>4.2504575676712175</v>
      </c>
      <c r="T7" s="22">
        <f>'Original data'!T15</f>
        <v>4.271616951509216</v>
      </c>
      <c r="U7" s="22">
        <f>'Original data'!U15</f>
        <v>-6.6219650869344715</v>
      </c>
      <c r="V7" s="37">
        <f>'Original data'!V15</f>
        <v>0</v>
      </c>
      <c r="W7" s="1"/>
      <c r="X7" s="10" t="str">
        <f>'Original data'!X15</f>
        <v>b3</v>
      </c>
      <c r="Y7" s="22">
        <f>'Original data'!Y15</f>
        <v>18.054895375752405</v>
      </c>
      <c r="Z7" s="22">
        <f>'Original data'!Z15</f>
        <v>3.2605973515549347</v>
      </c>
      <c r="AA7" s="22">
        <f>'Original data'!AA15</f>
        <v>2.5234861604147927</v>
      </c>
      <c r="AB7" s="22">
        <f>'Original data'!AB15</f>
        <v>1.9617475935088604</v>
      </c>
      <c r="AC7" s="22">
        <f>'Original data'!AC15</f>
        <v>1.1614103769878057</v>
      </c>
      <c r="AD7" s="22">
        <f>'Original data'!AD15</f>
        <v>1.479573170687126</v>
      </c>
      <c r="AE7" s="22">
        <f>'Original data'!AE15</f>
        <v>1.0781414705177061</v>
      </c>
      <c r="AF7" s="22">
        <f>'Original data'!AF15</f>
        <v>1.6999645497128615</v>
      </c>
      <c r="AG7" s="22">
        <f>'Original data'!AG15</f>
        <v>2.188078494087715</v>
      </c>
      <c r="AH7" s="22">
        <f>'Original data'!AH15</f>
        <v>0.7728429143183699</v>
      </c>
      <c r="AI7" s="22">
        <f>'Original data'!AI15</f>
        <v>2.6188662139601657</v>
      </c>
      <c r="AJ7" s="22">
        <f>'Original data'!AJ15</f>
        <v>3.370875289630755</v>
      </c>
      <c r="AK7" s="22">
        <f>'Original data'!AK15</f>
        <v>2.4985125094818517</v>
      </c>
      <c r="AL7" s="22">
        <f>'Original data'!AL15</f>
        <v>2.514974933230589</v>
      </c>
      <c r="AM7" s="22">
        <f>'Original data'!AM15</f>
        <v>1.9574700340002265</v>
      </c>
      <c r="AN7" s="22">
        <f>'Original data'!AN15</f>
        <v>2.438641085506462</v>
      </c>
      <c r="AO7" s="22">
        <f>'Original data'!AO15</f>
        <v>2.6062220771010365</v>
      </c>
      <c r="AP7" s="22">
        <f>'Original data'!AP15</f>
        <v>3.450014063225062</v>
      </c>
      <c r="AQ7" s="22">
        <f>'Original data'!AQ15</f>
        <v>4.145847474193621</v>
      </c>
      <c r="AR7" s="22">
        <f>'Original data'!AR15</f>
        <v>-3.8998725546122457</v>
      </c>
      <c r="AS7" s="37">
        <f>'Original data'!AS15</f>
        <v>0</v>
      </c>
    </row>
    <row r="8" spans="1:45" ht="12.75">
      <c r="A8" s="9" t="s">
        <v>26</v>
      </c>
      <c r="B8" s="22">
        <f>'Original data'!B16</f>
        <v>-1.0973909520314624</v>
      </c>
      <c r="C8" s="22">
        <f>'Original data'!C16</f>
        <v>-0.23913020950845612</v>
      </c>
      <c r="D8" s="22">
        <f>'Original data'!D16</f>
        <v>-0.21786383081382893</v>
      </c>
      <c r="E8" s="22">
        <f>'Original data'!E16</f>
        <v>-0.42268261765982473</v>
      </c>
      <c r="F8" s="22">
        <f>'Original data'!F16</f>
        <v>-0.7349978600884907</v>
      </c>
      <c r="G8" s="22">
        <f>'Original data'!G16</f>
        <v>-0.4985577791011968</v>
      </c>
      <c r="H8" s="22">
        <f>'Original data'!H16</f>
        <v>-0.3672968788362198</v>
      </c>
      <c r="I8" s="22">
        <f>'Original data'!I16</f>
        <v>-0.2143957985780267</v>
      </c>
      <c r="J8" s="22">
        <f>'Original data'!J16</f>
        <v>-0.4333741416349338</v>
      </c>
      <c r="K8" s="22">
        <f>'Original data'!K16</f>
        <v>-0.20052790551067012</v>
      </c>
      <c r="L8" s="22">
        <f>'Original data'!L16</f>
        <v>-0.29235076923407033</v>
      </c>
      <c r="M8" s="22">
        <f>'Original data'!M16</f>
        <v>-0.3394001184597137</v>
      </c>
      <c r="N8" s="22">
        <f>'Original data'!N16</f>
        <v>-0.3243619768301549</v>
      </c>
      <c r="O8" s="22">
        <f>'Original data'!O16</f>
        <v>-0.3764522921050917</v>
      </c>
      <c r="P8" s="22">
        <f>'Original data'!P16</f>
        <v>-0.1855396446853531</v>
      </c>
      <c r="Q8" s="22">
        <f>'Original data'!Q16</f>
        <v>-0.2821123247157318</v>
      </c>
      <c r="R8" s="22">
        <f>'Original data'!R16</f>
        <v>-0.42990220462087575</v>
      </c>
      <c r="S8" s="22">
        <f>'Original data'!S16</f>
        <v>-0.4217966396056835</v>
      </c>
      <c r="T8" s="22">
        <f>'Original data'!T16</f>
        <v>-0.2821258303116265</v>
      </c>
      <c r="U8" s="22">
        <f>'Original data'!U16</f>
        <v>-0.5313947668706174</v>
      </c>
      <c r="V8" s="37">
        <f>'Original data'!V16</f>
        <v>0</v>
      </c>
      <c r="W8" s="1"/>
      <c r="X8" s="10" t="str">
        <f>'Original data'!X16</f>
        <v>b4</v>
      </c>
      <c r="Y8" s="22">
        <f>'Original data'!Y16</f>
        <v>-0.06998794178744198</v>
      </c>
      <c r="Z8" s="22">
        <f>'Original data'!Z16</f>
        <v>0.2379779987991143</v>
      </c>
      <c r="AA8" s="22">
        <f>'Original data'!AA16</f>
        <v>0.5226405356825685</v>
      </c>
      <c r="AB8" s="22">
        <f>'Original data'!AB16</f>
        <v>0.4837277417720518</v>
      </c>
      <c r="AC8" s="22">
        <f>'Original data'!AC16</f>
        <v>0.5247087120799943</v>
      </c>
      <c r="AD8" s="22">
        <f>'Original data'!AD16</f>
        <v>0.9018254175699879</v>
      </c>
      <c r="AE8" s="22">
        <f>'Original data'!AE16</f>
        <v>0.46625165557963344</v>
      </c>
      <c r="AF8" s="22">
        <f>'Original data'!AF16</f>
        <v>-0.07367491499992389</v>
      </c>
      <c r="AG8" s="22">
        <f>'Original data'!AG16</f>
        <v>0.43504919242431406</v>
      </c>
      <c r="AH8" s="22">
        <f>'Original data'!AH16</f>
        <v>0.5129887233820225</v>
      </c>
      <c r="AI8" s="22">
        <f>'Original data'!AI16</f>
        <v>0.7425452233224434</v>
      </c>
      <c r="AJ8" s="22">
        <f>'Original data'!AJ16</f>
        <v>0.33353393032599243</v>
      </c>
      <c r="AK8" s="22">
        <f>'Original data'!AK16</f>
        <v>0.8004297900811796</v>
      </c>
      <c r="AL8" s="22">
        <f>'Original data'!AL16</f>
        <v>0.23357375752349113</v>
      </c>
      <c r="AM8" s="22">
        <f>'Original data'!AM16</f>
        <v>-0.4858401215095369</v>
      </c>
      <c r="AN8" s="22">
        <f>'Original data'!AN16</f>
        <v>0.06558968847673702</v>
      </c>
      <c r="AO8" s="22">
        <f>'Original data'!AO16</f>
        <v>0.07801537817499116</v>
      </c>
      <c r="AP8" s="22">
        <f>'Original data'!AP16</f>
        <v>0.3450696523642883</v>
      </c>
      <c r="AQ8" s="22">
        <f>'Original data'!AQ16</f>
        <v>0.2381676465663905</v>
      </c>
      <c r="AR8" s="22">
        <f>'Original data'!AR16</f>
        <v>0.19998853075179343</v>
      </c>
      <c r="AS8" s="37">
        <f>'Original data'!AS16</f>
        <v>0</v>
      </c>
    </row>
    <row r="9" spans="1:45" ht="12.75">
      <c r="A9" s="9" t="s">
        <v>27</v>
      </c>
      <c r="B9" s="22">
        <f>'Original data'!B17</f>
        <v>-3.6546077797864664</v>
      </c>
      <c r="C9" s="22">
        <f>'Original data'!C17</f>
        <v>-0.17963321795472967</v>
      </c>
      <c r="D9" s="22">
        <f>'Original data'!D17</f>
        <v>-0.054277135248483696</v>
      </c>
      <c r="E9" s="22">
        <f>'Original data'!E17</f>
        <v>-0.012245953605845754</v>
      </c>
      <c r="F9" s="22">
        <f>'Original data'!F17</f>
        <v>-0.11992787568175724</v>
      </c>
      <c r="G9" s="22">
        <f>'Original data'!G17</f>
        <v>-0.41759618347680505</v>
      </c>
      <c r="H9" s="22">
        <f>'Original data'!H17</f>
        <v>-0.19660962387262407</v>
      </c>
      <c r="I9" s="22">
        <f>'Original data'!I17</f>
        <v>-0.2931674515564833</v>
      </c>
      <c r="J9" s="22">
        <f>'Original data'!J17</f>
        <v>-0.28939936408882827</v>
      </c>
      <c r="K9" s="22">
        <f>'Original data'!K17</f>
        <v>-0.4621087070466727</v>
      </c>
      <c r="L9" s="22">
        <f>'Original data'!L17</f>
        <v>-0.17870330723730798</v>
      </c>
      <c r="M9" s="22">
        <f>'Original data'!M17</f>
        <v>-0.12353108402224229</v>
      </c>
      <c r="N9" s="22">
        <f>'Original data'!N17</f>
        <v>-0.2634770329275994</v>
      </c>
      <c r="O9" s="22">
        <f>'Original data'!O17</f>
        <v>-0.08523283528575946</v>
      </c>
      <c r="P9" s="22">
        <f>'Original data'!P17</f>
        <v>-0.14976933890931726</v>
      </c>
      <c r="Q9" s="22">
        <f>'Original data'!Q17</f>
        <v>-0.030360541720934747</v>
      </c>
      <c r="R9" s="22">
        <f>'Original data'!R17</f>
        <v>-0.0848029834557519</v>
      </c>
      <c r="S9" s="22">
        <f>'Original data'!S17</f>
        <v>0.0025563685097573785</v>
      </c>
      <c r="T9" s="22">
        <f>'Original data'!T17</f>
        <v>0.02842850399248404</v>
      </c>
      <c r="U9" s="22">
        <f>'Original data'!U17</f>
        <v>-2.5492569299585583</v>
      </c>
      <c r="V9" s="37">
        <f>'Original data'!V17</f>
        <v>0</v>
      </c>
      <c r="W9" s="1"/>
      <c r="X9" s="10" t="str">
        <f>'Original data'!X17</f>
        <v>b5</v>
      </c>
      <c r="Y9" s="22">
        <f>'Original data'!Y17</f>
        <v>-3.242849489706889</v>
      </c>
      <c r="Z9" s="22">
        <f>'Original data'!Z17</f>
        <v>-0.40120086430392166</v>
      </c>
      <c r="AA9" s="22">
        <f>'Original data'!AA17</f>
        <v>-0.25977655616494477</v>
      </c>
      <c r="AB9" s="22">
        <f>'Original data'!AB17</f>
        <v>0.0019095064990777427</v>
      </c>
      <c r="AC9" s="22">
        <f>'Original data'!AC17</f>
        <v>0.15103732958161653</v>
      </c>
      <c r="AD9" s="22">
        <f>'Original data'!AD17</f>
        <v>0.2862457864332905</v>
      </c>
      <c r="AE9" s="22">
        <f>'Original data'!AE17</f>
        <v>0.29218160885969846</v>
      </c>
      <c r="AF9" s="22">
        <f>'Original data'!AF17</f>
        <v>-0.34486139935131765</v>
      </c>
      <c r="AG9" s="22">
        <f>'Original data'!AG17</f>
        <v>-0.07900303783247337</v>
      </c>
      <c r="AH9" s="22">
        <f>'Original data'!AH17</f>
        <v>-0.024835200580945495</v>
      </c>
      <c r="AI9" s="22">
        <f>'Original data'!AI17</f>
        <v>-0.04938975516516057</v>
      </c>
      <c r="AJ9" s="22">
        <f>'Original data'!AJ17</f>
        <v>-0.1261678713673915</v>
      </c>
      <c r="AK9" s="22">
        <f>'Original data'!AK17</f>
        <v>-0.25477003349889976</v>
      </c>
      <c r="AL9" s="22">
        <f>'Original data'!AL17</f>
        <v>0.22058327056169127</v>
      </c>
      <c r="AM9" s="22">
        <f>'Original data'!AM17</f>
        <v>-0.02237908081567988</v>
      </c>
      <c r="AN9" s="22">
        <f>'Original data'!AN17</f>
        <v>0.23357727379163748</v>
      </c>
      <c r="AO9" s="22">
        <f>'Original data'!AO17</f>
        <v>0.10879464512408157</v>
      </c>
      <c r="AP9" s="22">
        <f>'Original data'!AP17</f>
        <v>0.006380038963529412</v>
      </c>
      <c r="AQ9" s="22">
        <f>'Original data'!AQ17</f>
        <v>-0.038502439386409106</v>
      </c>
      <c r="AR9" s="22">
        <f>'Original data'!AR17</f>
        <v>-2.305397730844166</v>
      </c>
      <c r="AS9" s="37">
        <f>'Original data'!AS17</f>
        <v>0</v>
      </c>
    </row>
    <row r="10" spans="1:45" ht="12.75">
      <c r="A10" s="9" t="s">
        <v>28</v>
      </c>
      <c r="B10" s="22">
        <f>'Original data'!B18</f>
        <v>-0.06349044952780916</v>
      </c>
      <c r="C10" s="22">
        <f>'Original data'!C18</f>
        <v>-0.007505261923877703</v>
      </c>
      <c r="D10" s="22">
        <f>'Original data'!D18</f>
        <v>-0.033473331540804896</v>
      </c>
      <c r="E10" s="22">
        <f>'Original data'!E18</f>
        <v>-0.13055867464319537</v>
      </c>
      <c r="F10" s="22">
        <f>'Original data'!F18</f>
        <v>0.04035669795225164</v>
      </c>
      <c r="G10" s="22">
        <f>'Original data'!G18</f>
        <v>-0.06135253375152133</v>
      </c>
      <c r="H10" s="22">
        <f>'Original data'!H18</f>
        <v>-0.17904273432173845</v>
      </c>
      <c r="I10" s="22">
        <f>'Original data'!I18</f>
        <v>-0.2241969050873499</v>
      </c>
      <c r="J10" s="22">
        <f>'Original data'!J18</f>
        <v>-0.1736912971149106</v>
      </c>
      <c r="K10" s="22">
        <f>'Original data'!K18</f>
        <v>-0.08867926087237929</v>
      </c>
      <c r="L10" s="22">
        <f>'Original data'!L18</f>
        <v>-0.10084314425243515</v>
      </c>
      <c r="M10" s="22">
        <f>'Original data'!M18</f>
        <v>0.009050872375168592</v>
      </c>
      <c r="N10" s="22">
        <f>'Original data'!N18</f>
        <v>-0.07126744104641604</v>
      </c>
      <c r="O10" s="22">
        <f>'Original data'!O18</f>
        <v>-0.217367429403992</v>
      </c>
      <c r="P10" s="22">
        <f>'Original data'!P18</f>
        <v>-0.10171026807882538</v>
      </c>
      <c r="Q10" s="22">
        <f>'Original data'!Q18</f>
        <v>-0.2380573878498276</v>
      </c>
      <c r="R10" s="22">
        <f>'Original data'!R18</f>
        <v>-0.015674606818422858</v>
      </c>
      <c r="S10" s="22">
        <f>'Original data'!S18</f>
        <v>-0.05079811561637229</v>
      </c>
      <c r="T10" s="22">
        <f>'Original data'!T18</f>
        <v>-0.1189762312202228</v>
      </c>
      <c r="U10" s="22">
        <f>'Original data'!U18</f>
        <v>0.07444252367416648</v>
      </c>
      <c r="V10" s="37">
        <f>'Original data'!V18</f>
        <v>0</v>
      </c>
      <c r="W10" s="1"/>
      <c r="X10" s="10" t="str">
        <f>'Original data'!X18</f>
        <v>b6</v>
      </c>
      <c r="Y10" s="22">
        <f>'Original data'!Y18</f>
        <v>-0.7848128349104284</v>
      </c>
      <c r="Z10" s="22">
        <f>'Original data'!Z18</f>
        <v>0.06356940515109863</v>
      </c>
      <c r="AA10" s="22">
        <f>'Original data'!AA18</f>
        <v>-0.00947930307855837</v>
      </c>
      <c r="AB10" s="22">
        <f>'Original data'!AB18</f>
        <v>-0.02954365131195663</v>
      </c>
      <c r="AC10" s="22">
        <f>'Original data'!AC18</f>
        <v>0.07130503579052588</v>
      </c>
      <c r="AD10" s="22">
        <f>'Original data'!AD18</f>
        <v>-0.12676086530357722</v>
      </c>
      <c r="AE10" s="22">
        <f>'Original data'!AE18</f>
        <v>-0.3029367320779184</v>
      </c>
      <c r="AF10" s="22">
        <f>'Original data'!AF18</f>
        <v>-0.06895630993862831</v>
      </c>
      <c r="AG10" s="22">
        <f>'Original data'!AG18</f>
        <v>-0.10718609115737908</v>
      </c>
      <c r="AH10" s="22">
        <f>'Original data'!AH18</f>
        <v>-0.06860147085112883</v>
      </c>
      <c r="AI10" s="22">
        <f>'Original data'!AI18</f>
        <v>-0.02190230294394025</v>
      </c>
      <c r="AJ10" s="22">
        <f>'Original data'!AJ18</f>
        <v>-0.07614862073504312</v>
      </c>
      <c r="AK10" s="22">
        <f>'Original data'!AK18</f>
        <v>0.008104334144517021</v>
      </c>
      <c r="AL10" s="22">
        <f>'Original data'!AL18</f>
        <v>-0.030830992833856374</v>
      </c>
      <c r="AM10" s="22">
        <f>'Original data'!AM18</f>
        <v>0.1597112262438406</v>
      </c>
      <c r="AN10" s="22">
        <f>'Original data'!AN18</f>
        <v>0.08834516613718435</v>
      </c>
      <c r="AO10" s="22">
        <f>'Original data'!AO18</f>
        <v>-0.03417716627589204</v>
      </c>
      <c r="AP10" s="22">
        <f>'Original data'!AP18</f>
        <v>0.007527180990910001</v>
      </c>
      <c r="AQ10" s="22">
        <f>'Original data'!AQ18</f>
        <v>0.06296330788761925</v>
      </c>
      <c r="AR10" s="22">
        <f>'Original data'!AR18</f>
        <v>0.030562715536457945</v>
      </c>
      <c r="AS10" s="37">
        <f>'Original data'!AS18</f>
        <v>0</v>
      </c>
    </row>
    <row r="11" spans="1:45" ht="12.75">
      <c r="A11" s="9" t="s">
        <v>29</v>
      </c>
      <c r="B11" s="22">
        <f>'Original data'!B19</f>
        <v>1.164396259137032</v>
      </c>
      <c r="C11" s="22">
        <f>'Original data'!C19</f>
        <v>0.6477731898404917</v>
      </c>
      <c r="D11" s="22">
        <f>'Original data'!D19</f>
        <v>0.768138885307112</v>
      </c>
      <c r="E11" s="22">
        <f>'Original data'!E19</f>
        <v>0.7995335249403879</v>
      </c>
      <c r="F11" s="22">
        <f>'Original data'!F19</f>
        <v>0.7842697362365985</v>
      </c>
      <c r="G11" s="22">
        <f>'Original data'!G19</f>
        <v>0.7291073517841122</v>
      </c>
      <c r="H11" s="22">
        <f>'Original data'!H19</f>
        <v>0.7706910844620025</v>
      </c>
      <c r="I11" s="22">
        <f>'Original data'!I19</f>
        <v>0.7482670953293904</v>
      </c>
      <c r="J11" s="22">
        <f>'Original data'!J19</f>
        <v>0.7154786247533377</v>
      </c>
      <c r="K11" s="22">
        <f>'Original data'!K19</f>
        <v>0.7460264609905323</v>
      </c>
      <c r="L11" s="22">
        <f>'Original data'!L19</f>
        <v>0.8084270240711084</v>
      </c>
      <c r="M11" s="22">
        <f>'Original data'!M19</f>
        <v>0.7666255414029968</v>
      </c>
      <c r="N11" s="22">
        <f>'Original data'!N19</f>
        <v>0.8169600729326442</v>
      </c>
      <c r="O11" s="22">
        <f>'Original data'!O19</f>
        <v>0.8012103933987624</v>
      </c>
      <c r="P11" s="22">
        <f>'Original data'!P19</f>
        <v>0.8271799663539917</v>
      </c>
      <c r="Q11" s="22">
        <f>'Original data'!Q19</f>
        <v>0.8232075957019873</v>
      </c>
      <c r="R11" s="22">
        <f>'Original data'!R19</f>
        <v>0.7828419125426347</v>
      </c>
      <c r="S11" s="22">
        <f>'Original data'!S19</f>
        <v>0.865180872578611</v>
      </c>
      <c r="T11" s="22">
        <f>'Original data'!T19</f>
        <v>0.8316652912965388</v>
      </c>
      <c r="U11" s="22">
        <f>'Original data'!U19</f>
        <v>0.07141865803191655</v>
      </c>
      <c r="V11" s="37">
        <f>'Original data'!V19</f>
        <v>0</v>
      </c>
      <c r="W11" s="1"/>
      <c r="X11" s="10" t="str">
        <f>'Original data'!X19</f>
        <v>b7</v>
      </c>
      <c r="Y11" s="22">
        <f>'Original data'!Y19</f>
        <v>1.3166127720275655</v>
      </c>
      <c r="Z11" s="22">
        <f>'Original data'!Z19</f>
        <v>0.5982703796579826</v>
      </c>
      <c r="AA11" s="22">
        <f>'Original data'!AA19</f>
        <v>0.7280137296856045</v>
      </c>
      <c r="AB11" s="22">
        <f>'Original data'!AB19</f>
        <v>0.8404810579460135</v>
      </c>
      <c r="AC11" s="22">
        <f>'Original data'!AC19</f>
        <v>0.9645261300420094</v>
      </c>
      <c r="AD11" s="22">
        <f>'Original data'!AD19</f>
        <v>0.9049206057307704</v>
      </c>
      <c r="AE11" s="22">
        <f>'Original data'!AE19</f>
        <v>0.9109873925145846</v>
      </c>
      <c r="AF11" s="22">
        <f>'Original data'!AF19</f>
        <v>0.9534731223484473</v>
      </c>
      <c r="AG11" s="22">
        <f>'Original data'!AG19</f>
        <v>0.9121583230452679</v>
      </c>
      <c r="AH11" s="22">
        <f>'Original data'!AH19</f>
        <v>0.9444770096678707</v>
      </c>
      <c r="AI11" s="22">
        <f>'Original data'!AI19</f>
        <v>0.8622585142918848</v>
      </c>
      <c r="AJ11" s="22">
        <f>'Original data'!AJ19</f>
        <v>0.7291269586902696</v>
      </c>
      <c r="AK11" s="22">
        <f>'Original data'!AK19</f>
        <v>0.81946402571466</v>
      </c>
      <c r="AL11" s="22">
        <f>'Original data'!AL19</f>
        <v>0.7962836380163872</v>
      </c>
      <c r="AM11" s="22">
        <f>'Original data'!AM19</f>
        <v>0.8761891587198396</v>
      </c>
      <c r="AN11" s="22">
        <f>'Original data'!AN19</f>
        <v>0.8681731843569669</v>
      </c>
      <c r="AO11" s="22">
        <f>'Original data'!AO19</f>
        <v>0.8415652074001193</v>
      </c>
      <c r="AP11" s="22">
        <f>'Original data'!AP19</f>
        <v>0.8120506733586726</v>
      </c>
      <c r="AQ11" s="22">
        <f>'Original data'!AQ19</f>
        <v>0.7947695853463093</v>
      </c>
      <c r="AR11" s="22">
        <f>'Original data'!AR19</f>
        <v>0.23909379281165866</v>
      </c>
      <c r="AS11" s="37">
        <f>'Original data'!AS19</f>
        <v>0</v>
      </c>
    </row>
    <row r="12" spans="1:45" ht="12.75">
      <c r="A12" s="9" t="s">
        <v>30</v>
      </c>
      <c r="B12" s="22">
        <f>'Original data'!B20</f>
        <v>-0.0884683028748271</v>
      </c>
      <c r="C12" s="22">
        <f>'Original data'!C20</f>
        <v>0.010349529239448742</v>
      </c>
      <c r="D12" s="22">
        <f>'Original data'!D20</f>
        <v>-0.0316311547256866</v>
      </c>
      <c r="E12" s="22">
        <f>'Original data'!E20</f>
        <v>-0.03545244900252442</v>
      </c>
      <c r="F12" s="22">
        <f>'Original data'!F20</f>
        <v>-0.014178360493243843</v>
      </c>
      <c r="G12" s="22">
        <f>'Original data'!G20</f>
        <v>0.04031680030623898</v>
      </c>
      <c r="H12" s="22">
        <f>'Original data'!H20</f>
        <v>-0.009389616177085853</v>
      </c>
      <c r="I12" s="22">
        <f>'Original data'!I20</f>
        <v>-0.04150945951085556</v>
      </c>
      <c r="J12" s="22">
        <f>'Original data'!J20</f>
        <v>-0.03109753653903047</v>
      </c>
      <c r="K12" s="22">
        <f>'Original data'!K20</f>
        <v>0.0001338116095379563</v>
      </c>
      <c r="L12" s="22">
        <f>'Original data'!L20</f>
        <v>-0.00932962561580324</v>
      </c>
      <c r="M12" s="22">
        <f>'Original data'!M20</f>
        <v>-0.004872876765887189</v>
      </c>
      <c r="N12" s="22">
        <f>'Original data'!N20</f>
        <v>-0.02776643864913081</v>
      </c>
      <c r="O12" s="22">
        <f>'Original data'!O20</f>
        <v>-0.04071088506175162</v>
      </c>
      <c r="P12" s="22">
        <f>'Original data'!P20</f>
        <v>-0.048960754372282124</v>
      </c>
      <c r="Q12" s="22">
        <f>'Original data'!Q20</f>
        <v>-0.04877443827388721</v>
      </c>
      <c r="R12" s="22">
        <f>'Original data'!R20</f>
        <v>-0.026938005779990757</v>
      </c>
      <c r="S12" s="22">
        <f>'Original data'!S20</f>
        <v>-0.02459574022939691</v>
      </c>
      <c r="T12" s="22">
        <f>'Original data'!T20</f>
        <v>-0.019837772013422704</v>
      </c>
      <c r="U12" s="22">
        <f>'Original data'!U20</f>
        <v>0.009789863171789965</v>
      </c>
      <c r="V12" s="37">
        <f>'Original data'!V20</f>
        <v>0</v>
      </c>
      <c r="W12" s="1"/>
      <c r="X12" s="10" t="str">
        <f>'Original data'!X20</f>
        <v>b8</v>
      </c>
      <c r="Y12" s="22">
        <f>'Original data'!Y20</f>
        <v>-0.19031151164185206</v>
      </c>
      <c r="Z12" s="22">
        <f>'Original data'!Z20</f>
        <v>-0.02324727960021525</v>
      </c>
      <c r="AA12" s="22">
        <f>'Original data'!AA20</f>
        <v>-0.07314056009527137</v>
      </c>
      <c r="AB12" s="22">
        <f>'Original data'!AB20</f>
        <v>-0.0604540166464188</v>
      </c>
      <c r="AC12" s="22">
        <f>'Original data'!AC20</f>
        <v>-0.03328110153733094</v>
      </c>
      <c r="AD12" s="22">
        <f>'Original data'!AD20</f>
        <v>-0.025872242605622965</v>
      </c>
      <c r="AE12" s="22">
        <f>'Original data'!AE20</f>
        <v>0.030556933303334352</v>
      </c>
      <c r="AF12" s="22">
        <f>'Original data'!AF20</f>
        <v>0.008151907833833592</v>
      </c>
      <c r="AG12" s="22">
        <f>'Original data'!AG20</f>
        <v>-0.0352441690168951</v>
      </c>
      <c r="AH12" s="22">
        <f>'Original data'!AH20</f>
        <v>0.007118707697555744</v>
      </c>
      <c r="AI12" s="22">
        <f>'Original data'!AI20</f>
        <v>-0.00868577482402389</v>
      </c>
      <c r="AJ12" s="22">
        <f>'Original data'!AJ20</f>
        <v>-0.035040501094653426</v>
      </c>
      <c r="AK12" s="22">
        <f>'Original data'!AK20</f>
        <v>-0.014688016814644208</v>
      </c>
      <c r="AL12" s="22">
        <f>'Original data'!AL20</f>
        <v>-0.02338743669536348</v>
      </c>
      <c r="AM12" s="22">
        <f>'Original data'!AM20</f>
        <v>0.09521400441731075</v>
      </c>
      <c r="AN12" s="22">
        <f>'Original data'!AN20</f>
        <v>-0.01092443898625169</v>
      </c>
      <c r="AO12" s="22">
        <f>'Original data'!AO20</f>
        <v>-0.025154351574820134</v>
      </c>
      <c r="AP12" s="22">
        <f>'Original data'!AP20</f>
        <v>-0.021554061796193097</v>
      </c>
      <c r="AQ12" s="22">
        <f>'Original data'!AQ20</f>
        <v>-0.009928227847031453</v>
      </c>
      <c r="AR12" s="22">
        <f>'Original data'!AR20</f>
        <v>-0.015047576028967394</v>
      </c>
      <c r="AS12" s="37">
        <f>'Original data'!AS20</f>
        <v>0</v>
      </c>
    </row>
    <row r="13" spans="1:45" ht="12.75">
      <c r="A13" s="9" t="s">
        <v>31</v>
      </c>
      <c r="B13" s="22">
        <f>'Original data'!B21</f>
        <v>0.09978817983892302</v>
      </c>
      <c r="C13" s="22">
        <f>'Original data'!C21</f>
        <v>0.2860424800359441</v>
      </c>
      <c r="D13" s="22">
        <f>'Original data'!D21</f>
        <v>0.2923988005362578</v>
      </c>
      <c r="E13" s="22">
        <f>'Original data'!E21</f>
        <v>0.28354599842523903</v>
      </c>
      <c r="F13" s="22">
        <f>'Original data'!F21</f>
        <v>0.24935038631670825</v>
      </c>
      <c r="G13" s="22">
        <f>'Original data'!G21</f>
        <v>0.24479191477208478</v>
      </c>
      <c r="H13" s="22">
        <f>'Original data'!H21</f>
        <v>0.2807128468399717</v>
      </c>
      <c r="I13" s="22">
        <f>'Original data'!I21</f>
        <v>0.27703757776055293</v>
      </c>
      <c r="J13" s="22">
        <f>'Original data'!J21</f>
        <v>0.2773430741069085</v>
      </c>
      <c r="K13" s="22">
        <f>'Original data'!K21</f>
        <v>0.2507934372519424</v>
      </c>
      <c r="L13" s="22">
        <f>'Original data'!L21</f>
        <v>0.2905963374394007</v>
      </c>
      <c r="M13" s="22">
        <f>'Original data'!M21</f>
        <v>0.28163681246981104</v>
      </c>
      <c r="N13" s="22">
        <f>'Original data'!N21</f>
        <v>0.27861583185503325</v>
      </c>
      <c r="O13" s="22">
        <f>'Original data'!O21</f>
        <v>0.2612262514237973</v>
      </c>
      <c r="P13" s="22">
        <f>'Original data'!P21</f>
        <v>0.2938337507647142</v>
      </c>
      <c r="Q13" s="22">
        <f>'Original data'!Q21</f>
        <v>0.293129258901081</v>
      </c>
      <c r="R13" s="22">
        <f>'Original data'!R21</f>
        <v>0.2453960454188544</v>
      </c>
      <c r="S13" s="22">
        <f>'Original data'!S21</f>
        <v>0.27362301407442946</v>
      </c>
      <c r="T13" s="22">
        <f>'Original data'!T21</f>
        <v>0.2514709076126389</v>
      </c>
      <c r="U13" s="22">
        <f>'Original data'!U21</f>
        <v>0.08750812910034633</v>
      </c>
      <c r="V13" s="37">
        <f>'Original data'!V21</f>
        <v>0</v>
      </c>
      <c r="W13" s="1"/>
      <c r="X13" s="10" t="str">
        <f>'Original data'!X21</f>
        <v>b9</v>
      </c>
      <c r="Y13" s="22">
        <f>'Original data'!Y21</f>
        <v>0.13955154745314002</v>
      </c>
      <c r="Z13" s="22">
        <f>'Original data'!Z21</f>
        <v>0.27637369897526526</v>
      </c>
      <c r="AA13" s="22">
        <f>'Original data'!AA21</f>
        <v>0.27511745039631064</v>
      </c>
      <c r="AB13" s="22">
        <f>'Original data'!AB21</f>
        <v>0.24067528136996613</v>
      </c>
      <c r="AC13" s="22">
        <f>'Original data'!AC21</f>
        <v>0.20588178642086152</v>
      </c>
      <c r="AD13" s="22">
        <f>'Original data'!AD21</f>
        <v>0.20013527701375636</v>
      </c>
      <c r="AE13" s="22">
        <f>'Original data'!AE21</f>
        <v>0.19570530149127402</v>
      </c>
      <c r="AF13" s="22">
        <f>'Original data'!AF21</f>
        <v>0.262167360018841</v>
      </c>
      <c r="AG13" s="22">
        <f>'Original data'!AG21</f>
        <v>0.27226302575138994</v>
      </c>
      <c r="AH13" s="22">
        <f>'Original data'!AH21</f>
        <v>0.2709948041701989</v>
      </c>
      <c r="AI13" s="22">
        <f>'Original data'!AI21</f>
        <v>0.25172569899380765</v>
      </c>
      <c r="AJ13" s="22">
        <f>'Original data'!AJ21</f>
        <v>0.2708708364165845</v>
      </c>
      <c r="AK13" s="22">
        <f>'Original data'!AK21</f>
        <v>0.2509446545355488</v>
      </c>
      <c r="AL13" s="22">
        <f>'Original data'!AL21</f>
        <v>0.28521217347081457</v>
      </c>
      <c r="AM13" s="22">
        <f>'Original data'!AM21</f>
        <v>0.2827634900792375</v>
      </c>
      <c r="AN13" s="22">
        <f>'Original data'!AN21</f>
        <v>0.2443982143039624</v>
      </c>
      <c r="AO13" s="22">
        <f>'Original data'!AO21</f>
        <v>0.23920157602023334</v>
      </c>
      <c r="AP13" s="22">
        <f>'Original data'!AP21</f>
        <v>0.2692178409040702</v>
      </c>
      <c r="AQ13" s="22">
        <f>'Original data'!AQ21</f>
        <v>0.23398763574196627</v>
      </c>
      <c r="AR13" s="22">
        <f>'Original data'!AR21</f>
        <v>0.10644004620139284</v>
      </c>
      <c r="AS13" s="37">
        <f>'Original data'!AS21</f>
        <v>0</v>
      </c>
    </row>
    <row r="14" spans="1:45" ht="12.75">
      <c r="A14" s="9" t="s">
        <v>32</v>
      </c>
      <c r="B14" s="22">
        <f>'Original data'!B22</f>
        <v>0.08224678829316939</v>
      </c>
      <c r="C14" s="22">
        <f>'Original data'!C22</f>
        <v>-0.019763289266934395</v>
      </c>
      <c r="D14" s="22">
        <f>'Original data'!D22</f>
        <v>-0.06565671979547055</v>
      </c>
      <c r="E14" s="22">
        <f>'Original data'!E22</f>
        <v>-0.08009040386078703</v>
      </c>
      <c r="F14" s="22">
        <f>'Original data'!F22</f>
        <v>-0.04290679241728676</v>
      </c>
      <c r="G14" s="22">
        <f>'Original data'!G22</f>
        <v>0.03206751795800734</v>
      </c>
      <c r="H14" s="22">
        <f>'Original data'!H22</f>
        <v>0.015350490675698998</v>
      </c>
      <c r="I14" s="22">
        <f>'Original data'!I22</f>
        <v>-0.12775258594304112</v>
      </c>
      <c r="J14" s="22">
        <f>'Original data'!J22</f>
        <v>-0.15418267998350177</v>
      </c>
      <c r="K14" s="22">
        <f>'Original data'!K22</f>
        <v>-0.02833329296420717</v>
      </c>
      <c r="L14" s="22">
        <f>'Original data'!L22</f>
        <v>-0.020595335506380825</v>
      </c>
      <c r="M14" s="22">
        <f>'Original data'!M22</f>
        <v>-0.011700304978283806</v>
      </c>
      <c r="N14" s="22">
        <f>'Original data'!N22</f>
        <v>-0.007823207564711332</v>
      </c>
      <c r="O14" s="22">
        <f>'Original data'!O22</f>
        <v>-0.08187662348855153</v>
      </c>
      <c r="P14" s="22">
        <f>'Original data'!P22</f>
        <v>-0.12592810589249875</v>
      </c>
      <c r="Q14" s="22">
        <f>'Original data'!Q22</f>
        <v>-0.12370102091052605</v>
      </c>
      <c r="R14" s="22">
        <f>'Original data'!R22</f>
        <v>-0.026816442682399744</v>
      </c>
      <c r="S14" s="22">
        <f>'Original data'!S22</f>
        <v>-0.08013346952808692</v>
      </c>
      <c r="T14" s="22">
        <f>'Original data'!T22</f>
        <v>-0.06031406882878547</v>
      </c>
      <c r="U14" s="22">
        <f>'Original data'!U22</f>
        <v>0.06388503932067352</v>
      </c>
      <c r="V14" s="37">
        <f>'Original data'!V22</f>
        <v>0</v>
      </c>
      <c r="W14" s="1"/>
      <c r="X14" s="10" t="str">
        <f>'Original data'!X22</f>
        <v>b10</v>
      </c>
      <c r="Y14" s="22">
        <f>'Original data'!Y22</f>
        <v>-0.22634533218948008</v>
      </c>
      <c r="Z14" s="22">
        <f>'Original data'!Z22</f>
        <v>-0.10465286885404435</v>
      </c>
      <c r="AA14" s="22">
        <f>'Original data'!AA22</f>
        <v>-0.06333268810761092</v>
      </c>
      <c r="AB14" s="22">
        <f>'Original data'!AB22</f>
        <v>-0.04779821362442426</v>
      </c>
      <c r="AC14" s="22">
        <f>'Original data'!AC22</f>
        <v>0.015809989336554753</v>
      </c>
      <c r="AD14" s="22">
        <f>'Original data'!AD22</f>
        <v>0.0002666237913198054</v>
      </c>
      <c r="AE14" s="22">
        <f>'Original data'!AE22</f>
        <v>0.0008812760538243862</v>
      </c>
      <c r="AF14" s="22">
        <f>'Original data'!AF22</f>
        <v>-0.12567490290614025</v>
      </c>
      <c r="AG14" s="22">
        <f>'Original data'!AG22</f>
        <v>-0.08980331480871392</v>
      </c>
      <c r="AH14" s="22">
        <f>'Original data'!AH22</f>
        <v>-0.022449825120033844</v>
      </c>
      <c r="AI14" s="22">
        <f>'Original data'!AI22</f>
        <v>-0.04559462860198581</v>
      </c>
      <c r="AJ14" s="22">
        <f>'Original data'!AJ22</f>
        <v>-0.06786188060133003</v>
      </c>
      <c r="AK14" s="22">
        <f>'Original data'!AK22</f>
        <v>0.015362917235862184</v>
      </c>
      <c r="AL14" s="22">
        <f>'Original data'!AL22</f>
        <v>0.012846561353447604</v>
      </c>
      <c r="AM14" s="22">
        <f>'Original data'!AM22</f>
        <v>0.022902519863256757</v>
      </c>
      <c r="AN14" s="22">
        <f>'Original data'!AN22</f>
        <v>-0.031955297601290934</v>
      </c>
      <c r="AO14" s="22">
        <f>'Original data'!AO22</f>
        <v>-0.02324763582904533</v>
      </c>
      <c r="AP14" s="22">
        <f>'Original data'!AP22</f>
        <v>-0.04850464860354779</v>
      </c>
      <c r="AQ14" s="22">
        <f>'Original data'!AQ22</f>
        <v>-0.06320133051304969</v>
      </c>
      <c r="AR14" s="22">
        <f>'Original data'!AR22</f>
        <v>-0.02276303204779142</v>
      </c>
      <c r="AS14" s="37">
        <f>'Original data'!AS22</f>
        <v>0</v>
      </c>
    </row>
    <row r="15" spans="1:45" ht="12.75">
      <c r="A15" s="9" t="s">
        <v>33</v>
      </c>
      <c r="B15" s="22">
        <f>'Original data'!B23</f>
        <v>0.4114640630943727</v>
      </c>
      <c r="C15" s="22">
        <f>'Original data'!C23</f>
        <v>0.7480594008989616</v>
      </c>
      <c r="D15" s="22">
        <f>'Original data'!D23</f>
        <v>0.7479131573749658</v>
      </c>
      <c r="E15" s="22">
        <f>'Original data'!E23</f>
        <v>0.7496274718408134</v>
      </c>
      <c r="F15" s="22">
        <f>'Original data'!F23</f>
        <v>0.7417408457774693</v>
      </c>
      <c r="G15" s="22">
        <f>'Original data'!G23</f>
        <v>0.7492108338028244</v>
      </c>
      <c r="H15" s="22">
        <f>'Original data'!H23</f>
        <v>0.747495783933507</v>
      </c>
      <c r="I15" s="22">
        <f>'Original data'!I23</f>
        <v>0.7498838659090399</v>
      </c>
      <c r="J15" s="22">
        <f>'Original data'!J23</f>
        <v>0.7524597962936157</v>
      </c>
      <c r="K15" s="22">
        <f>'Original data'!K23</f>
        <v>0.7422447794975928</v>
      </c>
      <c r="L15" s="22">
        <f>'Original data'!L23</f>
        <v>0.7484669643882362</v>
      </c>
      <c r="M15" s="22">
        <f>'Original data'!M23</f>
        <v>0.7498915355807577</v>
      </c>
      <c r="N15" s="22">
        <f>'Original data'!N23</f>
        <v>0.7408408240735751</v>
      </c>
      <c r="O15" s="22">
        <f>'Original data'!O23</f>
        <v>0.7485544321224213</v>
      </c>
      <c r="P15" s="22">
        <f>'Original data'!P23</f>
        <v>0.74166555072616</v>
      </c>
      <c r="Q15" s="22">
        <f>'Original data'!Q23</f>
        <v>0.7512400847235332</v>
      </c>
      <c r="R15" s="22">
        <f>'Original data'!R23</f>
        <v>0.7456475116988093</v>
      </c>
      <c r="S15" s="22">
        <f>'Original data'!S23</f>
        <v>0.7408076889906747</v>
      </c>
      <c r="T15" s="22">
        <f>'Original data'!T23</f>
        <v>0.7385154355502217</v>
      </c>
      <c r="U15" s="22">
        <f>'Original data'!U23</f>
        <v>0.3453830402001379</v>
      </c>
      <c r="V15" s="37">
        <f>'Original data'!V23</f>
        <v>0</v>
      </c>
      <c r="W15" s="1"/>
      <c r="X15" s="10" t="str">
        <f>'Original data'!X23</f>
        <v>b11</v>
      </c>
      <c r="Y15" s="22">
        <f>'Original data'!Y23</f>
        <v>0.4269466543532039</v>
      </c>
      <c r="Z15" s="22">
        <f>'Original data'!Z23</f>
        <v>0.7471724680555252</v>
      </c>
      <c r="AA15" s="22">
        <f>'Original data'!AA23</f>
        <v>0.7383097145861452</v>
      </c>
      <c r="AB15" s="22">
        <f>'Original data'!AB23</f>
        <v>0.7387809344992544</v>
      </c>
      <c r="AC15" s="22">
        <f>'Original data'!AC23</f>
        <v>0.7374171856540372</v>
      </c>
      <c r="AD15" s="22">
        <f>'Original data'!AD23</f>
        <v>0.7444327125915375</v>
      </c>
      <c r="AE15" s="22">
        <f>'Original data'!AE23</f>
        <v>0.7406134522790175</v>
      </c>
      <c r="AF15" s="22">
        <f>'Original data'!AF23</f>
        <v>0.7378731554082274</v>
      </c>
      <c r="AG15" s="22">
        <f>'Original data'!AG23</f>
        <v>0.7433772967470833</v>
      </c>
      <c r="AH15" s="22">
        <f>'Original data'!AH23</f>
        <v>0.7422510243274637</v>
      </c>
      <c r="AI15" s="22">
        <f>'Original data'!AI23</f>
        <v>0.7427648865662773</v>
      </c>
      <c r="AJ15" s="22">
        <f>'Original data'!AJ23</f>
        <v>0.7536975911820218</v>
      </c>
      <c r="AK15" s="22">
        <f>'Original data'!AK23</f>
        <v>0.7474403756859458</v>
      </c>
      <c r="AL15" s="22">
        <f>'Original data'!AL23</f>
        <v>0.7614676745839424</v>
      </c>
      <c r="AM15" s="22">
        <f>'Original data'!AM23</f>
        <v>0.7460193318421633</v>
      </c>
      <c r="AN15" s="22">
        <f>'Original data'!AN23</f>
        <v>0.7488195596560259</v>
      </c>
      <c r="AO15" s="22">
        <f>'Original data'!AO23</f>
        <v>0.7448167972941122</v>
      </c>
      <c r="AP15" s="22">
        <f>'Original data'!AP23</f>
        <v>0.7481931924765121</v>
      </c>
      <c r="AQ15" s="22">
        <f>'Original data'!AQ23</f>
        <v>0.740423553256255</v>
      </c>
      <c r="AR15" s="22">
        <f>'Original data'!AR23</f>
        <v>0.35864223802087675</v>
      </c>
      <c r="AS15" s="37">
        <f>'Original data'!AS23</f>
        <v>0</v>
      </c>
    </row>
    <row r="16" spans="1:45" ht="12.75">
      <c r="A16" s="9" t="s">
        <v>34</v>
      </c>
      <c r="B16" s="22">
        <f>'Original data'!B24</f>
        <v>0.008577998279339692</v>
      </c>
      <c r="C16" s="22">
        <f>'Original data'!C24</f>
        <v>-0.004780407163590581</v>
      </c>
      <c r="D16" s="22">
        <f>'Original data'!D24</f>
        <v>-0.010198354292254064</v>
      </c>
      <c r="E16" s="22">
        <f>'Original data'!E24</f>
        <v>-0.010759138057817525</v>
      </c>
      <c r="F16" s="22">
        <f>'Original data'!F24</f>
        <v>-0.007054977555778087</v>
      </c>
      <c r="G16" s="22">
        <f>'Original data'!G24</f>
        <v>0.0021893319022234445</v>
      </c>
      <c r="H16" s="22">
        <f>'Original data'!H24</f>
        <v>7.663910945557122E-05</v>
      </c>
      <c r="I16" s="22">
        <f>'Original data'!I24</f>
        <v>-0.020551246797271418</v>
      </c>
      <c r="J16" s="22">
        <f>'Original data'!J24</f>
        <v>-0.021167702918385916</v>
      </c>
      <c r="K16" s="22">
        <f>'Original data'!K24</f>
        <v>-0.0063258668388605135</v>
      </c>
      <c r="L16" s="22">
        <f>'Original data'!L24</f>
        <v>-0.0018570999437788893</v>
      </c>
      <c r="M16" s="22">
        <f>'Original data'!M24</f>
        <v>-0.006627960992524889</v>
      </c>
      <c r="N16" s="22">
        <f>'Original data'!N24</f>
        <v>-0.0001300536567693765</v>
      </c>
      <c r="O16" s="22">
        <f>'Original data'!O24</f>
        <v>-0.015546137512285809</v>
      </c>
      <c r="P16" s="22">
        <f>'Original data'!P24</f>
        <v>-0.01556810370499484</v>
      </c>
      <c r="Q16" s="22">
        <f>'Original data'!Q24</f>
        <v>-0.016709517445098028</v>
      </c>
      <c r="R16" s="22">
        <f>'Original data'!R24</f>
        <v>0.0011903237083280335</v>
      </c>
      <c r="S16" s="22">
        <f>'Original data'!S24</f>
        <v>-0.009833588631803308</v>
      </c>
      <c r="T16" s="22">
        <f>'Original data'!T24</f>
        <v>-0.008154570239841199</v>
      </c>
      <c r="U16" s="22">
        <f>'Original data'!U24</f>
        <v>-0.001057302636429773</v>
      </c>
      <c r="V16" s="37">
        <f>'Original data'!V24</f>
        <v>0</v>
      </c>
      <c r="W16" s="1"/>
      <c r="X16" s="10" t="str">
        <f>'Original data'!X24</f>
        <v>b12</v>
      </c>
      <c r="Y16" s="22">
        <f>'Original data'!Y24</f>
        <v>-0.047846292912767936</v>
      </c>
      <c r="Z16" s="22">
        <f>'Original data'!Z24</f>
        <v>-0.016087784597100193</v>
      </c>
      <c r="AA16" s="22">
        <f>'Original data'!AA24</f>
        <v>-0.009300677403850342</v>
      </c>
      <c r="AB16" s="22">
        <f>'Original data'!AB24</f>
        <v>-0.005783926362684596</v>
      </c>
      <c r="AC16" s="22">
        <f>'Original data'!AC24</f>
        <v>0.0041788748547665466</v>
      </c>
      <c r="AD16" s="22">
        <f>'Original data'!AD24</f>
        <v>0.0016813207113592736</v>
      </c>
      <c r="AE16" s="22">
        <f>'Original data'!AE24</f>
        <v>-0.008041208408778417</v>
      </c>
      <c r="AF16" s="22">
        <f>'Original data'!AF24</f>
        <v>-0.021539548738760333</v>
      </c>
      <c r="AG16" s="22">
        <f>'Original data'!AG24</f>
        <v>-0.011309492269845942</v>
      </c>
      <c r="AH16" s="22">
        <f>'Original data'!AH24</f>
        <v>-0.00796828618469664</v>
      </c>
      <c r="AI16" s="22">
        <f>'Original data'!AI24</f>
        <v>-0.0056672843155566675</v>
      </c>
      <c r="AJ16" s="22">
        <f>'Original data'!AJ24</f>
        <v>-0.006196281078044397</v>
      </c>
      <c r="AK16" s="22">
        <f>'Original data'!AK24</f>
        <v>-8.2141817484652E-05</v>
      </c>
      <c r="AL16" s="22">
        <f>'Original data'!AL24</f>
        <v>0.000621306664240687</v>
      </c>
      <c r="AM16" s="22">
        <f>'Original data'!AM24</f>
        <v>-0.0013758339528724354</v>
      </c>
      <c r="AN16" s="22">
        <f>'Original data'!AN24</f>
        <v>-0.0022184172585781974</v>
      </c>
      <c r="AO16" s="22">
        <f>'Original data'!AO24</f>
        <v>-0.00033746499601565623</v>
      </c>
      <c r="AP16" s="22">
        <f>'Original data'!AP24</f>
        <v>-0.0036283472021901523</v>
      </c>
      <c r="AQ16" s="22">
        <f>'Original data'!AQ24</f>
        <v>-0.007096833876435617</v>
      </c>
      <c r="AR16" s="22">
        <f>'Original data'!AR24</f>
        <v>0.002208114962963992</v>
      </c>
      <c r="AS16" s="37">
        <f>'Original data'!AS24</f>
        <v>0</v>
      </c>
    </row>
    <row r="17" spans="1:45" ht="12.75">
      <c r="A17" s="9" t="s">
        <v>35</v>
      </c>
      <c r="B17" s="22">
        <f>'Original data'!B25</f>
        <v>0.05594641954304909</v>
      </c>
      <c r="C17" s="22">
        <f>'Original data'!C25</f>
        <v>0.08091378858589314</v>
      </c>
      <c r="D17" s="22">
        <f>'Original data'!D25</f>
        <v>0.07879143075155003</v>
      </c>
      <c r="E17" s="22">
        <f>'Original data'!E25</f>
        <v>0.08047762697736575</v>
      </c>
      <c r="F17" s="22">
        <f>'Original data'!F25</f>
        <v>0.08007374277230007</v>
      </c>
      <c r="G17" s="22">
        <f>'Original data'!G25</f>
        <v>0.08435389931181872</v>
      </c>
      <c r="H17" s="22">
        <f>'Original data'!H25</f>
        <v>0.08070380203346117</v>
      </c>
      <c r="I17" s="22">
        <f>'Original data'!I25</f>
        <v>0.08396174463919662</v>
      </c>
      <c r="J17" s="22">
        <f>'Original data'!J25</f>
        <v>0.08271817829341502</v>
      </c>
      <c r="K17" s="22">
        <f>'Original data'!K25</f>
        <v>0.085525993701391</v>
      </c>
      <c r="L17" s="22">
        <f>'Original data'!L25</f>
        <v>0.08233788151408855</v>
      </c>
      <c r="M17" s="22">
        <f>'Original data'!M25</f>
        <v>0.08227225442853711</v>
      </c>
      <c r="N17" s="22">
        <f>'Original data'!N25</f>
        <v>0.08096537478285445</v>
      </c>
      <c r="O17" s="22">
        <f>'Original data'!O25</f>
        <v>0.0881241225916288</v>
      </c>
      <c r="P17" s="22">
        <f>'Original data'!P25</f>
        <v>0.08096828513666444</v>
      </c>
      <c r="Q17" s="22">
        <f>'Original data'!Q25</f>
        <v>0.08156091421642316</v>
      </c>
      <c r="R17" s="22">
        <f>'Original data'!R25</f>
        <v>0.08445049091646496</v>
      </c>
      <c r="S17" s="22">
        <f>'Original data'!S25</f>
        <v>0.0815965510113547</v>
      </c>
      <c r="T17" s="22">
        <f>'Original data'!T25</f>
        <v>0.07906965745971534</v>
      </c>
      <c r="U17" s="22">
        <f>'Original data'!U25</f>
        <v>0.02003076021369904</v>
      </c>
      <c r="V17" s="37">
        <f>'Original data'!V25</f>
        <v>0</v>
      </c>
      <c r="W17" s="1"/>
      <c r="X17" s="10" t="str">
        <f>'Original data'!X25</f>
        <v>b13</v>
      </c>
      <c r="Y17" s="22">
        <f>'Original data'!Y25</f>
        <v>0.05108649629127957</v>
      </c>
      <c r="Z17" s="22">
        <f>'Original data'!Z25</f>
        <v>0.0790120732338149</v>
      </c>
      <c r="AA17" s="22">
        <f>'Original data'!AA25</f>
        <v>0.07590862960132659</v>
      </c>
      <c r="AB17" s="22">
        <f>'Original data'!AB25</f>
        <v>0.07744215727302121</v>
      </c>
      <c r="AC17" s="22">
        <f>'Original data'!AC25</f>
        <v>0.07802414225304354</v>
      </c>
      <c r="AD17" s="22">
        <f>'Original data'!AD25</f>
        <v>0.07838517115452796</v>
      </c>
      <c r="AE17" s="22">
        <f>'Original data'!AE25</f>
        <v>0.07546938505377057</v>
      </c>
      <c r="AF17" s="22">
        <f>'Original data'!AF25</f>
        <v>0.07783503442044727</v>
      </c>
      <c r="AG17" s="22">
        <f>'Original data'!AG25</f>
        <v>0.07720241800551923</v>
      </c>
      <c r="AH17" s="22">
        <f>'Original data'!AH25</f>
        <v>0.07136746816333955</v>
      </c>
      <c r="AI17" s="22">
        <f>'Original data'!AI25</f>
        <v>0.07947679366518326</v>
      </c>
      <c r="AJ17" s="22">
        <f>'Original data'!AJ25</f>
        <v>0.07610138604918472</v>
      </c>
      <c r="AK17" s="22">
        <f>'Original data'!AK25</f>
        <v>0.07969045909585518</v>
      </c>
      <c r="AL17" s="22">
        <f>'Original data'!AL25</f>
        <v>0.07401952283337594</v>
      </c>
      <c r="AM17" s="22">
        <f>'Original data'!AM25</f>
        <v>0.0728058722142873</v>
      </c>
      <c r="AN17" s="22">
        <f>'Original data'!AN25</f>
        <v>0.08105602379344556</v>
      </c>
      <c r="AO17" s="22">
        <f>'Original data'!AO25</f>
        <v>0.08361480506621183</v>
      </c>
      <c r="AP17" s="22">
        <f>'Original data'!AP25</f>
        <v>0.07751379732999472</v>
      </c>
      <c r="AQ17" s="22">
        <f>'Original data'!AQ25</f>
        <v>0.07733085166888115</v>
      </c>
      <c r="AR17" s="22">
        <f>'Original data'!AR25</f>
        <v>0.025405019000740436</v>
      </c>
      <c r="AS17" s="37">
        <f>'Original data'!AS25</f>
        <v>0</v>
      </c>
    </row>
    <row r="18" spans="1:45" ht="12.75">
      <c r="A18" s="9" t="s">
        <v>36</v>
      </c>
      <c r="B18" s="22">
        <f>'Original data'!B26</f>
        <v>-0.002709501534520986</v>
      </c>
      <c r="C18" s="22">
        <f>'Original data'!C26</f>
        <v>0.0007498120840350635</v>
      </c>
      <c r="D18" s="22">
        <f>'Original data'!D26</f>
        <v>-0.0012341534685382568</v>
      </c>
      <c r="E18" s="22">
        <f>'Original data'!E26</f>
        <v>-0.0017203974370435045</v>
      </c>
      <c r="F18" s="22">
        <f>'Original data'!F26</f>
        <v>0.0009821298456737639</v>
      </c>
      <c r="G18" s="22">
        <f>'Original data'!G26</f>
        <v>0.0015894917936143207</v>
      </c>
      <c r="H18" s="22">
        <f>'Original data'!H26</f>
        <v>0.0012355631761706187</v>
      </c>
      <c r="I18" s="22">
        <f>'Original data'!I26</f>
        <v>-0.0049452594368898295</v>
      </c>
      <c r="J18" s="22">
        <f>'Original data'!J26</f>
        <v>-0.005869151309944557</v>
      </c>
      <c r="K18" s="22">
        <f>'Original data'!K26</f>
        <v>-0.0031112524777211987</v>
      </c>
      <c r="L18" s="22">
        <f>'Original data'!L26</f>
        <v>0.0002836158234641864</v>
      </c>
      <c r="M18" s="22">
        <f>'Original data'!M26</f>
        <v>-0.0006604469639729486</v>
      </c>
      <c r="N18" s="22">
        <f>'Original data'!N26</f>
        <v>0.0025461094851067807</v>
      </c>
      <c r="O18" s="22">
        <f>'Original data'!O26</f>
        <v>-0.00387585776939029</v>
      </c>
      <c r="P18" s="22">
        <f>'Original data'!P26</f>
        <v>-0.0036660831439404608</v>
      </c>
      <c r="Q18" s="22">
        <f>'Original data'!Q26</f>
        <v>-0.002089020186436476</v>
      </c>
      <c r="R18" s="22">
        <f>'Original data'!R26</f>
        <v>0.0021615362541209083</v>
      </c>
      <c r="S18" s="22">
        <f>'Original data'!S26</f>
        <v>-0.0009422562700208974</v>
      </c>
      <c r="T18" s="22">
        <f>'Original data'!T26</f>
        <v>-0.0016606503034403432</v>
      </c>
      <c r="U18" s="22">
        <f>'Original data'!U26</f>
        <v>-0.0019499898993964363</v>
      </c>
      <c r="V18" s="37">
        <f>'Original data'!V26</f>
        <v>0</v>
      </c>
      <c r="W18" s="1"/>
      <c r="X18" s="10" t="str">
        <f>'Original data'!X26</f>
        <v>b14</v>
      </c>
      <c r="Y18" s="22">
        <f>'Original data'!Y26</f>
        <v>0.006790690921307886</v>
      </c>
      <c r="Z18" s="22">
        <f>'Original data'!Z26</f>
        <v>-0.005852883993076705</v>
      </c>
      <c r="AA18" s="22">
        <f>'Original data'!AA26</f>
        <v>-0.001825611916000027</v>
      </c>
      <c r="AB18" s="22">
        <f>'Original data'!AB26</f>
        <v>-0.0022936447367683604</v>
      </c>
      <c r="AC18" s="22">
        <f>'Original data'!AC26</f>
        <v>0.0024256347636751356</v>
      </c>
      <c r="AD18" s="22">
        <f>'Original data'!AD26</f>
        <v>0.0008030395929413976</v>
      </c>
      <c r="AE18" s="22">
        <f>'Original data'!AE26</f>
        <v>-0.004481869786343978</v>
      </c>
      <c r="AF18" s="22">
        <f>'Original data'!AF26</f>
        <v>-0.00538265426392651</v>
      </c>
      <c r="AG18" s="22">
        <f>'Original data'!AG26</f>
        <v>-0.004303331558947227</v>
      </c>
      <c r="AH18" s="22">
        <f>'Original data'!AH26</f>
        <v>-0.0041672337822764634</v>
      </c>
      <c r="AI18" s="22">
        <f>'Original data'!AI26</f>
        <v>-0.0031236690518674287</v>
      </c>
      <c r="AJ18" s="22">
        <f>'Original data'!AJ26</f>
        <v>-0.0025297160620552485</v>
      </c>
      <c r="AK18" s="22">
        <f>'Original data'!AK26</f>
        <v>0.0014239788695597326</v>
      </c>
      <c r="AL18" s="22">
        <f>'Original data'!AL26</f>
        <v>-0.0014257684383516206</v>
      </c>
      <c r="AM18" s="22">
        <f>'Original data'!AM26</f>
        <v>-0.001108401975149195</v>
      </c>
      <c r="AN18" s="22">
        <f>'Original data'!AN26</f>
        <v>-0.0013989739608769054</v>
      </c>
      <c r="AO18" s="22">
        <f>'Original data'!AO26</f>
        <v>-0.00018972327366802947</v>
      </c>
      <c r="AP18" s="22">
        <f>'Original data'!AP26</f>
        <v>-0.0013537735934074876</v>
      </c>
      <c r="AQ18" s="22">
        <f>'Original data'!AQ26</f>
        <v>-0.003706138674138388</v>
      </c>
      <c r="AR18" s="22">
        <f>'Original data'!AR26</f>
        <v>0.002126616354633965</v>
      </c>
      <c r="AS18" s="37">
        <f>'Original data'!AS26</f>
        <v>0</v>
      </c>
    </row>
    <row r="19" spans="1:45" ht="12.75">
      <c r="A19" s="9" t="s">
        <v>37</v>
      </c>
      <c r="B19" s="22">
        <f>'Original data'!B27</f>
        <v>-0.0015393800575011602</v>
      </c>
      <c r="C19" s="22">
        <f>'Original data'!C27</f>
        <v>0.030640998556467958</v>
      </c>
      <c r="D19" s="22">
        <f>'Original data'!D27</f>
        <v>0.02807744728960477</v>
      </c>
      <c r="E19" s="22">
        <f>'Original data'!E27</f>
        <v>0.027457737920486176</v>
      </c>
      <c r="F19" s="22">
        <f>'Original data'!F27</f>
        <v>0.028993264276362344</v>
      </c>
      <c r="G19" s="22">
        <f>'Original data'!G27</f>
        <v>0.027126557696438694</v>
      </c>
      <c r="H19" s="22">
        <f>'Original data'!H27</f>
        <v>0.026451896144756605</v>
      </c>
      <c r="I19" s="22">
        <f>'Original data'!I27</f>
        <v>0.025166007859540568</v>
      </c>
      <c r="J19" s="22">
        <f>'Original data'!J27</f>
        <v>0.02706118864954467</v>
      </c>
      <c r="K19" s="22">
        <f>'Original data'!K27</f>
        <v>0.028837887309700976</v>
      </c>
      <c r="L19" s="22">
        <f>'Original data'!L27</f>
        <v>0.0268924266828208</v>
      </c>
      <c r="M19" s="22">
        <f>'Original data'!M27</f>
        <v>0.02636100813863287</v>
      </c>
      <c r="N19" s="22">
        <f>'Original data'!N27</f>
        <v>0.027728801756980406</v>
      </c>
      <c r="O19" s="22">
        <f>'Original data'!O27</f>
        <v>0.027298508608833944</v>
      </c>
      <c r="P19" s="22">
        <f>'Original data'!P27</f>
        <v>0.026950130465029754</v>
      </c>
      <c r="Q19" s="22">
        <f>'Original data'!Q27</f>
        <v>0.025431616537264126</v>
      </c>
      <c r="R19" s="22">
        <f>'Original data'!R27</f>
        <v>0.028101611458216526</v>
      </c>
      <c r="S19" s="22">
        <f>'Original data'!S27</f>
        <v>0.029322132024570437</v>
      </c>
      <c r="T19" s="22">
        <f>'Original data'!T27</f>
        <v>0.031414709264707984</v>
      </c>
      <c r="U19" s="22">
        <f>'Original data'!U27</f>
        <v>0.00557184641036506</v>
      </c>
      <c r="V19" s="37">
        <f>'Original data'!V27</f>
        <v>0</v>
      </c>
      <c r="W19" s="1"/>
      <c r="X19" s="10" t="str">
        <f>'Original data'!X27</f>
        <v>b15</v>
      </c>
      <c r="Y19" s="22">
        <f>'Original data'!Y27</f>
        <v>-0.012156433046704739</v>
      </c>
      <c r="Z19" s="22">
        <f>'Original data'!Z27</f>
        <v>0.03050309679067034</v>
      </c>
      <c r="AA19" s="22">
        <f>'Original data'!AA27</f>
        <v>0.02941066840992367</v>
      </c>
      <c r="AB19" s="22">
        <f>'Original data'!AB27</f>
        <v>0.029508416729563954</v>
      </c>
      <c r="AC19" s="22">
        <f>'Original data'!AC27</f>
        <v>0.03043629173028292</v>
      </c>
      <c r="AD19" s="22">
        <f>'Original data'!AD27</f>
        <v>0.03407759582140027</v>
      </c>
      <c r="AE19" s="22">
        <f>'Original data'!AE27</f>
        <v>0.033419232975717285</v>
      </c>
      <c r="AF19" s="22">
        <f>'Original data'!AF27</f>
        <v>0.027457016938105684</v>
      </c>
      <c r="AG19" s="22">
        <f>'Original data'!AG27</f>
        <v>0.027931306753377176</v>
      </c>
      <c r="AH19" s="22">
        <f>'Original data'!AH27</f>
        <v>0.02902108267529683</v>
      </c>
      <c r="AI19" s="22">
        <f>'Original data'!AI27</f>
        <v>0.02866589322200079</v>
      </c>
      <c r="AJ19" s="22">
        <f>'Original data'!AJ27</f>
        <v>0.02826970477056736</v>
      </c>
      <c r="AK19" s="22">
        <f>'Original data'!AK27</f>
        <v>0.0295656682383733</v>
      </c>
      <c r="AL19" s="22">
        <f>'Original data'!AL27</f>
        <v>0.02891512016319434</v>
      </c>
      <c r="AM19" s="22">
        <f>'Original data'!AM27</f>
        <v>0.029260183573035232</v>
      </c>
      <c r="AN19" s="22">
        <f>'Original data'!AN27</f>
        <v>0.028354572682778786</v>
      </c>
      <c r="AO19" s="22">
        <f>'Original data'!AO27</f>
        <v>0.02857675871894747</v>
      </c>
      <c r="AP19" s="22">
        <f>'Original data'!AP27</f>
        <v>0.03206964256758012</v>
      </c>
      <c r="AQ19" s="22">
        <f>'Original data'!AQ27</f>
        <v>0.03581768691614448</v>
      </c>
      <c r="AR19" s="22">
        <f>'Original data'!AR27</f>
        <v>0.00845942905407476</v>
      </c>
      <c r="AS19" s="37">
        <f>'Original data'!AS27</f>
        <v>0</v>
      </c>
    </row>
    <row r="20" spans="1:45" ht="12.75">
      <c r="A20" s="9" t="s">
        <v>38</v>
      </c>
      <c r="B20" s="22">
        <f>'Original data'!B28</f>
        <v>-0.010340068964642186</v>
      </c>
      <c r="C20" s="22">
        <f>'Original data'!C28</f>
        <v>0.004153518303137415</v>
      </c>
      <c r="D20" s="22">
        <f>'Original data'!D28</f>
        <v>0.00965448383083917</v>
      </c>
      <c r="E20" s="22">
        <f>'Original data'!E28</f>
        <v>0.011395138143908187</v>
      </c>
      <c r="F20" s="22">
        <f>'Original data'!F28</f>
        <v>0.00564568966693089</v>
      </c>
      <c r="G20" s="22">
        <f>'Original data'!G28</f>
        <v>-0.0026492354501908367</v>
      </c>
      <c r="H20" s="22">
        <f>'Original data'!H28</f>
        <v>-0.0005985510325596102</v>
      </c>
      <c r="I20" s="22">
        <f>'Original data'!I28</f>
        <v>0.018545739513335956</v>
      </c>
      <c r="J20" s="22">
        <f>'Original data'!J28</f>
        <v>0.020174473784576263</v>
      </c>
      <c r="K20" s="22">
        <f>'Original data'!K28</f>
        <v>0.005583122943451783</v>
      </c>
      <c r="L20" s="22">
        <f>'Original data'!L28</f>
        <v>0.0042531107454006865</v>
      </c>
      <c r="M20" s="22">
        <f>'Original data'!M28</f>
        <v>0.003444110442501763</v>
      </c>
      <c r="N20" s="22">
        <f>'Original data'!N28</f>
        <v>0.0021499857406721314</v>
      </c>
      <c r="O20" s="22">
        <f>'Original data'!O28</f>
        <v>0.013800031698133236</v>
      </c>
      <c r="P20" s="22">
        <f>'Original data'!P28</f>
        <v>0.016627591485902322</v>
      </c>
      <c r="Q20" s="22">
        <f>'Original data'!Q28</f>
        <v>0.01699699474067292</v>
      </c>
      <c r="R20" s="22">
        <f>'Original data'!R28</f>
        <v>0.0019459196784883685</v>
      </c>
      <c r="S20" s="22">
        <f>'Original data'!S28</f>
        <v>0.009564548421560317</v>
      </c>
      <c r="T20" s="22">
        <f>'Original data'!T28</f>
        <v>0.008370786904636024</v>
      </c>
      <c r="U20" s="22">
        <f>'Original data'!U28</f>
        <v>-0.012702268639201236</v>
      </c>
      <c r="V20" s="37">
        <f>'Original data'!V28</f>
        <v>0</v>
      </c>
      <c r="W20" s="1"/>
      <c r="X20" s="10" t="str">
        <f>'Original data'!X28</f>
        <v>b16</v>
      </c>
      <c r="Y20" s="22">
        <f>'Original data'!Y28</f>
        <v>0.03633025860468893</v>
      </c>
      <c r="Z20" s="22">
        <f>'Original data'!Z28</f>
        <v>0.014516824339373612</v>
      </c>
      <c r="AA20" s="22">
        <f>'Original data'!AA28</f>
        <v>0.010384560195470974</v>
      </c>
      <c r="AB20" s="22">
        <f>'Original data'!AB28</f>
        <v>0.009367264991576826</v>
      </c>
      <c r="AC20" s="22">
        <f>'Original data'!AC28</f>
        <v>-0.0005336562003199258</v>
      </c>
      <c r="AD20" s="22">
        <f>'Original data'!AD28</f>
        <v>-0.0001639718068909816</v>
      </c>
      <c r="AE20" s="22">
        <f>'Original data'!AE28</f>
        <v>0.003407765461386555</v>
      </c>
      <c r="AF20" s="22">
        <f>'Original data'!AF28</f>
        <v>0.017261316164994357</v>
      </c>
      <c r="AG20" s="22">
        <f>'Original data'!AG28</f>
        <v>0.013673396460070923</v>
      </c>
      <c r="AH20" s="22">
        <f>'Original data'!AH28</f>
        <v>0.006539677406248761</v>
      </c>
      <c r="AI20" s="22">
        <f>'Original data'!AI28</f>
        <v>0.007792088539570079</v>
      </c>
      <c r="AJ20" s="22">
        <f>'Original data'!AJ28</f>
        <v>0.008929972468842607</v>
      </c>
      <c r="AK20" s="22">
        <f>'Original data'!AK28</f>
        <v>0.0004370713575458961</v>
      </c>
      <c r="AL20" s="22">
        <f>'Original data'!AL28</f>
        <v>0.0020982503954602547</v>
      </c>
      <c r="AM20" s="22">
        <f>'Original data'!AM28</f>
        <v>-0.0011748422561777823</v>
      </c>
      <c r="AN20" s="22">
        <f>'Original data'!AN28</f>
        <v>0.004585023586217727</v>
      </c>
      <c r="AO20" s="22">
        <f>'Original data'!AO28</f>
        <v>0.003759095608825937</v>
      </c>
      <c r="AP20" s="22">
        <f>'Original data'!AP28</f>
        <v>0.006317696571118477</v>
      </c>
      <c r="AQ20" s="22">
        <f>'Original data'!AQ28</f>
        <v>0.008456943168303342</v>
      </c>
      <c r="AR20" s="22">
        <f>'Original data'!AR28</f>
        <v>0.0019749901807990643</v>
      </c>
      <c r="AS20" s="37">
        <f>'Original data'!AS28</f>
        <v>0</v>
      </c>
    </row>
    <row r="21" spans="1:45" ht="13.5" thickBot="1">
      <c r="A21" s="12" t="s">
        <v>39</v>
      </c>
      <c r="B21" s="22">
        <f>'Original data'!B29</f>
        <v>-0.03849011190686105</v>
      </c>
      <c r="C21" s="22">
        <f>'Original data'!C29</f>
        <v>-0.06557235103745293</v>
      </c>
      <c r="D21" s="22">
        <f>'Original data'!D29</f>
        <v>-0.06536954306686366</v>
      </c>
      <c r="E21" s="22">
        <f>'Original data'!E29</f>
        <v>-0.06517024787082988</v>
      </c>
      <c r="F21" s="22">
        <f>'Original data'!F29</f>
        <v>-0.06507087307600458</v>
      </c>
      <c r="G21" s="22">
        <f>'Original data'!G29</f>
        <v>-0.06509552704167397</v>
      </c>
      <c r="H21" s="22">
        <f>'Original data'!H29</f>
        <v>-0.06466385162735173</v>
      </c>
      <c r="I21" s="22">
        <f>'Original data'!I29</f>
        <v>-0.06497775642999928</v>
      </c>
      <c r="J21" s="22">
        <f>'Original data'!J29</f>
        <v>-0.0654488141440438</v>
      </c>
      <c r="K21" s="22">
        <f>'Original data'!K29</f>
        <v>-0.06565750504616394</v>
      </c>
      <c r="L21" s="22">
        <f>'Original data'!L29</f>
        <v>-0.0658681161879289</v>
      </c>
      <c r="M21" s="22">
        <f>'Original data'!M29</f>
        <v>-0.06558449239852261</v>
      </c>
      <c r="N21" s="22">
        <f>'Original data'!N29</f>
        <v>-0.06533581165776614</v>
      </c>
      <c r="O21" s="22">
        <f>'Original data'!O29</f>
        <v>-0.0657002383237836</v>
      </c>
      <c r="P21" s="22">
        <f>'Original data'!P29</f>
        <v>-0.06531775965217437</v>
      </c>
      <c r="Q21" s="22">
        <f>'Original data'!Q29</f>
        <v>-0.0649055664663525</v>
      </c>
      <c r="R21" s="22">
        <f>'Original data'!R29</f>
        <v>-0.06474089584614359</v>
      </c>
      <c r="S21" s="22">
        <f>'Original data'!S29</f>
        <v>-0.06499040225854563</v>
      </c>
      <c r="T21" s="22">
        <f>'Original data'!T29</f>
        <v>-0.06439402761649084</v>
      </c>
      <c r="U21" s="22">
        <f>'Original data'!U29</f>
        <v>-0.034237604060251406</v>
      </c>
      <c r="V21" s="38">
        <f>'Original data'!V29</f>
        <v>0</v>
      </c>
      <c r="W21" s="1"/>
      <c r="X21" s="11" t="str">
        <f>'Original data'!X29</f>
        <v>b17</v>
      </c>
      <c r="Y21" s="24">
        <f>'Original data'!Y29</f>
        <v>-0.038269146585124134</v>
      </c>
      <c r="Z21" s="24">
        <f>'Original data'!Z29</f>
        <v>-0.0657134659436888</v>
      </c>
      <c r="AA21" s="24">
        <f>'Original data'!AA29</f>
        <v>-0.06607873407737158</v>
      </c>
      <c r="AB21" s="24">
        <f>'Original data'!AB29</f>
        <v>-0.06531496944925544</v>
      </c>
      <c r="AC21" s="24">
        <f>'Original data'!AC29</f>
        <v>-0.06582004337047248</v>
      </c>
      <c r="AD21" s="24">
        <f>'Original data'!AD29</f>
        <v>-0.06647116531134524</v>
      </c>
      <c r="AE21" s="24">
        <f>'Original data'!AE29</f>
        <v>-0.06640065304821854</v>
      </c>
      <c r="AF21" s="24">
        <f>'Original data'!AF29</f>
        <v>-0.06499926470607019</v>
      </c>
      <c r="AG21" s="24">
        <f>'Original data'!AG29</f>
        <v>-0.06547005192560304</v>
      </c>
      <c r="AH21" s="24">
        <f>'Original data'!AH29</f>
        <v>-0.0647760372073455</v>
      </c>
      <c r="AI21" s="24">
        <f>'Original data'!AI29</f>
        <v>-0.06556794834447234</v>
      </c>
      <c r="AJ21" s="24">
        <f>'Original data'!AJ29</f>
        <v>-0.06501448642938437</v>
      </c>
      <c r="AK21" s="24">
        <f>'Original data'!AK29</f>
        <v>-0.06596034314751961</v>
      </c>
      <c r="AL21" s="24">
        <f>'Original data'!AL29</f>
        <v>-0.06510280846494712</v>
      </c>
      <c r="AM21" s="24">
        <f>'Original data'!AM29</f>
        <v>-0.06517549374226751</v>
      </c>
      <c r="AN21" s="24">
        <f>'Original data'!AN29</f>
        <v>-0.06554353537570355</v>
      </c>
      <c r="AO21" s="24">
        <f>'Original data'!AO29</f>
        <v>-0.06528804705930161</v>
      </c>
      <c r="AP21" s="24">
        <f>'Original data'!AP29</f>
        <v>-0.06523327750961366</v>
      </c>
      <c r="AQ21" s="24">
        <f>'Original data'!AQ29</f>
        <v>-0.06509807997762204</v>
      </c>
      <c r="AR21" s="24">
        <f>'Original data'!AR29</f>
        <v>-0.03374355392464681</v>
      </c>
      <c r="AS21" s="38">
        <f>'Original data'!AS29</f>
        <v>0</v>
      </c>
    </row>
    <row r="22" spans="1:45" ht="12.75">
      <c r="A22" s="87" t="s">
        <v>40</v>
      </c>
      <c r="B22" s="20">
        <f>'Original data'!B30</f>
        <v>-25.788661920873984</v>
      </c>
      <c r="C22" s="20">
        <f>'Original data'!C30</f>
        <v>5.392236192942885</v>
      </c>
      <c r="D22" s="20">
        <f>'Original data'!D30</f>
        <v>-3.4257461000004827</v>
      </c>
      <c r="E22" s="20">
        <f>'Original data'!E30</f>
        <v>0.024108885942192515</v>
      </c>
      <c r="F22" s="20">
        <f>'Original data'!F30</f>
        <v>-4.3432528931309635</v>
      </c>
      <c r="G22" s="20">
        <f>'Original data'!G30</f>
        <v>8.27774667431812</v>
      </c>
      <c r="H22" s="20">
        <f>'Original data'!H30</f>
        <v>4.99947115447256</v>
      </c>
      <c r="I22" s="20">
        <f>'Original data'!I30</f>
        <v>0.4361584820239536</v>
      </c>
      <c r="J22" s="20">
        <f>'Original data'!J30</f>
        <v>1.1741769224364402</v>
      </c>
      <c r="K22" s="20">
        <f>'Original data'!K30</f>
        <v>-2.061958151055854</v>
      </c>
      <c r="L22" s="20">
        <f>'Original data'!L30</f>
        <v>5.451112067468662</v>
      </c>
      <c r="M22" s="20">
        <f>'Original data'!M30</f>
        <v>-1.8656473016901511</v>
      </c>
      <c r="N22" s="20">
        <f>'Original data'!N30</f>
        <v>9.538575585310873</v>
      </c>
      <c r="O22" s="20">
        <f>'Original data'!O30</f>
        <v>1.4264889909468996</v>
      </c>
      <c r="P22" s="20">
        <f>'Original data'!P30</f>
        <v>4.812617703469698</v>
      </c>
      <c r="Q22" s="20">
        <f>'Original data'!Q30</f>
        <v>-5.128480974813982</v>
      </c>
      <c r="R22" s="20">
        <f>'Original data'!R30</f>
        <v>-9.364475175969865</v>
      </c>
      <c r="S22" s="20">
        <f>'Original data'!S30</f>
        <v>-8.251003292300211</v>
      </c>
      <c r="T22" s="20">
        <f>'Original data'!T30</f>
        <v>-7.0921287703705405</v>
      </c>
      <c r="U22" s="20">
        <f>'Original data'!U30</f>
        <v>-1.5743434972538246</v>
      </c>
      <c r="V22" s="36" t="str">
        <f>'Original data'!V30</f>
        <v> </v>
      </c>
      <c r="W22" s="1"/>
      <c r="X22" s="10" t="str">
        <f>'Original data'!X30</f>
        <v>a1</v>
      </c>
      <c r="Y22" s="22">
        <f>'Original data'!Y30</f>
        <v>-29.60421243854934</v>
      </c>
      <c r="Z22" s="22">
        <f>'Original data'!Z30</f>
        <v>13.559546673012361</v>
      </c>
      <c r="AA22" s="22">
        <f>'Original data'!AA30</f>
        <v>0.053077249771533275</v>
      </c>
      <c r="AB22" s="22">
        <f>'Original data'!AB30</f>
        <v>-3.60231206407526</v>
      </c>
      <c r="AC22" s="22">
        <f>'Original data'!AC30</f>
        <v>8.302621608121202</v>
      </c>
      <c r="AD22" s="22">
        <f>'Original data'!AD30</f>
        <v>9.359190470769661</v>
      </c>
      <c r="AE22" s="22">
        <f>'Original data'!AE30</f>
        <v>-8.283630685518814</v>
      </c>
      <c r="AF22" s="22">
        <f>'Original data'!AF30</f>
        <v>-6.061875168766283</v>
      </c>
      <c r="AG22" s="22">
        <f>'Original data'!AG30</f>
        <v>-5.547734842877853</v>
      </c>
      <c r="AH22" s="22">
        <f>'Original data'!AH30</f>
        <v>-3.3538765051174932</v>
      </c>
      <c r="AI22" s="22">
        <f>'Original data'!AI30</f>
        <v>6.777005782953363</v>
      </c>
      <c r="AJ22" s="22">
        <f>'Original data'!AJ30</f>
        <v>-4.2425697348758336</v>
      </c>
      <c r="AK22" s="22">
        <f>'Original data'!AK30</f>
        <v>1.8049386752017647</v>
      </c>
      <c r="AL22" s="22">
        <f>'Original data'!AL30</f>
        <v>-0.4520885060858806</v>
      </c>
      <c r="AM22" s="22">
        <f>'Original data'!AM30</f>
        <v>-5.97692861949066</v>
      </c>
      <c r="AN22" s="22">
        <f>'Original data'!AN30</f>
        <v>-3.7853709593164844</v>
      </c>
      <c r="AO22" s="22">
        <f>'Original data'!AO30</f>
        <v>0.6686439757269387</v>
      </c>
      <c r="AP22" s="22">
        <f>'Original data'!AP30</f>
        <v>2.3571505922204885</v>
      </c>
      <c r="AQ22" s="22">
        <f>'Original data'!AQ30</f>
        <v>-1.5757879416526448</v>
      </c>
      <c r="AR22" s="22">
        <f>'Original data'!AR30</f>
        <v>-1.4921464732637366</v>
      </c>
      <c r="AS22" s="36">
        <f>'Original data'!AS30</f>
        <v>0</v>
      </c>
    </row>
    <row r="23" spans="1:45" ht="12.75">
      <c r="A23" s="9" t="s">
        <v>41</v>
      </c>
      <c r="B23" s="22">
        <f>'Original data'!B31</f>
        <v>-8.31060367806322</v>
      </c>
      <c r="C23" s="22">
        <f>'Original data'!C31</f>
        <v>-1.7885189268563906</v>
      </c>
      <c r="D23" s="22">
        <f>'Original data'!D31</f>
        <v>-1.993247927084847</v>
      </c>
      <c r="E23" s="22">
        <f>'Original data'!E31</f>
        <v>-1.8327057291479958</v>
      </c>
      <c r="F23" s="22">
        <f>'Original data'!F31</f>
        <v>-1.765445970507142</v>
      </c>
      <c r="G23" s="22">
        <f>'Original data'!G31</f>
        <v>-2.7828301145321133</v>
      </c>
      <c r="H23" s="22">
        <f>'Original data'!H31</f>
        <v>-2.3878572104848796</v>
      </c>
      <c r="I23" s="22">
        <f>'Original data'!I31</f>
        <v>-3.1198178910326853</v>
      </c>
      <c r="J23" s="22">
        <f>'Original data'!J31</f>
        <v>-3.053477869508369</v>
      </c>
      <c r="K23" s="22">
        <f>'Original data'!K31</f>
        <v>-2.7247869232620117</v>
      </c>
      <c r="L23" s="22">
        <f>'Original data'!L31</f>
        <v>-2.380113815861659</v>
      </c>
      <c r="M23" s="22">
        <f>'Original data'!M31</f>
        <v>-3.3317325129945043</v>
      </c>
      <c r="N23" s="22">
        <f>'Original data'!N31</f>
        <v>-1.9194210551814432</v>
      </c>
      <c r="O23" s="22">
        <f>'Original data'!O31</f>
        <v>-1.528643219865099</v>
      </c>
      <c r="P23" s="22">
        <f>'Original data'!P31</f>
        <v>-1.8868685345665914</v>
      </c>
      <c r="Q23" s="22">
        <f>'Original data'!Q31</f>
        <v>-1.5315427329640283</v>
      </c>
      <c r="R23" s="22">
        <f>'Original data'!R31</f>
        <v>-1.9946948941910643</v>
      </c>
      <c r="S23" s="22">
        <f>'Original data'!S31</f>
        <v>-0.8106171691558759</v>
      </c>
      <c r="T23" s="22">
        <f>'Original data'!T31</f>
        <v>-3.1133521754377735</v>
      </c>
      <c r="U23" s="22">
        <f>'Original data'!U31</f>
        <v>-0.9330408598733041</v>
      </c>
      <c r="V23" s="37">
        <f>'Original data'!V31</f>
        <v>0</v>
      </c>
      <c r="W23" s="1"/>
      <c r="X23" s="10" t="str">
        <f>'Original data'!X31</f>
        <v>a2</v>
      </c>
      <c r="Y23" s="22">
        <f>'Original data'!Y31</f>
        <v>-6.567470501005172</v>
      </c>
      <c r="Z23" s="22">
        <f>'Original data'!Z31</f>
        <v>1.9827031244441333</v>
      </c>
      <c r="AA23" s="22">
        <f>'Original data'!AA31</f>
        <v>-0.06206263355311378</v>
      </c>
      <c r="AB23" s="22">
        <f>'Original data'!AB31</f>
        <v>0.4337617635330494</v>
      </c>
      <c r="AC23" s="22">
        <f>'Original data'!AC31</f>
        <v>-1.7329492737850278</v>
      </c>
      <c r="AD23" s="22">
        <f>'Original data'!AD31</f>
        <v>-0.6737831191667175</v>
      </c>
      <c r="AE23" s="22">
        <f>'Original data'!AE31</f>
        <v>-0.700621231129538</v>
      </c>
      <c r="AF23" s="22">
        <f>'Original data'!AF31</f>
        <v>-0.3159988072901472</v>
      </c>
      <c r="AG23" s="22">
        <f>'Original data'!AG31</f>
        <v>0.7808391018455183</v>
      </c>
      <c r="AH23" s="22">
        <f>'Original data'!AH31</f>
        <v>-1.1773244147928241</v>
      </c>
      <c r="AI23" s="22">
        <f>'Original data'!AI31</f>
        <v>-0.2628530543829626</v>
      </c>
      <c r="AJ23" s="22">
        <f>'Original data'!AJ31</f>
        <v>1.0338053681692658</v>
      </c>
      <c r="AK23" s="22">
        <f>'Original data'!AK31</f>
        <v>-0.5825601743433391</v>
      </c>
      <c r="AL23" s="22">
        <f>'Original data'!AL31</f>
        <v>-0.3267498027684127</v>
      </c>
      <c r="AM23" s="22">
        <f>'Original data'!AM31</f>
        <v>-0.11247595100655058</v>
      </c>
      <c r="AN23" s="22">
        <f>'Original data'!AN31</f>
        <v>0.8069780596679729</v>
      </c>
      <c r="AO23" s="22">
        <f>'Original data'!AO31</f>
        <v>0.3944813707612299</v>
      </c>
      <c r="AP23" s="22">
        <f>'Original data'!AP31</f>
        <v>0.3659646620003194</v>
      </c>
      <c r="AQ23" s="22">
        <f>'Original data'!AQ31</f>
        <v>1.4599859095905545</v>
      </c>
      <c r="AR23" s="22">
        <f>'Original data'!AR31</f>
        <v>2.571411522271391</v>
      </c>
      <c r="AS23" s="37">
        <f>'Original data'!AS31</f>
        <v>0</v>
      </c>
    </row>
    <row r="24" spans="1:45" ht="12.75">
      <c r="A24" s="9" t="s">
        <v>42</v>
      </c>
      <c r="B24" s="22">
        <f>'Original data'!B32</f>
        <v>1.4951441320423546</v>
      </c>
      <c r="C24" s="22">
        <f>'Original data'!C32</f>
        <v>-0.423743339701097</v>
      </c>
      <c r="D24" s="22">
        <f>'Original data'!D32</f>
        <v>-0.11963997074472078</v>
      </c>
      <c r="E24" s="22">
        <f>'Original data'!E32</f>
        <v>-0.4171519935098822</v>
      </c>
      <c r="F24" s="22">
        <f>'Original data'!F32</f>
        <v>-0.45041143361403496</v>
      </c>
      <c r="G24" s="22">
        <f>'Original data'!G32</f>
        <v>-0.13517891220843814</v>
      </c>
      <c r="H24" s="22">
        <f>'Original data'!H32</f>
        <v>-0.5823167259084664</v>
      </c>
      <c r="I24" s="22">
        <f>'Original data'!I32</f>
        <v>-0.3479305415851369</v>
      </c>
      <c r="J24" s="22">
        <f>'Original data'!J32</f>
        <v>-0.596206558758256</v>
      </c>
      <c r="K24" s="22">
        <f>'Original data'!K32</f>
        <v>-0.9768376009668897</v>
      </c>
      <c r="L24" s="22">
        <f>'Original data'!L32</f>
        <v>-0.7669430391822543</v>
      </c>
      <c r="M24" s="22">
        <f>'Original data'!M32</f>
        <v>-0.3418572757841114</v>
      </c>
      <c r="N24" s="22">
        <f>'Original data'!N32</f>
        <v>-0.3253340137687686</v>
      </c>
      <c r="O24" s="22">
        <f>'Original data'!O32</f>
        <v>-0.5907210634420582</v>
      </c>
      <c r="P24" s="22">
        <f>'Original data'!P32</f>
        <v>-0.729078650464829</v>
      </c>
      <c r="Q24" s="22">
        <f>'Original data'!Q32</f>
        <v>-0.20585243057337255</v>
      </c>
      <c r="R24" s="22">
        <f>'Original data'!R32</f>
        <v>-0.24406849107579742</v>
      </c>
      <c r="S24" s="22">
        <f>'Original data'!S32</f>
        <v>-0.5933524397347876</v>
      </c>
      <c r="T24" s="22">
        <f>'Original data'!T32</f>
        <v>-0.044315425041876515</v>
      </c>
      <c r="U24" s="22">
        <f>'Original data'!U32</f>
        <v>-1.304852613265028</v>
      </c>
      <c r="V24" s="37">
        <f>'Original data'!V32</f>
        <v>0</v>
      </c>
      <c r="W24" s="1"/>
      <c r="X24" s="10" t="str">
        <f>'Original data'!X32</f>
        <v>a3</v>
      </c>
      <c r="Y24" s="22">
        <f>'Original data'!Y32</f>
        <v>1.538758887839594</v>
      </c>
      <c r="Z24" s="22">
        <f>'Original data'!Z32</f>
        <v>-0.4528797547061869</v>
      </c>
      <c r="AA24" s="22">
        <f>'Original data'!AA32</f>
        <v>-0.13602286044438075</v>
      </c>
      <c r="AB24" s="22">
        <f>'Original data'!AB32</f>
        <v>-0.5753668209789415</v>
      </c>
      <c r="AC24" s="22">
        <f>'Original data'!AC32</f>
        <v>-0.293933898058017</v>
      </c>
      <c r="AD24" s="22">
        <f>'Original data'!AD32</f>
        <v>-0.2577207101686037</v>
      </c>
      <c r="AE24" s="22">
        <f>'Original data'!AE32</f>
        <v>-0.45147737453062686</v>
      </c>
      <c r="AF24" s="22">
        <f>'Original data'!AF32</f>
        <v>-0.5157836526185181</v>
      </c>
      <c r="AG24" s="22">
        <f>'Original data'!AG32</f>
        <v>0.008610632915948963</v>
      </c>
      <c r="AH24" s="22">
        <f>'Original data'!AH32</f>
        <v>-0.36033754789697303</v>
      </c>
      <c r="AI24" s="22">
        <f>'Original data'!AI32</f>
        <v>0.20233425065260208</v>
      </c>
      <c r="AJ24" s="22">
        <f>'Original data'!AJ32</f>
        <v>-0.1308422826615135</v>
      </c>
      <c r="AK24" s="22">
        <f>'Original data'!AK32</f>
        <v>-0.01612107006946635</v>
      </c>
      <c r="AL24" s="22">
        <f>'Original data'!AL32</f>
        <v>-0.1407515192064518</v>
      </c>
      <c r="AM24" s="22">
        <f>'Original data'!AM32</f>
        <v>-0.42074331935197706</v>
      </c>
      <c r="AN24" s="22">
        <f>'Original data'!AN32</f>
        <v>-0.3466395503341124</v>
      </c>
      <c r="AO24" s="22">
        <f>'Original data'!AO32</f>
        <v>0.09974955711929605</v>
      </c>
      <c r="AP24" s="22">
        <f>'Original data'!AP32</f>
        <v>-0.1958917444070853</v>
      </c>
      <c r="AQ24" s="22">
        <f>'Original data'!AQ32</f>
        <v>0.09846208205273821</v>
      </c>
      <c r="AR24" s="22">
        <f>'Original data'!AR32</f>
        <v>-0.4027388495720504</v>
      </c>
      <c r="AS24" s="37">
        <f>'Original data'!AS32</f>
        <v>0</v>
      </c>
    </row>
    <row r="25" spans="1:45" ht="12.75">
      <c r="A25" s="9" t="s">
        <v>43</v>
      </c>
      <c r="B25" s="22">
        <f>'Original data'!B33</f>
        <v>-2.8881070574985284</v>
      </c>
      <c r="C25" s="22">
        <f>'Original data'!C33</f>
        <v>-0.03746335893452591</v>
      </c>
      <c r="D25" s="22">
        <f>'Original data'!D33</f>
        <v>-0.04074266578772582</v>
      </c>
      <c r="E25" s="22">
        <f>'Original data'!E33</f>
        <v>0.14792376829387166</v>
      </c>
      <c r="F25" s="22">
        <f>'Original data'!F33</f>
        <v>-0.07492525765206241</v>
      </c>
      <c r="G25" s="22">
        <f>'Original data'!G33</f>
        <v>-0.4775180422967079</v>
      </c>
      <c r="H25" s="22">
        <f>'Original data'!H33</f>
        <v>-0.4266680023239928</v>
      </c>
      <c r="I25" s="22">
        <f>'Original data'!I33</f>
        <v>-0.5093767773712384</v>
      </c>
      <c r="J25" s="22">
        <f>'Original data'!J33</f>
        <v>-0.6235277422113172</v>
      </c>
      <c r="K25" s="22">
        <f>'Original data'!K33</f>
        <v>-0.5654749901544117</v>
      </c>
      <c r="L25" s="22">
        <f>'Original data'!L33</f>
        <v>-0.3293936648478458</v>
      </c>
      <c r="M25" s="22">
        <f>'Original data'!M33</f>
        <v>-0.03414887098405324</v>
      </c>
      <c r="N25" s="22">
        <f>'Original data'!N33</f>
        <v>0.0789113279997681</v>
      </c>
      <c r="O25" s="22">
        <f>'Original data'!O33</f>
        <v>0.16939073244944933</v>
      </c>
      <c r="P25" s="22">
        <f>'Original data'!P33</f>
        <v>0.028205379396098764</v>
      </c>
      <c r="Q25" s="22">
        <f>'Original data'!Q33</f>
        <v>0.11047813244405293</v>
      </c>
      <c r="R25" s="22">
        <f>'Original data'!R33</f>
        <v>0.1398165420931083</v>
      </c>
      <c r="S25" s="22">
        <f>'Original data'!S33</f>
        <v>-0.1403114533565466</v>
      </c>
      <c r="T25" s="22">
        <f>'Original data'!T33</f>
        <v>-0.17499761829096042</v>
      </c>
      <c r="U25" s="22">
        <f>'Original data'!U33</f>
        <v>-0.5384269826091405</v>
      </c>
      <c r="V25" s="37">
        <f>'Original data'!V33</f>
        <v>0</v>
      </c>
      <c r="W25" s="1"/>
      <c r="X25" s="10" t="str">
        <f>'Original data'!X33</f>
        <v>a4</v>
      </c>
      <c r="Y25" s="22">
        <f>'Original data'!Y33</f>
        <v>-1.3140303513744258</v>
      </c>
      <c r="Z25" s="22">
        <f>'Original data'!Z33</f>
        <v>0.25481823827766303</v>
      </c>
      <c r="AA25" s="22">
        <f>'Original data'!AA33</f>
        <v>0.07733102190659072</v>
      </c>
      <c r="AB25" s="22">
        <f>'Original data'!AB33</f>
        <v>0.538570869469913</v>
      </c>
      <c r="AC25" s="22">
        <f>'Original data'!AC33</f>
        <v>0.9237723363443061</v>
      </c>
      <c r="AD25" s="22">
        <f>'Original data'!AD33</f>
        <v>1.124286677852421</v>
      </c>
      <c r="AE25" s="22">
        <f>'Original data'!AE33</f>
        <v>1.5489386408284536</v>
      </c>
      <c r="AF25" s="22">
        <f>'Original data'!AF33</f>
        <v>0.606516102819296</v>
      </c>
      <c r="AG25" s="22">
        <f>'Original data'!AG33</f>
        <v>0.372354974646148</v>
      </c>
      <c r="AH25" s="22">
        <f>'Original data'!AH33</f>
        <v>1.231629333136769</v>
      </c>
      <c r="AI25" s="22">
        <f>'Original data'!AI33</f>
        <v>0.7704590843577263</v>
      </c>
      <c r="AJ25" s="22">
        <f>'Original data'!AJ33</f>
        <v>0.3440024713392749</v>
      </c>
      <c r="AK25" s="22">
        <f>'Original data'!AK33</f>
        <v>0.5355214698602022</v>
      </c>
      <c r="AL25" s="22">
        <f>'Original data'!AL33</f>
        <v>0.6734622954806702</v>
      </c>
      <c r="AM25" s="22">
        <f>'Original data'!AM33</f>
        <v>0.7935749672250497</v>
      </c>
      <c r="AN25" s="22">
        <f>'Original data'!AN33</f>
        <v>0.6938496132158001</v>
      </c>
      <c r="AO25" s="22">
        <f>'Original data'!AO33</f>
        <v>0.802612762047765</v>
      </c>
      <c r="AP25" s="22">
        <f>'Original data'!AP33</f>
        <v>0.49809014227930165</v>
      </c>
      <c r="AQ25" s="22">
        <f>'Original data'!AQ33</f>
        <v>0.010886543804473625</v>
      </c>
      <c r="AR25" s="22">
        <f>'Original data'!AR33</f>
        <v>-0.015473803528703688</v>
      </c>
      <c r="AS25" s="37">
        <f>'Original data'!AS33</f>
        <v>0</v>
      </c>
    </row>
    <row r="26" spans="1:45" ht="12.75">
      <c r="A26" s="9" t="s">
        <v>44</v>
      </c>
      <c r="B26" s="22">
        <f>'Original data'!B34</f>
        <v>-1.2530436916342875</v>
      </c>
      <c r="C26" s="22">
        <f>'Original data'!C34</f>
        <v>0.05588533811346362</v>
      </c>
      <c r="D26" s="22">
        <f>'Original data'!D34</f>
        <v>0.019799398639547883</v>
      </c>
      <c r="E26" s="22">
        <f>'Original data'!E34</f>
        <v>-0.11312525795542215</v>
      </c>
      <c r="F26" s="22">
        <f>'Original data'!F34</f>
        <v>-0.12803105100043863</v>
      </c>
      <c r="G26" s="22">
        <f>'Original data'!G34</f>
        <v>-0.012233694763241348</v>
      </c>
      <c r="H26" s="22">
        <f>'Original data'!H34</f>
        <v>-0.18849110832623556</v>
      </c>
      <c r="I26" s="22">
        <f>'Original data'!I34</f>
        <v>-0.18421624322416005</v>
      </c>
      <c r="J26" s="22">
        <f>'Original data'!J34</f>
        <v>-0.2360270076118112</v>
      </c>
      <c r="K26" s="22">
        <f>'Original data'!K34</f>
        <v>-0.14355559198808976</v>
      </c>
      <c r="L26" s="22">
        <f>'Original data'!L34</f>
        <v>-0.23664486222428527</v>
      </c>
      <c r="M26" s="22">
        <f>'Original data'!M34</f>
        <v>-0.24248599369645824</v>
      </c>
      <c r="N26" s="22">
        <f>'Original data'!N34</f>
        <v>-0.1828073163529506</v>
      </c>
      <c r="O26" s="22">
        <f>'Original data'!O34</f>
        <v>0.050291110913111496</v>
      </c>
      <c r="P26" s="22">
        <f>'Original data'!P34</f>
        <v>-0.05271648387436911</v>
      </c>
      <c r="Q26" s="22">
        <f>'Original data'!Q34</f>
        <v>-0.018138489901920442</v>
      </c>
      <c r="R26" s="22">
        <f>'Original data'!R34</f>
        <v>-0.27354673600928125</v>
      </c>
      <c r="S26" s="22">
        <f>'Original data'!S34</f>
        <v>-0.20321698775764122</v>
      </c>
      <c r="T26" s="22">
        <f>'Original data'!T34</f>
        <v>-0.0454457859396426</v>
      </c>
      <c r="U26" s="22">
        <f>'Original data'!U34</f>
        <v>-0.12522663291682246</v>
      </c>
      <c r="V26" s="37">
        <f>'Original data'!V34</f>
        <v>0</v>
      </c>
      <c r="W26" s="1"/>
      <c r="X26" s="10" t="str">
        <f>'Original data'!X34</f>
        <v>a5</v>
      </c>
      <c r="Y26" s="22">
        <f>'Original data'!Y34</f>
        <v>-1.1526214954830856</v>
      </c>
      <c r="Z26" s="22">
        <f>'Original data'!Z34</f>
        <v>-0.21780226046294854</v>
      </c>
      <c r="AA26" s="22">
        <f>'Original data'!AA34</f>
        <v>-0.05078498929228018</v>
      </c>
      <c r="AB26" s="22">
        <f>'Original data'!AB34</f>
        <v>-0.052584263662754815</v>
      </c>
      <c r="AC26" s="22">
        <f>'Original data'!AC34</f>
        <v>-0.012326510037034139</v>
      </c>
      <c r="AD26" s="22">
        <f>'Original data'!AD34</f>
        <v>-0.38537216906400995</v>
      </c>
      <c r="AE26" s="22">
        <f>'Original data'!AE34</f>
        <v>-0.3533340300334975</v>
      </c>
      <c r="AF26" s="22">
        <f>'Original data'!AF34</f>
        <v>0.22891252611531504</v>
      </c>
      <c r="AG26" s="22">
        <f>'Original data'!AG34</f>
        <v>-0.25187373453656614</v>
      </c>
      <c r="AH26" s="22">
        <f>'Original data'!AH34</f>
        <v>-0.05333926123835885</v>
      </c>
      <c r="AI26" s="22">
        <f>'Original data'!AI34</f>
        <v>-0.23266451309436836</v>
      </c>
      <c r="AJ26" s="22">
        <f>'Original data'!AJ34</f>
        <v>-0.05321114487443437</v>
      </c>
      <c r="AK26" s="22">
        <f>'Original data'!AK34</f>
        <v>-0.2638044889824152</v>
      </c>
      <c r="AL26" s="22">
        <f>'Original data'!AL34</f>
        <v>-0.261950772792792</v>
      </c>
      <c r="AM26" s="22">
        <f>'Original data'!AM34</f>
        <v>0.3302122689464235</v>
      </c>
      <c r="AN26" s="22">
        <f>'Original data'!AN34</f>
        <v>0.14821060903053906</v>
      </c>
      <c r="AO26" s="22">
        <f>'Original data'!AO34</f>
        <v>0.07671406376688425</v>
      </c>
      <c r="AP26" s="22">
        <f>'Original data'!AP34</f>
        <v>-0.1525825887371341</v>
      </c>
      <c r="AQ26" s="22">
        <f>'Original data'!AQ34</f>
        <v>-0.09490214443262958</v>
      </c>
      <c r="AR26" s="22">
        <f>'Original data'!AR34</f>
        <v>-0.05000016742811719</v>
      </c>
      <c r="AS26" s="37">
        <f>'Original data'!AS34</f>
        <v>0</v>
      </c>
    </row>
    <row r="27" spans="1:45" ht="12.75">
      <c r="A27" s="9" t="s">
        <v>45</v>
      </c>
      <c r="B27" s="22">
        <f>'Original data'!B35</f>
        <v>-0.4376789673548632</v>
      </c>
      <c r="C27" s="22">
        <f>'Original data'!C35</f>
        <v>-0.030154010692147522</v>
      </c>
      <c r="D27" s="22">
        <f>'Original data'!D35</f>
        <v>0.03722047640558673</v>
      </c>
      <c r="E27" s="22">
        <f>'Original data'!E35</f>
        <v>0.12608655611131664</v>
      </c>
      <c r="F27" s="22">
        <f>'Original data'!F35</f>
        <v>0.005486199024482909</v>
      </c>
      <c r="G27" s="22">
        <f>'Original data'!G35</f>
        <v>-0.06321505900951416</v>
      </c>
      <c r="H27" s="22">
        <f>'Original data'!H35</f>
        <v>0.04683654337028041</v>
      </c>
      <c r="I27" s="22">
        <f>'Original data'!I35</f>
        <v>0.008457759245865221</v>
      </c>
      <c r="J27" s="22">
        <f>'Original data'!J35</f>
        <v>-0.01977167613190406</v>
      </c>
      <c r="K27" s="22">
        <f>'Original data'!K35</f>
        <v>-0.05756952474646907</v>
      </c>
      <c r="L27" s="22">
        <f>'Original data'!L35</f>
        <v>0.07341865386313788</v>
      </c>
      <c r="M27" s="22">
        <f>'Original data'!M35</f>
        <v>0.03466018812738574</v>
      </c>
      <c r="N27" s="22">
        <f>'Original data'!N35</f>
        <v>-0.05906156121468001</v>
      </c>
      <c r="O27" s="22">
        <f>'Original data'!O35</f>
        <v>-0.06206381801136347</v>
      </c>
      <c r="P27" s="22">
        <f>'Original data'!P35</f>
        <v>0.0789670659693836</v>
      </c>
      <c r="Q27" s="22">
        <f>'Original data'!Q35</f>
        <v>-0.07072549050255456</v>
      </c>
      <c r="R27" s="22">
        <f>'Original data'!R35</f>
        <v>-0.04381406418743157</v>
      </c>
      <c r="S27" s="22">
        <f>'Original data'!S35</f>
        <v>0.031087692894955027</v>
      </c>
      <c r="T27" s="22">
        <f>'Original data'!T35</f>
        <v>0.12926128062030212</v>
      </c>
      <c r="U27" s="22">
        <f>'Original data'!U35</f>
        <v>0.05158184941020289</v>
      </c>
      <c r="V27" s="37">
        <f>'Original data'!V35</f>
        <v>0</v>
      </c>
      <c r="W27" s="1"/>
      <c r="X27" s="10" t="str">
        <f>'Original data'!X35</f>
        <v>a6</v>
      </c>
      <c r="Y27" s="22">
        <f>'Original data'!Y35</f>
        <v>0.372749273528969</v>
      </c>
      <c r="Z27" s="22">
        <f>'Original data'!Z35</f>
        <v>-0.07557577762094292</v>
      </c>
      <c r="AA27" s="22">
        <f>'Original data'!AA35</f>
        <v>0.10098834498604506</v>
      </c>
      <c r="AB27" s="22">
        <f>'Original data'!AB35</f>
        <v>0.00403004562171092</v>
      </c>
      <c r="AC27" s="22">
        <f>'Original data'!AC35</f>
        <v>0.09379676778496415</v>
      </c>
      <c r="AD27" s="22">
        <f>'Original data'!AD35</f>
        <v>0.08483157822981544</v>
      </c>
      <c r="AE27" s="22">
        <f>'Original data'!AE35</f>
        <v>0.12507657770545205</v>
      </c>
      <c r="AF27" s="22">
        <f>'Original data'!AF35</f>
        <v>0.4014188072658258</v>
      </c>
      <c r="AG27" s="22">
        <f>'Original data'!AG35</f>
        <v>0.16750725436471273</v>
      </c>
      <c r="AH27" s="22">
        <f>'Original data'!AH35</f>
        <v>0.1462653828961716</v>
      </c>
      <c r="AI27" s="22">
        <f>'Original data'!AI35</f>
        <v>0.08279869271095501</v>
      </c>
      <c r="AJ27" s="22">
        <f>'Original data'!AJ35</f>
        <v>0.056539696007219045</v>
      </c>
      <c r="AK27" s="22">
        <f>'Original data'!AK35</f>
        <v>0.09929932113992956</v>
      </c>
      <c r="AL27" s="22">
        <f>'Original data'!AL35</f>
        <v>-0.059895006105174814</v>
      </c>
      <c r="AM27" s="22">
        <f>'Original data'!AM35</f>
        <v>0.053022175137966046</v>
      </c>
      <c r="AN27" s="22">
        <f>'Original data'!AN35</f>
        <v>0.057016577605285376</v>
      </c>
      <c r="AO27" s="22">
        <f>'Original data'!AO35</f>
        <v>0.042388142888679634</v>
      </c>
      <c r="AP27" s="22">
        <f>'Original data'!AP35</f>
        <v>0.19790967342149132</v>
      </c>
      <c r="AQ27" s="22">
        <f>'Original data'!AQ35</f>
        <v>0.1307633267957547</v>
      </c>
      <c r="AR27" s="22">
        <f>'Original data'!AR35</f>
        <v>0.18962226037145533</v>
      </c>
      <c r="AS27" s="37">
        <f>'Original data'!AS35</f>
        <v>0</v>
      </c>
    </row>
    <row r="28" spans="1:45" ht="12.75">
      <c r="A28" s="9" t="s">
        <v>46</v>
      </c>
      <c r="B28" s="22">
        <f>'Original data'!B36</f>
        <v>-0.9252011419347843</v>
      </c>
      <c r="C28" s="22">
        <f>'Original data'!C36</f>
        <v>0.01586701775348732</v>
      </c>
      <c r="D28" s="22">
        <f>'Original data'!D36</f>
        <v>0.018167707802567025</v>
      </c>
      <c r="E28" s="22">
        <f>'Original data'!E36</f>
        <v>-0.028387280064855122</v>
      </c>
      <c r="F28" s="22">
        <f>'Original data'!F36</f>
        <v>-0.047560455575621455</v>
      </c>
      <c r="G28" s="22">
        <f>'Original data'!G36</f>
        <v>-0.02560374306809409</v>
      </c>
      <c r="H28" s="22">
        <f>'Original data'!H36</f>
        <v>-0.02275083205844782</v>
      </c>
      <c r="I28" s="22">
        <f>'Original data'!I36</f>
        <v>-0.033244625017752716</v>
      </c>
      <c r="J28" s="22">
        <f>'Original data'!J36</f>
        <v>-0.011154847934946033</v>
      </c>
      <c r="K28" s="22">
        <f>'Original data'!K36</f>
        <v>0.020217557301489844</v>
      </c>
      <c r="L28" s="22">
        <f>'Original data'!L36</f>
        <v>-0.027021047646676864</v>
      </c>
      <c r="M28" s="22">
        <f>'Original data'!M36</f>
        <v>-0.06220391110930554</v>
      </c>
      <c r="N28" s="22">
        <f>'Original data'!N36</f>
        <v>-0.040793560414639746</v>
      </c>
      <c r="O28" s="22">
        <f>'Original data'!O36</f>
        <v>-0.04177786076904482</v>
      </c>
      <c r="P28" s="22">
        <f>'Original data'!P36</f>
        <v>-0.052870591254736386</v>
      </c>
      <c r="Q28" s="22">
        <f>'Original data'!Q36</f>
        <v>0.01636781152843908</v>
      </c>
      <c r="R28" s="22">
        <f>'Original data'!R36</f>
        <v>0.07560787410608406</v>
      </c>
      <c r="S28" s="22">
        <f>'Original data'!S36</f>
        <v>0.013288051457605358</v>
      </c>
      <c r="T28" s="22">
        <f>'Original data'!T36</f>
        <v>0.029903097373729634</v>
      </c>
      <c r="U28" s="22">
        <f>'Original data'!U36</f>
        <v>-0.00205129406017536</v>
      </c>
      <c r="V28" s="37">
        <f>'Original data'!V36</f>
        <v>0</v>
      </c>
      <c r="W28" s="1"/>
      <c r="X28" s="10" t="str">
        <f>'Original data'!X36</f>
        <v>a7</v>
      </c>
      <c r="Y28" s="22">
        <f>'Original data'!Y36</f>
        <v>-0.9066367027423354</v>
      </c>
      <c r="Z28" s="22">
        <f>'Original data'!Z36</f>
        <v>0.027513192829852075</v>
      </c>
      <c r="AA28" s="22">
        <f>'Original data'!AA36</f>
        <v>0.022249934602345145</v>
      </c>
      <c r="AB28" s="22">
        <f>'Original data'!AB36</f>
        <v>0.015555564240769364</v>
      </c>
      <c r="AC28" s="22">
        <f>'Original data'!AC36</f>
        <v>0.030895895794552992</v>
      </c>
      <c r="AD28" s="22">
        <f>'Original data'!AD36</f>
        <v>0.045804540751026204</v>
      </c>
      <c r="AE28" s="22">
        <f>'Original data'!AE36</f>
        <v>0.15829848349395</v>
      </c>
      <c r="AF28" s="22">
        <f>'Original data'!AF36</f>
        <v>0.0008332015805420645</v>
      </c>
      <c r="AG28" s="22">
        <f>'Original data'!AG36</f>
        <v>-0.027508099591569253</v>
      </c>
      <c r="AH28" s="22">
        <f>'Original data'!AH36</f>
        <v>0.058054929429176005</v>
      </c>
      <c r="AI28" s="22">
        <f>'Original data'!AI36</f>
        <v>0.04059477659544716</v>
      </c>
      <c r="AJ28" s="22">
        <f>'Original data'!AJ36</f>
        <v>0.03878064571231006</v>
      </c>
      <c r="AK28" s="22">
        <f>'Original data'!AK36</f>
        <v>0.011354631027781767</v>
      </c>
      <c r="AL28" s="22">
        <f>'Original data'!AL36</f>
        <v>0.01594622600301545</v>
      </c>
      <c r="AM28" s="22">
        <f>'Original data'!AM36</f>
        <v>0.1049014090648167</v>
      </c>
      <c r="AN28" s="22">
        <f>'Original data'!AN36</f>
        <v>-0.015367566122065988</v>
      </c>
      <c r="AO28" s="22">
        <f>'Original data'!AO36</f>
        <v>-0.007318707433786327</v>
      </c>
      <c r="AP28" s="22">
        <f>'Original data'!AP36</f>
        <v>0.013095861180291102</v>
      </c>
      <c r="AQ28" s="22">
        <f>'Original data'!AQ36</f>
        <v>0.014579824336168494</v>
      </c>
      <c r="AR28" s="22">
        <f>'Original data'!AR36</f>
        <v>-0.02209191982594809</v>
      </c>
      <c r="AS28" s="37">
        <f>'Original data'!AS36</f>
        <v>0</v>
      </c>
    </row>
    <row r="29" spans="1:45" ht="12.75">
      <c r="A29" s="9" t="s">
        <v>47</v>
      </c>
      <c r="B29" s="22">
        <f>'Original data'!B37</f>
        <v>-0.023331113461289032</v>
      </c>
      <c r="C29" s="22">
        <f>'Original data'!C37</f>
        <v>-0.015145102256939973</v>
      </c>
      <c r="D29" s="22">
        <f>'Original data'!D37</f>
        <v>0.003582657642473964</v>
      </c>
      <c r="E29" s="22">
        <f>'Original data'!E37</f>
        <v>0.022163113852468056</v>
      </c>
      <c r="F29" s="22">
        <f>'Original data'!F37</f>
        <v>8.6833390052817E-05</v>
      </c>
      <c r="G29" s="22">
        <f>'Original data'!G37</f>
        <v>0.008442930907971345</v>
      </c>
      <c r="H29" s="22">
        <f>'Original data'!H37</f>
        <v>-0.007461493831449089</v>
      </c>
      <c r="I29" s="22">
        <f>'Original data'!I37</f>
        <v>0.02773112675372718</v>
      </c>
      <c r="J29" s="22">
        <f>'Original data'!J37</f>
        <v>0.0459504548037267</v>
      </c>
      <c r="K29" s="22">
        <f>'Original data'!K37</f>
        <v>0.08985753972841065</v>
      </c>
      <c r="L29" s="22">
        <f>'Original data'!L37</f>
        <v>0.04772906931927429</v>
      </c>
      <c r="M29" s="22">
        <f>'Original data'!M37</f>
        <v>0.011080003579656373</v>
      </c>
      <c r="N29" s="22">
        <f>'Original data'!N37</f>
        <v>-0.002081676449565067</v>
      </c>
      <c r="O29" s="22">
        <f>'Original data'!O37</f>
        <v>0.007571529182343975</v>
      </c>
      <c r="P29" s="22">
        <f>'Original data'!P37</f>
        <v>0.031181419578180616</v>
      </c>
      <c r="Q29" s="22">
        <f>'Original data'!Q37</f>
        <v>-0.02784517696678821</v>
      </c>
      <c r="R29" s="22">
        <f>'Original data'!R37</f>
        <v>-0.03969979110599077</v>
      </c>
      <c r="S29" s="22">
        <f>'Original data'!S37</f>
        <v>0.05226410137467518</v>
      </c>
      <c r="T29" s="22">
        <f>'Original data'!T37</f>
        <v>0.04506970761080882</v>
      </c>
      <c r="U29" s="22">
        <f>'Original data'!U37</f>
        <v>0.04312424195450951</v>
      </c>
      <c r="V29" s="37">
        <f>'Original data'!V37</f>
        <v>0</v>
      </c>
      <c r="W29" s="1"/>
      <c r="X29" s="10" t="str">
        <f>'Original data'!X37</f>
        <v>a8</v>
      </c>
      <c r="Y29" s="22">
        <f>'Original data'!Y37</f>
        <v>-0.04456807731540026</v>
      </c>
      <c r="Z29" s="22">
        <f>'Original data'!Z37</f>
        <v>0.05983158868518889</v>
      </c>
      <c r="AA29" s="22">
        <f>'Original data'!AA37</f>
        <v>-0.004960102534928625</v>
      </c>
      <c r="AB29" s="22">
        <f>'Original data'!AB37</f>
        <v>-0.024197893701001956</v>
      </c>
      <c r="AC29" s="22">
        <f>'Original data'!AC37</f>
        <v>-0.07524148528709991</v>
      </c>
      <c r="AD29" s="22">
        <f>'Original data'!AD37</f>
        <v>-0.05620247012315026</v>
      </c>
      <c r="AE29" s="22">
        <f>'Original data'!AE37</f>
        <v>-0.06500454765593348</v>
      </c>
      <c r="AF29" s="22">
        <f>'Original data'!AF37</f>
        <v>-0.029214966320566558</v>
      </c>
      <c r="AG29" s="22">
        <f>'Original data'!AG37</f>
        <v>-0.01802140396002627</v>
      </c>
      <c r="AH29" s="22">
        <f>'Original data'!AH37</f>
        <v>-0.04130586376513935</v>
      </c>
      <c r="AI29" s="22">
        <f>'Original data'!AI37</f>
        <v>-0.022333222692784413</v>
      </c>
      <c r="AJ29" s="22">
        <f>'Original data'!AJ37</f>
        <v>0.04193320171590489</v>
      </c>
      <c r="AK29" s="22">
        <f>'Original data'!AK37</f>
        <v>0.01676137449242082</v>
      </c>
      <c r="AL29" s="22">
        <f>'Original data'!AL37</f>
        <v>0.022445920416184255</v>
      </c>
      <c r="AM29" s="22">
        <f>'Original data'!AM37</f>
        <v>0.00770716950045448</v>
      </c>
      <c r="AN29" s="22">
        <f>'Original data'!AN37</f>
        <v>-0.05153398686164302</v>
      </c>
      <c r="AO29" s="22">
        <f>'Original data'!AO37</f>
        <v>-0.06114318960371356</v>
      </c>
      <c r="AP29" s="22">
        <f>'Original data'!AP37</f>
        <v>0.03760054893354939</v>
      </c>
      <c r="AQ29" s="22">
        <f>'Original data'!AQ37</f>
        <v>0.08093468732854743</v>
      </c>
      <c r="AR29" s="22">
        <f>'Original data'!AR37</f>
        <v>0.04321930762836487</v>
      </c>
      <c r="AS29" s="37">
        <f>'Original data'!AS37</f>
        <v>0</v>
      </c>
    </row>
    <row r="30" spans="1:45" ht="12.75">
      <c r="A30" s="9" t="s">
        <v>48</v>
      </c>
      <c r="B30" s="22">
        <f>'Original data'!B38</f>
        <v>0.1654829633532608</v>
      </c>
      <c r="C30" s="22">
        <f>'Original data'!C38</f>
        <v>-0.039721409920855114</v>
      </c>
      <c r="D30" s="22">
        <f>'Original data'!D38</f>
        <v>-0.02055347631456559</v>
      </c>
      <c r="E30" s="22">
        <f>'Original data'!E38</f>
        <v>-0.03007486405970479</v>
      </c>
      <c r="F30" s="22">
        <f>'Original data'!F38</f>
        <v>-0.009305863033540158</v>
      </c>
      <c r="G30" s="22">
        <f>'Original data'!G38</f>
        <v>-0.00699499921071586</v>
      </c>
      <c r="H30" s="22">
        <f>'Original data'!H38</f>
        <v>-0.009497893156763679</v>
      </c>
      <c r="I30" s="22">
        <f>'Original data'!I38</f>
        <v>-0.008521568438887551</v>
      </c>
      <c r="J30" s="22">
        <f>'Original data'!J38</f>
        <v>-0.026520447896458178</v>
      </c>
      <c r="K30" s="22">
        <f>'Original data'!K38</f>
        <v>-0.013353465305020615</v>
      </c>
      <c r="L30" s="22">
        <f>'Original data'!L38</f>
        <v>0.005727774696350024</v>
      </c>
      <c r="M30" s="22">
        <f>'Original data'!M38</f>
        <v>-0.017098301170111956</v>
      </c>
      <c r="N30" s="22">
        <f>'Original data'!N38</f>
        <v>-0.022623940445165015</v>
      </c>
      <c r="O30" s="22">
        <f>'Original data'!O38</f>
        <v>-0.05092037621524187</v>
      </c>
      <c r="P30" s="22">
        <f>'Original data'!P38</f>
        <v>-0.03670280490470411</v>
      </c>
      <c r="Q30" s="22">
        <f>'Original data'!Q38</f>
        <v>-0.02377295019912242</v>
      </c>
      <c r="R30" s="22">
        <f>'Original data'!R38</f>
        <v>0.017357038606160304</v>
      </c>
      <c r="S30" s="22">
        <f>'Original data'!S38</f>
        <v>-0.003855376470242946</v>
      </c>
      <c r="T30" s="22">
        <f>'Original data'!T38</f>
        <v>-0.0266719174697377</v>
      </c>
      <c r="U30" s="22">
        <f>'Original data'!U38</f>
        <v>0.05189120420264236</v>
      </c>
      <c r="V30" s="37">
        <f>'Original data'!V38</f>
        <v>0</v>
      </c>
      <c r="W30" s="1"/>
      <c r="X30" s="10" t="str">
        <f>'Original data'!X38</f>
        <v>a9</v>
      </c>
      <c r="Y30" s="22">
        <f>'Original data'!Y38</f>
        <v>0.060398159939355114</v>
      </c>
      <c r="Z30" s="22">
        <f>'Original data'!Z38</f>
        <v>-0.03286682270165514</v>
      </c>
      <c r="AA30" s="22">
        <f>'Original data'!AA38</f>
        <v>-0.011408089384325595</v>
      </c>
      <c r="AB30" s="22">
        <f>'Original data'!AB38</f>
        <v>-0.023590497330396913</v>
      </c>
      <c r="AC30" s="22">
        <f>'Original data'!AC38</f>
        <v>-0.002101450744854915</v>
      </c>
      <c r="AD30" s="22">
        <f>'Original data'!AD38</f>
        <v>0.0276393637868835</v>
      </c>
      <c r="AE30" s="22">
        <f>'Original data'!AE38</f>
        <v>-0.004010346867915061</v>
      </c>
      <c r="AF30" s="22">
        <f>'Original data'!AF38</f>
        <v>-0.07400779325432366</v>
      </c>
      <c r="AG30" s="22">
        <f>'Original data'!AG38</f>
        <v>-0.01944647874958644</v>
      </c>
      <c r="AH30" s="22">
        <f>'Original data'!AH38</f>
        <v>-0.0030377656547579575</v>
      </c>
      <c r="AI30" s="22">
        <f>'Original data'!AI38</f>
        <v>-0.009201898603542744</v>
      </c>
      <c r="AJ30" s="22">
        <f>'Original data'!AJ38</f>
        <v>-0.02042610525835156</v>
      </c>
      <c r="AK30" s="22">
        <f>'Original data'!AK38</f>
        <v>0.015457583862754351</v>
      </c>
      <c r="AL30" s="22">
        <f>'Original data'!AL38</f>
        <v>0.03852681474111736</v>
      </c>
      <c r="AM30" s="22">
        <f>'Original data'!AM38</f>
        <v>-0.025721798754036775</v>
      </c>
      <c r="AN30" s="22">
        <f>'Original data'!AN38</f>
        <v>0.012208694968673956</v>
      </c>
      <c r="AO30" s="22">
        <f>'Original data'!AO38</f>
        <v>0.0034952090310386534</v>
      </c>
      <c r="AP30" s="22">
        <f>'Original data'!AP38</f>
        <v>-0.008431714173154865</v>
      </c>
      <c r="AQ30" s="22">
        <f>'Original data'!AQ38</f>
        <v>-0.03868049135188273</v>
      </c>
      <c r="AR30" s="22">
        <f>'Original data'!AR38</f>
        <v>0.007549564190557086</v>
      </c>
      <c r="AS30" s="37">
        <f>'Original data'!AS38</f>
        <v>0</v>
      </c>
    </row>
    <row r="31" spans="1:45" ht="12.75">
      <c r="A31" s="9" t="s">
        <v>49</v>
      </c>
      <c r="B31" s="22">
        <f>'Original data'!B39</f>
        <v>0.027183663693159634</v>
      </c>
      <c r="C31" s="22">
        <f>'Original data'!C39</f>
        <v>0.06529450125476557</v>
      </c>
      <c r="D31" s="22">
        <f>'Original data'!D39</f>
        <v>0.08623516980231752</v>
      </c>
      <c r="E31" s="22">
        <f>'Original data'!E39</f>
        <v>0.06048030055835332</v>
      </c>
      <c r="F31" s="22">
        <f>'Original data'!F39</f>
        <v>0.0271893395772144</v>
      </c>
      <c r="G31" s="22">
        <f>'Original data'!G39</f>
        <v>0.03141858901189115</v>
      </c>
      <c r="H31" s="22">
        <f>'Original data'!H39</f>
        <v>0.03317708372071323</v>
      </c>
      <c r="I31" s="22">
        <f>'Original data'!I39</f>
        <v>0.08079952262258706</v>
      </c>
      <c r="J31" s="22">
        <f>'Original data'!J39</f>
        <v>0.1001234446430794</v>
      </c>
      <c r="K31" s="22">
        <f>'Original data'!K39</f>
        <v>0.08113764790209828</v>
      </c>
      <c r="L31" s="22">
        <f>'Original data'!L39</f>
        <v>0.034686681865828545</v>
      </c>
      <c r="M31" s="22">
        <f>'Original data'!M39</f>
        <v>0.03190544086030614</v>
      </c>
      <c r="N31" s="22">
        <f>'Original data'!N39</f>
        <v>0.057886792353407095</v>
      </c>
      <c r="O31" s="22">
        <f>'Original data'!O39</f>
        <v>0.08620896467541628</v>
      </c>
      <c r="P31" s="22">
        <f>'Original data'!P39</f>
        <v>0.10838023933006766</v>
      </c>
      <c r="Q31" s="22">
        <f>'Original data'!Q39</f>
        <v>-0.0017640969940708826</v>
      </c>
      <c r="R31" s="22">
        <f>'Original data'!R39</f>
        <v>-0.0972019515885181</v>
      </c>
      <c r="S31" s="22">
        <f>'Original data'!S39</f>
        <v>0.13282527429514018</v>
      </c>
      <c r="T31" s="22">
        <f>'Original data'!T39</f>
        <v>0.18020273139594217</v>
      </c>
      <c r="U31" s="22">
        <f>'Original data'!U39</f>
        <v>0.12533822927403973</v>
      </c>
      <c r="V31" s="37">
        <f>'Original data'!V39</f>
        <v>0</v>
      </c>
      <c r="W31" s="1"/>
      <c r="X31" s="10" t="str">
        <f>'Original data'!X39</f>
        <v>a10</v>
      </c>
      <c r="Y31" s="22">
        <f>'Original data'!Y39</f>
        <v>0.2344875118379862</v>
      </c>
      <c r="Z31" s="22">
        <f>'Original data'!Z39</f>
        <v>0.11320219262615236</v>
      </c>
      <c r="AA31" s="22">
        <f>'Original data'!AA39</f>
        <v>0.10770715648458101</v>
      </c>
      <c r="AB31" s="22">
        <f>'Original data'!AB39</f>
        <v>0.1430990188490861</v>
      </c>
      <c r="AC31" s="22">
        <f>'Original data'!AC39</f>
        <v>0.1480278190091467</v>
      </c>
      <c r="AD31" s="22">
        <f>'Original data'!AD39</f>
        <v>0.1907672768651119</v>
      </c>
      <c r="AE31" s="22">
        <f>'Original data'!AE39</f>
        <v>0.18876767283200527</v>
      </c>
      <c r="AF31" s="22">
        <f>'Original data'!AF39</f>
        <v>0.1380194474089694</v>
      </c>
      <c r="AG31" s="22">
        <f>'Original data'!AG39</f>
        <v>0.11801077934818324</v>
      </c>
      <c r="AH31" s="22">
        <f>'Original data'!AH39</f>
        <v>0.06062572453750831</v>
      </c>
      <c r="AI31" s="22">
        <f>'Original data'!AI39</f>
        <v>0.09106776646827935</v>
      </c>
      <c r="AJ31" s="22">
        <f>'Original data'!AJ39</f>
        <v>0.1182773677857136</v>
      </c>
      <c r="AK31" s="22">
        <f>'Original data'!AK39</f>
        <v>0.1017227366987327</v>
      </c>
      <c r="AL31" s="22">
        <f>'Original data'!AL39</f>
        <v>0.0850371324073067</v>
      </c>
      <c r="AM31" s="22">
        <f>'Original data'!AM39</f>
        <v>0.09375688478255251</v>
      </c>
      <c r="AN31" s="22">
        <f>'Original data'!AN39</f>
        <v>0.053599881160360616</v>
      </c>
      <c r="AO31" s="22">
        <f>'Original data'!AO39</f>
        <v>0.011257788320156174</v>
      </c>
      <c r="AP31" s="22">
        <f>'Original data'!AP39</f>
        <v>0.16904895815234303</v>
      </c>
      <c r="AQ31" s="22">
        <f>'Original data'!AQ39</f>
        <v>0.26707383783618</v>
      </c>
      <c r="AR31" s="22">
        <f>'Original data'!AR39</f>
        <v>0.13068147998565477</v>
      </c>
      <c r="AS31" s="37">
        <f>'Original data'!AS39</f>
        <v>0</v>
      </c>
    </row>
    <row r="32" spans="1:45" ht="12.75">
      <c r="A32" s="9" t="s">
        <v>50</v>
      </c>
      <c r="B32" s="22">
        <f>'Original data'!B40</f>
        <v>-0.14146127410413573</v>
      </c>
      <c r="C32" s="22">
        <f>'Original data'!C40</f>
        <v>-0.01998849644000572</v>
      </c>
      <c r="D32" s="22">
        <f>'Original data'!D40</f>
        <v>-0.033229636450957986</v>
      </c>
      <c r="E32" s="22">
        <f>'Original data'!E40</f>
        <v>-0.02826811388405749</v>
      </c>
      <c r="F32" s="22">
        <f>'Original data'!F40</f>
        <v>-0.032694496935104095</v>
      </c>
      <c r="G32" s="22">
        <f>'Original data'!G40</f>
        <v>-0.023064228575956858</v>
      </c>
      <c r="H32" s="22">
        <f>'Original data'!H40</f>
        <v>-0.03567950503231694</v>
      </c>
      <c r="I32" s="22">
        <f>'Original data'!I40</f>
        <v>-0.035558458744071424</v>
      </c>
      <c r="J32" s="22">
        <f>'Original data'!J40</f>
        <v>-0.032002786817817236</v>
      </c>
      <c r="K32" s="22">
        <f>'Original data'!K40</f>
        <v>-0.02934590300409798</v>
      </c>
      <c r="L32" s="22">
        <f>'Original data'!L40</f>
        <v>-0.021446148282807654</v>
      </c>
      <c r="M32" s="22">
        <f>'Original data'!M40</f>
        <v>-0.03750434485864519</v>
      </c>
      <c r="N32" s="22">
        <f>'Original data'!N40</f>
        <v>-0.0331690754128033</v>
      </c>
      <c r="O32" s="22">
        <f>'Original data'!O40</f>
        <v>-0.03396249427432183</v>
      </c>
      <c r="P32" s="22">
        <f>'Original data'!P40</f>
        <v>-0.032962897687852474</v>
      </c>
      <c r="Q32" s="22">
        <f>'Original data'!Q40</f>
        <v>-0.04406676950087261</v>
      </c>
      <c r="R32" s="22">
        <f>'Original data'!R40</f>
        <v>-0.044283513949709905</v>
      </c>
      <c r="S32" s="22">
        <f>'Original data'!S40</f>
        <v>-0.041733642602750066</v>
      </c>
      <c r="T32" s="22">
        <f>'Original data'!T40</f>
        <v>-0.04142513235233646</v>
      </c>
      <c r="U32" s="22">
        <f>'Original data'!U40</f>
        <v>-0.022068416851628365</v>
      </c>
      <c r="V32" s="37">
        <f>'Original data'!V40</f>
        <v>0</v>
      </c>
      <c r="W32" s="1"/>
      <c r="X32" s="10" t="str">
        <f>'Original data'!X40</f>
        <v>a11</v>
      </c>
      <c r="Y32" s="22">
        <f>'Original data'!Y40</f>
        <v>-0.17457150307680844</v>
      </c>
      <c r="Z32" s="22">
        <f>'Original data'!Z40</f>
        <v>-0.022079571921905884</v>
      </c>
      <c r="AA32" s="22">
        <f>'Original data'!AA40</f>
        <v>-0.023022136161825066</v>
      </c>
      <c r="AB32" s="22">
        <f>'Original data'!AB40</f>
        <v>-0.034652452456715235</v>
      </c>
      <c r="AC32" s="22">
        <f>'Original data'!AC40</f>
        <v>-0.023804585304175844</v>
      </c>
      <c r="AD32" s="22">
        <f>'Original data'!AD40</f>
        <v>-0.019176443037362264</v>
      </c>
      <c r="AE32" s="22">
        <f>'Original data'!AE40</f>
        <v>-0.05525287699118517</v>
      </c>
      <c r="AF32" s="22">
        <f>'Original data'!AF40</f>
        <v>-0.03668266316151423</v>
      </c>
      <c r="AG32" s="22">
        <f>'Original data'!AG40</f>
        <v>-0.03687280370441449</v>
      </c>
      <c r="AH32" s="22">
        <f>'Original data'!AH40</f>
        <v>-0.039261563895267526</v>
      </c>
      <c r="AI32" s="22">
        <f>'Original data'!AI40</f>
        <v>-0.02957564729206369</v>
      </c>
      <c r="AJ32" s="22">
        <f>'Original data'!AJ40</f>
        <v>-0.03354969601966627</v>
      </c>
      <c r="AK32" s="22">
        <f>'Original data'!AK40</f>
        <v>-0.03200259259011506</v>
      </c>
      <c r="AL32" s="22">
        <f>'Original data'!AL40</f>
        <v>-0.03142118906549034</v>
      </c>
      <c r="AM32" s="22">
        <f>'Original data'!AM40</f>
        <v>-0.03908371224638159</v>
      </c>
      <c r="AN32" s="22">
        <f>'Original data'!AN40</f>
        <v>-0.027054939076941315</v>
      </c>
      <c r="AO32" s="22">
        <f>'Original data'!AO40</f>
        <v>-0.029635119899548576</v>
      </c>
      <c r="AP32" s="22">
        <f>'Original data'!AP40</f>
        <v>-0.030227557318285428</v>
      </c>
      <c r="AQ32" s="22">
        <f>'Original data'!AQ40</f>
        <v>-0.03519201203200764</v>
      </c>
      <c r="AR32" s="22">
        <f>'Original data'!AR40</f>
        <v>-0.015238271142133285</v>
      </c>
      <c r="AS32" s="37">
        <f>'Original data'!AS40</f>
        <v>0</v>
      </c>
    </row>
    <row r="33" spans="1:45" ht="12.75">
      <c r="A33" s="9" t="s">
        <v>51</v>
      </c>
      <c r="B33" s="22">
        <f>'Original data'!B41</f>
        <v>0.024163869180244758</v>
      </c>
      <c r="C33" s="22">
        <f>'Original data'!C41</f>
        <v>0.018222661855876923</v>
      </c>
      <c r="D33" s="22">
        <f>'Original data'!D41</f>
        <v>0.025312700631623615</v>
      </c>
      <c r="E33" s="22">
        <f>'Original data'!E41</f>
        <v>0.01891634358182738</v>
      </c>
      <c r="F33" s="22">
        <f>'Original data'!F41</f>
        <v>0.007629736982210913</v>
      </c>
      <c r="G33" s="22">
        <f>'Original data'!G41</f>
        <v>0.011995646336242723</v>
      </c>
      <c r="H33" s="22">
        <f>'Original data'!H41</f>
        <v>0.01528483296267389</v>
      </c>
      <c r="I33" s="22">
        <f>'Original data'!I41</f>
        <v>0.020788085823354688</v>
      </c>
      <c r="J33" s="22">
        <f>'Original data'!J41</f>
        <v>0.021503964202267016</v>
      </c>
      <c r="K33" s="22">
        <f>'Original data'!K41</f>
        <v>0.011124103211906346</v>
      </c>
      <c r="L33" s="22">
        <f>'Original data'!L41</f>
        <v>0.013834070909055425</v>
      </c>
      <c r="M33" s="22">
        <f>'Original data'!M41</f>
        <v>0.01296856870446807</v>
      </c>
      <c r="N33" s="22">
        <f>'Original data'!N41</f>
        <v>0.013944918470159915</v>
      </c>
      <c r="O33" s="22">
        <f>'Original data'!O41</f>
        <v>0.01742594174560593</v>
      </c>
      <c r="P33" s="22">
        <f>'Original data'!P41</f>
        <v>0.025066577320029246</v>
      </c>
      <c r="Q33" s="22">
        <f>'Original data'!Q41</f>
        <v>0.006750447603129947</v>
      </c>
      <c r="R33" s="22">
        <f>'Original data'!R41</f>
        <v>-0.0069810939763913</v>
      </c>
      <c r="S33" s="22">
        <f>'Original data'!S41</f>
        <v>0.025912520475256932</v>
      </c>
      <c r="T33" s="22">
        <f>'Original data'!T41</f>
        <v>0.03724226953989174</v>
      </c>
      <c r="U33" s="22">
        <f>'Original data'!U41</f>
        <v>0.010457752795369452</v>
      </c>
      <c r="V33" s="37">
        <f>'Original data'!V41</f>
        <v>0</v>
      </c>
      <c r="W33" s="1"/>
      <c r="X33" s="10" t="str">
        <f>'Original data'!X41</f>
        <v>a12</v>
      </c>
      <c r="Y33" s="22">
        <f>'Original data'!Y41</f>
        <v>0.027290998109495</v>
      </c>
      <c r="Z33" s="22">
        <f>'Original data'!Z41</f>
        <v>0.025206037030230354</v>
      </c>
      <c r="AA33" s="22">
        <f>'Original data'!AA41</f>
        <v>0.03491125721131249</v>
      </c>
      <c r="AB33" s="22">
        <f>'Original data'!AB41</f>
        <v>0.03592917967032448</v>
      </c>
      <c r="AC33" s="22">
        <f>'Original data'!AC41</f>
        <v>0.03289632012836418</v>
      </c>
      <c r="AD33" s="22">
        <f>'Original data'!AD41</f>
        <v>0.03708306294705262</v>
      </c>
      <c r="AE33" s="22">
        <f>'Original data'!AE41</f>
        <v>0.03911823606293445</v>
      </c>
      <c r="AF33" s="22">
        <f>'Original data'!AF41</f>
        <v>0.03537852869546633</v>
      </c>
      <c r="AG33" s="22">
        <f>'Original data'!AG41</f>
        <v>0.033313884628600104</v>
      </c>
      <c r="AH33" s="22">
        <f>'Original data'!AH41</f>
        <v>0.018195715712536017</v>
      </c>
      <c r="AI33" s="22">
        <f>'Original data'!AI41</f>
        <v>0.02680291843184909</v>
      </c>
      <c r="AJ33" s="22">
        <f>'Original data'!AJ41</f>
        <v>0.02386025833747014</v>
      </c>
      <c r="AK33" s="22">
        <f>'Original data'!AK41</f>
        <v>0.02193052573075417</v>
      </c>
      <c r="AL33" s="22">
        <f>'Original data'!AL41</f>
        <v>0.013897082833307504</v>
      </c>
      <c r="AM33" s="22">
        <f>'Original data'!AM41</f>
        <v>0.016307232676431423</v>
      </c>
      <c r="AN33" s="22">
        <f>'Original data'!AN41</f>
        <v>0.021346884495910844</v>
      </c>
      <c r="AO33" s="22">
        <f>'Original data'!AO41</f>
        <v>0.016799723491938166</v>
      </c>
      <c r="AP33" s="22">
        <f>'Original data'!AP41</f>
        <v>0.03702432469040571</v>
      </c>
      <c r="AQ33" s="22">
        <f>'Original data'!AQ41</f>
        <v>0.04946779641352077</v>
      </c>
      <c r="AR33" s="22">
        <f>'Original data'!AR41</f>
        <v>0.014956984497626252</v>
      </c>
      <c r="AS33" s="37">
        <f>'Original data'!AS41</f>
        <v>0</v>
      </c>
    </row>
    <row r="34" spans="1:45" ht="12.75">
      <c r="A34" s="9" t="s">
        <v>52</v>
      </c>
      <c r="B34" s="22">
        <f>'Original data'!B42</f>
        <v>0.006869058123156392</v>
      </c>
      <c r="C34" s="22">
        <f>'Original data'!C42</f>
        <v>-0.0036501373825046884</v>
      </c>
      <c r="D34" s="22">
        <f>'Original data'!D42</f>
        <v>-0.003123947772057375</v>
      </c>
      <c r="E34" s="22">
        <f>'Original data'!E42</f>
        <v>-0.003937328206260825</v>
      </c>
      <c r="F34" s="22">
        <f>'Original data'!F42</f>
        <v>-0.004904499012923712</v>
      </c>
      <c r="G34" s="22">
        <f>'Original data'!G42</f>
        <v>-0.001791827110407223</v>
      </c>
      <c r="H34" s="22">
        <f>'Original data'!H42</f>
        <v>-0.0026672166895992783</v>
      </c>
      <c r="I34" s="22">
        <f>'Original data'!I42</f>
        <v>-0.003754404329128319</v>
      </c>
      <c r="J34" s="22">
        <f>'Original data'!J42</f>
        <v>-0.0037463024253216095</v>
      </c>
      <c r="K34" s="22">
        <f>'Original data'!K42</f>
        <v>-0.0016452640547333242</v>
      </c>
      <c r="L34" s="22">
        <f>'Original data'!L42</f>
        <v>-0.003490661907157438</v>
      </c>
      <c r="M34" s="22">
        <f>'Original data'!M42</f>
        <v>-0.005593030049618987</v>
      </c>
      <c r="N34" s="22">
        <f>'Original data'!N42</f>
        <v>-0.00552000423370431</v>
      </c>
      <c r="O34" s="22">
        <f>'Original data'!O42</f>
        <v>-0.004431170027664217</v>
      </c>
      <c r="P34" s="22">
        <f>'Original data'!P42</f>
        <v>-0.003602978844175218</v>
      </c>
      <c r="Q34" s="22">
        <f>'Original data'!Q42</f>
        <v>-0.005426839673906163</v>
      </c>
      <c r="R34" s="22">
        <f>'Original data'!R42</f>
        <v>-0.005237510546651063</v>
      </c>
      <c r="S34" s="22">
        <f>'Original data'!S42</f>
        <v>-0.006111350524704231</v>
      </c>
      <c r="T34" s="22">
        <f>'Original data'!T42</f>
        <v>-0.005096314797165331</v>
      </c>
      <c r="U34" s="22">
        <f>'Original data'!U42</f>
        <v>-0.00045777069518559196</v>
      </c>
      <c r="V34" s="37">
        <f>'Original data'!V42</f>
        <v>0</v>
      </c>
      <c r="W34" s="1"/>
      <c r="X34" s="10" t="str">
        <f>'Original data'!X42</f>
        <v>a13</v>
      </c>
      <c r="Y34" s="22">
        <f>'Original data'!Y42</f>
        <v>0.008192418806530601</v>
      </c>
      <c r="Z34" s="22">
        <f>'Original data'!Z42</f>
        <v>-0.0031738299585311013</v>
      </c>
      <c r="AA34" s="22">
        <f>'Original data'!AA42</f>
        <v>-0.003408333941225622</v>
      </c>
      <c r="AB34" s="22">
        <f>'Original data'!AB42</f>
        <v>0.0006511546273467103</v>
      </c>
      <c r="AC34" s="22">
        <f>'Original data'!AC42</f>
        <v>-0.0018389254663489204</v>
      </c>
      <c r="AD34" s="22">
        <f>'Original data'!AD42</f>
        <v>-0.00017600272617153499</v>
      </c>
      <c r="AE34" s="22">
        <f>'Original data'!AE42</f>
        <v>-0.0071945604628397145</v>
      </c>
      <c r="AF34" s="22">
        <f>'Original data'!AF42</f>
        <v>-0.001993905114977132</v>
      </c>
      <c r="AG34" s="22">
        <f>'Original data'!AG42</f>
        <v>-0.006799590363541474</v>
      </c>
      <c r="AH34" s="22">
        <f>'Original data'!AH42</f>
        <v>-0.006276816600355072</v>
      </c>
      <c r="AI34" s="22">
        <f>'Original data'!AI42</f>
        <v>-0.005539545617164616</v>
      </c>
      <c r="AJ34" s="22">
        <f>'Original data'!AJ42</f>
        <v>-0.005517306517017817</v>
      </c>
      <c r="AK34" s="22">
        <f>'Original data'!AK42</f>
        <v>-0.0017239178364140688</v>
      </c>
      <c r="AL34" s="22">
        <f>'Original data'!AL42</f>
        <v>-0.003917376004514135</v>
      </c>
      <c r="AM34" s="22">
        <f>'Original data'!AM42</f>
        <v>-0.006165808170422145</v>
      </c>
      <c r="AN34" s="22">
        <f>'Original data'!AN42</f>
        <v>-0.0032156420475148804</v>
      </c>
      <c r="AO34" s="22">
        <f>'Original data'!AO42</f>
        <v>-0.0019551905231119226</v>
      </c>
      <c r="AP34" s="22">
        <f>'Original data'!AP42</f>
        <v>-0.004691326395701673</v>
      </c>
      <c r="AQ34" s="22">
        <f>'Original data'!AQ42</f>
        <v>-0.004682814176663692</v>
      </c>
      <c r="AR34" s="22">
        <f>'Original data'!AR42</f>
        <v>0.004943627436261169</v>
      </c>
      <c r="AS34" s="37">
        <f>'Original data'!AS42</f>
        <v>0</v>
      </c>
    </row>
    <row r="35" spans="1:45" ht="12.75">
      <c r="A35" s="9" t="s">
        <v>53</v>
      </c>
      <c r="B35" s="22">
        <f>'Original data'!B43</f>
        <v>-0.0014162879380747442</v>
      </c>
      <c r="C35" s="22">
        <f>'Original data'!C43</f>
        <v>0.009066040050273772</v>
      </c>
      <c r="D35" s="22">
        <f>'Original data'!D43</f>
        <v>0.00951814533391418</v>
      </c>
      <c r="E35" s="22">
        <f>'Original data'!E43</f>
        <v>0.00886164787796131</v>
      </c>
      <c r="F35" s="22">
        <f>'Original data'!F43</f>
        <v>0.00581437902405732</v>
      </c>
      <c r="G35" s="22">
        <f>'Original data'!G43</f>
        <v>0.00602697139724097</v>
      </c>
      <c r="H35" s="22">
        <f>'Original data'!H43</f>
        <v>0.005875018913492165</v>
      </c>
      <c r="I35" s="22">
        <f>'Original data'!I43</f>
        <v>0.007023590555393294</v>
      </c>
      <c r="J35" s="22">
        <f>'Original data'!J43</f>
        <v>0.009370860207576926</v>
      </c>
      <c r="K35" s="22">
        <f>'Original data'!K43</f>
        <v>0.007998711366850517</v>
      </c>
      <c r="L35" s="22">
        <f>'Original data'!L43</f>
        <v>0.007031736010492587</v>
      </c>
      <c r="M35" s="22">
        <f>'Original data'!M43</f>
        <v>0.006119831578871028</v>
      </c>
      <c r="N35" s="22">
        <f>'Original data'!N43</f>
        <v>0.006698077365868349</v>
      </c>
      <c r="O35" s="22">
        <f>'Original data'!O43</f>
        <v>0.011361082826670435</v>
      </c>
      <c r="P35" s="22">
        <f>'Original data'!P43</f>
        <v>0.00968994327695779</v>
      </c>
      <c r="Q35" s="22">
        <f>'Original data'!Q43</f>
        <v>0.0058346099081919775</v>
      </c>
      <c r="R35" s="22">
        <f>'Original data'!R43</f>
        <v>0.0036305696358975947</v>
      </c>
      <c r="S35" s="22">
        <f>'Original data'!S43</f>
        <v>0.012731659511484134</v>
      </c>
      <c r="T35" s="22">
        <f>'Original data'!T43</f>
        <v>0.015090098054083692</v>
      </c>
      <c r="U35" s="22">
        <f>'Original data'!U43</f>
        <v>0.0025730704013585035</v>
      </c>
      <c r="V35" s="37">
        <f>'Original data'!V43</f>
        <v>0</v>
      </c>
      <c r="W35" s="1"/>
      <c r="X35" s="10" t="str">
        <f>'Original data'!X43</f>
        <v>a14</v>
      </c>
      <c r="Y35" s="22">
        <f>'Original data'!Y43</f>
        <v>-0.002349785436714923</v>
      </c>
      <c r="Z35" s="22">
        <f>'Original data'!Z43</f>
        <v>0.011504727520667554</v>
      </c>
      <c r="AA35" s="22">
        <f>'Original data'!AA43</f>
        <v>0.008527999062138945</v>
      </c>
      <c r="AB35" s="22">
        <f>'Original data'!AB43</f>
        <v>0.01008419112601018</v>
      </c>
      <c r="AC35" s="22">
        <f>'Original data'!AC43</f>
        <v>0.010017509411310124</v>
      </c>
      <c r="AD35" s="22">
        <f>'Original data'!AD43</f>
        <v>0.014165777347417597</v>
      </c>
      <c r="AE35" s="22">
        <f>'Original data'!AE43</f>
        <v>0.017103372536301946</v>
      </c>
      <c r="AF35" s="22">
        <f>'Original data'!AF43</f>
        <v>0.012634707233987484</v>
      </c>
      <c r="AG35" s="22">
        <f>'Original data'!AG43</f>
        <v>0.009936106623893187</v>
      </c>
      <c r="AH35" s="22">
        <f>'Original data'!AH43</f>
        <v>0.011352422636622915</v>
      </c>
      <c r="AI35" s="22">
        <f>'Original data'!AI43</f>
        <v>0.010563281460899684</v>
      </c>
      <c r="AJ35" s="22">
        <f>'Original data'!AJ43</f>
        <v>0.010045400966090943</v>
      </c>
      <c r="AK35" s="22">
        <f>'Original data'!AK43</f>
        <v>0.010754115143719583</v>
      </c>
      <c r="AL35" s="22">
        <f>'Original data'!AL43</f>
        <v>0.012944830602753829</v>
      </c>
      <c r="AM35" s="22">
        <f>'Original data'!AM43</f>
        <v>0.011494898896972389</v>
      </c>
      <c r="AN35" s="22">
        <f>'Original data'!AN43</f>
        <v>0.007591276806981886</v>
      </c>
      <c r="AO35" s="22">
        <f>'Original data'!AO43</f>
        <v>0.006722385596267484</v>
      </c>
      <c r="AP35" s="22">
        <f>'Original data'!AP43</f>
        <v>0.014977643133978969</v>
      </c>
      <c r="AQ35" s="22">
        <f>'Original data'!AQ43</f>
        <v>0.018560856207183247</v>
      </c>
      <c r="AR35" s="22">
        <f>'Original data'!AR43</f>
        <v>0.004654402939626717</v>
      </c>
      <c r="AS35" s="37">
        <f>'Original data'!AS43</f>
        <v>0</v>
      </c>
    </row>
    <row r="36" spans="1:45" ht="12.75">
      <c r="A36" s="9" t="s">
        <v>54</v>
      </c>
      <c r="B36" s="22">
        <f>'Original data'!B44</f>
        <v>-0.011521596263278786</v>
      </c>
      <c r="C36" s="22">
        <f>'Original data'!C44</f>
        <v>-0.006283277394565646</v>
      </c>
      <c r="D36" s="22">
        <f>'Original data'!D44</f>
        <v>-0.0059509405985223515</v>
      </c>
      <c r="E36" s="22">
        <f>'Original data'!E44</f>
        <v>-0.00717823887148511</v>
      </c>
      <c r="F36" s="22">
        <f>'Original data'!F44</f>
        <v>-0.00815361791073849</v>
      </c>
      <c r="G36" s="22">
        <f>'Original data'!G44</f>
        <v>-0.007940445877773759</v>
      </c>
      <c r="H36" s="22">
        <f>'Original data'!H44</f>
        <v>-0.007247671514159542</v>
      </c>
      <c r="I36" s="22">
        <f>'Original data'!I44</f>
        <v>-0.005344522090251706</v>
      </c>
      <c r="J36" s="22">
        <f>'Original data'!J44</f>
        <v>-0.0047033343648564836</v>
      </c>
      <c r="K36" s="22">
        <f>'Original data'!K44</f>
        <v>-0.008462249366460808</v>
      </c>
      <c r="L36" s="22">
        <f>'Original data'!L44</f>
        <v>-0.008176472426145168</v>
      </c>
      <c r="M36" s="22">
        <f>'Original data'!M44</f>
        <v>-0.008102156600470178</v>
      </c>
      <c r="N36" s="22">
        <f>'Original data'!N44</f>
        <v>-0.0077846918575634316</v>
      </c>
      <c r="O36" s="22">
        <f>'Original data'!O44</f>
        <v>-0.005690236359289369</v>
      </c>
      <c r="P36" s="22">
        <f>'Original data'!P44</f>
        <v>-0.004478744453793178</v>
      </c>
      <c r="Q36" s="22">
        <f>'Original data'!Q44</f>
        <v>-0.006500759999954975</v>
      </c>
      <c r="R36" s="22">
        <f>'Original data'!R44</f>
        <v>-0.007931180144679762</v>
      </c>
      <c r="S36" s="22">
        <f>'Original data'!S44</f>
        <v>-0.0037161871820953016</v>
      </c>
      <c r="T36" s="22">
        <f>'Original data'!T44</f>
        <v>-0.00537220695923268</v>
      </c>
      <c r="U36" s="22">
        <f>'Original data'!U44</f>
        <v>-0.009897477870358206</v>
      </c>
      <c r="V36" s="37">
        <f>'Original data'!V44</f>
        <v>0</v>
      </c>
      <c r="W36" s="1"/>
      <c r="X36" s="10" t="str">
        <f>'Original data'!X44</f>
        <v>a15</v>
      </c>
      <c r="Y36" s="22">
        <f>'Original data'!Y44</f>
        <v>0.006732882388818867</v>
      </c>
      <c r="Z36" s="22">
        <f>'Original data'!Z44</f>
        <v>-0.004575381174340988</v>
      </c>
      <c r="AA36" s="22">
        <f>'Original data'!AA44</f>
        <v>-0.0054694977100011605</v>
      </c>
      <c r="AB36" s="22">
        <f>'Original data'!AB44</f>
        <v>-0.004506740585157873</v>
      </c>
      <c r="AC36" s="22">
        <f>'Original data'!AC44</f>
        <v>-0.008201463607671041</v>
      </c>
      <c r="AD36" s="22">
        <f>'Original data'!AD44</f>
        <v>-0.008258483377300145</v>
      </c>
      <c r="AE36" s="22">
        <f>'Original data'!AE44</f>
        <v>-0.006085049956138319</v>
      </c>
      <c r="AF36" s="22">
        <f>'Original data'!AF44</f>
        <v>-0.0029673501528461634</v>
      </c>
      <c r="AG36" s="22">
        <f>'Original data'!AG44</f>
        <v>-0.006762694475443596</v>
      </c>
      <c r="AH36" s="22">
        <f>'Original data'!AH44</f>
        <v>-0.007027659039502779</v>
      </c>
      <c r="AI36" s="22">
        <f>'Original data'!AI44</f>
        <v>-0.007051913350442333</v>
      </c>
      <c r="AJ36" s="22">
        <f>'Original data'!AJ44</f>
        <v>-0.006092094471381083</v>
      </c>
      <c r="AK36" s="22">
        <f>'Original data'!AK44</f>
        <v>-0.008620817454226284</v>
      </c>
      <c r="AL36" s="22">
        <f>'Original data'!AL44</f>
        <v>-0.0058930440179786</v>
      </c>
      <c r="AM36" s="22">
        <f>'Original data'!AM44</f>
        <v>-0.008789458937537905</v>
      </c>
      <c r="AN36" s="22">
        <f>'Original data'!AN44</f>
        <v>-0.0075069248555745625</v>
      </c>
      <c r="AO36" s="22">
        <f>'Original data'!AO44</f>
        <v>-0.007809404369962539</v>
      </c>
      <c r="AP36" s="22">
        <f>'Original data'!AP44</f>
        <v>-0.006144582329276411</v>
      </c>
      <c r="AQ36" s="22">
        <f>'Original data'!AQ44</f>
        <v>-0.003536735086467499</v>
      </c>
      <c r="AR36" s="22">
        <f>'Original data'!AR44</f>
        <v>-0.0007910275334567377</v>
      </c>
      <c r="AS36" s="37">
        <f>'Original data'!AS44</f>
        <v>0</v>
      </c>
    </row>
    <row r="37" spans="1:45" ht="12.75">
      <c r="A37" s="9" t="s">
        <v>55</v>
      </c>
      <c r="B37" s="22">
        <f>'Original data'!B45</f>
        <v>-0.006117644705591736</v>
      </c>
      <c r="C37" s="22">
        <f>'Original data'!C45</f>
        <v>-0.008467900415893894</v>
      </c>
      <c r="D37" s="22">
        <f>'Original data'!D45</f>
        <v>-0.009325569680994206</v>
      </c>
      <c r="E37" s="22">
        <f>'Original data'!E45</f>
        <v>-0.006013469425248571</v>
      </c>
      <c r="F37" s="22">
        <f>'Original data'!F45</f>
        <v>0.0002717857332347807</v>
      </c>
      <c r="G37" s="22">
        <f>'Original data'!G45</f>
        <v>-0.00027334908718196086</v>
      </c>
      <c r="H37" s="22">
        <f>'Original data'!H45</f>
        <v>-0.00252370011974612</v>
      </c>
      <c r="I37" s="22">
        <f>'Original data'!I45</f>
        <v>-0.007229948283589102</v>
      </c>
      <c r="J37" s="22">
        <f>'Original data'!J45</f>
        <v>-0.010337633379138143</v>
      </c>
      <c r="K37" s="22">
        <f>'Original data'!K45</f>
        <v>-0.006043819030103786</v>
      </c>
      <c r="L37" s="22">
        <f>'Original data'!L45</f>
        <v>-0.0008862911212415311</v>
      </c>
      <c r="M37" s="22">
        <f>'Original data'!M45</f>
        <v>-0.0013899070010440352</v>
      </c>
      <c r="N37" s="22">
        <f>'Original data'!N45</f>
        <v>-0.005133368511363643</v>
      </c>
      <c r="O37" s="22">
        <f>'Original data'!O45</f>
        <v>-0.010762457357839535</v>
      </c>
      <c r="P37" s="22">
        <f>'Original data'!P45</f>
        <v>-0.01152655532556723</v>
      </c>
      <c r="Q37" s="22">
        <f>'Original data'!Q45</f>
        <v>0.0014861524775516225</v>
      </c>
      <c r="R37" s="22">
        <f>'Original data'!R45</f>
        <v>0.012881839938614104</v>
      </c>
      <c r="S37" s="22">
        <f>'Original data'!S45</f>
        <v>-0.014667109425428971</v>
      </c>
      <c r="T37" s="22">
        <f>'Original data'!T45</f>
        <v>-0.021379646732141065</v>
      </c>
      <c r="U37" s="22">
        <f>'Original data'!U45</f>
        <v>-0.018066065715459288</v>
      </c>
      <c r="V37" s="37">
        <f>'Original data'!V45</f>
        <v>0</v>
      </c>
      <c r="W37" s="1"/>
      <c r="X37" s="10" t="str">
        <f>'Original data'!X45</f>
        <v>a16</v>
      </c>
      <c r="Y37" s="22">
        <f>'Original data'!Y45</f>
        <v>-0.014714241070530907</v>
      </c>
      <c r="Z37" s="22">
        <f>'Original data'!Z45</f>
        <v>-0.012014172326612104</v>
      </c>
      <c r="AA37" s="22">
        <f>'Original data'!AA45</f>
        <v>-0.010564593862771365</v>
      </c>
      <c r="AB37" s="22">
        <f>'Original data'!AB45</f>
        <v>-0.013529069266498585</v>
      </c>
      <c r="AC37" s="22">
        <f>'Original data'!AC45</f>
        <v>-0.015373537181201057</v>
      </c>
      <c r="AD37" s="22">
        <f>'Original data'!AD45</f>
        <v>-0.021993643347808983</v>
      </c>
      <c r="AE37" s="22">
        <f>'Original data'!AE45</f>
        <v>-0.02237500332355539</v>
      </c>
      <c r="AF37" s="22">
        <f>'Original data'!AF45</f>
        <v>-0.018441188092754416</v>
      </c>
      <c r="AG37" s="22">
        <f>'Original data'!AG45</f>
        <v>-0.013055371069620368</v>
      </c>
      <c r="AH37" s="22">
        <f>'Original data'!AH45</f>
        <v>-0.006115022389506574</v>
      </c>
      <c r="AI37" s="22">
        <f>'Original data'!AI45</f>
        <v>-0.00857775979336407</v>
      </c>
      <c r="AJ37" s="22">
        <f>'Original data'!AJ45</f>
        <v>-0.011907756219222604</v>
      </c>
      <c r="AK37" s="22">
        <f>'Original data'!AK45</f>
        <v>-0.011048226064953117</v>
      </c>
      <c r="AL37" s="22">
        <f>'Original data'!AL45</f>
        <v>-0.007723682453317521</v>
      </c>
      <c r="AM37" s="22">
        <f>'Original data'!AM45</f>
        <v>-0.009786564221211245</v>
      </c>
      <c r="AN37" s="22">
        <f>'Original data'!AN45</f>
        <v>-0.002296345189492285</v>
      </c>
      <c r="AO37" s="22">
        <f>'Original data'!AO45</f>
        <v>0.0013358391322024592</v>
      </c>
      <c r="AP37" s="22">
        <f>'Original data'!AP45</f>
        <v>-0.020882422652020748</v>
      </c>
      <c r="AQ37" s="22">
        <f>'Original data'!AQ45</f>
        <v>-0.032404777171470486</v>
      </c>
      <c r="AR37" s="22">
        <f>'Original data'!AR45</f>
        <v>-0.019241937445626273</v>
      </c>
      <c r="AS37" s="37">
        <f>'Original data'!AS45</f>
        <v>0</v>
      </c>
    </row>
    <row r="38" spans="1:45" ht="13.5" thickBot="1">
      <c r="A38" s="12" t="s">
        <v>56</v>
      </c>
      <c r="B38" s="24">
        <f>'Original data'!B46</f>
        <v>-0.0019664408058769917</v>
      </c>
      <c r="C38" s="24">
        <f>'Original data'!C46</f>
        <v>-0.0008680548239246876</v>
      </c>
      <c r="D38" s="24">
        <f>'Original data'!D46</f>
        <v>0.00024529923857615453</v>
      </c>
      <c r="E38" s="24">
        <f>'Original data'!E46</f>
        <v>-0.0005808193675286674</v>
      </c>
      <c r="F38" s="24">
        <f>'Original data'!F46</f>
        <v>0.00033107372843668216</v>
      </c>
      <c r="G38" s="24">
        <f>'Original data'!G46</f>
        <v>-0.0011813112888354941</v>
      </c>
      <c r="H38" s="24">
        <f>'Original data'!H46</f>
        <v>-0.001295714543666768</v>
      </c>
      <c r="I38" s="24">
        <f>'Original data'!I46</f>
        <v>-0.0007734643569709665</v>
      </c>
      <c r="J38" s="24">
        <f>'Original data'!J46</f>
        <v>-0.00046257846460383777</v>
      </c>
      <c r="K38" s="24">
        <f>'Original data'!K46</f>
        <v>-0.0003721717788442351</v>
      </c>
      <c r="L38" s="24">
        <f>'Original data'!L46</f>
        <v>-0.000905274134300377</v>
      </c>
      <c r="M38" s="24">
        <f>'Original data'!M46</f>
        <v>-2.2267794294982945E-05</v>
      </c>
      <c r="N38" s="24">
        <f>'Original data'!N46</f>
        <v>-0.0011490851681989717</v>
      </c>
      <c r="O38" s="24">
        <f>'Original data'!O46</f>
        <v>-0.0003658390773839933</v>
      </c>
      <c r="P38" s="24">
        <f>'Original data'!P46</f>
        <v>-0.0012241840649464823</v>
      </c>
      <c r="Q38" s="24">
        <f>'Original data'!Q46</f>
        <v>0.0009372693453638648</v>
      </c>
      <c r="R38" s="24">
        <f>'Original data'!R46</f>
        <v>0.0012901036349348327</v>
      </c>
      <c r="S38" s="24">
        <f>'Original data'!S46</f>
        <v>0.0006734699439775436</v>
      </c>
      <c r="T38" s="24">
        <f>'Original data'!T46</f>
        <v>0.0007063532576551393</v>
      </c>
      <c r="U38" s="24">
        <f>'Original data'!U46</f>
        <v>-8.472007095555083E-06</v>
      </c>
      <c r="V38" s="38">
        <f>'Original data'!V46</f>
        <v>0</v>
      </c>
      <c r="W38" s="1"/>
      <c r="X38" s="11" t="str">
        <f>'Original data'!X46</f>
        <v>a17</v>
      </c>
      <c r="Y38" s="24">
        <f>'Original data'!Y46</f>
        <v>-0.0025462617688367427</v>
      </c>
      <c r="Z38" s="24">
        <f>'Original data'!Z46</f>
        <v>-0.0020810611282120082</v>
      </c>
      <c r="AA38" s="24">
        <f>'Original data'!AA46</f>
        <v>-0.00042066650255080944</v>
      </c>
      <c r="AB38" s="24">
        <f>'Original data'!AB46</f>
        <v>-0.0012964909647402503</v>
      </c>
      <c r="AC38" s="24">
        <f>'Original data'!AC46</f>
        <v>-0.0020743160872518044</v>
      </c>
      <c r="AD38" s="24">
        <f>'Original data'!AD46</f>
        <v>-0.0013563716508077765</v>
      </c>
      <c r="AE38" s="24">
        <f>'Original data'!AE46</f>
        <v>0.0016889424297691059</v>
      </c>
      <c r="AF38" s="24">
        <f>'Original data'!AF46</f>
        <v>0.00010617023995467066</v>
      </c>
      <c r="AG38" s="24">
        <f>'Original data'!AG46</f>
        <v>4.170744186750676E-05</v>
      </c>
      <c r="AH38" s="24">
        <f>'Original data'!AH46</f>
        <v>0.00028537594667733725</v>
      </c>
      <c r="AI38" s="24">
        <f>'Original data'!AI46</f>
        <v>-0.0007066494594126578</v>
      </c>
      <c r="AJ38" s="24">
        <f>'Original data'!AJ46</f>
        <v>9.643779485692767E-05</v>
      </c>
      <c r="AK38" s="24">
        <f>'Original data'!AK46</f>
        <v>-0.0009851153060318704</v>
      </c>
      <c r="AL38" s="24">
        <f>'Original data'!AL46</f>
        <v>-0.0007324487118453386</v>
      </c>
      <c r="AM38" s="24">
        <f>'Original data'!AM46</f>
        <v>0.0004571443839477691</v>
      </c>
      <c r="AN38" s="24">
        <f>'Original data'!AN46</f>
        <v>-0.00010887953533857565</v>
      </c>
      <c r="AO38" s="24">
        <f>'Original data'!AO46</f>
        <v>-0.0008842459842311285</v>
      </c>
      <c r="AP38" s="24">
        <f>'Original data'!AP46</f>
        <v>-0.0008136406419787756</v>
      </c>
      <c r="AQ38" s="24">
        <f>'Original data'!AQ46</f>
        <v>-0.00022622085048635795</v>
      </c>
      <c r="AR38" s="24">
        <f>'Original data'!AR46</f>
        <v>-0.0020264939837360196</v>
      </c>
      <c r="AS38" s="38">
        <f>'Original data'!AS46</f>
        <v>0</v>
      </c>
    </row>
    <row r="39" spans="1:45" ht="13.5" thickBot="1">
      <c r="A39" s="10" t="s">
        <v>58</v>
      </c>
      <c r="B39" s="98">
        <f>'Original data'!B47</f>
        <v>0.2693592876826426</v>
      </c>
      <c r="C39" s="98">
        <f>'Original data'!C47</f>
        <v>-0.048843038127354466</v>
      </c>
      <c r="D39" s="98">
        <f>'Original data'!D47</f>
        <v>-0.15763473725028196</v>
      </c>
      <c r="E39" s="98">
        <f>'Original data'!E47</f>
        <v>-0.1865353306114284</v>
      </c>
      <c r="F39" s="98">
        <f>'Original data'!F47</f>
        <v>-0.10088904496928025</v>
      </c>
      <c r="G39" s="98">
        <f>'Original data'!G47</f>
        <v>0.07050146681445027</v>
      </c>
      <c r="H39" s="98">
        <f>'Original data'!H47</f>
        <v>0.03123829832108705</v>
      </c>
      <c r="I39" s="98">
        <f>'Original data'!I47</f>
        <v>-0.29763399242664024</v>
      </c>
      <c r="J39" s="98">
        <f>'Original data'!J47</f>
        <v>-0.35731263470050023</v>
      </c>
      <c r="K39" s="98">
        <f>'Original data'!K47</f>
        <v>-0.07212764337963347</v>
      </c>
      <c r="L39" s="98">
        <f>'Original data'!L47</f>
        <v>-0.048995588755857286</v>
      </c>
      <c r="M39" s="98">
        <f>'Original data'!M47</f>
        <v>-0.030066736368279726</v>
      </c>
      <c r="N39" s="98">
        <f>'Original data'!N47</f>
        <v>-0.02385121688654944</v>
      </c>
      <c r="O39" s="98">
        <f>'Original data'!O47</f>
        <v>-0.19442806468494386</v>
      </c>
      <c r="P39" s="98">
        <f>'Original data'!P47</f>
        <v>-0.29909482260025205</v>
      </c>
      <c r="Q39" s="98">
        <f>'Original data'!Q47</f>
        <v>-0.2787328949454057</v>
      </c>
      <c r="R39" s="98">
        <f>'Original data'!R47</f>
        <v>-0.0478088167036502</v>
      </c>
      <c r="S39" s="98">
        <f>'Original data'!S47</f>
        <v>-0.20042498109698578</v>
      </c>
      <c r="T39" s="98">
        <f>'Original data'!T47</f>
        <v>-0.16159722110813102</v>
      </c>
      <c r="U39" s="98">
        <f>'Original data'!U47</f>
        <v>0.2739098143671679</v>
      </c>
      <c r="V39" s="105"/>
      <c r="X39" s="10" t="str">
        <f>'Original data'!X47</f>
        <v>Dx (mm)</v>
      </c>
      <c r="Y39" s="101">
        <f>'Original data'!Y47</f>
        <v>-1.0992397611612594</v>
      </c>
      <c r="Z39" s="101">
        <f>'Original data'!Z47</f>
        <v>-0.24550765961303822</v>
      </c>
      <c r="AA39" s="101">
        <f>'Original data'!AA47</f>
        <v>-0.15341118854985653</v>
      </c>
      <c r="AB39" s="101">
        <f>'Original data'!AB47</f>
        <v>-0.12515755409449628</v>
      </c>
      <c r="AC39" s="101">
        <f>'Original data'!AC47</f>
        <v>0.025404922358229064</v>
      </c>
      <c r="AD39" s="101">
        <f>'Original data'!AD47</f>
        <v>-0.010606087325578998</v>
      </c>
      <c r="AE39" s="101">
        <f>'Original data'!AE47</f>
        <v>-0.030135121183028492</v>
      </c>
      <c r="AF39" s="101">
        <f>'Original data'!AF47</f>
        <v>-0.30460033755635363</v>
      </c>
      <c r="AG39" s="101">
        <f>'Original data'!AG47</f>
        <v>-0.21821697252200054</v>
      </c>
      <c r="AH39" s="101">
        <f>'Original data'!AH47</f>
        <v>-0.058598224413170794</v>
      </c>
      <c r="AI39" s="101">
        <f>'Original data'!AI47</f>
        <v>-0.1124755541907782</v>
      </c>
      <c r="AJ39" s="101">
        <f>'Original data'!AJ47</f>
        <v>-0.16461476343263917</v>
      </c>
      <c r="AK39" s="101">
        <f>'Original data'!AK47</f>
        <v>0.024990034923758224</v>
      </c>
      <c r="AL39" s="101">
        <f>'Original data'!AL47</f>
        <v>0.0208110228502599</v>
      </c>
      <c r="AM39" s="101">
        <f>'Original data'!AM47</f>
        <v>0.04088413097963035</v>
      </c>
      <c r="AN39" s="101">
        <f>'Original data'!AN47</f>
        <v>-0.07684235938110043</v>
      </c>
      <c r="AO39" s="101">
        <f>'Original data'!AO47</f>
        <v>-0.05399823293940465</v>
      </c>
      <c r="AP39" s="101">
        <f>'Original data'!AP47</f>
        <v>-0.1255225362771132</v>
      </c>
      <c r="AQ39" s="101">
        <f>'Original data'!AQ47</f>
        <v>-0.17386141668745134</v>
      </c>
      <c r="AR39" s="101">
        <f>'Original data'!AR47</f>
        <v>-0.13397656444974387</v>
      </c>
      <c r="AS39" s="3"/>
    </row>
    <row r="40" spans="1:45" ht="13.5" thickBot="1">
      <c r="A40" s="11" t="s">
        <v>59</v>
      </c>
      <c r="B40" s="98">
        <f>'Original data'!B48</f>
        <v>0.20491737643294944</v>
      </c>
      <c r="C40" s="98">
        <f>'Original data'!C48</f>
        <v>0.14707970130066514</v>
      </c>
      <c r="D40" s="98">
        <f>'Original data'!D48</f>
        <v>0.18900809841241914</v>
      </c>
      <c r="E40" s="98">
        <f>'Original data'!E48</f>
        <v>0.13012264443903715</v>
      </c>
      <c r="F40" s="98">
        <f>'Original data'!F48</f>
        <v>0.0578684064037755</v>
      </c>
      <c r="G40" s="98">
        <f>'Original data'!G48</f>
        <v>0.07346084811187925</v>
      </c>
      <c r="H40" s="98">
        <f>'Original data'!H48</f>
        <v>0.07694439297663917</v>
      </c>
      <c r="I40" s="98">
        <f>'Original data'!I48</f>
        <v>0.16906055481561708</v>
      </c>
      <c r="J40" s="98">
        <f>'Original data'!J48</f>
        <v>0.21100775961676377</v>
      </c>
      <c r="K40" s="98">
        <f>'Original data'!K48</f>
        <v>0.1829818873215459</v>
      </c>
      <c r="L40" s="98">
        <f>'Original data'!L48</f>
        <v>0.07738029233873456</v>
      </c>
      <c r="M40" s="98">
        <f>'Original data'!M48</f>
        <v>0.0708257310463678</v>
      </c>
      <c r="N40" s="98">
        <f>'Original data'!N48</f>
        <v>0.1317643696421087</v>
      </c>
      <c r="O40" s="98">
        <f>'Original data'!O48</f>
        <v>0.1869629941509578</v>
      </c>
      <c r="P40" s="98">
        <f>'Original data'!P48</f>
        <v>0.23512939849239986</v>
      </c>
      <c r="Q40" s="98">
        <f>'Original data'!Q48</f>
        <v>-0.020342129546261578</v>
      </c>
      <c r="R40" s="98">
        <f>'Original data'!R48</f>
        <v>-0.22444983383716868</v>
      </c>
      <c r="S40" s="98">
        <f>'Original data'!S48</f>
        <v>0.29351544942551333</v>
      </c>
      <c r="T40" s="98">
        <f>'Original data'!T48</f>
        <v>0.40574704694923097</v>
      </c>
      <c r="U40" s="98">
        <f>'Original data'!U48</f>
        <v>0.634425319790172</v>
      </c>
      <c r="V40" s="105"/>
      <c r="X40" s="11" t="str">
        <f>'Original data'!X48</f>
        <v>Dy (mm)</v>
      </c>
      <c r="Y40" s="103">
        <f>'Original data'!Y48</f>
        <v>0.4842123264557494</v>
      </c>
      <c r="Z40" s="103">
        <f>'Original data'!Z48</f>
        <v>0.2503077019464745</v>
      </c>
      <c r="AA40" s="103">
        <f>'Original data'!AA48</f>
        <v>0.24321813624367994</v>
      </c>
      <c r="AB40" s="103">
        <f>'Original data'!AB48</f>
        <v>0.3234129424475954</v>
      </c>
      <c r="AC40" s="103">
        <f>'Original data'!AC48</f>
        <v>0.3420750843136941</v>
      </c>
      <c r="AD40" s="103">
        <f>'Original data'!AD48</f>
        <v>0.43536639129273835</v>
      </c>
      <c r="AE40" s="103">
        <f>'Original data'!AE48</f>
        <v>0.43104805980529054</v>
      </c>
      <c r="AF40" s="103">
        <f>'Original data'!AF48</f>
        <v>0.3028427140572095</v>
      </c>
      <c r="AG40" s="103">
        <f>'Original data'!AG48</f>
        <v>0.25905022139067874</v>
      </c>
      <c r="AH40" s="103">
        <f>'Original data'!AH48</f>
        <v>0.13575336440002392</v>
      </c>
      <c r="AI40" s="103">
        <f>'Original data'!AI48</f>
        <v>0.2039523790316273</v>
      </c>
      <c r="AJ40" s="103">
        <f>'Original data'!AJ48</f>
        <v>0.25945253408004154</v>
      </c>
      <c r="AK40" s="103">
        <f>'Original data'!AK48</f>
        <v>0.232431112829419</v>
      </c>
      <c r="AL40" s="103">
        <f>'Original data'!AL48</f>
        <v>0.19070675883305316</v>
      </c>
      <c r="AM40" s="103">
        <f>'Original data'!AM48</f>
        <v>0.2157914692953966</v>
      </c>
      <c r="AN40" s="103">
        <f>'Original data'!AN48</f>
        <v>0.11890826230811909</v>
      </c>
      <c r="AO40" s="103">
        <f>'Original data'!AO48</f>
        <v>0.023546724644848607</v>
      </c>
      <c r="AP40" s="103">
        <f>'Original data'!AP48</f>
        <v>0.3790317688674142</v>
      </c>
      <c r="AQ40" s="103">
        <f>'Original data'!AQ48</f>
        <v>0.6049334725829855</v>
      </c>
      <c r="AR40" s="103">
        <f>'Original data'!AR48</f>
        <v>0.613750756114296</v>
      </c>
      <c r="AS40" s="3"/>
    </row>
    <row r="41" ht="12.75">
      <c r="A41" s="2"/>
    </row>
  </sheetData>
  <mergeCells count="2">
    <mergeCell ref="B1:U1"/>
    <mergeCell ref="Y1:AR1"/>
  </mergeCells>
  <printOptions/>
  <pageMargins left="0.75" right="0.75" top="1" bottom="1" header="0.5" footer="0.5"/>
  <pageSetup fitToHeight="1" fitToWidth="1" horizontalDpi="300" verticalDpi="3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8"/>
  <sheetViews>
    <sheetView tabSelected="1" zoomScale="75" zoomScaleNormal="75" workbookViewId="0" topLeftCell="A77">
      <selection activeCell="T77" sqref="T77"/>
    </sheetView>
  </sheetViews>
  <sheetFormatPr defaultColWidth="9.140625" defaultRowHeight="12.75"/>
  <cols>
    <col min="1" max="1" width="2.7109375" style="42" bestFit="1" customWidth="1"/>
    <col min="2" max="2" width="8.140625" style="42" bestFit="1" customWidth="1"/>
    <col min="3" max="4" width="7.7109375" style="42" bestFit="1" customWidth="1"/>
    <col min="5" max="10" width="8.00390625" style="42" bestFit="1" customWidth="1"/>
    <col min="11" max="18" width="8.57421875" style="42" bestFit="1" customWidth="1"/>
    <col min="19" max="19" width="9.28125" style="42" bestFit="1" customWidth="1"/>
    <col min="20" max="20" width="8.57421875" style="42" bestFit="1" customWidth="1"/>
    <col min="21" max="21" width="8.421875" style="42" bestFit="1" customWidth="1"/>
    <col min="22" max="22" width="6.421875" style="42" bestFit="1" customWidth="1"/>
    <col min="23" max="23" width="7.421875" style="42" bestFit="1" customWidth="1"/>
    <col min="24" max="25" width="7.421875" style="42" customWidth="1"/>
    <col min="26" max="16384" width="9.140625" style="42" customWidth="1"/>
  </cols>
  <sheetData>
    <row r="1" spans="1:19" ht="11.25">
      <c r="A1" s="41"/>
      <c r="B1" s="124" t="s">
        <v>62</v>
      </c>
      <c r="C1" s="125"/>
      <c r="D1" s="125"/>
      <c r="E1" s="125"/>
      <c r="F1" s="125"/>
      <c r="G1" s="125"/>
      <c r="H1" s="125"/>
      <c r="I1" s="126"/>
      <c r="J1" s="127" t="s">
        <v>63</v>
      </c>
      <c r="K1" s="128"/>
      <c r="L1" s="128"/>
      <c r="M1" s="128"/>
      <c r="N1" s="128"/>
      <c r="O1" s="128"/>
      <c r="P1" s="128"/>
      <c r="Q1" s="129"/>
      <c r="S1" s="43" t="s">
        <v>64</v>
      </c>
    </row>
    <row r="2" spans="1:19" ht="11.25">
      <c r="A2" s="44"/>
      <c r="B2" s="130" t="s">
        <v>65</v>
      </c>
      <c r="C2" s="131"/>
      <c r="D2" s="131"/>
      <c r="E2" s="131"/>
      <c r="F2" s="132" t="s">
        <v>66</v>
      </c>
      <c r="G2" s="131"/>
      <c r="H2" s="131"/>
      <c r="I2" s="133"/>
      <c r="J2" s="130" t="s">
        <v>65</v>
      </c>
      <c r="K2" s="131"/>
      <c r="L2" s="131"/>
      <c r="M2" s="134"/>
      <c r="N2" s="131" t="s">
        <v>66</v>
      </c>
      <c r="O2" s="131"/>
      <c r="P2" s="131"/>
      <c r="Q2" s="133"/>
      <c r="S2" s="45"/>
    </row>
    <row r="3" spans="1:19" ht="11.25">
      <c r="A3" s="44"/>
      <c r="B3" s="130" t="s">
        <v>92</v>
      </c>
      <c r="C3" s="131"/>
      <c r="D3" s="131" t="s">
        <v>91</v>
      </c>
      <c r="E3" s="131"/>
      <c r="F3" s="132" t="s">
        <v>92</v>
      </c>
      <c r="G3" s="131"/>
      <c r="H3" s="131" t="s">
        <v>91</v>
      </c>
      <c r="I3" s="133"/>
      <c r="J3" s="130" t="s">
        <v>92</v>
      </c>
      <c r="K3" s="131"/>
      <c r="L3" s="131" t="s">
        <v>91</v>
      </c>
      <c r="M3" s="134"/>
      <c r="N3" s="131" t="s">
        <v>92</v>
      </c>
      <c r="O3" s="131"/>
      <c r="P3" s="131" t="s">
        <v>91</v>
      </c>
      <c r="Q3" s="133"/>
      <c r="S3" s="45"/>
    </row>
    <row r="4" spans="1:19" ht="11.25">
      <c r="A4" s="44"/>
      <c r="B4" s="46" t="s">
        <v>67</v>
      </c>
      <c r="C4" s="47" t="s">
        <v>68</v>
      </c>
      <c r="D4" s="47" t="s">
        <v>67</v>
      </c>
      <c r="E4" s="47" t="s">
        <v>68</v>
      </c>
      <c r="F4" s="48" t="s">
        <v>67</v>
      </c>
      <c r="G4" s="47" t="s">
        <v>68</v>
      </c>
      <c r="H4" s="47" t="s">
        <v>67</v>
      </c>
      <c r="I4" s="49" t="s">
        <v>68</v>
      </c>
      <c r="J4" s="46" t="s">
        <v>67</v>
      </c>
      <c r="K4" s="47" t="s">
        <v>68</v>
      </c>
      <c r="L4" s="47" t="s">
        <v>67</v>
      </c>
      <c r="M4" s="50" t="s">
        <v>68</v>
      </c>
      <c r="N4" s="47" t="s">
        <v>67</v>
      </c>
      <c r="O4" s="47" t="s">
        <v>68</v>
      </c>
      <c r="P4" s="47" t="s">
        <v>67</v>
      </c>
      <c r="Q4" s="49" t="s">
        <v>68</v>
      </c>
      <c r="S4" s="45"/>
    </row>
    <row r="5" spans="1:19" ht="11.25">
      <c r="A5" s="44">
        <v>1</v>
      </c>
      <c r="B5" s="51"/>
      <c r="C5" s="52"/>
      <c r="D5" s="53"/>
      <c r="E5" s="52"/>
      <c r="F5" s="54"/>
      <c r="G5" s="52"/>
      <c r="H5" s="52"/>
      <c r="I5" s="55"/>
      <c r="J5" s="76"/>
      <c r="K5" s="77"/>
      <c r="L5" s="78"/>
      <c r="M5" s="79"/>
      <c r="N5" s="52"/>
      <c r="O5" s="52"/>
      <c r="P5" s="52"/>
      <c r="Q5" s="55"/>
      <c r="S5" s="45">
        <v>0</v>
      </c>
    </row>
    <row r="6" spans="1:19" ht="11.25">
      <c r="A6" s="44">
        <v>2</v>
      </c>
      <c r="B6" s="57">
        <f>'Summary Data'!V6</f>
        <v>0</v>
      </c>
      <c r="C6" s="52">
        <f>STDEV('Summary Data'!B6:U6)</f>
        <v>0.4140557673531123</v>
      </c>
      <c r="D6" s="52">
        <f>AVERAGE(C68:T68)</f>
        <v>-1.164056586947809</v>
      </c>
      <c r="E6" s="52">
        <f>STDEV(C68:T68)</f>
        <v>0.3054203751301319</v>
      </c>
      <c r="F6" s="54">
        <f>'Summary Data'!V23</f>
        <v>0</v>
      </c>
      <c r="G6" s="52">
        <f>STDEV('Summary Data'!B23:U23)</f>
        <v>1.5483985934219329</v>
      </c>
      <c r="H6" s="52">
        <f>AVERAGE(C88:T88)</f>
        <v>-2.2870406653530297</v>
      </c>
      <c r="I6" s="55">
        <f>STDEV(C88:T88)</f>
        <v>0.691467632021426</v>
      </c>
      <c r="J6" s="57">
        <f>'Summary Data'!AS6</f>
        <v>0</v>
      </c>
      <c r="K6" s="52">
        <f>STDEV('Summary Data'!Y6:AR6)</f>
        <v>1.5235839630928936</v>
      </c>
      <c r="L6" s="52">
        <f>AVERAGE(C108:T108)</f>
        <v>1.368912729267706</v>
      </c>
      <c r="M6" s="56">
        <f>STDEV(C108:T108)</f>
        <v>0.44969698079171205</v>
      </c>
      <c r="N6" s="52">
        <f>'Summary Data'!AS23</f>
        <v>0</v>
      </c>
      <c r="O6" s="52">
        <f>STDEV('Summary Data'!Y23:AR23)</f>
        <v>1.8384644651480957</v>
      </c>
      <c r="P6" s="52">
        <f>AVERAGE(C128:T128)</f>
        <v>-0.006974424720966926</v>
      </c>
      <c r="Q6" s="55">
        <f>STDEV(C128:T128)</f>
        <v>0.8993030567176614</v>
      </c>
      <c r="S6" s="45">
        <v>0</v>
      </c>
    </row>
    <row r="7" spans="1:19" ht="11.25">
      <c r="A7" s="44">
        <v>3</v>
      </c>
      <c r="B7" s="57">
        <f>'Summary Data'!V7</f>
        <v>0</v>
      </c>
      <c r="C7" s="52">
        <f>STDEV('Summary Data'!B7:U7)</f>
        <v>3.9631772349081684</v>
      </c>
      <c r="D7" s="52">
        <f aca="true" t="shared" si="0" ref="D7:D15">AVERAGE(C69:T69)</f>
        <v>3.7535675967374456</v>
      </c>
      <c r="E7" s="52">
        <f aca="true" t="shared" si="1" ref="E7:E15">STDEV(C69:T69)</f>
        <v>0.32099585638327793</v>
      </c>
      <c r="F7" s="54">
        <f>'Summary Data'!V24</f>
        <v>0</v>
      </c>
      <c r="G7" s="52">
        <f>STDEV('Summary Data'!B24:U24)</f>
        <v>0.5370163221837542</v>
      </c>
      <c r="H7" s="52">
        <f aca="true" t="shared" si="2" ref="H7:H15">AVERAGE(C89:T89)</f>
        <v>-0.43452909944871354</v>
      </c>
      <c r="I7" s="55">
        <f aca="true" t="shared" si="3" ref="I7:I15">STDEV(C89:T89)</f>
        <v>0.2494008518598899</v>
      </c>
      <c r="J7" s="57">
        <f>'Summary Data'!AS7</f>
        <v>0</v>
      </c>
      <c r="K7" s="52">
        <f>STDEV('Summary Data'!Y7:AR7)</f>
        <v>3.9424848794208986</v>
      </c>
      <c r="L7" s="52">
        <f aca="true" t="shared" si="4" ref="L7:L15">AVERAGE(C109:T109)</f>
        <v>2.354298648180441</v>
      </c>
      <c r="M7" s="56">
        <f aca="true" t="shared" si="5" ref="M7:M15">STDEV(C109:T109)</f>
        <v>0.8762534780928198</v>
      </c>
      <c r="N7" s="52">
        <f>'Summary Data'!AS24</f>
        <v>0</v>
      </c>
      <c r="O7" s="52">
        <f>STDEV('Summary Data'!Y24:AR24)</f>
        <v>0.452630640504589</v>
      </c>
      <c r="P7" s="52">
        <f aca="true" t="shared" si="6" ref="P7:P15">AVERAGE(C129:T129)</f>
        <v>-0.227273005523107</v>
      </c>
      <c r="Q7" s="55">
        <f aca="true" t="shared" si="7" ref="Q7:Q15">STDEV(C129:T129)</f>
        <v>0.22660741837775075</v>
      </c>
      <c r="S7" s="45">
        <v>0</v>
      </c>
    </row>
    <row r="8" spans="1:19" ht="11.25">
      <c r="A8" s="44">
        <v>4</v>
      </c>
      <c r="B8" s="57">
        <f>'Summary Data'!V8</f>
        <v>0</v>
      </c>
      <c r="C8" s="52">
        <f>STDEV('Summary Data'!B8:U8)</f>
        <v>0.21246029214384327</v>
      </c>
      <c r="D8" s="52">
        <f t="shared" si="0"/>
        <v>-0.35472573815780506</v>
      </c>
      <c r="E8" s="52">
        <f t="shared" si="1"/>
        <v>0.13245944751287467</v>
      </c>
      <c r="F8" s="54">
        <f>'Summary Data'!V25</f>
        <v>0</v>
      </c>
      <c r="G8" s="52">
        <f>STDEV('Summary Data'!B25:U25)</f>
        <v>0.6630711844517013</v>
      </c>
      <c r="H8" s="52">
        <f t="shared" si="2"/>
        <v>-0.1520642151351076</v>
      </c>
      <c r="I8" s="55">
        <f t="shared" si="3"/>
        <v>0.26576360145267314</v>
      </c>
      <c r="J8" s="57">
        <f>'Summary Data'!AS8</f>
        <v>0</v>
      </c>
      <c r="K8" s="52">
        <f>STDEV('Summary Data'!Y8:AR8)</f>
        <v>0.3280672010081114</v>
      </c>
      <c r="L8" s="52">
        <f t="shared" si="4"/>
        <v>0.34213057022809795</v>
      </c>
      <c r="M8" s="56">
        <f t="shared" si="5"/>
        <v>0.32262743707396946</v>
      </c>
      <c r="N8" s="52">
        <f>'Summary Data'!AS25</f>
        <v>0</v>
      </c>
      <c r="O8" s="52">
        <f>STDEV('Summary Data'!Y25:AR25)</f>
        <v>0.5894461215697474</v>
      </c>
      <c r="P8" s="52">
        <f t="shared" si="6"/>
        <v>0.6545111301507254</v>
      </c>
      <c r="Q8" s="55">
        <f t="shared" si="7"/>
        <v>0.38349177792537886</v>
      </c>
      <c r="S8" s="45">
        <v>0</v>
      </c>
    </row>
    <row r="9" spans="1:19" ht="11.25">
      <c r="A9" s="44">
        <v>5</v>
      </c>
      <c r="B9" s="57">
        <f>'Summary Data'!V9</f>
        <v>0</v>
      </c>
      <c r="C9" s="52">
        <f>STDEV('Summary Data'!B9:U9)</f>
        <v>0.9319798618377042</v>
      </c>
      <c r="D9" s="52">
        <f t="shared" si="0"/>
        <v>-0.16560626046562524</v>
      </c>
      <c r="E9" s="52">
        <f t="shared" si="1"/>
        <v>0.14177284345114977</v>
      </c>
      <c r="F9" s="54">
        <f>'Summary Data'!V26</f>
        <v>0</v>
      </c>
      <c r="G9" s="52">
        <f>STDEV('Summary Data'!B26:U26)</f>
        <v>0.27332568546964225</v>
      </c>
      <c r="H9" s="52">
        <f t="shared" si="2"/>
        <v>-0.1135305625236886</v>
      </c>
      <c r="I9" s="55">
        <f t="shared" si="3"/>
        <v>0.10850882629876908</v>
      </c>
      <c r="J9" s="57">
        <f>'Summary Data'!AS9</f>
        <v>0</v>
      </c>
      <c r="K9" s="52">
        <f>STDEV('Summary Data'!Y9:AR9)</f>
        <v>0.8845285889171304</v>
      </c>
      <c r="L9" s="52">
        <f t="shared" si="4"/>
        <v>-0.00888647095649266</v>
      </c>
      <c r="M9" s="56">
        <f t="shared" si="5"/>
        <v>0.2075857317272434</v>
      </c>
      <c r="N9" s="52">
        <f>'Summary Data'!AS26</f>
        <v>0</v>
      </c>
      <c r="O9" s="52">
        <f>STDEV('Summary Data'!Y26:AR26)</f>
        <v>0.30199222450868185</v>
      </c>
      <c r="P9" s="52">
        <f t="shared" si="6"/>
        <v>-0.08535055223866929</v>
      </c>
      <c r="Q9" s="55">
        <f t="shared" si="7"/>
        <v>0.19450535097533392</v>
      </c>
      <c r="S9" s="45">
        <v>0</v>
      </c>
    </row>
    <row r="10" spans="1:19" ht="11.25">
      <c r="A10" s="44">
        <v>6</v>
      </c>
      <c r="B10" s="57">
        <f>'Summary Data'!V10</f>
        <v>0</v>
      </c>
      <c r="C10" s="52">
        <f>STDEV('Summary Data'!B10:U10)</f>
        <v>0.08780848799002439</v>
      </c>
      <c r="D10" s="52">
        <f t="shared" si="0"/>
        <v>-0.06160150121710907</v>
      </c>
      <c r="E10" s="52">
        <f t="shared" si="1"/>
        <v>0.0717026005619257</v>
      </c>
      <c r="F10" s="54">
        <f>'Summary Data'!V27</f>
        <v>0</v>
      </c>
      <c r="G10" s="52">
        <f>STDEV('Summary Data'!B27:U27)</f>
        <v>0.11803993401444214</v>
      </c>
      <c r="H10" s="52">
        <f t="shared" si="2"/>
        <v>-0.028341938297132028</v>
      </c>
      <c r="I10" s="55">
        <f t="shared" si="3"/>
        <v>0.05795172517487428</v>
      </c>
      <c r="J10" s="57">
        <f>'Summary Data'!AS10</f>
        <v>0</v>
      </c>
      <c r="K10" s="52">
        <f>STDEV('Summary Data'!Y10:AR10)</f>
        <v>0.19643956791166586</v>
      </c>
      <c r="L10" s="52">
        <f t="shared" si="4"/>
        <v>0.008180865535370212</v>
      </c>
      <c r="M10" s="56">
        <f t="shared" si="5"/>
        <v>0.0980424281618203</v>
      </c>
      <c r="N10" s="52">
        <f>'Summary Data'!AS27</f>
        <v>0</v>
      </c>
      <c r="O10" s="52">
        <f>STDEV('Summary Data'!Y27:AR27)</f>
        <v>0.117632059576254</v>
      </c>
      <c r="P10" s="52">
        <f t="shared" si="6"/>
        <v>0.013454545222825876</v>
      </c>
      <c r="Q10" s="55">
        <f t="shared" si="7"/>
        <v>0.09669065039789247</v>
      </c>
      <c r="S10" s="45">
        <v>0</v>
      </c>
    </row>
    <row r="11" spans="1:19" ht="11.25">
      <c r="A11" s="44">
        <v>7</v>
      </c>
      <c r="B11" s="57">
        <f>'Summary Data'!V11</f>
        <v>0</v>
      </c>
      <c r="C11" s="52">
        <f>STDEV('Summary Data'!B11:U11)</f>
        <v>0.19031888373818506</v>
      </c>
      <c r="D11" s="52">
        <f t="shared" si="0"/>
        <v>0.7796542183731516</v>
      </c>
      <c r="E11" s="52">
        <f t="shared" si="1"/>
        <v>0.051262426349293906</v>
      </c>
      <c r="F11" s="54">
        <f>'Summary Data'!V28</f>
        <v>0</v>
      </c>
      <c r="G11" s="52">
        <f>STDEV('Summary Data'!B28:U28)</f>
        <v>0.2072807839813074</v>
      </c>
      <c r="H11" s="52">
        <f t="shared" si="2"/>
        <v>-0.008824182237238952</v>
      </c>
      <c r="I11" s="55">
        <f t="shared" si="3"/>
        <v>0.035287299495642785</v>
      </c>
      <c r="J11" s="57">
        <f>'Summary Data'!AS11</f>
        <v>0</v>
      </c>
      <c r="K11" s="52">
        <f>STDEV('Summary Data'!Y11:AR11)</f>
        <v>0.1963691457471898</v>
      </c>
      <c r="L11" s="52">
        <f t="shared" si="4"/>
        <v>0.8406064673670959</v>
      </c>
      <c r="M11" s="56">
        <f t="shared" si="5"/>
        <v>0.08899789642218844</v>
      </c>
      <c r="N11" s="52">
        <f>'Summary Data'!AS28</f>
        <v>0</v>
      </c>
      <c r="O11" s="52">
        <f>STDEV('Summary Data'!Y28:AR28)</f>
        <v>0.2132686113872756</v>
      </c>
      <c r="P11" s="52">
        <f t="shared" si="6"/>
        <v>0.03234211992856178</v>
      </c>
      <c r="Q11" s="55">
        <f t="shared" si="7"/>
        <v>0.0415047729969794</v>
      </c>
      <c r="S11" s="45">
        <v>0</v>
      </c>
    </row>
    <row r="12" spans="1:19" ht="11.25">
      <c r="A12" s="44">
        <v>8</v>
      </c>
      <c r="B12" s="57">
        <f>'Summary Data'!V12</f>
        <v>0</v>
      </c>
      <c r="C12" s="52">
        <f>STDEV('Summary Data'!B12:U12)</f>
        <v>0.02726292233683515</v>
      </c>
      <c r="D12" s="52">
        <f t="shared" si="0"/>
        <v>-0.004379657431884388</v>
      </c>
      <c r="E12" s="52">
        <f t="shared" si="1"/>
        <v>0.01445939374681519</v>
      </c>
      <c r="F12" s="54">
        <f>'Summary Data'!V29</f>
        <v>0</v>
      </c>
      <c r="G12" s="52">
        <f>STDEV('Summary Data'!B29:U29)</f>
        <v>0.03215064480907867</v>
      </c>
      <c r="H12" s="52">
        <f t="shared" si="2"/>
        <v>-0.0019817276196832123</v>
      </c>
      <c r="I12" s="55">
        <f t="shared" si="3"/>
        <v>0.024710501621340322</v>
      </c>
      <c r="J12" s="57">
        <f>'Summary Data'!AS12</f>
        <v>0</v>
      </c>
      <c r="K12" s="52">
        <f>STDEV('Summary Data'!Y12:AR12)</f>
        <v>0.052163200218632716</v>
      </c>
      <c r="L12" s="52">
        <f t="shared" si="4"/>
        <v>-0.004232610157099522</v>
      </c>
      <c r="M12" s="56">
        <f t="shared" si="5"/>
        <v>0.03299607264150768</v>
      </c>
      <c r="N12" s="52">
        <f>'Summary Data'!AS29</f>
        <v>0</v>
      </c>
      <c r="O12" s="52">
        <f>STDEV('Summary Data'!Y29:AR29)</f>
        <v>0.04574195568265814</v>
      </c>
      <c r="P12" s="52">
        <f t="shared" si="6"/>
        <v>-0.04322959019934024</v>
      </c>
      <c r="Q12" s="55">
        <f t="shared" si="7"/>
        <v>0.040478440126607056</v>
      </c>
      <c r="S12" s="45">
        <v>0</v>
      </c>
    </row>
    <row r="13" spans="1:19" ht="11.25">
      <c r="A13" s="44">
        <v>9</v>
      </c>
      <c r="B13" s="57">
        <f>'Summary Data'!V13</f>
        <v>0</v>
      </c>
      <c r="C13" s="52">
        <f>STDEV('Summary Data'!B13:U13)</f>
        <v>0.05763208429183788</v>
      </c>
      <c r="D13" s="52">
        <f t="shared" si="0"/>
        <v>0.2738278950174256</v>
      </c>
      <c r="E13" s="52">
        <f>STDEV(C75:T75)</f>
        <v>0.015936471622680835</v>
      </c>
      <c r="F13" s="54">
        <f>'Summary Data'!V30</f>
        <v>0</v>
      </c>
      <c r="G13" s="52">
        <f>STDEV('Summary Data'!B30:U30)</f>
        <v>0.045867518467486615</v>
      </c>
      <c r="H13" s="52">
        <f t="shared" si="2"/>
        <v>-0.0071008439583969424</v>
      </c>
      <c r="I13" s="55">
        <f t="shared" si="3"/>
        <v>0.016614734154049782</v>
      </c>
      <c r="J13" s="57">
        <f>'Summary Data'!AS13</f>
        <v>0</v>
      </c>
      <c r="K13" s="52">
        <f>STDEV('Summary Data'!Y13:AR13)</f>
        <v>0.0479315916289434</v>
      </c>
      <c r="L13" s="52">
        <f t="shared" si="4"/>
        <v>0.2691373115270066</v>
      </c>
      <c r="M13" s="56">
        <f t="shared" si="5"/>
        <v>0.023262913203470185</v>
      </c>
      <c r="N13" s="52">
        <f>'Summary Data'!AS30</f>
        <v>0</v>
      </c>
      <c r="O13" s="52">
        <f>STDEV('Summary Data'!Y30:AR30)</f>
        <v>0.029160730506263326</v>
      </c>
      <c r="P13" s="52">
        <f t="shared" si="6"/>
        <v>0.0027119546871038325</v>
      </c>
      <c r="Q13" s="55">
        <f t="shared" si="7"/>
        <v>0.016688161015454946</v>
      </c>
      <c r="S13" s="45">
        <v>0</v>
      </c>
    </row>
    <row r="14" spans="1:19" ht="11.25">
      <c r="A14" s="44">
        <v>10</v>
      </c>
      <c r="B14" s="57">
        <f>'Summary Data'!V14</f>
        <v>0</v>
      </c>
      <c r="C14" s="52">
        <f>STDEV('Summary Data'!B14:U14)</f>
        <v>0.064031116913101</v>
      </c>
      <c r="D14" s="52">
        <f t="shared" si="0"/>
        <v>-5.300543954373577E-18</v>
      </c>
      <c r="E14" s="52">
        <f t="shared" si="1"/>
        <v>1.4433902812742576E-17</v>
      </c>
      <c r="F14" s="54">
        <f>'Summary Data'!V31</f>
        <v>0</v>
      </c>
      <c r="G14" s="52">
        <f>STDEV('Summary Data'!B31:U31)</f>
        <v>0.057935387555851106</v>
      </c>
      <c r="H14" s="52">
        <f t="shared" si="2"/>
        <v>-4.589789196855302E-18</v>
      </c>
      <c r="I14" s="55">
        <f t="shared" si="3"/>
        <v>1.5436532455735696E-17</v>
      </c>
      <c r="J14" s="57">
        <f>'Summary Data'!AS14</f>
        <v>0</v>
      </c>
      <c r="K14" s="52">
        <f>STDEV('Summary Data'!Y14:AR14)</f>
        <v>0.059497213348606234</v>
      </c>
      <c r="L14" s="52">
        <f t="shared" si="4"/>
        <v>-6.053462129710733E-19</v>
      </c>
      <c r="M14" s="56">
        <f t="shared" si="5"/>
        <v>6.287444747396329E-18</v>
      </c>
      <c r="N14" s="52">
        <f>'Summary Data'!AS31</f>
        <v>0</v>
      </c>
      <c r="O14" s="52">
        <f>STDEV('Summary Data'!Y31:AR31)</f>
        <v>0.060843086669632264</v>
      </c>
      <c r="P14" s="52">
        <f t="shared" si="6"/>
        <v>-1.734723475976807E-18</v>
      </c>
      <c r="Q14" s="55">
        <f t="shared" si="7"/>
        <v>2.4741059265410324E-17</v>
      </c>
      <c r="S14" s="45">
        <v>0</v>
      </c>
    </row>
    <row r="15" spans="1:19" ht="11.25">
      <c r="A15" s="44">
        <v>11</v>
      </c>
      <c r="B15" s="57">
        <f>'Summary Data'!V15</f>
        <v>0</v>
      </c>
      <c r="C15" s="52">
        <f>STDEV('Summary Data'!B15:U15)</f>
        <v>0.1138213782462299</v>
      </c>
      <c r="D15" s="52">
        <f t="shared" si="0"/>
        <v>0.7472440033119881</v>
      </c>
      <c r="E15" s="52">
        <f t="shared" si="1"/>
        <v>0.0030786586182124324</v>
      </c>
      <c r="F15" s="54">
        <f>'Summary Data'!V32</f>
        <v>0</v>
      </c>
      <c r="G15" s="52">
        <f>STDEV('Summary Data'!B32:U32)</f>
        <v>0.025354168099442347</v>
      </c>
      <c r="H15" s="52">
        <f t="shared" si="2"/>
        <v>-0.030685131198463764</v>
      </c>
      <c r="I15" s="55">
        <f t="shared" si="3"/>
        <v>0.007115629614488471</v>
      </c>
      <c r="J15" s="57">
        <f>'Summary Data'!AS15</f>
        <v>0</v>
      </c>
      <c r="K15" s="52">
        <f>STDEV('Summary Data'!Y15:AR15)</f>
        <v>0.10901899123631247</v>
      </c>
      <c r="L15" s="52">
        <f t="shared" si="4"/>
        <v>0.7497961666009431</v>
      </c>
      <c r="M15" s="56">
        <f t="shared" si="5"/>
        <v>0.006224828665951561</v>
      </c>
      <c r="N15" s="52">
        <f>'Summary Data'!AS32</f>
        <v>0</v>
      </c>
      <c r="O15" s="52">
        <f>STDEV('Summary Data'!Y32:AR32)</f>
        <v>0.03320014077735075</v>
      </c>
      <c r="P15" s="52">
        <f t="shared" si="6"/>
        <v>-0.02904919175907232</v>
      </c>
      <c r="Q15" s="55">
        <f t="shared" si="7"/>
        <v>0.008387100029282455</v>
      </c>
      <c r="S15" s="45">
        <v>0</v>
      </c>
    </row>
    <row r="16" spans="1:19" ht="11.25">
      <c r="A16" s="44">
        <v>12</v>
      </c>
      <c r="B16" s="57">
        <f>'Summary Data'!V16</f>
        <v>0</v>
      </c>
      <c r="C16" s="52">
        <f>STDEV('Summary Data'!B16:U16)</f>
        <v>0.008002134907435466</v>
      </c>
      <c r="D16" s="52">
        <f aca="true" t="shared" si="8" ref="D16:D21">AVERAGE(C78:T78)/10</f>
        <v>-0.001070242849700157</v>
      </c>
      <c r="E16" s="52">
        <f aca="true" t="shared" si="9" ref="E16:E21">STDEV(C78:T78)/10</f>
        <v>0.0022399078371733937</v>
      </c>
      <c r="F16" s="54">
        <f>'Summary Data'!V33</f>
        <v>0</v>
      </c>
      <c r="G16" s="52">
        <f>STDEV('Summary Data'!B33:U33)</f>
        <v>0.009233717962553957</v>
      </c>
      <c r="H16" s="52">
        <f aca="true" t="shared" si="10" ref="H16:H21">AVERAGE(C98:T98)/10</f>
        <v>0.008422719702248973</v>
      </c>
      <c r="I16" s="55">
        <f aca="true" t="shared" si="11" ref="I16:I21">STDEV(C98:T98)/10</f>
        <v>0.0034711190686483617</v>
      </c>
      <c r="J16" s="57">
        <f>'Summary Data'!AS16</f>
        <v>0</v>
      </c>
      <c r="K16" s="52">
        <f>STDEV('Summary Data'!Y16:AR16)</f>
        <v>0.011452054955367868</v>
      </c>
      <c r="L16" s="52">
        <f aca="true" t="shared" si="12" ref="L16:L21">AVERAGE(C118:T118)/10</f>
        <v>-0.0009774537884222859</v>
      </c>
      <c r="M16" s="56">
        <f aca="true" t="shared" si="13" ref="M16:M21">STDEV(C118:T118)/10</f>
        <v>0.003270774136544996</v>
      </c>
      <c r="N16" s="52">
        <f>'Summary Data'!AS33</f>
        <v>0</v>
      </c>
      <c r="O16" s="52">
        <f>STDEV('Summary Data'!Y33:AR33)</f>
        <v>0.009735586542247437</v>
      </c>
      <c r="P16" s="52">
        <f aca="true" t="shared" si="14" ref="P16:P21">AVERAGE(C138:T138)/10</f>
        <v>0.013615271059798675</v>
      </c>
      <c r="Q16" s="55">
        <f aca="true" t="shared" si="15" ref="Q16:Q21">STDEV(C138:T138)/10</f>
        <v>0.0046328923863204145</v>
      </c>
      <c r="S16" s="45">
        <v>0</v>
      </c>
    </row>
    <row r="17" spans="1:19" ht="11.25">
      <c r="A17" s="44">
        <v>13</v>
      </c>
      <c r="B17" s="57">
        <f>'Summary Data'!V17</f>
        <v>0</v>
      </c>
      <c r="C17" s="52">
        <f>STDEV('Summary Data'!B17:U17)</f>
        <v>0.014960800400123077</v>
      </c>
      <c r="D17" s="52">
        <f t="shared" si="8"/>
        <v>0.08293575095377372</v>
      </c>
      <c r="E17" s="52">
        <f t="shared" si="9"/>
        <v>0.002268606639763515</v>
      </c>
      <c r="F17" s="54">
        <f>'Summary Data'!V34</f>
        <v>0</v>
      </c>
      <c r="G17" s="52">
        <f>STDEV('Summary Data'!B34:U34)</f>
        <v>0.002822428069098301</v>
      </c>
      <c r="H17" s="52">
        <f t="shared" si="10"/>
        <v>-0.0029250236888781057</v>
      </c>
      <c r="I17" s="55">
        <f t="shared" si="11"/>
        <v>0.001602885290001264</v>
      </c>
      <c r="J17" s="57">
        <f>'Summary Data'!AS17</f>
        <v>0</v>
      </c>
      <c r="K17" s="52">
        <f>STDEV('Summary Data'!Y17:AR17)</f>
        <v>0.013026591945723594</v>
      </c>
      <c r="L17" s="52">
        <f t="shared" si="12"/>
        <v>0.07975311370161817</v>
      </c>
      <c r="M17" s="56">
        <f t="shared" si="13"/>
        <v>0.003253210162919778</v>
      </c>
      <c r="N17" s="52">
        <f>'Summary Data'!AS34</f>
        <v>0</v>
      </c>
      <c r="O17" s="52">
        <f>STDEV('Summary Data'!Y34:AR34)</f>
        <v>0.0038769962306404652</v>
      </c>
      <c r="P17" s="52">
        <f t="shared" si="14"/>
        <v>-0.0024189064733089634</v>
      </c>
      <c r="Q17" s="55">
        <f t="shared" si="15"/>
        <v>0.0024346124271490558</v>
      </c>
      <c r="S17" s="45">
        <v>0</v>
      </c>
    </row>
    <row r="18" spans="1:19" ht="11.25">
      <c r="A18" s="44">
        <v>14</v>
      </c>
      <c r="B18" s="57">
        <f>'Summary Data'!V18</f>
        <v>0</v>
      </c>
      <c r="C18" s="52">
        <f>STDEV('Summary Data'!B18:U18)</f>
        <v>0.002372735634785859</v>
      </c>
      <c r="D18" s="52">
        <f t="shared" si="8"/>
        <v>0.0012667546102838512</v>
      </c>
      <c r="E18" s="52">
        <f t="shared" si="9"/>
        <v>0.001772796467461643</v>
      </c>
      <c r="F18" s="54">
        <f>'Summary Data'!V35</f>
        <v>0</v>
      </c>
      <c r="G18" s="52">
        <f>STDEV('Summary Data'!B35:U35)</f>
        <v>0.0036195242563756354</v>
      </c>
      <c r="H18" s="52">
        <f t="shared" si="10"/>
        <v>0.004479820960143975</v>
      </c>
      <c r="I18" s="55">
        <f t="shared" si="11"/>
        <v>0.001373224935284672</v>
      </c>
      <c r="J18" s="57">
        <f>'Summary Data'!AS18</f>
        <v>0</v>
      </c>
      <c r="K18" s="52">
        <f>STDEV('Summary Data'!Y18:AR18)</f>
        <v>0.0030799593552909357</v>
      </c>
      <c r="L18" s="52">
        <f t="shared" si="12"/>
        <v>-0.0011494895784097158</v>
      </c>
      <c r="M18" s="56">
        <f t="shared" si="13"/>
        <v>0.0017936497775001413</v>
      </c>
      <c r="N18" s="52">
        <f>'Summary Data'!AS35</f>
        <v>0</v>
      </c>
      <c r="O18" s="52">
        <f>STDEV('Summary Data'!Y35:AR35)</f>
        <v>0.004484788700989062</v>
      </c>
      <c r="P18" s="52">
        <f t="shared" si="14"/>
        <v>0.004194303580489047</v>
      </c>
      <c r="Q18" s="55">
        <f t="shared" si="15"/>
        <v>0.0022393290653742828</v>
      </c>
      <c r="S18" s="45">
        <v>0</v>
      </c>
    </row>
    <row r="19" spans="1:19" ht="11.25">
      <c r="A19" s="44">
        <v>15</v>
      </c>
      <c r="B19" s="57">
        <f>'Summary Data'!V19</f>
        <v>0</v>
      </c>
      <c r="C19" s="52">
        <f>STDEV('Summary Data'!B19:U19)</f>
        <v>0.008149095957154639</v>
      </c>
      <c r="D19" s="52">
        <f t="shared" si="8"/>
        <v>0.027931362010066484</v>
      </c>
      <c r="E19" s="52">
        <f t="shared" si="9"/>
        <v>0.0016350381310667888</v>
      </c>
      <c r="F19" s="54">
        <f>'Summary Data'!V36</f>
        <v>0</v>
      </c>
      <c r="G19" s="52">
        <f>STDEV('Summary Data'!B36:U36)</f>
        <v>0.001902118222760597</v>
      </c>
      <c r="H19" s="52">
        <f t="shared" si="10"/>
        <v>-0.008840447443675277</v>
      </c>
      <c r="I19" s="55">
        <f t="shared" si="11"/>
        <v>0.0015955832938822773</v>
      </c>
      <c r="J19" s="57">
        <f>'Summary Data'!AS19</f>
        <v>0</v>
      </c>
      <c r="K19" s="52">
        <f>STDEV('Summary Data'!Y19:AR19)</f>
        <v>0.010604977082527904</v>
      </c>
      <c r="L19" s="52">
        <f t="shared" si="12"/>
        <v>0.026993924239833423</v>
      </c>
      <c r="M19" s="56">
        <f t="shared" si="13"/>
        <v>0.0022812363298941813</v>
      </c>
      <c r="N19" s="52">
        <f>'Summary Data'!AS36</f>
        <v>0</v>
      </c>
      <c r="O19" s="52">
        <f>STDEV('Summary Data'!Y36:AR36)</f>
        <v>0.0035268593875780975</v>
      </c>
      <c r="P19" s="52">
        <f t="shared" si="14"/>
        <v>-0.009268860393281054</v>
      </c>
      <c r="Q19" s="55">
        <f t="shared" si="15"/>
        <v>0.0018719959383493323</v>
      </c>
      <c r="S19" s="45">
        <v>0</v>
      </c>
    </row>
    <row r="20" spans="1:19" ht="11.25">
      <c r="A20" s="44">
        <v>16</v>
      </c>
      <c r="B20" s="57">
        <f>'Summary Data'!V20</f>
        <v>0</v>
      </c>
      <c r="C20" s="52">
        <f>STDEV('Summary Data'!B20:U20)</f>
        <v>0.008860574229305756</v>
      </c>
      <c r="D20" s="52">
        <f t="shared" si="8"/>
        <v>3.0485630302631466E-05</v>
      </c>
      <c r="E20" s="52">
        <f t="shared" si="9"/>
        <v>0.001340088291892666</v>
      </c>
      <c r="F20" s="54">
        <f>'Summary Data'!V37</f>
        <v>0</v>
      </c>
      <c r="G20" s="52">
        <f>STDEV('Summary Data'!B37:U37)</f>
        <v>0.007578986215207462</v>
      </c>
      <c r="H20" s="52">
        <f t="shared" si="10"/>
        <v>0.0025196608038764437</v>
      </c>
      <c r="I20" s="55">
        <f t="shared" si="11"/>
        <v>0.001503468683076359</v>
      </c>
      <c r="J20" s="57">
        <f>'Summary Data'!AS20</f>
        <v>0</v>
      </c>
      <c r="K20" s="52">
        <f>STDEV('Summary Data'!Y20:AR20)</f>
        <v>0.008514877070705813</v>
      </c>
      <c r="L20" s="52">
        <f t="shared" si="12"/>
        <v>0.0003474100163482504</v>
      </c>
      <c r="M20" s="56">
        <f t="shared" si="13"/>
        <v>0.0016279755635931962</v>
      </c>
      <c r="N20" s="52">
        <f>'Summary Data'!AS37</f>
        <v>0</v>
      </c>
      <c r="O20" s="52">
        <f>STDEV('Summary Data'!Y37:AR37)</f>
        <v>0.0076648824321545505</v>
      </c>
      <c r="P20" s="52">
        <f t="shared" si="14"/>
        <v>0.00377863152942337</v>
      </c>
      <c r="Q20" s="55">
        <f t="shared" si="15"/>
        <v>0.0014719213227892326</v>
      </c>
      <c r="S20" s="45">
        <v>0</v>
      </c>
    </row>
    <row r="21" spans="1:19" ht="12" thickBot="1">
      <c r="A21" s="44">
        <v>17</v>
      </c>
      <c r="B21" s="58">
        <f>'Summary Data'!V21</f>
        <v>0</v>
      </c>
      <c r="C21" s="59">
        <f>STDEV('Summary Data'!B21:U21)</f>
        <v>0.008914721564815115</v>
      </c>
      <c r="D21" s="59">
        <f t="shared" si="8"/>
        <v>-0.06521465443044955</v>
      </c>
      <c r="E21" s="59">
        <f t="shared" si="9"/>
        <v>0.00039614460940835876</v>
      </c>
      <c r="F21" s="60">
        <f>'Summary Data'!V38</f>
        <v>0</v>
      </c>
      <c r="G21" s="59">
        <f>STDEV('Summary Data'!B38:U38)</f>
        <v>0.0008576731341855296</v>
      </c>
      <c r="H21" s="59">
        <f t="shared" si="10"/>
        <v>-0.00027873309525306924</v>
      </c>
      <c r="I21" s="61">
        <f t="shared" si="11"/>
        <v>0.0008100660928400156</v>
      </c>
      <c r="J21" s="58">
        <f>'Summary Data'!AS21</f>
        <v>0</v>
      </c>
      <c r="K21" s="59">
        <f>STDEV('Summary Data'!Y21:AR21)</f>
        <v>0.00911974654234942</v>
      </c>
      <c r="L21" s="59">
        <f t="shared" si="12"/>
        <v>-0.0655015780605668</v>
      </c>
      <c r="M21" s="62">
        <f t="shared" si="13"/>
        <v>0.0004876133060868619</v>
      </c>
      <c r="N21" s="59">
        <f>'Summary Data'!AS38</f>
        <v>0</v>
      </c>
      <c r="O21" s="59">
        <f>STDEV('Summary Data'!Y38:AR38)</f>
        <v>0.0010355469426141092</v>
      </c>
      <c r="P21" s="59">
        <f t="shared" si="14"/>
        <v>-0.0005005738103230021</v>
      </c>
      <c r="Q21" s="61">
        <f t="shared" si="15"/>
        <v>0.0009235271125660031</v>
      </c>
      <c r="S21" s="63">
        <v>0</v>
      </c>
    </row>
    <row r="22" ht="12" thickBot="1"/>
    <row r="23" spans="1:11" ht="11.25">
      <c r="A23" s="64"/>
      <c r="B23" s="135" t="s">
        <v>69</v>
      </c>
      <c r="C23" s="136"/>
      <c r="D23" s="136"/>
      <c r="E23" s="136"/>
      <c r="F23" s="136"/>
      <c r="G23" s="136"/>
      <c r="H23" s="136"/>
      <c r="I23" s="136"/>
      <c r="J23" s="136"/>
      <c r="K23" s="137"/>
    </row>
    <row r="24" spans="1:11" ht="11.25">
      <c r="A24" s="64"/>
      <c r="B24" s="130" t="s">
        <v>70</v>
      </c>
      <c r="C24" s="131"/>
      <c r="D24" s="131"/>
      <c r="E24" s="131"/>
      <c r="F24" s="134"/>
      <c r="G24" s="131" t="s">
        <v>71</v>
      </c>
      <c r="H24" s="131"/>
      <c r="I24" s="131"/>
      <c r="J24" s="131"/>
      <c r="K24" s="133"/>
    </row>
    <row r="25" spans="2:11" ht="11.25">
      <c r="B25" s="46" t="s">
        <v>67</v>
      </c>
      <c r="C25" s="47" t="s">
        <v>72</v>
      </c>
      <c r="D25" s="47" t="s">
        <v>68</v>
      </c>
      <c r="E25" s="48" t="s">
        <v>73</v>
      </c>
      <c r="F25" s="50" t="s">
        <v>74</v>
      </c>
      <c r="G25" s="47" t="s">
        <v>75</v>
      </c>
      <c r="H25" s="47" t="s">
        <v>72</v>
      </c>
      <c r="I25" s="47" t="s">
        <v>68</v>
      </c>
      <c r="J25" s="48" t="s">
        <v>73</v>
      </c>
      <c r="K25" s="49" t="s">
        <v>74</v>
      </c>
    </row>
    <row r="26" spans="1:11" ht="11.25">
      <c r="A26" s="42">
        <v>1</v>
      </c>
      <c r="B26" s="88">
        <v>0</v>
      </c>
      <c r="C26" s="89">
        <v>10</v>
      </c>
      <c r="D26" s="89">
        <v>5</v>
      </c>
      <c r="E26" s="90">
        <f>B26-3*D26</f>
        <v>-15</v>
      </c>
      <c r="F26" s="91">
        <f>B26+3*D26</f>
        <v>15</v>
      </c>
      <c r="G26" s="89">
        <v>0.75</v>
      </c>
      <c r="H26" s="89">
        <v>5</v>
      </c>
      <c r="I26" s="89">
        <v>0</v>
      </c>
      <c r="J26" s="90">
        <f>G26-3*I26</f>
        <v>0.75</v>
      </c>
      <c r="K26" s="92">
        <f>G26+3*I26</f>
        <v>0.75</v>
      </c>
    </row>
    <row r="27" spans="1:11" ht="11.25">
      <c r="A27" s="42">
        <v>2</v>
      </c>
      <c r="B27" s="88">
        <v>-1.4</v>
      </c>
      <c r="C27" s="89">
        <v>0.85</v>
      </c>
      <c r="D27" s="89">
        <v>0.68</v>
      </c>
      <c r="E27" s="90">
        <f aca="true" t="shared" si="16" ref="E27:E42">B27-3*D27</f>
        <v>-3.44</v>
      </c>
      <c r="F27" s="91">
        <f aca="true" t="shared" si="17" ref="F27:F42">B27+3*D27</f>
        <v>0.6400000000000001</v>
      </c>
      <c r="G27" s="89">
        <v>0</v>
      </c>
      <c r="H27" s="89">
        <v>0.51</v>
      </c>
      <c r="I27" s="89">
        <v>1.7</v>
      </c>
      <c r="J27" s="90">
        <f aca="true" t="shared" si="18" ref="J27:J42">G27-3*I27</f>
        <v>-5.1</v>
      </c>
      <c r="K27" s="92">
        <f aca="true" t="shared" si="19" ref="K27:K42">G27+3*I27</f>
        <v>5.1</v>
      </c>
    </row>
    <row r="28" spans="1:11" ht="11.25">
      <c r="A28" s="42">
        <v>3</v>
      </c>
      <c r="B28" s="88">
        <v>-4</v>
      </c>
      <c r="C28" s="89">
        <v>0.87</v>
      </c>
      <c r="D28" s="89">
        <v>1.45</v>
      </c>
      <c r="E28" s="90">
        <f t="shared" si="16"/>
        <v>-8.35</v>
      </c>
      <c r="F28" s="91">
        <f t="shared" si="17"/>
        <v>0.34999999999999964</v>
      </c>
      <c r="G28" s="89">
        <v>0.08</v>
      </c>
      <c r="H28" s="89">
        <v>0.87</v>
      </c>
      <c r="I28" s="89">
        <v>0.43</v>
      </c>
      <c r="J28" s="90">
        <f t="shared" si="18"/>
        <v>-1.21</v>
      </c>
      <c r="K28" s="92">
        <f t="shared" si="19"/>
        <v>1.37</v>
      </c>
    </row>
    <row r="29" spans="1:11" ht="11.25">
      <c r="A29" s="42">
        <v>4</v>
      </c>
      <c r="B29" s="88">
        <v>0.22</v>
      </c>
      <c r="C29" s="89">
        <v>0.34</v>
      </c>
      <c r="D29" s="89">
        <v>0.49</v>
      </c>
      <c r="E29" s="90">
        <f t="shared" si="16"/>
        <v>-1.25</v>
      </c>
      <c r="F29" s="91">
        <f t="shared" si="17"/>
        <v>1.69</v>
      </c>
      <c r="G29" s="89">
        <v>0</v>
      </c>
      <c r="H29" s="89">
        <v>0.13</v>
      </c>
      <c r="I29" s="89">
        <v>0.49</v>
      </c>
      <c r="J29" s="90">
        <f t="shared" si="18"/>
        <v>-1.47</v>
      </c>
      <c r="K29" s="92">
        <f t="shared" si="19"/>
        <v>1.47</v>
      </c>
    </row>
    <row r="30" spans="1:11" ht="11.25">
      <c r="A30" s="42">
        <v>5</v>
      </c>
      <c r="B30" s="88">
        <v>0</v>
      </c>
      <c r="C30" s="89">
        <v>0.42</v>
      </c>
      <c r="D30" s="89">
        <v>0.42</v>
      </c>
      <c r="E30" s="90">
        <f t="shared" si="16"/>
        <v>-1.26</v>
      </c>
      <c r="F30" s="91">
        <f t="shared" si="17"/>
        <v>1.26</v>
      </c>
      <c r="G30" s="89">
        <v>0.01</v>
      </c>
      <c r="H30" s="89">
        <v>0.42</v>
      </c>
      <c r="I30" s="89">
        <v>0.33</v>
      </c>
      <c r="J30" s="90">
        <f t="shared" si="18"/>
        <v>-0.98</v>
      </c>
      <c r="K30" s="92">
        <f t="shared" si="19"/>
        <v>1</v>
      </c>
    </row>
    <row r="31" spans="1:11" ht="11.25">
      <c r="A31" s="42">
        <v>6</v>
      </c>
      <c r="B31" s="88">
        <v>-0.01</v>
      </c>
      <c r="C31" s="89">
        <v>0.06</v>
      </c>
      <c r="D31" s="89">
        <v>0.09</v>
      </c>
      <c r="E31" s="90">
        <f t="shared" si="16"/>
        <v>-0.28</v>
      </c>
      <c r="F31" s="91">
        <f t="shared" si="17"/>
        <v>0.26</v>
      </c>
      <c r="G31" s="89">
        <v>0</v>
      </c>
      <c r="H31" s="89">
        <v>0.06</v>
      </c>
      <c r="I31" s="89">
        <v>0.14</v>
      </c>
      <c r="J31" s="90">
        <f t="shared" si="18"/>
        <v>-0.42000000000000004</v>
      </c>
      <c r="K31" s="92">
        <f t="shared" si="19"/>
        <v>0.42000000000000004</v>
      </c>
    </row>
    <row r="32" spans="1:11" ht="11.25">
      <c r="A32" s="42">
        <v>7</v>
      </c>
      <c r="B32" s="88">
        <v>0.32</v>
      </c>
      <c r="C32" s="89">
        <v>0</v>
      </c>
      <c r="D32" s="89">
        <v>0.22</v>
      </c>
      <c r="E32" s="90">
        <f t="shared" si="16"/>
        <v>-0.34</v>
      </c>
      <c r="F32" s="91">
        <f t="shared" si="17"/>
        <v>0.98</v>
      </c>
      <c r="G32" s="89">
        <v>0.02</v>
      </c>
      <c r="H32" s="89">
        <v>0</v>
      </c>
      <c r="I32" s="89">
        <v>0.07</v>
      </c>
      <c r="J32" s="90">
        <f t="shared" si="18"/>
        <v>-0.19000000000000003</v>
      </c>
      <c r="K32" s="92">
        <f t="shared" si="19"/>
        <v>0.23</v>
      </c>
    </row>
    <row r="33" spans="1:11" ht="11.25">
      <c r="A33" s="42">
        <v>8</v>
      </c>
      <c r="B33" s="88">
        <v>0</v>
      </c>
      <c r="C33" s="89">
        <v>0</v>
      </c>
      <c r="D33" s="89">
        <v>0.04</v>
      </c>
      <c r="E33" s="90">
        <f t="shared" si="16"/>
        <v>-0.12</v>
      </c>
      <c r="F33" s="91">
        <f t="shared" si="17"/>
        <v>0.12</v>
      </c>
      <c r="G33" s="89">
        <v>0</v>
      </c>
      <c r="H33" s="89">
        <v>0</v>
      </c>
      <c r="I33" s="89">
        <v>0.08</v>
      </c>
      <c r="J33" s="90">
        <f t="shared" si="18"/>
        <v>-0.24</v>
      </c>
      <c r="K33" s="92">
        <f t="shared" si="19"/>
        <v>0.24</v>
      </c>
    </row>
    <row r="34" spans="1:11" ht="11.25">
      <c r="A34" s="42">
        <v>9</v>
      </c>
      <c r="B34" s="88">
        <v>0.13</v>
      </c>
      <c r="C34" s="89">
        <v>0</v>
      </c>
      <c r="D34" s="89">
        <v>0.07</v>
      </c>
      <c r="E34" s="90">
        <f t="shared" si="16"/>
        <v>-0.08000000000000002</v>
      </c>
      <c r="F34" s="91">
        <f t="shared" si="17"/>
        <v>0.34</v>
      </c>
      <c r="G34" s="89">
        <v>-0.01</v>
      </c>
      <c r="H34" s="89">
        <v>0</v>
      </c>
      <c r="I34" s="89">
        <v>0.07</v>
      </c>
      <c r="J34" s="90">
        <f t="shared" si="18"/>
        <v>-0.22000000000000003</v>
      </c>
      <c r="K34" s="92">
        <f t="shared" si="19"/>
        <v>0.2</v>
      </c>
    </row>
    <row r="35" spans="1:11" ht="11.25">
      <c r="A35" s="42">
        <v>10</v>
      </c>
      <c r="B35" s="88">
        <v>0</v>
      </c>
      <c r="C35" s="89">
        <v>0</v>
      </c>
      <c r="D35" s="89">
        <v>0</v>
      </c>
      <c r="E35" s="90">
        <f t="shared" si="16"/>
        <v>0</v>
      </c>
      <c r="F35" s="91">
        <f t="shared" si="17"/>
        <v>0</v>
      </c>
      <c r="G35" s="89">
        <v>0</v>
      </c>
      <c r="H35" s="89">
        <v>0</v>
      </c>
      <c r="I35" s="89">
        <v>0</v>
      </c>
      <c r="J35" s="90">
        <f t="shared" si="18"/>
        <v>0</v>
      </c>
      <c r="K35" s="92">
        <f t="shared" si="19"/>
        <v>0</v>
      </c>
    </row>
    <row r="36" spans="1:11" ht="11.25">
      <c r="A36" s="42">
        <v>11</v>
      </c>
      <c r="B36" s="88">
        <v>0.53</v>
      </c>
      <c r="C36" s="89">
        <v>0</v>
      </c>
      <c r="D36" s="89">
        <v>0</v>
      </c>
      <c r="E36" s="90">
        <f t="shared" si="16"/>
        <v>0.53</v>
      </c>
      <c r="F36" s="91">
        <f t="shared" si="17"/>
        <v>0.53</v>
      </c>
      <c r="G36" s="89">
        <v>0</v>
      </c>
      <c r="H36" s="89">
        <v>0</v>
      </c>
      <c r="I36" s="89">
        <v>0</v>
      </c>
      <c r="J36" s="90">
        <f t="shared" si="18"/>
        <v>0</v>
      </c>
      <c r="K36" s="92">
        <f t="shared" si="19"/>
        <v>0</v>
      </c>
    </row>
    <row r="37" spans="1:11" ht="11.25">
      <c r="A37" s="42">
        <v>12</v>
      </c>
      <c r="B37" s="88">
        <v>0</v>
      </c>
      <c r="C37" s="89">
        <v>0</v>
      </c>
      <c r="D37" s="89">
        <v>0</v>
      </c>
      <c r="E37" s="90">
        <f t="shared" si="16"/>
        <v>0</v>
      </c>
      <c r="F37" s="91">
        <f t="shared" si="17"/>
        <v>0</v>
      </c>
      <c r="G37" s="89">
        <v>0</v>
      </c>
      <c r="H37" s="89">
        <v>0</v>
      </c>
      <c r="I37" s="89">
        <v>0</v>
      </c>
      <c r="J37" s="90">
        <f t="shared" si="18"/>
        <v>0</v>
      </c>
      <c r="K37" s="92">
        <f t="shared" si="19"/>
        <v>0</v>
      </c>
    </row>
    <row r="38" spans="1:11" ht="11.25">
      <c r="A38" s="42">
        <v>13</v>
      </c>
      <c r="B38" s="88">
        <v>0</v>
      </c>
      <c r="C38" s="89">
        <v>0</v>
      </c>
      <c r="D38" s="89">
        <v>0</v>
      </c>
      <c r="E38" s="90">
        <f t="shared" si="16"/>
        <v>0</v>
      </c>
      <c r="F38" s="91">
        <f t="shared" si="17"/>
        <v>0</v>
      </c>
      <c r="G38" s="89">
        <v>0</v>
      </c>
      <c r="H38" s="89">
        <v>0</v>
      </c>
      <c r="I38" s="89">
        <v>0</v>
      </c>
      <c r="J38" s="90">
        <f t="shared" si="18"/>
        <v>0</v>
      </c>
      <c r="K38" s="92">
        <f t="shared" si="19"/>
        <v>0</v>
      </c>
    </row>
    <row r="39" spans="1:11" ht="11.25">
      <c r="A39" s="42">
        <v>14</v>
      </c>
      <c r="B39" s="88">
        <v>0</v>
      </c>
      <c r="C39" s="89">
        <v>0</v>
      </c>
      <c r="D39" s="89">
        <v>0</v>
      </c>
      <c r="E39" s="90">
        <f t="shared" si="16"/>
        <v>0</v>
      </c>
      <c r="F39" s="91">
        <f t="shared" si="17"/>
        <v>0</v>
      </c>
      <c r="G39" s="89">
        <v>0</v>
      </c>
      <c r="H39" s="89">
        <v>0</v>
      </c>
      <c r="I39" s="89">
        <v>0</v>
      </c>
      <c r="J39" s="90">
        <f t="shared" si="18"/>
        <v>0</v>
      </c>
      <c r="K39" s="92">
        <f t="shared" si="19"/>
        <v>0</v>
      </c>
    </row>
    <row r="40" spans="1:11" ht="11.25">
      <c r="A40" s="42">
        <v>15</v>
      </c>
      <c r="B40" s="88">
        <v>0</v>
      </c>
      <c r="C40" s="89">
        <v>0</v>
      </c>
      <c r="D40" s="89">
        <v>0</v>
      </c>
      <c r="E40" s="90">
        <f t="shared" si="16"/>
        <v>0</v>
      </c>
      <c r="F40" s="91">
        <f t="shared" si="17"/>
        <v>0</v>
      </c>
      <c r="G40" s="89">
        <v>0</v>
      </c>
      <c r="H40" s="89">
        <v>0</v>
      </c>
      <c r="I40" s="89">
        <v>0</v>
      </c>
      <c r="J40" s="90">
        <f t="shared" si="18"/>
        <v>0</v>
      </c>
      <c r="K40" s="92">
        <f t="shared" si="19"/>
        <v>0</v>
      </c>
    </row>
    <row r="41" spans="1:11" ht="11.25">
      <c r="A41" s="42">
        <v>16</v>
      </c>
      <c r="B41" s="88">
        <v>0</v>
      </c>
      <c r="C41" s="89">
        <v>0</v>
      </c>
      <c r="D41" s="89">
        <v>0</v>
      </c>
      <c r="E41" s="90">
        <f t="shared" si="16"/>
        <v>0</v>
      </c>
      <c r="F41" s="91">
        <f t="shared" si="17"/>
        <v>0</v>
      </c>
      <c r="G41" s="89">
        <v>0</v>
      </c>
      <c r="H41" s="89">
        <v>0</v>
      </c>
      <c r="I41" s="89">
        <v>0</v>
      </c>
      <c r="J41" s="90">
        <f t="shared" si="18"/>
        <v>0</v>
      </c>
      <c r="K41" s="92">
        <f t="shared" si="19"/>
        <v>0</v>
      </c>
    </row>
    <row r="42" spans="1:11" ht="12" thickBot="1">
      <c r="A42" s="42">
        <v>17</v>
      </c>
      <c r="B42" s="93">
        <v>0</v>
      </c>
      <c r="C42" s="94">
        <v>0</v>
      </c>
      <c r="D42" s="94">
        <v>0</v>
      </c>
      <c r="E42" s="95">
        <f t="shared" si="16"/>
        <v>0</v>
      </c>
      <c r="F42" s="96">
        <f t="shared" si="17"/>
        <v>0</v>
      </c>
      <c r="G42" s="94">
        <v>0</v>
      </c>
      <c r="H42" s="94">
        <v>0</v>
      </c>
      <c r="I42" s="94">
        <v>0</v>
      </c>
      <c r="J42" s="95">
        <f t="shared" si="18"/>
        <v>0</v>
      </c>
      <c r="K42" s="97">
        <f t="shared" si="19"/>
        <v>0</v>
      </c>
    </row>
    <row r="43" ht="12" thickBot="1"/>
    <row r="44" spans="1:15" ht="11.25">
      <c r="A44" s="64"/>
      <c r="B44" s="124" t="s">
        <v>76</v>
      </c>
      <c r="C44" s="125"/>
      <c r="D44" s="125"/>
      <c r="E44" s="125"/>
      <c r="F44" s="125"/>
      <c r="G44" s="126"/>
      <c r="I44" s="124" t="s">
        <v>123</v>
      </c>
      <c r="J44" s="125"/>
      <c r="K44" s="125"/>
      <c r="L44" s="125"/>
      <c r="M44" s="125"/>
      <c r="N44" s="125"/>
      <c r="O44" s="126"/>
    </row>
    <row r="45" spans="1:15" ht="11.25">
      <c r="A45" s="64"/>
      <c r="B45" s="130" t="s">
        <v>77</v>
      </c>
      <c r="C45" s="131"/>
      <c r="D45" s="131"/>
      <c r="E45" s="44"/>
      <c r="F45" s="131" t="s">
        <v>78</v>
      </c>
      <c r="G45" s="133"/>
      <c r="H45" s="64"/>
      <c r="I45" s="130" t="s">
        <v>79</v>
      </c>
      <c r="J45" s="131"/>
      <c r="K45" s="131"/>
      <c r="L45" s="131" t="s">
        <v>80</v>
      </c>
      <c r="M45" s="131"/>
      <c r="N45" s="131"/>
      <c r="O45" s="65"/>
    </row>
    <row r="46" spans="1:15" ht="11.25">
      <c r="A46" s="64"/>
      <c r="B46" s="66">
        <v>0.1</v>
      </c>
      <c r="C46" s="67">
        <v>0.025</v>
      </c>
      <c r="D46" s="68">
        <v>0.006</v>
      </c>
      <c r="E46" s="47"/>
      <c r="F46" s="47"/>
      <c r="G46" s="49"/>
      <c r="I46" s="46" t="s">
        <v>73</v>
      </c>
      <c r="J46" s="47" t="s">
        <v>122</v>
      </c>
      <c r="K46" s="47" t="s">
        <v>74</v>
      </c>
      <c r="L46" s="47" t="s">
        <v>73</v>
      </c>
      <c r="M46" s="47" t="s">
        <v>122</v>
      </c>
      <c r="N46" s="47" t="s">
        <v>74</v>
      </c>
      <c r="O46" s="49"/>
    </row>
    <row r="47" spans="1:15" ht="11.25">
      <c r="A47" s="42">
        <v>1</v>
      </c>
      <c r="B47" s="69">
        <f>$B$46*$G$48*$G$49^A47*$G$50^(A47*A47)</f>
        <v>4.602327498600001</v>
      </c>
      <c r="C47" s="70">
        <f>$C$46*$G$48*$G$49^A47*$G$50^(A47*A47)</f>
        <v>1.1505818746500003</v>
      </c>
      <c r="D47" s="70">
        <f>$D$46*$G$48*$G$49^A47*$G$50^(A47*A47)</f>
        <v>0.27613964991600004</v>
      </c>
      <c r="E47" s="44"/>
      <c r="F47" s="131" t="s">
        <v>81</v>
      </c>
      <c r="G47" s="133"/>
      <c r="I47" s="57">
        <f>E26</f>
        <v>-15</v>
      </c>
      <c r="J47" s="52">
        <f>B26</f>
        <v>0</v>
      </c>
      <c r="K47" s="52">
        <f>F26</f>
        <v>15</v>
      </c>
      <c r="L47" s="52">
        <f>J26</f>
        <v>0.75</v>
      </c>
      <c r="M47" s="89">
        <f>G26</f>
        <v>0.75</v>
      </c>
      <c r="N47" s="89">
        <f>K26</f>
        <v>0.75</v>
      </c>
      <c r="O47" s="65"/>
    </row>
    <row r="48" spans="1:15" ht="11.25">
      <c r="A48" s="42">
        <v>2</v>
      </c>
      <c r="B48" s="69">
        <f aca="true" t="shared" si="20" ref="B48:B63">$B$46*$G$48*$G$49^A48*$G$50^(A48*A48)</f>
        <v>2.831365799785555</v>
      </c>
      <c r="C48" s="70">
        <f aca="true" t="shared" si="21" ref="C48:C63">$C$46*$G$48*$G$49^A48*$G$50^(A48*A48)</f>
        <v>0.7078414499463888</v>
      </c>
      <c r="D48" s="70">
        <f aca="true" t="shared" si="22" ref="D48:D63">$D$46*$G$48*$G$49^A48*$G$50^(A48*A48)</f>
        <v>0.1698819479871333</v>
      </c>
      <c r="E48" s="44"/>
      <c r="F48" s="44" t="s">
        <v>82</v>
      </c>
      <c r="G48" s="65">
        <v>73.9</v>
      </c>
      <c r="I48" s="57">
        <f>E27</f>
        <v>-3.44</v>
      </c>
      <c r="J48" s="52">
        <f>B27</f>
        <v>-1.4</v>
      </c>
      <c r="K48" s="52">
        <f>F27</f>
        <v>0.6400000000000001</v>
      </c>
      <c r="L48" s="52">
        <f>J27</f>
        <v>-5.1</v>
      </c>
      <c r="M48" s="89">
        <f>G27</f>
        <v>0</v>
      </c>
      <c r="N48" s="89">
        <f>K27</f>
        <v>5.1</v>
      </c>
      <c r="O48" s="65"/>
    </row>
    <row r="49" spans="1:15" ht="11.25">
      <c r="A49" s="42">
        <v>3</v>
      </c>
      <c r="B49" s="69">
        <f t="shared" si="20"/>
        <v>1.7206788694474822</v>
      </c>
      <c r="C49" s="70">
        <f t="shared" si="21"/>
        <v>0.43016971736187054</v>
      </c>
      <c r="D49" s="70">
        <f t="shared" si="22"/>
        <v>0.10324073216684893</v>
      </c>
      <c r="E49" s="44"/>
      <c r="F49" s="44" t="s">
        <v>83</v>
      </c>
      <c r="G49" s="65">
        <v>0.6266</v>
      </c>
      <c r="I49" s="57">
        <f aca="true" t="shared" si="23" ref="I49:I57">E28</f>
        <v>-8.35</v>
      </c>
      <c r="J49" s="52">
        <f aca="true" t="shared" si="24" ref="J49:J57">B28</f>
        <v>-4</v>
      </c>
      <c r="K49" s="52">
        <f aca="true" t="shared" si="25" ref="K49:K57">F28</f>
        <v>0.34999999999999964</v>
      </c>
      <c r="L49" s="52">
        <f aca="true" t="shared" si="26" ref="L49:L57">J28</f>
        <v>-1.21</v>
      </c>
      <c r="M49" s="89">
        <f aca="true" t="shared" si="27" ref="M49:M57">G28</f>
        <v>0.08</v>
      </c>
      <c r="N49" s="89">
        <f aca="true" t="shared" si="28" ref="N49:N57">K28</f>
        <v>1.37</v>
      </c>
      <c r="O49" s="65"/>
    </row>
    <row r="50" spans="1:15" ht="11.25">
      <c r="A50" s="42">
        <v>4</v>
      </c>
      <c r="B50" s="69">
        <f t="shared" si="20"/>
        <v>1.0329731907290605</v>
      </c>
      <c r="C50" s="70">
        <f t="shared" si="21"/>
        <v>0.2582432976822651</v>
      </c>
      <c r="D50" s="70">
        <f t="shared" si="22"/>
        <v>0.06197839144374362</v>
      </c>
      <c r="E50" s="44"/>
      <c r="F50" s="44" t="s">
        <v>93</v>
      </c>
      <c r="G50" s="65">
        <v>0.9939</v>
      </c>
      <c r="I50" s="57">
        <f t="shared" si="23"/>
        <v>-1.25</v>
      </c>
      <c r="J50" s="52">
        <f t="shared" si="24"/>
        <v>0.22</v>
      </c>
      <c r="K50" s="52">
        <f t="shared" si="25"/>
        <v>1.69</v>
      </c>
      <c r="L50" s="52">
        <f t="shared" si="26"/>
        <v>-1.47</v>
      </c>
      <c r="M50" s="89">
        <f t="shared" si="27"/>
        <v>0</v>
      </c>
      <c r="N50" s="89">
        <f t="shared" si="28"/>
        <v>1.47</v>
      </c>
      <c r="O50" s="65"/>
    </row>
    <row r="51" spans="1:15" ht="11.25">
      <c r="A51" s="42">
        <v>5</v>
      </c>
      <c r="B51" s="69">
        <f t="shared" si="20"/>
        <v>0.6125811885796193</v>
      </c>
      <c r="C51" s="70">
        <f t="shared" si="21"/>
        <v>0.15314529714490482</v>
      </c>
      <c r="D51" s="70">
        <f t="shared" si="22"/>
        <v>0.03675487131477716</v>
      </c>
      <c r="E51" s="44"/>
      <c r="F51" s="44"/>
      <c r="G51" s="65"/>
      <c r="I51" s="57">
        <f t="shared" si="23"/>
        <v>-1.26</v>
      </c>
      <c r="J51" s="52">
        <f t="shared" si="24"/>
        <v>0</v>
      </c>
      <c r="K51" s="52">
        <f t="shared" si="25"/>
        <v>1.26</v>
      </c>
      <c r="L51" s="52">
        <f t="shared" si="26"/>
        <v>-0.98</v>
      </c>
      <c r="M51" s="89">
        <f t="shared" si="27"/>
        <v>0.01</v>
      </c>
      <c r="N51" s="89">
        <f t="shared" si="28"/>
        <v>1</v>
      </c>
      <c r="O51" s="65"/>
    </row>
    <row r="52" spans="1:15" ht="11.25">
      <c r="A52" s="42">
        <v>6</v>
      </c>
      <c r="B52" s="69">
        <f t="shared" si="20"/>
        <v>0.3588588353501367</v>
      </c>
      <c r="C52" s="70">
        <f t="shared" si="21"/>
        <v>0.08971470883753417</v>
      </c>
      <c r="D52" s="70">
        <f t="shared" si="22"/>
        <v>0.0215315301210082</v>
      </c>
      <c r="E52" s="44"/>
      <c r="F52" s="44"/>
      <c r="G52" s="65"/>
      <c r="I52" s="57">
        <f t="shared" si="23"/>
        <v>-0.28</v>
      </c>
      <c r="J52" s="52">
        <f t="shared" si="24"/>
        <v>-0.01</v>
      </c>
      <c r="K52" s="52">
        <f t="shared" si="25"/>
        <v>0.26</v>
      </c>
      <c r="L52" s="52">
        <f t="shared" si="26"/>
        <v>-0.42000000000000004</v>
      </c>
      <c r="M52" s="89">
        <f t="shared" si="27"/>
        <v>0</v>
      </c>
      <c r="N52" s="89">
        <f t="shared" si="28"/>
        <v>0.42000000000000004</v>
      </c>
      <c r="O52" s="65"/>
    </row>
    <row r="53" spans="1:15" ht="11.25">
      <c r="A53" s="42">
        <v>7</v>
      </c>
      <c r="B53" s="69">
        <f t="shared" si="20"/>
        <v>0.20766772808982645</v>
      </c>
      <c r="C53" s="70">
        <f t="shared" si="21"/>
        <v>0.05191693202245661</v>
      </c>
      <c r="D53" s="70">
        <f t="shared" si="22"/>
        <v>0.012460063685389586</v>
      </c>
      <c r="E53" s="44"/>
      <c r="F53" s="44"/>
      <c r="G53" s="65"/>
      <c r="I53" s="57">
        <f t="shared" si="23"/>
        <v>-0.34</v>
      </c>
      <c r="J53" s="52">
        <f t="shared" si="24"/>
        <v>0.32</v>
      </c>
      <c r="K53" s="52">
        <f t="shared" si="25"/>
        <v>0.98</v>
      </c>
      <c r="L53" s="52">
        <f t="shared" si="26"/>
        <v>-0.19000000000000003</v>
      </c>
      <c r="M53" s="89">
        <f t="shared" si="27"/>
        <v>0.02</v>
      </c>
      <c r="N53" s="89">
        <f t="shared" si="28"/>
        <v>0.23</v>
      </c>
      <c r="O53" s="65"/>
    </row>
    <row r="54" spans="1:15" ht="11.25">
      <c r="A54" s="42">
        <v>8</v>
      </c>
      <c r="B54" s="69">
        <f t="shared" si="20"/>
        <v>0.11871340484644312</v>
      </c>
      <c r="C54" s="70">
        <f t="shared" si="21"/>
        <v>0.02967835121161078</v>
      </c>
      <c r="D54" s="70">
        <f t="shared" si="22"/>
        <v>0.0071228042907865875</v>
      </c>
      <c r="E54" s="44"/>
      <c r="F54" s="44"/>
      <c r="G54" s="65"/>
      <c r="I54" s="57">
        <f t="shared" si="23"/>
        <v>-0.12</v>
      </c>
      <c r="J54" s="52">
        <f t="shared" si="24"/>
        <v>0</v>
      </c>
      <c r="K54" s="52">
        <f t="shared" si="25"/>
        <v>0.12</v>
      </c>
      <c r="L54" s="52">
        <f t="shared" si="26"/>
        <v>-0.24</v>
      </c>
      <c r="M54" s="89">
        <f t="shared" si="27"/>
        <v>0</v>
      </c>
      <c r="N54" s="89">
        <f t="shared" si="28"/>
        <v>0.24</v>
      </c>
      <c r="O54" s="65"/>
    </row>
    <row r="55" spans="1:15" ht="11.25">
      <c r="A55" s="42">
        <v>9</v>
      </c>
      <c r="B55" s="69">
        <f t="shared" si="20"/>
        <v>0.06703720394927364</v>
      </c>
      <c r="C55" s="70">
        <f t="shared" si="21"/>
        <v>0.01675930098731841</v>
      </c>
      <c r="D55" s="70">
        <f t="shared" si="22"/>
        <v>0.004022232236956418</v>
      </c>
      <c r="E55" s="44"/>
      <c r="F55" s="44"/>
      <c r="G55" s="65"/>
      <c r="I55" s="57">
        <f t="shared" si="23"/>
        <v>-0.08000000000000002</v>
      </c>
      <c r="J55" s="52">
        <f t="shared" si="24"/>
        <v>0.13</v>
      </c>
      <c r="K55" s="52">
        <f t="shared" si="25"/>
        <v>0.34</v>
      </c>
      <c r="L55" s="52">
        <f t="shared" si="26"/>
        <v>-0.22000000000000003</v>
      </c>
      <c r="M55" s="89">
        <f t="shared" si="27"/>
        <v>-0.01</v>
      </c>
      <c r="N55" s="89">
        <f t="shared" si="28"/>
        <v>0.2</v>
      </c>
      <c r="O55" s="65"/>
    </row>
    <row r="56" spans="1:15" ht="11.25">
      <c r="A56" s="42">
        <v>10</v>
      </c>
      <c r="B56" s="69">
        <f t="shared" si="20"/>
        <v>0.03739533292320034</v>
      </c>
      <c r="C56" s="70">
        <f t="shared" si="21"/>
        <v>0.009348833230800085</v>
      </c>
      <c r="D56" s="70">
        <f t="shared" si="22"/>
        <v>0.00224371997539202</v>
      </c>
      <c r="E56" s="44"/>
      <c r="F56" s="44"/>
      <c r="G56" s="65"/>
      <c r="I56" s="57">
        <f t="shared" si="23"/>
        <v>0</v>
      </c>
      <c r="J56" s="52">
        <f t="shared" si="24"/>
        <v>0</v>
      </c>
      <c r="K56" s="52">
        <f t="shared" si="25"/>
        <v>0</v>
      </c>
      <c r="L56" s="52">
        <f t="shared" si="26"/>
        <v>0</v>
      </c>
      <c r="M56" s="89">
        <f t="shared" si="27"/>
        <v>0</v>
      </c>
      <c r="N56" s="89">
        <f t="shared" si="28"/>
        <v>0</v>
      </c>
      <c r="O56" s="65"/>
    </row>
    <row r="57" spans="1:15" ht="11.25">
      <c r="A57" s="42">
        <v>11</v>
      </c>
      <c r="B57" s="69">
        <f t="shared" si="20"/>
        <v>0.020606503025911577</v>
      </c>
      <c r="C57" s="70">
        <f t="shared" si="21"/>
        <v>0.005151625756477894</v>
      </c>
      <c r="D57" s="70">
        <f t="shared" si="22"/>
        <v>0.0012363901815546946</v>
      </c>
      <c r="E57" s="44"/>
      <c r="F57" s="44"/>
      <c r="G57" s="65"/>
      <c r="I57" s="57">
        <f t="shared" si="23"/>
        <v>0.53</v>
      </c>
      <c r="J57" s="52">
        <f t="shared" si="24"/>
        <v>0.53</v>
      </c>
      <c r="K57" s="52">
        <f t="shared" si="25"/>
        <v>0.53</v>
      </c>
      <c r="L57" s="52">
        <f t="shared" si="26"/>
        <v>0</v>
      </c>
      <c r="M57" s="89">
        <f t="shared" si="27"/>
        <v>0</v>
      </c>
      <c r="N57" s="89">
        <f t="shared" si="28"/>
        <v>0</v>
      </c>
      <c r="O57" s="65"/>
    </row>
    <row r="58" spans="1:15" ht="11.25">
      <c r="A58" s="42">
        <v>12</v>
      </c>
      <c r="B58" s="69">
        <f t="shared" si="20"/>
        <v>0.011216996169766442</v>
      </c>
      <c r="C58" s="70">
        <f t="shared" si="21"/>
        <v>0.0028042490424416105</v>
      </c>
      <c r="D58" s="70">
        <f t="shared" si="22"/>
        <v>0.0006730197701859866</v>
      </c>
      <c r="E58" s="44"/>
      <c r="F58" s="44"/>
      <c r="G58" s="65"/>
      <c r="I58" s="57">
        <f aca="true" t="shared" si="29" ref="I58:I63">E37*10</f>
        <v>0</v>
      </c>
      <c r="J58" s="52">
        <f aca="true" t="shared" si="30" ref="J58:J63">B37*10</f>
        <v>0</v>
      </c>
      <c r="K58" s="52">
        <f aca="true" t="shared" si="31" ref="K58:K63">F37*10</f>
        <v>0</v>
      </c>
      <c r="L58" s="52">
        <f aca="true" t="shared" si="32" ref="L58:L63">J37*10</f>
        <v>0</v>
      </c>
      <c r="M58" s="89">
        <f aca="true" t="shared" si="33" ref="M58:M63">G37*10</f>
        <v>0</v>
      </c>
      <c r="N58" s="89">
        <f aca="true" t="shared" si="34" ref="N58:N63">K37*10</f>
        <v>0</v>
      </c>
      <c r="O58" s="65" t="s">
        <v>84</v>
      </c>
    </row>
    <row r="59" spans="1:15" ht="11.25">
      <c r="A59" s="42">
        <v>13</v>
      </c>
      <c r="B59" s="69">
        <f t="shared" si="20"/>
        <v>0.006031623535458944</v>
      </c>
      <c r="C59" s="70">
        <f t="shared" si="21"/>
        <v>0.001507905883864736</v>
      </c>
      <c r="D59" s="70">
        <f t="shared" si="22"/>
        <v>0.0003618974121275366</v>
      </c>
      <c r="E59" s="44"/>
      <c r="F59" s="44"/>
      <c r="G59" s="65"/>
      <c r="I59" s="57">
        <f t="shared" si="29"/>
        <v>0</v>
      </c>
      <c r="J59" s="52">
        <f t="shared" si="30"/>
        <v>0</v>
      </c>
      <c r="K59" s="52">
        <f t="shared" si="31"/>
        <v>0</v>
      </c>
      <c r="L59" s="52">
        <f t="shared" si="32"/>
        <v>0</v>
      </c>
      <c r="M59" s="89">
        <f t="shared" si="33"/>
        <v>0</v>
      </c>
      <c r="N59" s="89">
        <f t="shared" si="34"/>
        <v>0</v>
      </c>
      <c r="O59" s="65" t="s">
        <v>84</v>
      </c>
    </row>
    <row r="60" spans="1:15" ht="11.25">
      <c r="A60" s="42">
        <v>14</v>
      </c>
      <c r="B60" s="69">
        <f t="shared" si="20"/>
        <v>0.0032038875436137954</v>
      </c>
      <c r="C60" s="70">
        <f t="shared" si="21"/>
        <v>0.0008009718859034488</v>
      </c>
      <c r="D60" s="70">
        <f t="shared" si="22"/>
        <v>0.00019223325261682773</v>
      </c>
      <c r="E60" s="44"/>
      <c r="F60" s="44"/>
      <c r="G60" s="65"/>
      <c r="I60" s="57">
        <f t="shared" si="29"/>
        <v>0</v>
      </c>
      <c r="J60" s="52">
        <f t="shared" si="30"/>
        <v>0</v>
      </c>
      <c r="K60" s="52">
        <f t="shared" si="31"/>
        <v>0</v>
      </c>
      <c r="L60" s="52">
        <f t="shared" si="32"/>
        <v>0</v>
      </c>
      <c r="M60" s="89">
        <f t="shared" si="33"/>
        <v>0</v>
      </c>
      <c r="N60" s="89">
        <f t="shared" si="34"/>
        <v>0</v>
      </c>
      <c r="O60" s="65" t="s">
        <v>84</v>
      </c>
    </row>
    <row r="61" spans="1:15" ht="11.25">
      <c r="A61" s="42">
        <v>15</v>
      </c>
      <c r="B61" s="69">
        <f t="shared" si="20"/>
        <v>0.001681146969051629</v>
      </c>
      <c r="C61" s="70">
        <f t="shared" si="21"/>
        <v>0.00042028674226290725</v>
      </c>
      <c r="D61" s="70">
        <f t="shared" si="22"/>
        <v>0.00010086881814309774</v>
      </c>
      <c r="E61" s="44"/>
      <c r="F61" s="44"/>
      <c r="G61" s="65"/>
      <c r="I61" s="57">
        <f t="shared" si="29"/>
        <v>0</v>
      </c>
      <c r="J61" s="52">
        <f t="shared" si="30"/>
        <v>0</v>
      </c>
      <c r="K61" s="52">
        <f t="shared" si="31"/>
        <v>0</v>
      </c>
      <c r="L61" s="52">
        <f t="shared" si="32"/>
        <v>0</v>
      </c>
      <c r="M61" s="89">
        <f t="shared" si="33"/>
        <v>0</v>
      </c>
      <c r="N61" s="89">
        <f t="shared" si="34"/>
        <v>0</v>
      </c>
      <c r="O61" s="65" t="s">
        <v>84</v>
      </c>
    </row>
    <row r="62" spans="1:15" ht="11.25">
      <c r="A62" s="42">
        <v>16</v>
      </c>
      <c r="B62" s="69">
        <f t="shared" si="20"/>
        <v>0.000871403863554749</v>
      </c>
      <c r="C62" s="70">
        <f t="shared" si="21"/>
        <v>0.00021785096588868724</v>
      </c>
      <c r="D62" s="70">
        <f t="shared" si="22"/>
        <v>5.2284231813284933E-05</v>
      </c>
      <c r="E62" s="44"/>
      <c r="F62" s="44"/>
      <c r="G62" s="65"/>
      <c r="I62" s="57">
        <f t="shared" si="29"/>
        <v>0</v>
      </c>
      <c r="J62" s="52">
        <f t="shared" si="30"/>
        <v>0</v>
      </c>
      <c r="K62" s="52">
        <f t="shared" si="31"/>
        <v>0</v>
      </c>
      <c r="L62" s="52">
        <f t="shared" si="32"/>
        <v>0</v>
      </c>
      <c r="M62" s="89">
        <f t="shared" si="33"/>
        <v>0</v>
      </c>
      <c r="N62" s="89">
        <f t="shared" si="34"/>
        <v>0</v>
      </c>
      <c r="O62" s="65" t="s">
        <v>84</v>
      </c>
    </row>
    <row r="63" spans="1:26" ht="12" thickBot="1">
      <c r="A63" s="42">
        <v>17</v>
      </c>
      <c r="B63" s="71">
        <f t="shared" si="20"/>
        <v>0.00044618879680557424</v>
      </c>
      <c r="C63" s="72">
        <f t="shared" si="21"/>
        <v>0.00011154719920139356</v>
      </c>
      <c r="D63" s="72">
        <f t="shared" si="22"/>
        <v>2.677132780833445E-05</v>
      </c>
      <c r="E63" s="73"/>
      <c r="F63" s="73"/>
      <c r="G63" s="74"/>
      <c r="I63" s="58">
        <f t="shared" si="29"/>
        <v>0</v>
      </c>
      <c r="J63" s="59">
        <f t="shared" si="30"/>
        <v>0</v>
      </c>
      <c r="K63" s="59">
        <f t="shared" si="31"/>
        <v>0</v>
      </c>
      <c r="L63" s="59">
        <f t="shared" si="32"/>
        <v>0</v>
      </c>
      <c r="M63" s="94">
        <f t="shared" si="33"/>
        <v>0</v>
      </c>
      <c r="N63" s="94">
        <f t="shared" si="34"/>
        <v>0</v>
      </c>
      <c r="O63" s="74" t="s">
        <v>84</v>
      </c>
      <c r="W63" s="44"/>
      <c r="X63" s="44"/>
      <c r="Y63" s="44"/>
      <c r="Z63" s="44"/>
    </row>
    <row r="64" spans="23:26" ht="12" thickBot="1">
      <c r="W64" s="44"/>
      <c r="X64" s="44"/>
      <c r="Y64" s="44"/>
      <c r="Z64" s="44"/>
    </row>
    <row r="65" spans="1:26" ht="11.25">
      <c r="A65" s="127" t="s">
        <v>126</v>
      </c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9"/>
      <c r="W65" s="41"/>
      <c r="X65" s="41"/>
      <c r="Y65" s="41"/>
      <c r="Z65" s="44"/>
    </row>
    <row r="66" spans="1:26" ht="11.25">
      <c r="A66" s="80"/>
      <c r="B66" s="81" t="s">
        <v>85</v>
      </c>
      <c r="C66" s="81" t="s">
        <v>86</v>
      </c>
      <c r="D66" s="81" t="s">
        <v>87</v>
      </c>
      <c r="E66" s="81" t="s">
        <v>88</v>
      </c>
      <c r="F66" s="81" t="s">
        <v>89</v>
      </c>
      <c r="G66" s="81" t="s">
        <v>94</v>
      </c>
      <c r="H66" s="81" t="s">
        <v>95</v>
      </c>
      <c r="I66" s="81" t="s">
        <v>96</v>
      </c>
      <c r="J66" s="81" t="s">
        <v>97</v>
      </c>
      <c r="K66" s="81" t="s">
        <v>98</v>
      </c>
      <c r="L66" s="81" t="s">
        <v>99</v>
      </c>
      <c r="M66" s="81" t="s">
        <v>100</v>
      </c>
      <c r="N66" s="81" t="s">
        <v>101</v>
      </c>
      <c r="O66" s="81" t="s">
        <v>102</v>
      </c>
      <c r="P66" s="81" t="s">
        <v>103</v>
      </c>
      <c r="Q66" s="81" t="s">
        <v>104</v>
      </c>
      <c r="R66" s="81" t="s">
        <v>105</v>
      </c>
      <c r="S66" s="81" t="s">
        <v>106</v>
      </c>
      <c r="T66" s="81" t="s">
        <v>107</v>
      </c>
      <c r="U66" s="81" t="s">
        <v>108</v>
      </c>
      <c r="V66" s="17" t="s">
        <v>109</v>
      </c>
      <c r="W66" s="44"/>
      <c r="X66" s="44"/>
      <c r="Y66" s="44"/>
      <c r="Z66" s="44"/>
    </row>
    <row r="67" spans="1:22" ht="11.25">
      <c r="A67" s="83">
        <v>1</v>
      </c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6"/>
    </row>
    <row r="68" spans="1:22" ht="11.25">
      <c r="A68" s="83">
        <v>2</v>
      </c>
      <c r="B68" s="16">
        <f>('Summary Data'!B6-('Summary Data'!B7*'Summary Data'!B$39-'Summary Data'!B24*'Summary Data'!B$40)*$A68/17)</f>
        <v>-0.4284323398356077</v>
      </c>
      <c r="C68" s="16">
        <f>('Summary Data'!C6-('Summary Data'!C7*'Summary Data'!C$39-'Summary Data'!C24*'Summary Data'!C$40)*$A68/17)</f>
        <v>-1.3407262198064354</v>
      </c>
      <c r="D68" s="16">
        <f>('Summary Data'!D6-('Summary Data'!D7*'Summary Data'!D$39-'Summary Data'!D24*'Summary Data'!D$40)*$A68/17)</f>
        <v>-1.5922961622893423</v>
      </c>
      <c r="E68" s="16">
        <f>('Summary Data'!E6-('Summary Data'!E7*'Summary Data'!E$39-'Summary Data'!E24*'Summary Data'!E$40)*$A68/17)</f>
        <v>-0.6616702373035959</v>
      </c>
      <c r="F68" s="16">
        <f>('Summary Data'!F6-('Summary Data'!F7*'Summary Data'!F$39-'Summary Data'!F24*'Summary Data'!F$40)*$A68/17)</f>
        <v>-1.1723709955661292</v>
      </c>
      <c r="G68" s="16">
        <f>('Summary Data'!G6-('Summary Data'!G7*'Summary Data'!G$39-'Summary Data'!G24*'Summary Data'!G$40)*$A68/17)</f>
        <v>-1.2969869750129166</v>
      </c>
      <c r="H68" s="16">
        <f>('Summary Data'!H6-('Summary Data'!H7*'Summary Data'!H$39-'Summary Data'!H24*'Summary Data'!H$40)*$A68/17)</f>
        <v>-0.9533330559685925</v>
      </c>
      <c r="I68" s="16">
        <f>('Summary Data'!I6-('Summary Data'!I7*'Summary Data'!I$39-'Summary Data'!I24*'Summary Data'!I$40)*$A68/17)</f>
        <v>-1.0283212616443012</v>
      </c>
      <c r="J68" s="16">
        <f>('Summary Data'!J6-('Summary Data'!J7*'Summary Data'!J$39-'Summary Data'!J24*'Summary Data'!J$40)*$A68/17)</f>
        <v>-1.2387246241205203</v>
      </c>
      <c r="K68" s="16">
        <f>('Summary Data'!K6-('Summary Data'!K7*'Summary Data'!K$39-'Summary Data'!K24*'Summary Data'!K$40)*$A68/17)</f>
        <v>-1.491438532086184</v>
      </c>
      <c r="L68" s="16">
        <f>('Summary Data'!L6-('Summary Data'!L7*'Summary Data'!L$39-'Summary Data'!L24*'Summary Data'!L$40)*$A68/17)</f>
        <v>-1.1775724889868897</v>
      </c>
      <c r="M68" s="16">
        <f>('Summary Data'!M6-('Summary Data'!M7*'Summary Data'!M$39-'Summary Data'!M24*'Summary Data'!M$40)*$A68/17)</f>
        <v>-1.7567238829155942</v>
      </c>
      <c r="N68" s="16">
        <f>('Summary Data'!N6-('Summary Data'!N7*'Summary Data'!N$39-'Summary Data'!N24*'Summary Data'!N$40)*$A68/17)</f>
        <v>-1.1273203196233956</v>
      </c>
      <c r="O68" s="16">
        <f>('Summary Data'!O6-('Summary Data'!O7*'Summary Data'!O$39-'Summary Data'!O24*'Summary Data'!O$40)*$A68/17)</f>
        <v>-0.7506799717917838</v>
      </c>
      <c r="P68" s="16">
        <f>('Summary Data'!P6-('Summary Data'!P7*'Summary Data'!P$39-'Summary Data'!P24*'Summary Data'!P$40)*$A68/17)</f>
        <v>-1.0797540442140574</v>
      </c>
      <c r="Q68" s="16">
        <f>('Summary Data'!Q6-('Summary Data'!Q7*'Summary Data'!Q$39-'Summary Data'!Q24*'Summary Data'!Q$40)*$A68/17)</f>
        <v>-0.6540827157362299</v>
      </c>
      <c r="R68" s="16">
        <f>('Summary Data'!R6-('Summary Data'!R7*'Summary Data'!R$39-'Summary Data'!R24*'Summary Data'!R$40)*$A68/17)</f>
        <v>-1.3700584825901352</v>
      </c>
      <c r="S68" s="16">
        <f>('Summary Data'!S6-('Summary Data'!S7*'Summary Data'!S$39-'Summary Data'!S24*'Summary Data'!S$40)*$A68/17)</f>
        <v>-1.3425320037056805</v>
      </c>
      <c r="T68" s="16">
        <f>('Summary Data'!T6-('Summary Data'!T7*'Summary Data'!T$39-'Summary Data'!T24*'Summary Data'!T$40)*$A68/17)</f>
        <v>-0.9184265916987794</v>
      </c>
      <c r="U68" s="16">
        <f>('Summary Data'!U6-('Summary Data'!U7*'Summary Data'!U$39-'Summary Data'!U24*'Summary Data'!U$40)*$A68/17)</f>
        <v>-0.5532812537182396</v>
      </c>
      <c r="V68" s="82">
        <f>'Summary Data'!V6</f>
        <v>0</v>
      </c>
    </row>
    <row r="69" spans="1:22" ht="11.25">
      <c r="A69" s="83">
        <v>3</v>
      </c>
      <c r="B69" s="16">
        <f>('Summary Data'!B7-('Summary Data'!B8*'Summary Data'!B$39-'Summary Data'!B25*'Summary Data'!B$40)*$A69/17)</f>
        <v>17.473271242031558</v>
      </c>
      <c r="C69" s="16">
        <f>('Summary Data'!C7-('Summary Data'!C8*'Summary Data'!C$39-'Summary Data'!C25*'Summary Data'!C$40)*$A69/17)</f>
        <v>3.7917477669067803</v>
      </c>
      <c r="D69" s="16">
        <f>('Summary Data'!D7-('Summary Data'!D8*'Summary Data'!D$39-'Summary Data'!D25*'Summary Data'!D$40)*$A69/17)</f>
        <v>3.442985132563633</v>
      </c>
      <c r="E69" s="16">
        <f>('Summary Data'!E7-('Summary Data'!E8*'Summary Data'!E$39-'Summary Data'!E25*'Summary Data'!E$40)*$A69/17)</f>
        <v>3.1163238482340923</v>
      </c>
      <c r="F69" s="16">
        <f>('Summary Data'!F7-('Summary Data'!F8*'Summary Data'!F$39-'Summary Data'!F25*'Summary Data'!F$40)*$A69/17)</f>
        <v>3.0948492751608043</v>
      </c>
      <c r="G69" s="16">
        <f>('Summary Data'!G7-('Summary Data'!G8*'Summary Data'!G$39-'Summary Data'!G25*'Summary Data'!G$40)*$A69/17)</f>
        <v>3.7587926055113052</v>
      </c>
      <c r="H69" s="16">
        <f>('Summary Data'!H7-('Summary Data'!H8*'Summary Data'!H$39-'Summary Data'!H25*'Summary Data'!H$40)*$A69/17)</f>
        <v>3.7653899369095716</v>
      </c>
      <c r="I69" s="16">
        <f>('Summary Data'!I7-('Summary Data'!I8*'Summary Data'!I$39-'Summary Data'!I25*'Summary Data'!I$40)*$A69/17)</f>
        <v>3.7730518225931724</v>
      </c>
      <c r="J69" s="16">
        <f>('Summary Data'!J7-('Summary Data'!J8*'Summary Data'!J$39-'Summary Data'!J25*'Summary Data'!J$40)*$A69/17)</f>
        <v>3.6448823629786955</v>
      </c>
      <c r="K69" s="16">
        <f>('Summary Data'!K7-('Summary Data'!K8*'Summary Data'!K$39-'Summary Data'!K25*'Summary Data'!K$40)*$A69/17)</f>
        <v>3.6772296989472997</v>
      </c>
      <c r="L69" s="16">
        <f>('Summary Data'!L7-('Summary Data'!L8*'Summary Data'!L$39-'Summary Data'!L25*'Summary Data'!L$40)*$A69/17)</f>
        <v>4.054111807481943</v>
      </c>
      <c r="M69" s="16">
        <f>('Summary Data'!M7-('Summary Data'!M8*'Summary Data'!M$39-'Summary Data'!M25*'Summary Data'!M$40)*$A69/17)</f>
        <v>3.6527863201289708</v>
      </c>
      <c r="N69" s="16">
        <f>('Summary Data'!N7-('Summary Data'!N8*'Summary Data'!N$39-'Summary Data'!N25*'Summary Data'!N$40)*$A69/17)</f>
        <v>3.5821361310563833</v>
      </c>
      <c r="O69" s="16">
        <f>('Summary Data'!O7-('Summary Data'!O8*'Summary Data'!O$39-'Summary Data'!O25*'Summary Data'!O$40)*$A69/17)</f>
        <v>3.9968938140170263</v>
      </c>
      <c r="P69" s="16">
        <f>('Summary Data'!P7-('Summary Data'!P8*'Summary Data'!P$39-'Summary Data'!P25*'Summary Data'!P$40)*$A69/17)</f>
        <v>4.10805688243715</v>
      </c>
      <c r="Q69" s="16">
        <f>('Summary Data'!Q7-('Summary Data'!Q8*'Summary Data'!Q$39-'Summary Data'!Q25*'Summary Data'!Q$40)*$A69/17)</f>
        <v>3.834801919519539</v>
      </c>
      <c r="R69" s="16">
        <f>('Summary Data'!R7-('Summary Data'!R8*'Summary Data'!R$39-'Summary Data'!R25*'Summary Data'!R$40)*$A69/17)</f>
        <v>3.790864841147888</v>
      </c>
      <c r="S69" s="16">
        <f>('Summary Data'!S7-('Summary Data'!S8*'Summary Data'!S$39-'Summary Data'!S25*'Summary Data'!S$40)*$A69/17)</f>
        <v>4.228271303645705</v>
      </c>
      <c r="T69" s="16">
        <f>('Summary Data'!T7-('Summary Data'!T8*'Summary Data'!T$39-'Summary Data'!T25*'Summary Data'!T$40)*$A69/17)</f>
        <v>4.251041272034059</v>
      </c>
      <c r="U69" s="16">
        <f>('Summary Data'!U7-('Summary Data'!U8*'Summary Data'!U$39-'Summary Data'!U25*'Summary Data'!U$40)*$A69/17)</f>
        <v>-6.656559934347927</v>
      </c>
      <c r="V69" s="82">
        <f>'Summary Data'!V7</f>
        <v>0</v>
      </c>
    </row>
    <row r="70" spans="1:22" ht="11.25">
      <c r="A70" s="83">
        <v>4</v>
      </c>
      <c r="B70" s="16">
        <f>('Summary Data'!B8-('Summary Data'!B9*'Summary Data'!B$39-'Summary Data'!B26*'Summary Data'!B$40)*$A70/17)</f>
        <v>-0.9261833938015399</v>
      </c>
      <c r="C70" s="16">
        <f>('Summary Data'!C8-('Summary Data'!C9*'Summary Data'!C$39-'Summary Data'!C26*'Summary Data'!C$40)*$A70/17)</f>
        <v>-0.2392606173382649</v>
      </c>
      <c r="D70" s="16">
        <f>('Summary Data'!D8-('Summary Data'!D9*'Summary Data'!D$39-'Summary Data'!D26*'Summary Data'!D$40)*$A70/17)</f>
        <v>-0.21899646970018713</v>
      </c>
      <c r="E70" s="16">
        <f>('Summary Data'!E8-('Summary Data'!E9*'Summary Data'!E$39-'Summary Data'!E26*'Summary Data'!E$40)*$A70/17)</f>
        <v>-0.4266836672415957</v>
      </c>
      <c r="F70" s="16">
        <f>('Summary Data'!F8-('Summary Data'!F9*'Summary Data'!F$39-'Summary Data'!F26*'Summary Data'!F$40)*$A70/17)</f>
        <v>-0.7395880628495078</v>
      </c>
      <c r="G70" s="16">
        <f>('Summary Data'!G8-('Summary Data'!G9*'Summary Data'!G$39-'Summary Data'!G26*'Summary Data'!G$40)*$A70/17)</f>
        <v>-0.4918419094827541</v>
      </c>
      <c r="H70" s="16">
        <f>('Summary Data'!H8-('Summary Data'!H9*'Summary Data'!H$39-'Summary Data'!H26*'Summary Data'!H$40)*$A70/17)</f>
        <v>-0.36926431032523777</v>
      </c>
      <c r="I70" s="16">
        <f>('Summary Data'!I8-('Summary Data'!I9*'Summary Data'!I$39-'Summary Data'!I26*'Summary Data'!I$40)*$A70/17)</f>
        <v>-0.24225469254080906</v>
      </c>
      <c r="J70" s="16">
        <f>('Summary Data'!J8-('Summary Data'!J9*'Summary Data'!J$39-'Summary Data'!J26*'Summary Data'!J$40)*$A70/17)</f>
        <v>-0.4694234544228034</v>
      </c>
      <c r="K70" s="16">
        <f>('Summary Data'!K8-('Summary Data'!K9*'Summary Data'!K$39-'Summary Data'!K26*'Summary Data'!K$40)*$A70/17)</f>
        <v>-0.21455117261232387</v>
      </c>
      <c r="L70" s="16">
        <f>('Summary Data'!L8-('Summary Data'!L9*'Summary Data'!L$39-'Summary Data'!L26*'Summary Data'!L$40)*$A70/17)</f>
        <v>-0.2987195509682081</v>
      </c>
      <c r="M70" s="16">
        <f>('Summary Data'!M8-('Summary Data'!M9*'Summary Data'!M$39-'Summary Data'!M26*'Summary Data'!M$40)*$A70/17)</f>
        <v>-0.3443150418264528</v>
      </c>
      <c r="N70" s="16">
        <f>('Summary Data'!N8-('Summary Data'!N9*'Summary Data'!N$39-'Summary Data'!N26*'Summary Data'!N$40)*$A70/17)</f>
        <v>-0.3315082682800826</v>
      </c>
      <c r="O70" s="16">
        <f>('Summary Data'!O8-('Summary Data'!O9*'Summary Data'!O$39-'Summary Data'!O26*'Summary Data'!O$40)*$A70/17)</f>
        <v>-0.37813913411373345</v>
      </c>
      <c r="P70" s="16">
        <f>('Summary Data'!P8-('Summary Data'!P9*'Summary Data'!P$39-'Summary Data'!P26*'Summary Data'!P$40)*$A70/17)</f>
        <v>-0.1989962162138364</v>
      </c>
      <c r="Q70" s="16">
        <f>('Summary Data'!Q8-('Summary Data'!Q9*'Summary Data'!Q$39-'Summary Data'!Q26*'Summary Data'!Q$40)*$A70/17)</f>
        <v>-0.284016679109762</v>
      </c>
      <c r="R70" s="16">
        <f>('Summary Data'!R8-('Summary Data'!R9*'Summary Data'!R$39-'Summary Data'!R26*'Summary Data'!R$40)*$A70/17)</f>
        <v>-0.4164096895262818</v>
      </c>
      <c r="S70" s="16">
        <f>('Summary Data'!S8-('Summary Data'!S9*'Summary Data'!S$39-'Summary Data'!S26*'Summary Data'!S$40)*$A70/17)</f>
        <v>-0.4357107491074101</v>
      </c>
      <c r="T70" s="16">
        <f>('Summary Data'!T8-('Summary Data'!T9*'Summary Data'!T$39-'Summary Data'!T26*'Summary Data'!T$40)*$A70/17)</f>
        <v>-0.2853836011812383</v>
      </c>
      <c r="U70" s="16">
        <f>('Summary Data'!U8-('Summary Data'!U9*'Summary Data'!U$39-'Summary Data'!U26*'Summary Data'!U$40)*$A70/17)</f>
        <v>-0.38579016785304954</v>
      </c>
      <c r="V70" s="82">
        <f>'Summary Data'!V8</f>
        <v>0</v>
      </c>
    </row>
    <row r="71" spans="1:22" ht="11.25">
      <c r="A71" s="83">
        <v>5</v>
      </c>
      <c r="B71" s="16">
        <f>('Summary Data'!B9-('Summary Data'!B10*'Summary Data'!B$39-'Summary Data'!B27*'Summary Data'!B$40)*$A71/17)</f>
        <v>-3.6759566866837545</v>
      </c>
      <c r="C71" s="16">
        <f>('Summary Data'!C9-('Summary Data'!C10*'Summary Data'!C$39-'Summary Data'!C27*'Summary Data'!C$40)*$A71/17)</f>
        <v>-0.18104545991941257</v>
      </c>
      <c r="D71" s="16">
        <f>('Summary Data'!D9-('Summary Data'!D10*'Summary Data'!D$39-'Summary Data'!D27*'Summary Data'!D$40)*$A71/17)</f>
        <v>-0.053759955352866665</v>
      </c>
      <c r="E71" s="16">
        <f>('Summary Data'!E9-('Summary Data'!E10*'Summary Data'!E$39-'Summary Data'!E27*'Summary Data'!E$40)*$A71/17)</f>
        <v>-0.014583332849770108</v>
      </c>
      <c r="F71" s="16">
        <f>('Summary Data'!F9-('Summary Data'!F10*'Summary Data'!F$39-'Summary Data'!F27*'Summary Data'!F$40)*$A71/17)</f>
        <v>-0.11863698559079337</v>
      </c>
      <c r="G71" s="16">
        <f>('Summary Data'!G9-('Summary Data'!G10*'Summary Data'!G$39-'Summary Data'!G27*'Summary Data'!G$40)*$A71/17)</f>
        <v>-0.41768982707269214</v>
      </c>
      <c r="H71" s="16">
        <f>('Summary Data'!H9-('Summary Data'!H10*'Summary Data'!H$39-'Summary Data'!H27*'Summary Data'!H$40)*$A71/17)</f>
        <v>-0.19390468277094294</v>
      </c>
      <c r="I71" s="16">
        <f>('Summary Data'!I9-('Summary Data'!I10*'Summary Data'!I$39-'Summary Data'!I27*'Summary Data'!I$40)*$A71/17)</f>
        <v>-0.31237296522714264</v>
      </c>
      <c r="J71" s="16">
        <f>('Summary Data'!J9-('Summary Data'!J10*'Summary Data'!J$39-'Summary Data'!J27*'Summary Data'!J$40)*$A71/17)</f>
        <v>-0.30887997352445695</v>
      </c>
      <c r="K71" s="16">
        <f>('Summary Data'!K9-('Summary Data'!K10*'Summary Data'!K$39-'Summary Data'!K27*'Summary Data'!K$40)*$A71/17)</f>
        <v>-0.4670882383389332</v>
      </c>
      <c r="L71" s="16">
        <f>('Summary Data'!L9-('Summary Data'!L10*'Summary Data'!L$39-'Summary Data'!L27*'Summary Data'!L$40)*$A71/17)</f>
        <v>-0.17848557556836503</v>
      </c>
      <c r="M71" s="16">
        <f>('Summary Data'!M9-('Summary Data'!M10*'Summary Data'!M$39-'Summary Data'!M27*'Summary Data'!M$40)*$A71/17)</f>
        <v>-0.12272903597637938</v>
      </c>
      <c r="N71" s="16">
        <f>('Summary Data'!N9-('Summary Data'!N10*'Summary Data'!N$39-'Summary Data'!N27*'Summary Data'!N$40)*$A71/17)</f>
        <v>-0.26626586368550487</v>
      </c>
      <c r="O71" s="16">
        <f>('Summary Data'!O9-('Summary Data'!O10*'Summary Data'!O$39-'Summary Data'!O27*'Summary Data'!O$40)*$A71/17)</f>
        <v>-0.10107576642352534</v>
      </c>
      <c r="P71" s="16">
        <f>('Summary Data'!P9-('Summary Data'!P10*'Summary Data'!P$39-'Summary Data'!P27*'Summary Data'!P$40)*$A71/17)</f>
        <v>-0.15325567298742596</v>
      </c>
      <c r="Q71" s="16">
        <f>('Summary Data'!Q9-('Summary Data'!Q10*'Summary Data'!Q$39-'Summary Data'!Q27*'Summary Data'!Q$40)*$A71/17)</f>
        <v>-0.049453399894022344</v>
      </c>
      <c r="R71" s="16">
        <f>('Summary Data'!R9-('Summary Data'!R10*'Summary Data'!R$39-'Summary Data'!R27*'Summary Data'!R$40)*$A71/17)</f>
        <v>-0.08213102021389418</v>
      </c>
      <c r="S71" s="16">
        <f>('Summary Data'!S9-('Summary Data'!S10*'Summary Data'!S$39-'Summary Data'!S27*'Summary Data'!S$40)*$A71/17)</f>
        <v>0.0022456352125488927</v>
      </c>
      <c r="T71" s="16">
        <f>('Summary Data'!T9-('Summary Data'!T10*'Summary Data'!T$39-'Summary Data'!T27*'Summary Data'!T$40)*$A71/17)</f>
        <v>0.038199431802324324</v>
      </c>
      <c r="U71" s="16">
        <f>('Summary Data'!U9-('Summary Data'!U10*'Summary Data'!U$39-'Summary Data'!U27*'Summary Data'!U$40)*$A71/17)</f>
        <v>-2.5456291965859634</v>
      </c>
      <c r="V71" s="82">
        <f>'Summary Data'!V9</f>
        <v>0</v>
      </c>
    </row>
    <row r="72" spans="1:22" ht="11.25">
      <c r="A72" s="83">
        <v>6</v>
      </c>
      <c r="B72" s="16">
        <f>('Summary Data'!B10-('Summary Data'!B11*'Summary Data'!B$39-'Summary Data'!B28*'Summary Data'!B$40)*$A72/17)</f>
        <v>-0.2411012980994078</v>
      </c>
      <c r="C72" s="16">
        <f>('Summary Data'!C10-('Summary Data'!C11*'Summary Data'!C$39-'Summary Data'!C28*'Summary Data'!C$40)*$A72/17)</f>
        <v>0.004485182843524331</v>
      </c>
      <c r="D72" s="16">
        <f>('Summary Data'!D10-('Summary Data'!D11*'Summary Data'!D$39-'Summary Data'!D28*'Summary Data'!D$40)*$A72/17)</f>
        <v>0.010474626786743359</v>
      </c>
      <c r="E72" s="16">
        <f>('Summary Data'!E10-('Summary Data'!E11*'Summary Data'!E$39-'Summary Data'!E28*'Summary Data'!E$40)*$A72/17)</f>
        <v>-0.07922429024582874</v>
      </c>
      <c r="F72" s="16">
        <f>('Summary Data'!F10-('Summary Data'!F11*'Summary Data'!F$39-'Summary Data'!F28*'Summary Data'!F$40)*$A72/17)</f>
        <v>0.06731151333409434</v>
      </c>
      <c r="G72" s="16">
        <f>('Summary Data'!G10-('Summary Data'!G11*'Summary Data'!G$39-'Summary Data'!G28*'Summary Data'!G$40)*$A72/17)</f>
        <v>-0.08015865508561551</v>
      </c>
      <c r="H72" s="16">
        <f>('Summary Data'!H10-('Summary Data'!H11*'Summary Data'!H$39-'Summary Data'!H28*'Summary Data'!H$40)*$A72/17)</f>
        <v>-0.1881576614884244</v>
      </c>
      <c r="I72" s="16">
        <f>('Summary Data'!I10-('Summary Data'!I11*'Summary Data'!I$39-'Summary Data'!I28*'Summary Data'!I$40)*$A72/17)</f>
        <v>-0.14757712806350282</v>
      </c>
      <c r="J72" s="16">
        <f>('Summary Data'!J10-('Summary Data'!J11*'Summary Data'!J$39-'Summary Data'!J28*'Summary Data'!J$40)*$A72/17)</f>
        <v>-0.08429278193459755</v>
      </c>
      <c r="K72" s="16">
        <f>('Summary Data'!K10-('Summary Data'!K11*'Summary Data'!K$39-'Summary Data'!K28*'Summary Data'!K$40)*$A72/17)</f>
        <v>-0.06838211593514873</v>
      </c>
      <c r="L72" s="16">
        <f>('Summary Data'!L10-('Summary Data'!L11*'Summary Data'!L$39-'Summary Data'!L28*'Summary Data'!L$40)*$A72/17)</f>
        <v>-0.08760133433091367</v>
      </c>
      <c r="M72" s="16">
        <f>('Summary Data'!M10-('Summary Data'!M11*'Summary Data'!M$39-'Summary Data'!M28*'Summary Data'!M$40)*$A72/17)</f>
        <v>0.01563121022280169</v>
      </c>
      <c r="N72" s="16">
        <f>('Summary Data'!N10-('Summary Data'!N11*'Summary Data'!N$39-'Summary Data'!N28*'Summary Data'!N$40)*$A72/17)</f>
        <v>-0.06628731606511881</v>
      </c>
      <c r="O72" s="16">
        <f>('Summary Data'!O10-('Summary Data'!O11*'Summary Data'!O$39-'Summary Data'!O28*'Summary Data'!O$40)*$A72/17)</f>
        <v>-0.16514382743150444</v>
      </c>
      <c r="P72" s="16">
        <f>('Summary Data'!P10-('Summary Data'!P11*'Summary Data'!P$39-'Summary Data'!P28*'Summary Data'!P$40)*$A72/17)</f>
        <v>-0.01877833338160212</v>
      </c>
      <c r="Q72" s="16">
        <f>('Summary Data'!Q10-('Summary Data'!Q11*'Summary Data'!Q$39-'Summary Data'!Q28*'Summary Data'!Q$40)*$A72/17)</f>
        <v>-0.1571907713268058</v>
      </c>
      <c r="R72" s="16">
        <f>('Summary Data'!R10-('Summary Data'!R11*'Summary Data'!R$39-'Summary Data'!R28*'Summary Data'!R$40)*$A72/17)</f>
        <v>-0.008454640680260396</v>
      </c>
      <c r="S72" s="16">
        <f>('Summary Data'!S10-('Summary Data'!S11*'Summary Data'!S$39-'Summary Data'!S28*'Summary Data'!S$40)*$A72/17)</f>
        <v>0.011779805005137173</v>
      </c>
      <c r="T72" s="16">
        <f>('Summary Data'!T10-('Summary Data'!T11*'Summary Data'!T$39-'Summary Data'!T28*'Summary Data'!T$40)*$A72/17)</f>
        <v>-0.06726050413094124</v>
      </c>
      <c r="U72" s="16">
        <f>('Summary Data'!U10-('Summary Data'!U11*'Summary Data'!U$39-'Summary Data'!U28*'Summary Data'!U$40)*$A72/17)</f>
        <v>0.06707887746687768</v>
      </c>
      <c r="V72" s="82">
        <f>'Summary Data'!V10</f>
        <v>0</v>
      </c>
    </row>
    <row r="73" spans="1:22" ht="11.25">
      <c r="A73" s="83">
        <v>7</v>
      </c>
      <c r="B73" s="16">
        <f>('Summary Data'!B11-('Summary Data'!B12*'Summary Data'!B$39-'Summary Data'!B29*'Summary Data'!B$40)*$A73/17)</f>
        <v>1.1722398861603123</v>
      </c>
      <c r="C73" s="16">
        <f>('Summary Data'!C11-('Summary Data'!C12*'Summary Data'!C$39-'Summary Data'!C29*'Summary Data'!C$40)*$A73/17)</f>
        <v>0.6470641167431898</v>
      </c>
      <c r="D73" s="16">
        <f>('Summary Data'!D11-('Summary Data'!D12*'Summary Data'!D$39-'Summary Data'!D29*'Summary Data'!D$40)*$A73/17)</f>
        <v>0.7663645840017662</v>
      </c>
      <c r="E73" s="16">
        <f>('Summary Data'!E11-('Summary Data'!E12*'Summary Data'!E$39-'Summary Data'!E29*'Summary Data'!E$40)*$A73/17)</f>
        <v>0.7979979673412533</v>
      </c>
      <c r="F73" s="16">
        <f>('Summary Data'!F11-('Summary Data'!F12*'Summary Data'!F$39-'Summary Data'!F29*'Summary Data'!F$40)*$A73/17)</f>
        <v>0.783682800096809</v>
      </c>
      <c r="G73" s="16">
        <f>('Summary Data'!G11-('Summary Data'!G12*'Summary Data'!G$39-'Summary Data'!G29*'Summary Data'!G$40)*$A73/17)</f>
        <v>0.7281923411454864</v>
      </c>
      <c r="H73" s="16">
        <f>('Summary Data'!H11-('Summary Data'!H12*'Summary Data'!H$39-'Summary Data'!H29*'Summary Data'!H$40)*$A73/17)</f>
        <v>0.770575459086938</v>
      </c>
      <c r="I73" s="16">
        <f>('Summary Data'!I11-('Summary Data'!I12*'Summary Data'!I$39-'Summary Data'!I29*'Summary Data'!I$40)*$A73/17)</f>
        <v>0.7451103479540208</v>
      </c>
      <c r="J73" s="16">
        <f>('Summary Data'!J11-('Summary Data'!J12*'Summary Data'!J$39-'Summary Data'!J29*'Summary Data'!J$40)*$A73/17)</f>
        <v>0.714895714086064</v>
      </c>
      <c r="K73" s="16">
        <f>('Summary Data'!K11-('Summary Data'!K12*'Summary Data'!K$39-'Summary Data'!K29*'Summary Data'!K$40)*$A73/17)</f>
        <v>0.7528007948775557</v>
      </c>
      <c r="L73" s="16">
        <f>('Summary Data'!L11-('Summary Data'!L12*'Summary Data'!L$39-'Summary Data'!L29*'Summary Data'!L$40)*$A73/17)</f>
        <v>0.8097595682981344</v>
      </c>
      <c r="M73" s="16">
        <f>('Summary Data'!M11-('Summary Data'!M12*'Summary Data'!M$39-'Summary Data'!M29*'Summary Data'!M$40)*$A73/17)</f>
        <v>0.766888345224594</v>
      </c>
      <c r="N73" s="16">
        <f>('Summary Data'!N11-('Summary Data'!N12*'Summary Data'!N$39-'Summary Data'!N29*'Summary Data'!N$40)*$A73/17)</f>
        <v>0.8165744329944711</v>
      </c>
      <c r="O73" s="16">
        <f>('Summary Data'!O11-('Summary Data'!O12*'Summary Data'!O$39-'Summary Data'!O29*'Summary Data'!O$40)*$A73/17)</f>
        <v>0.7985340287049068</v>
      </c>
      <c r="P73" s="16">
        <f>('Summary Data'!P11-('Summary Data'!P12*'Summary Data'!P$39-'Summary Data'!P29*'Summary Data'!P$40)*$A73/17)</f>
        <v>0.8241690441188995</v>
      </c>
      <c r="Q73" s="16">
        <f>('Summary Data'!Q11-('Summary Data'!Q12*'Summary Data'!Q$39-'Summary Data'!Q29*'Summary Data'!Q$40)*$A73/17)</f>
        <v>0.8178428738622087</v>
      </c>
      <c r="R73" s="16">
        <f>('Summary Data'!R11-('Summary Data'!R12*'Summary Data'!R$39-'Summary Data'!R29*'Summary Data'!R$40)*$A73/17)</f>
        <v>0.785980686739981</v>
      </c>
      <c r="S73" s="16">
        <f>('Summary Data'!S11-('Summary Data'!S12*'Summary Data'!S$39-'Summary Data'!S29*'Summary Data'!S$40)*$A73/17)</f>
        <v>0.8694676398158377</v>
      </c>
      <c r="T73" s="16">
        <f>('Summary Data'!T11-('Summary Data'!T12*'Summary Data'!T$39-'Summary Data'!T29*'Summary Data'!T$40)*$A73/17)</f>
        <v>0.8378751856246115</v>
      </c>
      <c r="U73" s="16">
        <f>('Summary Data'!U11-('Summary Data'!U12*'Summary Data'!U$39-'Summary Data'!U29*'Summary Data'!U$40)*$A73/17)</f>
        <v>0.08158001095664798</v>
      </c>
      <c r="V73" s="82">
        <f>'Summary Data'!V11</f>
        <v>0</v>
      </c>
    </row>
    <row r="74" spans="1:22" ht="11.25">
      <c r="A74" s="83">
        <v>8</v>
      </c>
      <c r="B74" s="16">
        <f>('Summary Data'!B12-('Summary Data'!B13*'Summary Data'!B$39-'Summary Data'!B30*'Summary Data'!B$40)*$A74/17)</f>
        <v>-0.08515937974346692</v>
      </c>
      <c r="C74" s="16">
        <f>('Summary Data'!C12-('Summary Data'!C13*'Summary Data'!C$39-'Summary Data'!C30*'Summary Data'!C$40)*$A74/17)</f>
        <v>0.014174927193348976</v>
      </c>
      <c r="D74" s="16">
        <f>('Summary Data'!D12-('Summary Data'!D13*'Summary Data'!D$39-'Summary Data'!D30*'Summary Data'!D$40)*$A74/17)</f>
        <v>-0.01176883255116902</v>
      </c>
      <c r="E74" s="16">
        <f>('Summary Data'!E12-('Summary Data'!E13*'Summary Data'!E$39-'Summary Data'!E30*'Summary Data'!E$40)*$A74/17)</f>
        <v>-0.012404013370897988</v>
      </c>
      <c r="F74" s="16">
        <f>('Summary Data'!F12-('Summary Data'!F13*'Summary Data'!F$39-'Summary Data'!F30*'Summary Data'!F$40)*$A74/17)</f>
        <v>-0.002593321964184544</v>
      </c>
      <c r="G74" s="16">
        <f>('Summary Data'!G12-('Summary Data'!G13*'Summary Data'!G$39-'Summary Data'!G30*'Summary Data'!G$40)*$A74/17)</f>
        <v>0.031953483774327926</v>
      </c>
      <c r="H74" s="16">
        <f>('Summary Data'!H12-('Summary Data'!H13*'Summary Data'!H$39-'Summary Data'!H30*'Summary Data'!H$40)*$A74/17)</f>
        <v>-0.013860110895040117</v>
      </c>
      <c r="I74" s="16">
        <f>('Summary Data'!I12-('Summary Data'!I13*'Summary Data'!I$39-'Summary Data'!I30*'Summary Data'!I$40)*$A74/17)</f>
        <v>-0.003384688107137164</v>
      </c>
      <c r="J74" s="16">
        <f>('Summary Data'!J12-('Summary Data'!J13*'Summary Data'!J$39-'Summary Data'!J30*'Summary Data'!J$40)*$A74/17)</f>
        <v>0.012903481922339314</v>
      </c>
      <c r="K74" s="16">
        <f>('Summary Data'!K12-('Summary Data'!K13*'Summary Data'!K$39-'Summary Data'!K30*'Summary Data'!K$40)*$A74/17)</f>
        <v>0.0074964927014274305</v>
      </c>
      <c r="L74" s="16">
        <f>('Summary Data'!L12-('Summary Data'!L13*'Summary Data'!L$39-'Summary Data'!L30*'Summary Data'!L$40)*$A74/17)</f>
        <v>-0.0024208465458770353</v>
      </c>
      <c r="M74" s="16">
        <f>('Summary Data'!M12-('Summary Data'!M13*'Summary Data'!M$39-'Summary Data'!M30*'Summary Data'!M$40)*$A74/17)</f>
        <v>-0.0014578649484244602</v>
      </c>
      <c r="N74" s="16">
        <f>('Summary Data'!N12-('Summary Data'!N13*'Summary Data'!N$39-'Summary Data'!N30*'Summary Data'!N$40)*$A74/17)</f>
        <v>-0.026042063410531745</v>
      </c>
      <c r="O74" s="16">
        <f>('Summary Data'!O12-('Summary Data'!O13*'Summary Data'!O$39-'Summary Data'!O30*'Summary Data'!O$40)*$A74/17)</f>
        <v>-0.021289949292934384</v>
      </c>
      <c r="P74" s="16">
        <f>('Summary Data'!P12-('Summary Data'!P13*'Summary Data'!P$39-'Summary Data'!P30*'Summary Data'!P$40)*$A74/17)</f>
        <v>-0.011664639022300062</v>
      </c>
      <c r="Q74" s="16">
        <f>('Summary Data'!Q12-('Summary Data'!Q13*'Summary Data'!Q$39-'Summary Data'!Q30*'Summary Data'!Q$40)*$A74/17)</f>
        <v>-0.010097563281253323</v>
      </c>
      <c r="R74" s="16">
        <f>('Summary Data'!R12-('Summary Data'!R13*'Summary Data'!R$39-'Summary Data'!R30*'Summary Data'!R$40)*$A74/17)</f>
        <v>-0.02325033042743893</v>
      </c>
      <c r="S74" s="16">
        <f>('Summary Data'!S12-('Summary Data'!S13*'Summary Data'!S$39-'Summary Data'!S30*'Summary Data'!S$40)*$A74/17)</f>
        <v>0.0006792126488148059</v>
      </c>
      <c r="T74" s="16">
        <f>('Summary Data'!T12-('Summary Data'!T13*'Summary Data'!T$39-'Summary Data'!T30*'Summary Data'!T$40)*$A74/17)</f>
        <v>-0.00580720819698867</v>
      </c>
      <c r="U74" s="16">
        <f>('Summary Data'!U12-('Summary Data'!U13*'Summary Data'!U$39-'Summary Data'!U30*'Summary Data'!U$40)*$A74/17)</f>
        <v>0.014002455370879126</v>
      </c>
      <c r="V74" s="82">
        <f>'Summary Data'!V12</f>
        <v>0</v>
      </c>
    </row>
    <row r="75" spans="1:22" ht="11.25">
      <c r="A75" s="83">
        <v>9</v>
      </c>
      <c r="B75" s="16">
        <f>('Summary Data'!B13-('Summary Data'!B14*'Summary Data'!B$39-'Summary Data'!B31*'Summary Data'!B$40)*$A75/17)</f>
        <v>0.09100866328792549</v>
      </c>
      <c r="C75" s="16">
        <f>('Summary Data'!C13-('Summary Data'!C14*'Summary Data'!C$39-'Summary Data'!C31*'Summary Data'!C$40)*$A75/17)</f>
        <v>0.2906156429682653</v>
      </c>
      <c r="D75" s="16">
        <f>('Summary Data'!D13-('Summary Data'!D14*'Summary Data'!D$39-'Summary Data'!D31*'Summary Data'!D$40)*$A75/17)</f>
        <v>0.29554846472345797</v>
      </c>
      <c r="E75" s="16">
        <f>('Summary Data'!E13-('Summary Data'!E14*'Summary Data'!E$39-'Summary Data'!E31*'Summary Data'!E$40)*$A75/17)</f>
        <v>0.2798031454922575</v>
      </c>
      <c r="F75" s="16">
        <f>('Summary Data'!F13-('Summary Data'!F14*'Summary Data'!F$39-'Summary Data'!F31*'Summary Data'!F$40)*$A75/17)</f>
        <v>0.24789163372761788</v>
      </c>
      <c r="G75" s="16">
        <f>('Summary Data'!G13-('Summary Data'!G14*'Summary Data'!G$39-'Summary Data'!G31*'Summary Data'!G$40)*$A75/17)</f>
        <v>0.244816918435578</v>
      </c>
      <c r="H75" s="16">
        <f>('Summary Data'!H13-('Summary Data'!H14*'Summary Data'!H$39-'Summary Data'!H31*'Summary Data'!H$40)*$A75/17)</f>
        <v>0.28181045897201323</v>
      </c>
      <c r="I75" s="16">
        <f>('Summary Data'!I13-('Summary Data'!I14*'Summary Data'!I$39-'Summary Data'!I31*'Summary Data'!I$40)*$A75/17)</f>
        <v>0.26413925419215356</v>
      </c>
      <c r="J75" s="16">
        <f>('Summary Data'!J13-('Summary Data'!J14*'Summary Data'!J$39-'Summary Data'!J31*'Summary Data'!J$40)*$A75/17)</f>
        <v>0.25936181746940506</v>
      </c>
      <c r="K75" s="16">
        <f>('Summary Data'!K13-('Summary Data'!K14*'Summary Data'!K$39-'Summary Data'!K31*'Summary Data'!K$40)*$A75/17)</f>
        <v>0.25757155234943513</v>
      </c>
      <c r="L75" s="16">
        <f>('Summary Data'!L13-('Summary Data'!L14*'Summary Data'!L$39-'Summary Data'!L31*'Summary Data'!L$40)*$A75/17)</f>
        <v>0.2914830942010778</v>
      </c>
      <c r="M75" s="16">
        <f>('Summary Data'!M13-('Summary Data'!M14*'Summary Data'!M$39-'Summary Data'!M31*'Summary Data'!M$40)*$A75/17)</f>
        <v>0.28264689633408724</v>
      </c>
      <c r="N75" s="16">
        <f>('Summary Data'!N13-('Summary Data'!N14*'Summary Data'!N$39-'Summary Data'!N31*'Summary Data'!N$40)*$A75/17)</f>
        <v>0.28255509145280283</v>
      </c>
      <c r="O75" s="16">
        <f>('Summary Data'!O13-('Summary Data'!O14*'Summary Data'!O$39-'Summary Data'!O31*'Summary Data'!O$40)*$A75/17)</f>
        <v>0.26133148403526657</v>
      </c>
      <c r="P75" s="16">
        <f>('Summary Data'!P13-('Summary Data'!P14*'Summary Data'!P$39-'Summary Data'!P31*'Summary Data'!P$40)*$A75/17)</f>
        <v>0.2873849521710993</v>
      </c>
      <c r="Q75" s="16">
        <f>('Summary Data'!Q13-('Summary Data'!Q14*'Summary Data'!Q$39-'Summary Data'!Q31*'Summary Data'!Q$40)*$A75/17)</f>
        <v>0.27489438104292996</v>
      </c>
      <c r="R75" s="16">
        <f>('Summary Data'!R13-('Summary Data'!R14*'Summary Data'!R$39-'Summary Data'!R31*'Summary Data'!R$40)*$A75/17)</f>
        <v>0.25626746279583096</v>
      </c>
      <c r="S75" s="16">
        <f>('Summary Data'!S13-('Summary Data'!S14*'Summary Data'!S$39-'Summary Data'!S31*'Summary Data'!S$40)*$A75/17)</f>
        <v>0.2857600545849955</v>
      </c>
      <c r="T75" s="16">
        <f>('Summary Data'!T13-('Summary Data'!T14*'Summary Data'!T$39-'Summary Data'!T31*'Summary Data'!T$40)*$A75/17)</f>
        <v>0.2850198053653856</v>
      </c>
      <c r="U75" s="16">
        <f>('Summary Data'!U13-('Summary Data'!U14*'Summary Data'!U$39-'Summary Data'!U31*'Summary Data'!U$40)*$A75/17)</f>
        <v>0.12034172100337956</v>
      </c>
      <c r="V75" s="82">
        <f>'Summary Data'!V13</f>
        <v>0</v>
      </c>
    </row>
    <row r="76" spans="1:22" ht="11.25">
      <c r="A76" s="83">
        <v>10</v>
      </c>
      <c r="B76" s="16">
        <f>('Summary Data'!B14-('Summary Data'!B15*'Summary Data'!B$39-'Summary Data'!B32*'Summary Data'!B$40)*$A76/17)</f>
        <v>0</v>
      </c>
      <c r="C76" s="16">
        <f>('Summary Data'!C14-('Summary Data'!C15*'Summary Data'!C$39-'Summary Data'!C32*'Summary Data'!C$40)*$A76/17)</f>
        <v>0</v>
      </c>
      <c r="D76" s="16">
        <f>('Summary Data'!D14-('Summary Data'!D15*'Summary Data'!D$39-'Summary Data'!D32*'Summary Data'!D$40)*$A76/17)</f>
        <v>0</v>
      </c>
      <c r="E76" s="16">
        <f>('Summary Data'!E14-('Summary Data'!E15*'Summary Data'!E$39-'Summary Data'!E32*'Summary Data'!E$40)*$A76/17)</f>
        <v>-1.3877787807814457E-17</v>
      </c>
      <c r="F76" s="16">
        <f>('Summary Data'!F14-('Summary Data'!F15*'Summary Data'!F$39-'Summary Data'!F32*'Summary Data'!F$40)*$A76/17)</f>
        <v>-1.3877787807814457E-17</v>
      </c>
      <c r="G76" s="16">
        <f>('Summary Data'!G14-('Summary Data'!G15*'Summary Data'!G$39-'Summary Data'!G32*'Summary Data'!G$40)*$A76/17)</f>
        <v>0</v>
      </c>
      <c r="H76" s="16">
        <f>('Summary Data'!H14-('Summary Data'!H15*'Summary Data'!H$39-'Summary Data'!H32*'Summary Data'!H$40)*$A76/17)</f>
        <v>3.469446951953614E-18</v>
      </c>
      <c r="I76" s="16">
        <f>('Summary Data'!I14-('Summary Data'!I15*'Summary Data'!I$39-'Summary Data'!I32*'Summary Data'!I$40)*$A76/17)</f>
        <v>0</v>
      </c>
      <c r="J76" s="16">
        <f>('Summary Data'!J14-('Summary Data'!J15*'Summary Data'!J$39-'Summary Data'!J32*'Summary Data'!J$40)*$A76/17)</f>
        <v>0</v>
      </c>
      <c r="K76" s="16">
        <f>('Summary Data'!K14-('Summary Data'!K15*'Summary Data'!K$39-'Summary Data'!K32*'Summary Data'!K$40)*$A76/17)</f>
        <v>-3.469446951953614E-18</v>
      </c>
      <c r="L76" s="16">
        <f>('Summary Data'!L14-('Summary Data'!L15*'Summary Data'!L$39-'Summary Data'!L32*'Summary Data'!L$40)*$A76/17)</f>
        <v>-6.938893903907228E-18</v>
      </c>
      <c r="M76" s="16">
        <f>('Summary Data'!M14-('Summary Data'!M15*'Summary Data'!M$39-'Summary Data'!M32*'Summary Data'!M$40)*$A76/17)</f>
        <v>-5.204170427930421E-18</v>
      </c>
      <c r="N76" s="16">
        <f>('Summary Data'!N14-('Summary Data'!N15*'Summary Data'!N$39-'Summary Data'!N32*'Summary Data'!N$40)*$A76/17)</f>
        <v>0</v>
      </c>
      <c r="O76" s="16">
        <f>('Summary Data'!O14-('Summary Data'!O15*'Summary Data'!O$39-'Summary Data'!O32*'Summary Data'!O$40)*$A76/17)</f>
        <v>-1.3877787807814457E-17</v>
      </c>
      <c r="P76" s="16">
        <f>('Summary Data'!P14-('Summary Data'!P15*'Summary Data'!P$39-'Summary Data'!P32*'Summary Data'!P$40)*$A76/17)</f>
        <v>-5.551115123125783E-17</v>
      </c>
      <c r="Q76" s="16">
        <f>('Summary Data'!Q14-('Summary Data'!Q15*'Summary Data'!Q$39-'Summary Data'!Q32*'Summary Data'!Q$40)*$A76/17)</f>
        <v>0</v>
      </c>
      <c r="R76" s="16">
        <f>('Summary Data'!R14-('Summary Data'!R15*'Summary Data'!R$39-'Summary Data'!R32*'Summary Data'!R$40)*$A76/17)</f>
        <v>6.938893903907228E-18</v>
      </c>
      <c r="S76" s="16">
        <f>('Summary Data'!S14-('Summary Data'!S15*'Summary Data'!S$39-'Summary Data'!S32*'Summary Data'!S$40)*$A76/17)</f>
        <v>1.3877787807814457E-17</v>
      </c>
      <c r="T76" s="16">
        <f>('Summary Data'!T14-('Summary Data'!T15*'Summary Data'!T$39-'Summary Data'!T32*'Summary Data'!T$40)*$A76/17)</f>
        <v>-6.938893903907228E-18</v>
      </c>
      <c r="U76" s="16">
        <f>('Summary Data'!U14-('Summary Data'!U15*'Summary Data'!U$39-'Summary Data'!U32*'Summary Data'!U$40)*$A76/17)</f>
        <v>0</v>
      </c>
      <c r="V76" s="82">
        <f>'Summary Data'!V14</f>
        <v>0</v>
      </c>
    </row>
    <row r="77" spans="1:22" ht="11.25">
      <c r="A77" s="83">
        <v>11</v>
      </c>
      <c r="B77" s="16">
        <f>('Summary Data'!B15-('Summary Data'!B16*'Summary Data'!B$39-'Summary Data'!B33*'Summary Data'!B$40)*$A77/17)</f>
        <v>0.4131729669106555</v>
      </c>
      <c r="C77" s="16">
        <f>('Summary Data'!C15-('Summary Data'!C16*'Summary Data'!C$39-'Summary Data'!C33*'Summary Data'!C$40)*$A77/17)</f>
        <v>0.7496425558746327</v>
      </c>
      <c r="D77" s="16">
        <f>('Summary Data'!D15-('Summary Data'!D16*'Summary Data'!D$39-'Summary Data'!D33*'Summary Data'!D$40)*$A77/17)</f>
        <v>0.7499686630009089</v>
      </c>
      <c r="E77" s="16">
        <f>('Summary Data'!E15-('Summary Data'!E16*'Summary Data'!E$39-'Summary Data'!E33*'Summary Data'!E$40)*$A77/17)</f>
        <v>0.7499215505483448</v>
      </c>
      <c r="F77" s="16">
        <f>('Summary Data'!F15-('Summary Data'!F16*'Summary Data'!F$39-'Summary Data'!F33*'Summary Data'!F$40)*$A77/17)</f>
        <v>0.7415659786303013</v>
      </c>
      <c r="G77" s="16">
        <f>('Summary Data'!G15-('Summary Data'!G16*'Summary Data'!G$39-'Summary Data'!G33*'Summary Data'!G$40)*$A77/17)</f>
        <v>0.7496811544895103</v>
      </c>
      <c r="H77" s="16">
        <f>('Summary Data'!H15-('Summary Data'!H16*'Summary Data'!H$39-'Summary Data'!H33*'Summary Data'!H$40)*$A77/17)</f>
        <v>0.7482552291867822</v>
      </c>
      <c r="I77" s="16">
        <f>('Summary Data'!I15-('Summary Data'!I16*'Summary Data'!I$39-'Summary Data'!I33*'Summary Data'!I$40)*$A77/17)</f>
        <v>0.7482000219432501</v>
      </c>
      <c r="J77" s="16">
        <f>('Summary Data'!J15-('Summary Data'!J16*'Summary Data'!J$39-'Summary Data'!J33*'Summary Data'!J$40)*$A77/17)</f>
        <v>0.7505018063934751</v>
      </c>
      <c r="K77" s="16">
        <f>('Summary Data'!K15-('Summary Data'!K16*'Summary Data'!K$39-'Summary Data'!K33*'Summary Data'!K$40)*$A77/17)</f>
        <v>0.7432666403719218</v>
      </c>
      <c r="L77" s="16">
        <f>('Summary Data'!L15-('Summary Data'!L16*'Summary Data'!L$39-'Summary Data'!L33*'Summary Data'!L$40)*$A77/17)</f>
        <v>0.7491007551062709</v>
      </c>
      <c r="M77" s="16">
        <f>('Summary Data'!M15-('Summary Data'!M16*'Summary Data'!M$39-'Summary Data'!M33*'Summary Data'!M$40)*$A77/17)</f>
        <v>0.7503569178887738</v>
      </c>
      <c r="N77" s="16">
        <f>('Summary Data'!N15-('Summary Data'!N16*'Summary Data'!N$39-'Summary Data'!N33*'Summary Data'!N$40)*$A77/17)</f>
        <v>0.7420277508967236</v>
      </c>
      <c r="O77" s="16">
        <f>('Summary Data'!O15-('Summary Data'!O16*'Summary Data'!O$39-'Summary Data'!O33*'Summary Data'!O$40)*$A77/17)</f>
        <v>0.748706750296716</v>
      </c>
      <c r="P77" s="16">
        <f>('Summary Data'!P15-('Summary Data'!P16*'Summary Data'!P$39-'Summary Data'!P33*'Summary Data'!P$40)*$A77/17)</f>
        <v>0.7424663183937008</v>
      </c>
      <c r="Q77" s="16">
        <f>('Summary Data'!Q15-('Summary Data'!Q16*'Summary Data'!Q$39-'Summary Data'!Q33*'Summary Data'!Q$40)*$A77/17)</f>
        <v>0.7481375601851354</v>
      </c>
      <c r="R77" s="16">
        <f>('Summary Data'!R15-('Summary Data'!R16*'Summary Data'!R$39-'Summary Data'!R33*'Summary Data'!R$40)*$A77/17)</f>
        <v>0.7466982144553336</v>
      </c>
      <c r="S77" s="16">
        <f>('Summary Data'!S15-('Summary Data'!S16*'Summary Data'!S$39-'Summary Data'!S33*'Summary Data'!S$40)*$A77/17)</f>
        <v>0.7444537543466382</v>
      </c>
      <c r="T77" s="16">
        <f>('Summary Data'!T15-('Summary Data'!T16*'Summary Data'!T$39-'Summary Data'!T33*'Summary Data'!T$40)*$A77/17)</f>
        <v>0.7474404376073687</v>
      </c>
      <c r="U77" s="16">
        <f>('Summary Data'!U15-('Summary Data'!U16*'Summary Data'!U$39-'Summary Data'!U33*'Summary Data'!U$40)*$A77/17)</f>
        <v>0.3498634493786082</v>
      </c>
      <c r="V77" s="82">
        <f>'Summary Data'!V15</f>
        <v>0</v>
      </c>
    </row>
    <row r="78" spans="1:23" ht="11.25">
      <c r="A78" s="83">
        <v>12</v>
      </c>
      <c r="B78" s="16">
        <f>('Summary Data'!B16-('Summary Data'!B17*'Summary Data'!B$39-'Summary Data'!B34*'Summary Data'!B$40)*$A78/17)*10</f>
        <v>-0.010658358481996002</v>
      </c>
      <c r="C78" s="16">
        <f>('Summary Data'!C16-('Summary Data'!C17*'Summary Data'!C$39-'Summary Data'!C34*'Summary Data'!C$40)*$A78/17)*10</f>
        <v>-0.023696677671169605</v>
      </c>
      <c r="D78" s="16">
        <f>('Summary Data'!D16-('Summary Data'!D17*'Summary Data'!D$39-'Summary Data'!D34*'Summary Data'!D$40)*$A78/17)*10</f>
        <v>-0.018478966055542317</v>
      </c>
      <c r="E78" s="16">
        <f>('Summary Data'!E16-('Summary Data'!E17*'Summary Data'!E$39-'Summary Data'!E34*'Summary Data'!E$40)*$A78/17)*10</f>
        <v>-0.005241367424130092</v>
      </c>
      <c r="F78" s="16">
        <f>('Summary Data'!F16-('Summary Data'!F17*'Summary Data'!F$39-'Summary Data'!F34*'Summary Data'!F$40)*$A78/17)*10</f>
        <v>-0.015528025722535864</v>
      </c>
      <c r="G78" s="16">
        <f>('Summary Data'!G16-('Summary Data'!G17*'Summary Data'!G$39-'Summary Data'!G34*'Summary Data'!G$40)*$A78/17)*10</f>
        <v>-0.02101517113448584</v>
      </c>
      <c r="H78" s="16">
        <f>('Summary Data'!H16-('Summary Data'!H17*'Summary Data'!H$39-'Summary Data'!H34*'Summary Data'!H$40)*$A78/17)*10</f>
        <v>-0.018477915818519035</v>
      </c>
      <c r="I78" s="16">
        <f>('Summary Data'!I16-('Summary Data'!I17*'Summary Data'!I$39-'Summary Data'!I34*'Summary Data'!I$40)*$A78/17)*10</f>
        <v>-0.03359377910787494</v>
      </c>
      <c r="J78" s="16">
        <f>('Summary Data'!J16-('Summary Data'!J17*'Summary Data'!J$39-'Summary Data'!J34*'Summary Data'!J$40)*$A78/17)*10</f>
        <v>-0.008624666769516398</v>
      </c>
      <c r="K78" s="16">
        <f>('Summary Data'!K16-('Summary Data'!K17*'Summary Data'!K$39-'Summary Data'!K34*'Summary Data'!K$40)*$A78/17)*10</f>
        <v>-0.021839363554450035</v>
      </c>
      <c r="L78" s="16">
        <f>('Summary Data'!L16-('Summary Data'!L17*'Summary Data'!L$39-'Summary Data'!L34*'Summary Data'!L$40)*$A78/17)*10</f>
        <v>0.007999009100055288</v>
      </c>
      <c r="M78" s="16">
        <f>('Summary Data'!M16-('Summary Data'!M17*'Summary Data'!M$39-'Summary Data'!M34*'Summary Data'!M$40)*$A78/17)*10</f>
        <v>-0.051614708214908</v>
      </c>
      <c r="N78" s="16">
        <f>('Summary Data'!N16-('Summary Data'!N17*'Summary Data'!N$39-'Summary Data'!N34*'Summary Data'!N$40)*$A78/17)*10</f>
        <v>0.007196754039158959</v>
      </c>
      <c r="O78" s="16">
        <f>('Summary Data'!O16-('Summary Data'!O17*'Summary Data'!O$39-'Summary Data'!O34*'Summary Data'!O$40)*$A78/17)*10</f>
        <v>-0.040364873064610736</v>
      </c>
      <c r="P78" s="16">
        <f>('Summary Data'!P16-('Summary Data'!P17*'Summary Data'!P$39-'Summary Data'!P34*'Summary Data'!P$40)*$A78/17)*10</f>
        <v>0.00928387093206702</v>
      </c>
      <c r="Q78" s="16">
        <f>('Summary Data'!Q16-('Summary Data'!Q17*'Summary Data'!Q$39-'Summary Data'!Q34*'Summary Data'!Q$40)*$A78/17)*10</f>
        <v>-0.005842681206667949</v>
      </c>
      <c r="R78" s="16">
        <f>('Summary Data'!R16-('Summary Data'!R17*'Summary Data'!R$39-'Summary Data'!R34*'Summary Data'!R$40)*$A78/17)*10</f>
        <v>0.0487011411727495</v>
      </c>
      <c r="S78" s="16">
        <f>('Summary Data'!S16-('Summary Data'!S17*'Summary Data'!S$39-'Summary Data'!S34*'Summary Data'!S$40)*$A78/17)*10</f>
        <v>0.004442076492611087</v>
      </c>
      <c r="T78" s="16">
        <f>('Summary Data'!T16-('Summary Data'!T17*'Summary Data'!T$39-'Summary Data'!T34*'Summary Data'!T$40)*$A78/17)*10</f>
        <v>-0.005948368938259304</v>
      </c>
      <c r="U78" s="16">
        <f>('Summary Data'!U16-('Summary Data'!U17*'Summary Data'!U$39-'Summary Data'!U34*'Summary Data'!U$40)*$A78/17)*10</f>
        <v>-0.05135215435101239</v>
      </c>
      <c r="V78" s="82">
        <f>'Summary Data'!V16*10</f>
        <v>0</v>
      </c>
      <c r="W78" s="42" t="s">
        <v>90</v>
      </c>
    </row>
    <row r="79" spans="1:23" ht="11.25">
      <c r="A79" s="83">
        <v>13</v>
      </c>
      <c r="B79" s="16">
        <f>('Summary Data'!B17-('Summary Data'!B18*'Summary Data'!B$39-'Summary Data'!B35*'Summary Data'!B$40)*$A79/17)*10</f>
        <v>0.5628258990375532</v>
      </c>
      <c r="C79" s="16">
        <f>('Summary Data'!C17-('Summary Data'!C18*'Summary Data'!C$39-'Summary Data'!C35*'Summary Data'!C$40)*$A79/17)*10</f>
        <v>0.8196147660449191</v>
      </c>
      <c r="D79" s="16">
        <f>('Summary Data'!D17-('Summary Data'!D18*'Summary Data'!D$39-'Summary Data'!D35*'Summary Data'!D$40)*$A79/17)*10</f>
        <v>0.8001837158678979</v>
      </c>
      <c r="E79" s="16">
        <f>('Summary Data'!E17-('Summary Data'!E18*'Summary Data'!E$39-'Summary Data'!E35*'Summary Data'!E$40)*$A79/17)*10</f>
        <v>0.8111400462245146</v>
      </c>
      <c r="F79" s="16">
        <f>('Summary Data'!F17-('Summary Data'!F18*'Summary Data'!F$39-'Summary Data'!F35*'Summary Data'!F$40)*$A79/17)*10</f>
        <v>0.8040681423563552</v>
      </c>
      <c r="G79" s="16">
        <f>('Summary Data'!G17-('Summary Data'!G18*'Summary Data'!G$39-'Summary Data'!G35*'Summary Data'!G$40)*$A79/17)*10</f>
        <v>0.8460677602104367</v>
      </c>
      <c r="H79" s="16">
        <f>('Summary Data'!H17-('Summary Data'!H18*'Summary Data'!H$39-'Summary Data'!H35*'Summary Data'!H$40)*$A79/17)*10</f>
        <v>0.8101997187746889</v>
      </c>
      <c r="I79" s="16">
        <f>('Summary Data'!I17-('Summary Data'!I18*'Summary Data'!I$39-'Summary Data'!I35*'Summary Data'!I$40)*$A79/17)*10</f>
        <v>0.8374421243225374</v>
      </c>
      <c r="J79" s="16">
        <f>('Summary Data'!J17-('Summary Data'!J18*'Summary Data'!J$39-'Summary Data'!J35*'Summary Data'!J$40)*$A79/17)*10</f>
        <v>0.8262656828758658</v>
      </c>
      <c r="K79" s="16">
        <f>('Summary Data'!K17-('Summary Data'!K18*'Summary Data'!K$39-'Summary Data'!K35*'Summary Data'!K$40)*$A79/17)*10</f>
        <v>0.8647362640182065</v>
      </c>
      <c r="L79" s="16">
        <f>('Summary Data'!L17-('Summary Data'!L18*'Summary Data'!L$39-'Summary Data'!L35*'Summary Data'!L$40)*$A79/17)*10</f>
        <v>0.8276459788238819</v>
      </c>
      <c r="M79" s="16">
        <f>('Summary Data'!M17-('Summary Data'!M18*'Summary Data'!M$39-'Summary Data'!M35*'Summary Data'!M$40)*$A79/17)*10</f>
        <v>0.8258852459260425</v>
      </c>
      <c r="N79" s="16">
        <f>('Summary Data'!N17-('Summary Data'!N18*'Summary Data'!N$39-'Summary Data'!N35*'Summary Data'!N$40)*$A79/17)*10</f>
        <v>0.8168671859280509</v>
      </c>
      <c r="O79" s="16">
        <f>('Summary Data'!O17-('Summary Data'!O18*'Summary Data'!O$39-'Summary Data'!O35*'Summary Data'!O$40)*$A79/17)*10</f>
        <v>0.8917217229637414</v>
      </c>
      <c r="P79" s="16">
        <f>('Summary Data'!P17-('Summary Data'!P18*'Summary Data'!P$39-'Summary Data'!P35*'Summary Data'!P$40)*$A79/17)*10</f>
        <v>0.8187207881932944</v>
      </c>
      <c r="Q79" s="16">
        <f>('Summary Data'!Q17-('Summary Data'!Q18*'Summary Data'!Q$39-'Summary Data'!Q35*'Summary Data'!Q$40)*$A79/17)*10</f>
        <v>0.8102488060159967</v>
      </c>
      <c r="R79" s="16">
        <f>('Summary Data'!R17-('Summary Data'!R18*'Summary Data'!R$39-'Summary Data'!R35*'Summary Data'!R$40)*$A79/17)*10</f>
        <v>0.8390637189339325</v>
      </c>
      <c r="S79" s="16">
        <f>('Summary Data'!S17-('Summary Data'!S18*'Summary Data'!S$39-'Summary Data'!S35*'Summary Data'!S$40)*$A79/17)*10</f>
        <v>0.843097940636135</v>
      </c>
      <c r="T79" s="16">
        <f>('Summary Data'!T17-('Summary Data'!T18*'Summary Data'!T$39-'Summary Data'!T35*'Summary Data'!T$40)*$A79/17)*10</f>
        <v>0.8354655635627746</v>
      </c>
      <c r="U79" s="16">
        <f>('Summary Data'!U17-('Summary Data'!U18*'Summary Data'!U$39-'Summary Data'!U35*'Summary Data'!U$40)*$A79/17)*10</f>
        <v>0.21687527918794233</v>
      </c>
      <c r="V79" s="82">
        <f>'Summary Data'!V17*10</f>
        <v>0</v>
      </c>
      <c r="W79" s="42" t="s">
        <v>90</v>
      </c>
    </row>
    <row r="80" spans="1:23" ht="11.25">
      <c r="A80" s="83">
        <v>14</v>
      </c>
      <c r="B80" s="16">
        <f>('Summary Data'!B18-('Summary Data'!B19*'Summary Data'!B$39-'Summary Data'!B36*'Summary Data'!B$40)*$A80/17)*10</f>
        <v>-0.043123606803804795</v>
      </c>
      <c r="C80" s="16">
        <f>('Summary Data'!C18-('Summary Data'!C19*'Summary Data'!C$39-'Summary Data'!C36*'Summary Data'!C$40)*$A80/17)*10</f>
        <v>0.012212471768118738</v>
      </c>
      <c r="D80" s="16">
        <f>('Summary Data'!D18-('Summary Data'!D19*'Summary Data'!D$39-'Summary Data'!D36*'Summary Data'!D$40)*$A80/17)*10</f>
        <v>0.014844859925258153</v>
      </c>
      <c r="E80" s="16">
        <f>('Summary Data'!E18-('Summary Data'!E19*'Summary Data'!E$39-'Summary Data'!E36*'Summary Data'!E$40)*$A80/17)*10</f>
        <v>0.017283681600470578</v>
      </c>
      <c r="F80" s="16">
        <f>('Summary Data'!F18-('Summary Data'!F19*'Summary Data'!F$39-'Summary Data'!F36*'Summary Data'!F$40)*$A80/17)*10</f>
        <v>0.030024664432327056</v>
      </c>
      <c r="G80" s="16">
        <f>('Summary Data'!G18-('Summary Data'!G19*'Summary Data'!G$39-'Summary Data'!G36*'Summary Data'!G$40)*$A80/17)*10</f>
        <v>-0.004658514970391327</v>
      </c>
      <c r="H80" s="16">
        <f>('Summary Data'!H18-('Summary Data'!H19*'Summary Data'!H$39-'Summary Data'!H36*'Summary Data'!H$40)*$A80/17)*10</f>
        <v>0.000958150165758149</v>
      </c>
      <c r="I80" s="16">
        <f>('Summary Data'!I18-('Summary Data'!I19*'Summary Data'!I$39-'Summary Data'!I36*'Summary Data'!I$40)*$A80/17)*10</f>
        <v>0.0047909122900557585</v>
      </c>
      <c r="J80" s="16">
        <f>('Summary Data'!J18-('Summary Data'!J19*'Summary Data'!J$39-'Summary Data'!J36*'Summary Data'!J$40)*$A80/17)*10</f>
        <v>0.012765018632406484</v>
      </c>
      <c r="K80" s="16">
        <f>('Summary Data'!K18-('Summary Data'!K19*'Summary Data'!K$39-'Summary Data'!K36*'Summary Data'!K$40)*$A80/17)*10</f>
        <v>-0.02673488543433045</v>
      </c>
      <c r="L80" s="16">
        <f>('Summary Data'!L18-('Summary Data'!L19*'Summary Data'!L$39-'Summary Data'!L36*'Summary Data'!L$40)*$A80/17)*10</f>
        <v>0.008476613719755643</v>
      </c>
      <c r="M80" s="16">
        <f>('Summary Data'!M18-('Summary Data'!M19*'Summary Data'!M$39-'Summary Data'!M36*'Summary Data'!M$40)*$A80/17)*10</f>
        <v>-0.004803012904692693</v>
      </c>
      <c r="N80" s="16">
        <f>('Summary Data'!N18-('Summary Data'!N19*'Summary Data'!N$39-'Summary Data'!N36*'Summary Data'!N$40)*$A80/17)*10</f>
        <v>0.022460323727161686</v>
      </c>
      <c r="O80" s="16">
        <f>('Summary Data'!O18-('Summary Data'!O19*'Summary Data'!O$39-'Summary Data'!O36*'Summary Data'!O$40)*$A80/17)*10</f>
        <v>-0.003810191819678976</v>
      </c>
      <c r="P80" s="16">
        <f>('Summary Data'!P18-('Summary Data'!P19*'Summary Data'!P$39-'Summary Data'!P36*'Summary Data'!P$40)*$A80/17)*10</f>
        <v>0.0210484862164673</v>
      </c>
      <c r="Q80" s="16">
        <f>('Summary Data'!Q18-('Summary Data'!Q19*'Summary Data'!Q$39-'Summary Data'!Q36*'Summary Data'!Q$40)*$A80/17)*10</f>
        <v>0.03857576498091673</v>
      </c>
      <c r="R80" s="16">
        <f>('Summary Data'!R18-('Summary Data'!R19*'Summary Data'!R$39-'Summary Data'!R36*'Summary Data'!R$40)*$A80/17)*10</f>
        <v>0.047339595480295746</v>
      </c>
      <c r="S80" s="16">
        <f>('Summary Data'!S18-('Summary Data'!S19*'Summary Data'!S$39-'Summary Data'!S36*'Summary Data'!S$40)*$A80/17)*10</f>
        <v>0.029992620642050688</v>
      </c>
      <c r="T80" s="16">
        <f>('Summary Data'!T18-('Summary Data'!T19*'Summary Data'!T$39-'Summary Data'!T36*'Summary Data'!T$40)*$A80/17)*10</f>
        <v>0.007249271399143984</v>
      </c>
      <c r="U80" s="16">
        <f>('Summary Data'!U18-('Summary Data'!U19*'Summary Data'!U$39-'Summary Data'!U36*'Summary Data'!U$40)*$A80/17)*10</f>
        <v>-0.08377961411484122</v>
      </c>
      <c r="V80" s="82">
        <f>'Summary Data'!V18*10</f>
        <v>0</v>
      </c>
      <c r="W80" s="42" t="s">
        <v>90</v>
      </c>
    </row>
    <row r="81" spans="1:23" ht="11.25">
      <c r="A81" s="83">
        <v>15</v>
      </c>
      <c r="B81" s="16">
        <f>('Summary Data'!B19-('Summary Data'!B20*'Summary Data'!B$39-'Summary Data'!B37*'Summary Data'!B$40)*$A81/17)*10</f>
        <v>-0.0018798425642471564</v>
      </c>
      <c r="C81" s="16">
        <f>('Summary Data'!C19-('Summary Data'!C20*'Summary Data'!C$39-'Summary Data'!C37*'Summary Data'!C$40)*$A81/17)*10</f>
        <v>0.2972106989972915</v>
      </c>
      <c r="D81" s="16">
        <f>('Summary Data'!D19-('Summary Data'!D20*'Summary Data'!D$39-'Summary Data'!D37*'Summary Data'!D$40)*$A81/17)*10</f>
        <v>0.2786504184543789</v>
      </c>
      <c r="E81" s="16">
        <f>('Summary Data'!E19-('Summary Data'!E20*'Summary Data'!E$39-'Summary Data'!E37*'Summary Data'!E$40)*$A81/17)*10</f>
        <v>0.28642832612106917</v>
      </c>
      <c r="F81" s="16">
        <f>('Summary Data'!F19-('Summary Data'!F20*'Summary Data'!F$39-'Summary Data'!F37*'Summary Data'!F$40)*$A81/17)*10</f>
        <v>0.2950971961102867</v>
      </c>
      <c r="G81" s="16">
        <f>('Summary Data'!G19-('Summary Data'!G20*'Summary Data'!G$39-'Summary Data'!G37*'Summary Data'!G$40)*$A81/17)*10</f>
        <v>0.27273641104733076</v>
      </c>
      <c r="H81" s="16">
        <f>('Summary Data'!H19-('Summary Data'!H20*'Summary Data'!H$39-'Summary Data'!H37*'Summary Data'!H$40)*$A81/17)*10</f>
        <v>0.2629705479941533</v>
      </c>
      <c r="I81" s="16">
        <f>('Summary Data'!I19-('Summary Data'!I20*'Summary Data'!I$39-'Summary Data'!I37*'Summary Data'!I$40)*$A81/17)*10</f>
        <v>0.28957957941081935</v>
      </c>
      <c r="J81" s="16">
        <f>('Summary Data'!J19-('Summary Data'!J20*'Summary Data'!J$39-'Summary Data'!J37*'Summary Data'!J$40)*$A81/17)*10</f>
        <v>0.31497018228302054</v>
      </c>
      <c r="K81" s="16">
        <f>('Summary Data'!K19-('Summary Data'!K20*'Summary Data'!K$39-'Summary Data'!K37*'Summary Data'!K$40)*$A81/17)*10</f>
        <v>0.2821740621074657</v>
      </c>
      <c r="L81" s="16">
        <f>('Summary Data'!L19-('Summary Data'!L20*'Summary Data'!L$39-'Summary Data'!L37*'Summary Data'!L$40)*$A81/17)*10</f>
        <v>0.27015781564252456</v>
      </c>
      <c r="M81" s="16">
        <f>('Summary Data'!M19-('Summary Data'!M20*'Summary Data'!M$39-'Summary Data'!M37*'Summary Data'!M$40)*$A81/17)*10</f>
        <v>0.26365518710335106</v>
      </c>
      <c r="N81" s="16">
        <f>('Summary Data'!N19-('Summary Data'!N20*'Summary Data'!N$39-'Summary Data'!N37*'Summary Data'!N$40)*$A81/17)*10</f>
        <v>0.27177229442418593</v>
      </c>
      <c r="O81" s="16">
        <f>('Summary Data'!O19-('Summary Data'!O20*'Summary Data'!O$39-'Summary Data'!O37*'Summary Data'!O$40)*$A81/17)*10</f>
        <v>0.2789050761202386</v>
      </c>
      <c r="P81" s="16">
        <f>('Summary Data'!P19-('Summary Data'!P20*'Summary Data'!P$39-'Summary Data'!P37*'Summary Data'!P$40)*$A81/17)*10</f>
        <v>0.28946890322696306</v>
      </c>
      <c r="Q81" s="16">
        <f>('Summary Data'!Q19-('Summary Data'!Q20*'Summary Data'!Q$39-'Summary Data'!Q37*'Summary Data'!Q$40)*$A81/17)*10</f>
        <v>0.29585195987160373</v>
      </c>
      <c r="R81" s="16">
        <f>('Summary Data'!R19-('Summary Data'!R20*'Summary Data'!R$39-'Summary Data'!R37*'Summary Data'!R$40)*$A81/17)*10</f>
        <v>0.25632527884825296</v>
      </c>
      <c r="S81" s="16">
        <f>('Summary Data'!S19-('Summary Data'!S20*'Summary Data'!S$39-'Summary Data'!S37*'Summary Data'!S$40)*$A81/17)*10</f>
        <v>0.27215030161465553</v>
      </c>
      <c r="T81" s="16">
        <f>('Summary Data'!T19-('Summary Data'!T20*'Summary Data'!T$39-'Summary Data'!T37*'Summary Data'!T$40)*$A81/17)*10</f>
        <v>0.24954092243437545</v>
      </c>
      <c r="U81" s="16">
        <f>('Summary Data'!U19-('Summary Data'!U20*'Summary Data'!U$39-'Summary Data'!U37*'Summary Data'!U$40)*$A81/17)*10</f>
        <v>-0.014713537136423057</v>
      </c>
      <c r="V81" s="82">
        <f>'Summary Data'!V19*10</f>
        <v>0</v>
      </c>
      <c r="W81" s="42" t="s">
        <v>90</v>
      </c>
    </row>
    <row r="82" spans="1:23" ht="11.25">
      <c r="A82" s="83">
        <v>16</v>
      </c>
      <c r="B82" s="16">
        <f>('Summary Data'!B20-('Summary Data'!B21*'Summary Data'!B$39-'Summary Data'!B38*'Summary Data'!B$40)*$A82/17)*10</f>
        <v>-0.009615172138598</v>
      </c>
      <c r="C82" s="16">
        <f>('Summary Data'!C20-('Summary Data'!C21*'Summary Data'!C$39-'Summary Data'!C38*'Summary Data'!C$40)*$A82/17)*10</f>
        <v>0.010189996339251519</v>
      </c>
      <c r="D82" s="16">
        <f>('Summary Data'!D20-('Summary Data'!D21*'Summary Data'!D$39-'Summary Data'!D38*'Summary Data'!D$40)*$A82/17)*10</f>
        <v>-2.429483521235176E-06</v>
      </c>
      <c r="E82" s="16">
        <f>('Summary Data'!E20-('Summary Data'!E21*'Summary Data'!E$39-'Summary Data'!E38*'Summary Data'!E$40)*$A82/17)*10</f>
        <v>-0.0011745619459367813</v>
      </c>
      <c r="F82" s="16">
        <f>('Summary Data'!F20-('Summary Data'!F21*'Summary Data'!F$39-'Summary Data'!F38*'Summary Data'!F$40)*$A82/17)*10</f>
        <v>-0.005150440091995258</v>
      </c>
      <c r="G82" s="16">
        <f>('Summary Data'!G20-('Summary Data'!G21*'Summary Data'!G$39-'Summary Data'!G38*'Summary Data'!G$40)*$A82/17)*10</f>
        <v>0.01588458677183973</v>
      </c>
      <c r="H82" s="16">
        <f>('Summary Data'!H20-('Summary Data'!H21*'Summary Data'!H$39-'Summary Data'!H38*'Summary Data'!H$40)*$A82/17)*10</f>
        <v>0.01208781408562537</v>
      </c>
      <c r="I82" s="16">
        <f>('Summary Data'!I20-('Summary Data'!I21*'Summary Data'!I$39-'Summary Data'!I38*'Summary Data'!I$40)*$A82/17)*10</f>
        <v>0.0022070292180080553</v>
      </c>
      <c r="J82" s="16">
        <f>('Summary Data'!J20-('Summary Data'!J21*'Summary Data'!J$39-'Summary Data'!J38*'Summary Data'!J$40)*$A82/17)*10</f>
        <v>-0.019274517357010766</v>
      </c>
      <c r="K82" s="16">
        <f>('Summary Data'!K20-('Summary Data'!K21*'Summary Data'!K$39-'Summary Data'!K38*'Summary Data'!K$40)*$A82/17)*10</f>
        <v>0.01061878892941728</v>
      </c>
      <c r="L82" s="16">
        <f>('Summary Data'!L20-('Summary Data'!L21*'Summary Data'!L$39-'Summary Data'!L38*'Summary Data'!L$40)*$A82/17)*10</f>
        <v>0.011497719124353708</v>
      </c>
      <c r="M82" s="16">
        <f>('Summary Data'!M20-('Summary Data'!M21*'Summary Data'!M$39-'Summary Data'!M38*'Summary Data'!M$40)*$A82/17)*10</f>
        <v>0.01586709241933709</v>
      </c>
      <c r="N82" s="16">
        <f>('Summary Data'!N20-('Summary Data'!N21*'Summary Data'!N$39-'Summary Data'!N38*'Summary Data'!N$40)*$A82/17)*10</f>
        <v>0.005408120021676991</v>
      </c>
      <c r="O82" s="16">
        <f>('Summary Data'!O20-('Summary Data'!O21*'Summary Data'!O$39-'Summary Data'!O38*'Summary Data'!O$40)*$A82/17)*10</f>
        <v>0.01713096586681038</v>
      </c>
      <c r="P82" s="16">
        <f>('Summary Data'!P20-('Summary Data'!P21*'Summary Data'!P$39-'Summary Data'!P38*'Summary Data'!P$40)*$A82/17)*10</f>
        <v>-0.020303335951779994</v>
      </c>
      <c r="Q82" s="16">
        <f>('Summary Data'!Q20-('Summary Data'!Q21*'Summary Data'!Q$39-'Summary Data'!Q38*'Summary Data'!Q$40)*$A82/17)*10</f>
        <v>-0.00048071135732737774</v>
      </c>
      <c r="R82" s="16">
        <f>('Summary Data'!R20-('Summary Data'!R21*'Summary Data'!R$39-'Summary Data'!R38*'Summary Data'!R$40)*$A82/17)*10</f>
        <v>-0.012397265984360908</v>
      </c>
      <c r="S82" s="16">
        <f>('Summary Data'!S20-('Summary Data'!S21*'Summary Data'!S$39-'Summary Data'!S38*'Summary Data'!S$40)*$A82/17)*10</f>
        <v>-0.025088881063204983</v>
      </c>
      <c r="T82" s="16">
        <f>('Summary Data'!T20-('Summary Data'!T21*'Summary Data'!T$39-'Summary Data'!T38*'Summary Data'!T$40)*$A82/17)*10</f>
        <v>-0.011532556086709146</v>
      </c>
      <c r="U82" s="16">
        <f>('Summary Data'!U20-('Summary Data'!U21*'Summary Data'!U$39-'Summary Data'!U38*'Summary Data'!U$40)*$A82/17)*10</f>
        <v>-0.03880959541121994</v>
      </c>
      <c r="V82" s="82">
        <f>'Summary Data'!V20*10</f>
        <v>0</v>
      </c>
      <c r="W82" s="42" t="s">
        <v>90</v>
      </c>
    </row>
    <row r="83" spans="1:23" ht="12" thickBot="1">
      <c r="A83" s="84">
        <v>17</v>
      </c>
      <c r="B83" s="18">
        <f>'Summary Data'!B21*10</f>
        <v>-0.3849011190686105</v>
      </c>
      <c r="C83" s="18">
        <f>'Summary Data'!C21*10</f>
        <v>-0.6557235103745294</v>
      </c>
      <c r="D83" s="18">
        <f>'Summary Data'!D21*10</f>
        <v>-0.6536954306686366</v>
      </c>
      <c r="E83" s="18">
        <f>'Summary Data'!E21*10</f>
        <v>-0.6517024787082988</v>
      </c>
      <c r="F83" s="18">
        <f>'Summary Data'!F21*10</f>
        <v>-0.6507087307600458</v>
      </c>
      <c r="G83" s="18">
        <f>'Summary Data'!G21*10</f>
        <v>-0.6509552704167397</v>
      </c>
      <c r="H83" s="18">
        <f>'Summary Data'!H21*10</f>
        <v>-0.6466385162735173</v>
      </c>
      <c r="I83" s="18">
        <f>'Summary Data'!I21*10</f>
        <v>-0.6497775642999928</v>
      </c>
      <c r="J83" s="18">
        <f>'Summary Data'!J21*10</f>
        <v>-0.654488141440438</v>
      </c>
      <c r="K83" s="18">
        <f>'Summary Data'!K21*10</f>
        <v>-0.6565750504616394</v>
      </c>
      <c r="L83" s="18">
        <f>'Summary Data'!L21*10</f>
        <v>-0.6586811618792889</v>
      </c>
      <c r="M83" s="18">
        <f>'Summary Data'!M21*10</f>
        <v>-0.6558449239852261</v>
      </c>
      <c r="N83" s="18">
        <f>'Summary Data'!N21*10</f>
        <v>-0.6533581165776614</v>
      </c>
      <c r="O83" s="18">
        <f>'Summary Data'!O21*10</f>
        <v>-0.657002383237836</v>
      </c>
      <c r="P83" s="18">
        <f>'Summary Data'!P21*10</f>
        <v>-0.6531775965217437</v>
      </c>
      <c r="Q83" s="18">
        <f>'Summary Data'!Q21*10</f>
        <v>-0.6490556646635249</v>
      </c>
      <c r="R83" s="18">
        <f>'Summary Data'!R21*10</f>
        <v>-0.647408958461436</v>
      </c>
      <c r="S83" s="18">
        <f>'Summary Data'!S21*10</f>
        <v>-0.6499040225854563</v>
      </c>
      <c r="T83" s="18">
        <f>'Summary Data'!T21*10</f>
        <v>-0.6439402761649083</v>
      </c>
      <c r="U83" s="18">
        <f>'Summary Data'!U21*10</f>
        <v>-0.34237604060251403</v>
      </c>
      <c r="V83" s="82">
        <f>'Summary Data'!V21*10</f>
        <v>0</v>
      </c>
      <c r="W83" s="42" t="s">
        <v>90</v>
      </c>
    </row>
    <row r="84" spans="15:16" ht="12" thickBot="1">
      <c r="O84" s="75"/>
      <c r="P84" s="75"/>
    </row>
    <row r="85" spans="1:22" ht="11.25">
      <c r="A85" s="127" t="s">
        <v>127</v>
      </c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9"/>
    </row>
    <row r="86" spans="1:22" ht="11.25">
      <c r="A86" s="80"/>
      <c r="B86" s="81" t="s">
        <v>85</v>
      </c>
      <c r="C86" s="81" t="s">
        <v>86</v>
      </c>
      <c r="D86" s="81" t="s">
        <v>87</v>
      </c>
      <c r="E86" s="81" t="s">
        <v>88</v>
      </c>
      <c r="F86" s="81" t="s">
        <v>89</v>
      </c>
      <c r="G86" s="81" t="s">
        <v>94</v>
      </c>
      <c r="H86" s="81" t="s">
        <v>95</v>
      </c>
      <c r="I86" s="81" t="s">
        <v>96</v>
      </c>
      <c r="J86" s="81" t="s">
        <v>97</v>
      </c>
      <c r="K86" s="81" t="s">
        <v>98</v>
      </c>
      <c r="L86" s="81" t="s">
        <v>99</v>
      </c>
      <c r="M86" s="81" t="s">
        <v>100</v>
      </c>
      <c r="N86" s="81" t="s">
        <v>101</v>
      </c>
      <c r="O86" s="81" t="s">
        <v>102</v>
      </c>
      <c r="P86" s="81" t="s">
        <v>103</v>
      </c>
      <c r="Q86" s="81" t="s">
        <v>104</v>
      </c>
      <c r="R86" s="81" t="s">
        <v>105</v>
      </c>
      <c r="S86" s="81" t="s">
        <v>106</v>
      </c>
      <c r="T86" s="81" t="s">
        <v>107</v>
      </c>
      <c r="U86" s="81" t="s">
        <v>108</v>
      </c>
      <c r="V86" s="17" t="s">
        <v>109</v>
      </c>
    </row>
    <row r="87" spans="1:22" ht="11.25">
      <c r="A87" s="83">
        <v>1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82"/>
    </row>
    <row r="88" spans="1:22" ht="11.25">
      <c r="A88" s="83">
        <v>2</v>
      </c>
      <c r="B88" s="16">
        <f>('Summary Data'!B23-('Summary Data'!B7*'Summary Data'!B$40+'Summary Data'!B24*'Summary Data'!B$39)/17*$A88)</f>
        <v>-8.78048839892746</v>
      </c>
      <c r="C88" s="16">
        <f>('Summary Data'!C23-('Summary Data'!C7*'Summary Data'!C$40+'Summary Data'!C24*'Summary Data'!C$39)/17*$A88)</f>
        <v>-1.8566168339444717</v>
      </c>
      <c r="D88" s="16">
        <f>('Summary Data'!D23-('Summary Data'!D7*'Summary Data'!D$40+'Summary Data'!D24*'Summary Data'!D$39)/17*$A88)</f>
        <v>-2.0721907301407243</v>
      </c>
      <c r="E88" s="16">
        <f>('Summary Data'!E23-('Summary Data'!E7*'Summary Data'!E$40+'Summary Data'!E24*'Summary Data'!E$39)/17*$A88)</f>
        <v>-1.8897276586154326</v>
      </c>
      <c r="F88" s="16">
        <f>('Summary Data'!F23-('Summary Data'!F7*'Summary Data'!F$40+'Summary Data'!F24*'Summary Data'!F$39)/17*$A88)</f>
        <v>-1.7919562188216382</v>
      </c>
      <c r="G88" s="16">
        <f>('Summary Data'!G23-('Summary Data'!G7*'Summary Data'!G$40+'Summary Data'!G24*'Summary Data'!G$39)/17*$A88)</f>
        <v>-2.8141939817517354</v>
      </c>
      <c r="H88" s="16">
        <f>('Summary Data'!H23-('Summary Data'!H7*'Summary Data'!H$40+'Summary Data'!H24*'Summary Data'!H$39)/17*$A88)</f>
        <v>-2.419836626948711</v>
      </c>
      <c r="I88" s="16">
        <f>('Summary Data'!I23-('Summary Data'!I7*'Summary Data'!I$40+'Summary Data'!I24*'Summary Data'!I$39)/17*$A88)</f>
        <v>-3.2075712022130674</v>
      </c>
      <c r="J88" s="16">
        <f>('Summary Data'!J23-('Summary Data'!J7*'Summary Data'!J$40+'Summary Data'!J24*'Summary Data'!J$39)/17*$A88)</f>
        <v>-3.1702773865639458</v>
      </c>
      <c r="K88" s="16">
        <f>('Summary Data'!K23-('Summary Data'!K7*'Summary Data'!K$40+'Summary Data'!K24*'Summary Data'!K$39)/17*$A88)</f>
        <v>-2.812684766037826</v>
      </c>
      <c r="L88" s="16">
        <f>('Summary Data'!L23-('Summary Data'!L7*'Summary Data'!L$40+'Summary Data'!L24*'Summary Data'!L$39)/17*$A88)</f>
        <v>-2.421505443592127</v>
      </c>
      <c r="M88" s="16">
        <f>('Summary Data'!M23-('Summary Data'!M7*'Summary Data'!M$40+'Summary Data'!M24*'Summary Data'!M$39)/17*$A88)</f>
        <v>-3.363396932763765</v>
      </c>
      <c r="N88" s="16">
        <f>('Summary Data'!N23-('Summary Data'!N7*'Summary Data'!N$40+'Summary Data'!N24*'Summary Data'!N$39)/17*$A88)</f>
        <v>-1.9758558363632903</v>
      </c>
      <c r="O88" s="16">
        <f>('Summary Data'!O23-('Summary Data'!O7*'Summary Data'!O$40+'Summary Data'!O24*'Summary Data'!O$39)/17*$A88)</f>
        <v>-1.630230746780411</v>
      </c>
      <c r="P88" s="16">
        <f>('Summary Data'!P23-('Summary Data'!P7*'Summary Data'!P$40+'Summary Data'!P24*'Summary Data'!P$39)/17*$A88)</f>
        <v>-2.0263998341416927</v>
      </c>
      <c r="Q88" s="16">
        <f>('Summary Data'!Q23-('Summary Data'!Q7*'Summary Data'!Q$40+'Summary Data'!Q24*'Summary Data'!Q$39)/17*$A88)</f>
        <v>-1.5290814929200105</v>
      </c>
      <c r="R88" s="16">
        <f>('Summary Data'!R23-('Summary Data'!R7*'Summary Data'!R$40+'Summary Data'!R24*'Summary Data'!R$39)/17*$A88)</f>
        <v>-1.8957246074480367</v>
      </c>
      <c r="S88" s="16">
        <f>('Summary Data'!S23-('Summary Data'!S7*'Summary Data'!S$40+'Summary Data'!S24*'Summary Data'!S$39)/17*$A88)</f>
        <v>-0.9713815944213802</v>
      </c>
      <c r="T88" s="16">
        <f>('Summary Data'!T23-('Summary Data'!T7*'Summary Data'!T$40+'Summary Data'!T24*'Summary Data'!T$39)/17*$A88)</f>
        <v>-3.31810008288626</v>
      </c>
      <c r="U88" s="16">
        <f>('Summary Data'!U23-('Summary Data'!U7*'Summary Data'!U$40+'Summary Data'!U24*'Summary Data'!U$39)/17*$A88)</f>
        <v>-0.39674035928581075</v>
      </c>
      <c r="V88" s="82">
        <f>'Summary Data'!V23</f>
        <v>0</v>
      </c>
    </row>
    <row r="89" spans="1:22" ht="11.25">
      <c r="A89" s="83">
        <v>3</v>
      </c>
      <c r="B89" s="16">
        <f>('Summary Data'!B24-('Summary Data'!B8*'Summary Data'!B$40+'Summary Data'!B25*'Summary Data'!B$39)/17*$A89)</f>
        <v>1.6721111204959829</v>
      </c>
      <c r="C89" s="16">
        <f>('Summary Data'!C24-('Summary Data'!C8*'Summary Data'!C$40+'Summary Data'!C25*'Summary Data'!C$39)/17*$A89)</f>
        <v>-0.41785956755092324</v>
      </c>
      <c r="D89" s="16">
        <f>('Summary Data'!D24-('Summary Data'!D8*'Summary Data'!D$40+'Summary Data'!D25*'Summary Data'!D$39)/17*$A89)</f>
        <v>-0.1135066350461368</v>
      </c>
      <c r="E89" s="16">
        <f>('Summary Data'!E24-('Summary Data'!E8*'Summary Data'!E$40+'Summary Data'!E25*'Summary Data'!E$39)/17*$A89)</f>
        <v>-0.4025766542759475</v>
      </c>
      <c r="F89" s="16">
        <f>('Summary Data'!F24-('Summary Data'!F8*'Summary Data'!F$40+'Summary Data'!F25*'Summary Data'!F$39)/17*$A89)</f>
        <v>-0.44423954822846223</v>
      </c>
      <c r="G89" s="16">
        <f>('Summary Data'!G24-('Summary Data'!G8*'Summary Data'!G$40+'Summary Data'!G25*'Summary Data'!G$39)/17*$A89)</f>
        <v>-0.12277475932058553</v>
      </c>
      <c r="H89" s="16">
        <f>('Summary Data'!H24-('Summary Data'!H8*'Summary Data'!H$40+'Summary Data'!H25*'Summary Data'!H$39)/17*$A89)</f>
        <v>-0.57497734630995</v>
      </c>
      <c r="I89" s="16">
        <f>('Summary Data'!I24-('Summary Data'!I8*'Summary Data'!I$40+'Summary Data'!I25*'Summary Data'!I$39)/17*$A89)</f>
        <v>-0.3682885365099626</v>
      </c>
      <c r="J89" s="16">
        <f>('Summary Data'!J24-('Summary Data'!J8*'Summary Data'!J$40+'Summary Data'!J25*'Summary Data'!J$39)/17*$A89)</f>
        <v>-0.6193857999952245</v>
      </c>
      <c r="K89" s="16">
        <f>('Summary Data'!K24-('Summary Data'!K8*'Summary Data'!K$40+'Summary Data'!K25*'Summary Data'!K$39)/17*$A89)</f>
        <v>-0.9775599663467097</v>
      </c>
      <c r="L89" s="16">
        <f>('Summary Data'!L24-('Summary Data'!L8*'Summary Data'!L$40+'Summary Data'!L25*'Summary Data'!L$39)/17*$A89)</f>
        <v>-0.7657989183386454</v>
      </c>
      <c r="M89" s="16">
        <f>('Summary Data'!M24-('Summary Data'!M8*'Summary Data'!M$40+'Summary Data'!M25*'Summary Data'!M$39)/17*$A89)</f>
        <v>-0.3377964199477618</v>
      </c>
      <c r="N89" s="16">
        <f>('Summary Data'!N24-('Summary Data'!N8*'Summary Data'!N$40+'Summary Data'!N25*'Summary Data'!N$39)/17*$A89)</f>
        <v>-0.31745963448432946</v>
      </c>
      <c r="O89" s="16">
        <f>('Summary Data'!O24-('Summary Data'!O8*'Summary Data'!O$40+'Summary Data'!O25*'Summary Data'!O$39)/17*$A89)</f>
        <v>-0.5724886587409987</v>
      </c>
      <c r="P89" s="16">
        <f>('Summary Data'!P24-('Summary Data'!P8*'Summary Data'!P$40+'Summary Data'!P25*'Summary Data'!P$39)/17*$A89)</f>
        <v>-0.7198912549357331</v>
      </c>
      <c r="Q89" s="16">
        <f>('Summary Data'!Q24-('Summary Data'!Q8*'Summary Data'!Q$40+'Summary Data'!Q25*'Summary Data'!Q$39)/17*$A89)</f>
        <v>-0.20143093806249107</v>
      </c>
      <c r="R89" s="16">
        <f>('Summary Data'!R24-('Summary Data'!R8*'Summary Data'!R$40+'Summary Data'!R25*'Summary Data'!R$39)/17*$A89)</f>
        <v>-0.25991678783350103</v>
      </c>
      <c r="S89" s="16">
        <f>('Summary Data'!S24-('Summary Data'!S8*'Summary Data'!S$40+'Summary Data'!S25*'Summary Data'!S$39)/17*$A89)</f>
        <v>-0.5764673968194893</v>
      </c>
      <c r="T89" s="16">
        <f>('Summary Data'!T24-('Summary Data'!T8*'Summary Data'!T$40+'Summary Data'!T25*'Summary Data'!T$39)/17*$A89)</f>
        <v>-0.029104967329991516</v>
      </c>
      <c r="U89" s="16">
        <f>('Summary Data'!U24-('Summary Data'!U8*'Summary Data'!U$40+'Summary Data'!U25*'Summary Data'!U$39)/17*$A89)</f>
        <v>-1.2193330727185352</v>
      </c>
      <c r="V89" s="82">
        <f>'Summary Data'!V24</f>
        <v>0</v>
      </c>
    </row>
    <row r="90" spans="1:22" ht="11.25">
      <c r="A90" s="83">
        <v>4</v>
      </c>
      <c r="B90" s="16">
        <f>('Summary Data'!B25-('Summary Data'!B9*'Summary Data'!B$40+'Summary Data'!B26*'Summary Data'!B$39)/17*$A90)</f>
        <v>-2.6324808000069684</v>
      </c>
      <c r="C90" s="16">
        <f>('Summary Data'!C25-('Summary Data'!C9*'Summary Data'!C$40+'Summary Data'!C26*'Summary Data'!C$39)/17*$A90)</f>
        <v>-0.03060453311318593</v>
      </c>
      <c r="D90" s="16">
        <f>('Summary Data'!D25-('Summary Data'!D9*'Summary Data'!D$40+'Summary Data'!D26*'Summary Data'!D$39)/17*$A90)</f>
        <v>-0.037594456111761515</v>
      </c>
      <c r="E90" s="16">
        <f>('Summary Data'!E25-('Summary Data'!E9*'Summary Data'!E$40+'Summary Data'!E26*'Summary Data'!E$39)/17*$A90)</f>
        <v>0.14333356087590757</v>
      </c>
      <c r="F90" s="16">
        <f>('Summary Data'!F25-('Summary Data'!F9*'Summary Data'!F$40+'Summary Data'!F26*'Summary Data'!F$39)/17*$A90)</f>
        <v>-0.07633158598447513</v>
      </c>
      <c r="G90" s="16">
        <f>('Summary Data'!G25-('Summary Data'!G9*'Summary Data'!G$40+'Summary Data'!G26*'Summary Data'!G$39)/17*$A90)</f>
        <v>-0.47009699212450584</v>
      </c>
      <c r="H90" s="16">
        <f>('Summary Data'!H25-('Summary Data'!H9*'Summary Data'!H$40+'Summary Data'!H26*'Summary Data'!H$39)/17*$A90)</f>
        <v>-0.4217230259392842</v>
      </c>
      <c r="I90" s="16">
        <f>('Summary Data'!I25-('Summary Data'!I9*'Summary Data'!I$40+'Summary Data'!I26*'Summary Data'!I$39)/17*$A90)</f>
        <v>-0.5106158277069147</v>
      </c>
      <c r="J90" s="16">
        <f>('Summary Data'!J25-('Summary Data'!J9*'Summary Data'!J$40+'Summary Data'!J26*'Summary Data'!J$39)/17*$A90)</f>
        <v>-0.6290030176229293</v>
      </c>
      <c r="K90" s="16">
        <f>('Summary Data'!K25-('Summary Data'!K9*'Summary Data'!K$40+'Summary Data'!K26*'Summary Data'!K$39)/17*$A90)</f>
        <v>-0.5480154144322822</v>
      </c>
      <c r="L90" s="16">
        <f>('Summary Data'!L25-('Summary Data'!L9*'Summary Data'!L$40+'Summary Data'!L26*'Summary Data'!L$39)/17*$A90)</f>
        <v>-0.32886812136427074</v>
      </c>
      <c r="M90" s="16">
        <f>('Summary Data'!M25-('Summary Data'!M9*'Summary Data'!M$40+'Summary Data'!M26*'Summary Data'!M$39)/17*$A90)</f>
        <v>-0.033805714069381744</v>
      </c>
      <c r="N90" s="16">
        <f>('Summary Data'!N25-('Summary Data'!N9*'Summary Data'!N$40+'Summary Data'!N26*'Summary Data'!N$39)/17*$A90)</f>
        <v>0.08605408287226127</v>
      </c>
      <c r="O90" s="16">
        <f>('Summary Data'!O25-('Summary Data'!O9*'Summary Data'!O$40+'Summary Data'!O26*'Summary Data'!O$39)/17*$A90)</f>
        <v>0.17544094173196537</v>
      </c>
      <c r="P90" s="16">
        <f>('Summary Data'!P25-('Summary Data'!P9*'Summary Data'!P$40+'Summary Data'!P26*'Summary Data'!P$39)/17*$A90)</f>
        <v>0.032781366967354925</v>
      </c>
      <c r="Q90" s="16">
        <f>('Summary Data'!Q25-('Summary Data'!Q9*'Summary Data'!Q$40+'Summary Data'!Q26*'Summary Data'!Q$39)/17*$A90)</f>
        <v>0.10914321670921005</v>
      </c>
      <c r="R90" s="16">
        <f>('Summary Data'!R25-('Summary Data'!R9*'Summary Data'!R$40+'Summary Data'!R26*'Summary Data'!R$39)/17*$A90)</f>
        <v>0.1322607864913932</v>
      </c>
      <c r="S90" s="16">
        <f>('Summary Data'!S25-('Summary Data'!S9*'Summary Data'!S$40+'Summary Data'!S26*'Summary Data'!S$39)/17*$A90)</f>
        <v>-0.15007147561112313</v>
      </c>
      <c r="T90" s="16">
        <f>('Summary Data'!T25-('Summary Data'!T9*'Summary Data'!T$40+'Summary Data'!T26*'Summary Data'!T$39)/17*$A90)</f>
        <v>-0.1794396639999148</v>
      </c>
      <c r="U90" s="16">
        <f>('Summary Data'!U25-('Summary Data'!U9*'Summary Data'!U$40+'Summary Data'!U26*'Summary Data'!U$39)/17*$A90)</f>
        <v>-0.14981193630505973</v>
      </c>
      <c r="V90" s="82">
        <f>'Summary Data'!V25</f>
        <v>0</v>
      </c>
    </row>
    <row r="91" spans="1:22" ht="11.25">
      <c r="A91" s="83">
        <v>5</v>
      </c>
      <c r="B91" s="16">
        <f>('Summary Data'!B26-('Summary Data'!B10*'Summary Data'!B$40+'Summary Data'!B27*'Summary Data'!B$39)/17*$A91)</f>
        <v>-1.214542753038356</v>
      </c>
      <c r="C91" s="16">
        <f>('Summary Data'!C26-('Summary Data'!C10*'Summary Data'!C$40+'Summary Data'!C27*'Summary Data'!C$39)/17*$A91)</f>
        <v>0.05577682581582185</v>
      </c>
      <c r="D91" s="16">
        <f>('Summary Data'!D26-('Summary Data'!D10*'Summary Data'!D$40+'Summary Data'!D27*'Summary Data'!D$39)/17*$A91)</f>
        <v>0.02338586062795405</v>
      </c>
      <c r="E91" s="16">
        <f>('Summary Data'!E26-('Summary Data'!E10*'Summary Data'!E$40+'Summary Data'!E27*'Summary Data'!E$39)/17*$A91)</f>
        <v>-0.10121107047633118</v>
      </c>
      <c r="F91" s="16">
        <f>('Summary Data'!F26-('Summary Data'!F10*'Summary Data'!F$40+'Summary Data'!F27*'Summary Data'!F$39)/17*$A91)</f>
        <v>-0.1285551334763574</v>
      </c>
      <c r="G91" s="16">
        <f>('Summary Data'!G26-('Summary Data'!G10*'Summary Data'!G$40+'Summary Data'!G27*'Summary Data'!G$39)/17*$A91)</f>
        <v>-0.009597293719673045</v>
      </c>
      <c r="H91" s="16">
        <f>('Summary Data'!H26-('Summary Data'!H10*'Summary Data'!H$40+'Summary Data'!H27*'Summary Data'!H$39)/17*$A91)</f>
        <v>-0.18486956697472542</v>
      </c>
      <c r="I91" s="16">
        <f>('Summary Data'!I26-('Summary Data'!I10*'Summary Data'!I$40+'Summary Data'!I27*'Summary Data'!I$39)/17*$A91)</f>
        <v>-0.17232795798494188</v>
      </c>
      <c r="J91" s="16">
        <f>('Summary Data'!J26-('Summary Data'!J10*'Summary Data'!J$40+'Summary Data'!J27*'Summary Data'!J$39)/17*$A91)</f>
        <v>-0.22732537767710198</v>
      </c>
      <c r="K91" s="16">
        <f>('Summary Data'!K26-('Summary Data'!K10*'Summary Data'!K$40+'Summary Data'!K27*'Summary Data'!K$39)/17*$A91)</f>
        <v>-0.1400043142321311</v>
      </c>
      <c r="L91" s="16">
        <f>('Summary Data'!L26-('Summary Data'!L10*'Summary Data'!L$40+'Summary Data'!L27*'Summary Data'!L$39)/17*$A91)</f>
        <v>-0.23329178512008011</v>
      </c>
      <c r="M91" s="16">
        <f>('Summary Data'!M26-('Summary Data'!M10*'Summary Data'!M$40+'Summary Data'!M27*'Summary Data'!M$39)/17*$A91)</f>
        <v>-0.24236802778871636</v>
      </c>
      <c r="N91" s="16">
        <f>('Summary Data'!N26-('Summary Data'!N10*'Summary Data'!N$40+'Summary Data'!N27*'Summary Data'!N$39)/17*$A91)</f>
        <v>-0.1804597224296278</v>
      </c>
      <c r="O91" s="16">
        <f>('Summary Data'!O26-('Summary Data'!O10*'Summary Data'!O$40+'Summary Data'!O27*'Summary Data'!O$39)/17*$A91)</f>
        <v>0.058694851327628944</v>
      </c>
      <c r="P91" s="16">
        <f>('Summary Data'!P26-('Summary Data'!P10*'Summary Data'!P$40+'Summary Data'!P27*'Summary Data'!P$39)/17*$A91)</f>
        <v>-0.038735979538707305</v>
      </c>
      <c r="Q91" s="16">
        <f>('Summary Data'!Q26-('Summary Data'!Q10*'Summary Data'!Q$40+'Summary Data'!Q27*'Summary Data'!Q$39)/17*$A91)</f>
        <v>-0.025360876648184164</v>
      </c>
      <c r="R91" s="16">
        <f>('Summary Data'!R26-('Summary Data'!R10*'Summary Data'!R$40+'Summary Data'!R27*'Summary Data'!R$39)/17*$A91)</f>
        <v>-0.2751975776150568</v>
      </c>
      <c r="S91" s="16">
        <f>('Summary Data'!S26-('Summary Data'!S10*'Summary Data'!S$40+'Summary Data'!S27*'Summary Data'!S$39)/17*$A91)</f>
        <v>-0.19699911070001505</v>
      </c>
      <c r="T91" s="16">
        <f>('Summary Data'!T26-('Summary Data'!T10*'Summary Data'!T$40+'Summary Data'!T27*'Summary Data'!T$39)/17*$A91)</f>
        <v>-0.025103868816150416</v>
      </c>
      <c r="U91" s="16">
        <f>('Summary Data'!U26-('Summary Data'!U10*'Summary Data'!U$40+'Summary Data'!U27*'Summary Data'!U$39)/17*$A91)</f>
        <v>-0.14327280841230317</v>
      </c>
      <c r="V91" s="82">
        <f>'Summary Data'!V26</f>
        <v>0</v>
      </c>
    </row>
    <row r="92" spans="1:22" ht="11.25">
      <c r="A92" s="83">
        <v>6</v>
      </c>
      <c r="B92" s="16">
        <f>('Summary Data'!B27-('Summary Data'!B11*'Summary Data'!B$40+'Summary Data'!B28*'Summary Data'!B$39)/17*$A92)</f>
        <v>-0.43393549888285626</v>
      </c>
      <c r="C92" s="16">
        <f>('Summary Data'!C27-('Summary Data'!C11*'Summary Data'!C$40+'Summary Data'!C28*'Summary Data'!C$39)/17*$A92)</f>
        <v>-0.06350670266363609</v>
      </c>
      <c r="D92" s="16">
        <f>('Summary Data'!D27-('Summary Data'!D11*'Summary Data'!D$40+'Summary Data'!D28*'Summary Data'!D$39)/17*$A92)</f>
        <v>-0.013010326482402107</v>
      </c>
      <c r="E92" s="16">
        <f>('Summary Data'!E27-('Summary Data'!E11*'Summary Data'!E$40+'Summary Data'!E28*'Summary Data'!E$39)/17*$A92)</f>
        <v>0.08749856296250542</v>
      </c>
      <c r="F92" s="16">
        <f>('Summary Data'!F27-('Summary Data'!F11*'Summary Data'!F$40+'Summary Data'!F28*'Summary Data'!F$39)/17*$A92)</f>
        <v>-0.01222536642306402</v>
      </c>
      <c r="G92" s="16">
        <f>('Summary Data'!G27-('Summary Data'!G11*'Summary Data'!G$40+'Summary Data'!G28*'Summary Data'!G$39)/17*$A92)</f>
        <v>-0.08148179182754695</v>
      </c>
      <c r="H92" s="16">
        <f>('Summary Data'!H27-('Summary Data'!H11*'Summary Data'!H$40+'Summary Data'!H28*'Summary Data'!H$39)/17*$A92)</f>
        <v>0.026157839704089192</v>
      </c>
      <c r="I92" s="16">
        <f>('Summary Data'!I27-('Summary Data'!I11*'Summary Data'!I$40+'Summary Data'!I28*'Summary Data'!I$39)/17*$A92)</f>
        <v>-0.03968242219792912</v>
      </c>
      <c r="J92" s="16">
        <f>('Summary Data'!J27-('Summary Data'!J11*'Summary Data'!J$40+'Summary Data'!J28*'Summary Data'!J$39)/17*$A92)</f>
        <v>-0.07446249134421136</v>
      </c>
      <c r="K92" s="16">
        <f>('Summary Data'!K27-('Summary Data'!K11*'Summary Data'!K$40+'Summary Data'!K28*'Summary Data'!K$39)/17*$A92)</f>
        <v>-0.10523461359146155</v>
      </c>
      <c r="L92" s="16">
        <f>('Summary Data'!L27-('Summary Data'!L11*'Summary Data'!L$40+'Summary Data'!L28*'Summary Data'!L$39)/17*$A92)</f>
        <v>0.050872689770642146</v>
      </c>
      <c r="M92" s="16">
        <f>('Summary Data'!M27-('Summary Data'!M11*'Summary Data'!M$40+'Summary Data'!M28*'Summary Data'!M$39)/17*$A92)</f>
        <v>0.014836511772650163</v>
      </c>
      <c r="N92" s="16">
        <f>('Summary Data'!N27-('Summary Data'!N11*'Summary Data'!N$40+'Summary Data'!N28*'Summary Data'!N$39)/17*$A92)</f>
        <v>-0.09739775124636182</v>
      </c>
      <c r="O92" s="16">
        <f>('Summary Data'!O27-('Summary Data'!O11*'Summary Data'!O$40+'Summary Data'!O28*'Summary Data'!O$39)/17*$A92)</f>
        <v>-0.1178001060269053</v>
      </c>
      <c r="P92" s="16">
        <f>('Summary Data'!P27-('Summary Data'!P11*'Summary Data'!P$40+'Summary Data'!P28*'Summary Data'!P$39)/17*$A92)</f>
        <v>0.004740837247307089</v>
      </c>
      <c r="Q92" s="16">
        <f>('Summary Data'!Q27-('Summary Data'!Q11*'Summary Data'!Q$40+'Summary Data'!Q28*'Summary Data'!Q$39)/17*$A92)</f>
        <v>-0.06320500472144433</v>
      </c>
      <c r="R92" s="16">
        <f>('Summary Data'!R27-('Summary Data'!R11*'Summary Data'!R$40+'Summary Data'!R28*'Summary Data'!R$39)/17*$A92)</f>
        <v>0.0194765688192</v>
      </c>
      <c r="S92" s="16">
        <f>('Summary Data'!S27-('Summary Data'!S11*'Summary Data'!S$40+'Summary Data'!S28*'Summary Data'!S$39)/17*$A92)</f>
        <v>-0.057599611288714075</v>
      </c>
      <c r="T92" s="16">
        <f>('Summary Data'!T27-('Summary Data'!T11*'Summary Data'!T$40+'Summary Data'!T28*'Summary Data'!T$39)/17*$A92)</f>
        <v>0.011868288188906118</v>
      </c>
      <c r="U92" s="16">
        <f>('Summary Data'!U27-('Summary Data'!U11*'Summary Data'!U$40+'Summary Data'!U28*'Summary Data'!U$39)/17*$A92)</f>
        <v>0.03578846045056225</v>
      </c>
      <c r="V92" s="82">
        <f>'Summary Data'!V27</f>
        <v>0</v>
      </c>
    </row>
    <row r="93" spans="1:22" ht="11.25">
      <c r="A93" s="83">
        <v>7</v>
      </c>
      <c r="B93" s="16">
        <f>('Summary Data'!B28-('Summary Data'!B12*'Summary Data'!B$40+'Summary Data'!B29*'Summary Data'!B$39)/17*$A93)</f>
        <v>-0.9151486706184593</v>
      </c>
      <c r="C93" s="16">
        <f>('Summary Data'!C28-('Summary Data'!C12*'Summary Data'!C$40+'Summary Data'!C29*'Summary Data'!C$39)/17*$A93)</f>
        <v>0.014935631322144191</v>
      </c>
      <c r="D93" s="16">
        <f>('Summary Data'!D28-('Summary Data'!D12*'Summary Data'!D$40+'Summary Data'!D29*'Summary Data'!D$39)/17*$A93)</f>
        <v>0.020862006032563548</v>
      </c>
      <c r="E93" s="16">
        <f>('Summary Data'!E28-('Summary Data'!E12*'Summary Data'!E$40+'Summary Data'!E29*'Summary Data'!E$39)/17*$A93)</f>
        <v>-0.024785421753015</v>
      </c>
      <c r="F93" s="16">
        <f>('Summary Data'!F28-('Summary Data'!F12*'Summary Data'!F$40+'Summary Data'!F29*'Summary Data'!F$39)/17*$A93)</f>
        <v>-0.04721900394887481</v>
      </c>
      <c r="G93" s="16">
        <f>('Summary Data'!G28-('Summary Data'!G12*'Summary Data'!G$40+'Summary Data'!G29*'Summary Data'!G$39)/17*$A93)</f>
        <v>-0.02706836762680882</v>
      </c>
      <c r="H93" s="16">
        <f>('Summary Data'!H28-('Summary Data'!H12*'Summary Data'!H$40+'Summary Data'!H29*'Summary Data'!H$39)/17*$A93)</f>
        <v>-0.022357365069577185</v>
      </c>
      <c r="I93" s="16">
        <f>('Summary Data'!I28-('Summary Data'!I12*'Summary Data'!I$40+'Summary Data'!I29*'Summary Data'!I$39)/17*$A93)</f>
        <v>-0.026956426925022203</v>
      </c>
      <c r="J93" s="16">
        <f>('Summary Data'!J28-('Summary Data'!J12*'Summary Data'!J$40+'Summary Data'!J29*'Summary Data'!J$39)/17*$A93)</f>
        <v>-0.0016922892817607497</v>
      </c>
      <c r="K93" s="16">
        <f>('Summary Data'!K28-('Summary Data'!K12*'Summary Data'!K$40+'Summary Data'!K29*'Summary Data'!K$39)/17*$A93)</f>
        <v>0.022876209793107657</v>
      </c>
      <c r="L93" s="16">
        <f>('Summary Data'!L28-('Summary Data'!L12*'Summary Data'!L$40+'Summary Data'!L29*'Summary Data'!L$39)/17*$A93)</f>
        <v>-0.02576086523094737</v>
      </c>
      <c r="M93" s="16">
        <f>('Summary Data'!M28-('Summary Data'!M12*'Summary Data'!M$40+'Summary Data'!M29*'Summary Data'!M$39)/17*$A93)</f>
        <v>-0.061924625683374736</v>
      </c>
      <c r="N93" s="16">
        <f>('Summary Data'!N28-('Summary Data'!N12*'Summary Data'!N$40+'Summary Data'!N29*'Summary Data'!N$39)/17*$A93)</f>
        <v>-0.039307511156683295</v>
      </c>
      <c r="O93" s="16">
        <f>('Summary Data'!O28-('Summary Data'!O12*'Summary Data'!O$40+'Summary Data'!O29*'Summary Data'!O$39)/17*$A93)</f>
        <v>-0.03803757682085864</v>
      </c>
      <c r="P93" s="16">
        <f>('Summary Data'!P28-('Summary Data'!P12*'Summary Data'!P$40+'Summary Data'!P29*'Summary Data'!P$39)/17*$A93)</f>
        <v>-0.04429010906784571</v>
      </c>
      <c r="Q93" s="16">
        <f>('Summary Data'!Q28-('Summary Data'!Q12*'Summary Data'!Q$40+'Summary Data'!Q29*'Summary Data'!Q$39)/17*$A93)</f>
        <v>0.012763411581560555</v>
      </c>
      <c r="R93" s="16">
        <f>('Summary Data'!R28-('Summary Data'!R12*'Summary Data'!R$40+'Summary Data'!R29*'Summary Data'!R$39)/17*$A93)</f>
        <v>0.07233672018245571</v>
      </c>
      <c r="S93" s="16">
        <f>('Summary Data'!S28-('Summary Data'!S12*'Summary Data'!S$40+'Summary Data'!S29*'Summary Data'!S$39)/17*$A93)</f>
        <v>0.020573923748322055</v>
      </c>
      <c r="T93" s="16">
        <f>('Summary Data'!T28-('Summary Data'!T12*'Summary Data'!T$40+'Summary Data'!T29*'Summary Data'!T$39)/17*$A93)</f>
        <v>0.036216379634313595</v>
      </c>
      <c r="U93" s="16">
        <f>('Summary Data'!U28-('Summary Data'!U12*'Summary Data'!U$40+'Summary Data'!U29*'Summary Data'!U$39)/17*$A93)</f>
        <v>-0.00947256648803688</v>
      </c>
      <c r="V93" s="82">
        <f>'Summary Data'!V28</f>
        <v>0</v>
      </c>
    </row>
    <row r="94" spans="1:22" ht="11.25">
      <c r="A94" s="83">
        <v>8</v>
      </c>
      <c r="B94" s="16">
        <f>('Summary Data'!B29-('Summary Data'!B13*'Summary Data'!B$40+'Summary Data'!B30*'Summary Data'!B$39)/17*$A94)</f>
        <v>-0.05393003352908132</v>
      </c>
      <c r="C94" s="16">
        <f>('Summary Data'!C29-('Summary Data'!C13*'Summary Data'!C$40+'Summary Data'!C30*'Summary Data'!C$39)/17*$A94)</f>
        <v>-0.03585623489798691</v>
      </c>
      <c r="D94" s="16">
        <f>('Summary Data'!D29-('Summary Data'!D13*'Summary Data'!D$40+'Summary Data'!D30*'Summary Data'!D$39)/17*$A94)</f>
        <v>-0.02394942852498804</v>
      </c>
      <c r="E94" s="16">
        <f>('Summary Data'!E29-('Summary Data'!E13*'Summary Data'!E$40+'Summary Data'!E30*'Summary Data'!E$39)/17*$A94)</f>
        <v>0.0021603939250939563</v>
      </c>
      <c r="F94" s="16">
        <f>('Summary Data'!F29-('Summary Data'!F13*'Summary Data'!F$40+'Summary Data'!F30*'Summary Data'!F$39)/17*$A94)</f>
        <v>-0.00714534031648012</v>
      </c>
      <c r="G94" s="16">
        <f>('Summary Data'!G29-('Summary Data'!G13*'Summary Data'!G$40+'Summary Data'!G30*'Summary Data'!G$39)/17*$A94)</f>
        <v>0.0002125949242693121</v>
      </c>
      <c r="H94" s="16">
        <f>('Summary Data'!H29-('Summary Data'!H13*'Summary Data'!H$40+'Summary Data'!H30*'Summary Data'!H$39)/17*$A94)</f>
        <v>-0.017486238104857613</v>
      </c>
      <c r="I94" s="16">
        <f>('Summary Data'!I29-('Summary Data'!I13*'Summary Data'!I$40+'Summary Data'!I30*'Summary Data'!I$39)/17*$A94)</f>
        <v>0.004497039677408738</v>
      </c>
      <c r="J94" s="16">
        <f>('Summary Data'!J29-('Summary Data'!J13*'Summary Data'!J$40+'Summary Data'!J30*'Summary Data'!J$39)/17*$A94)</f>
        <v>0.013951569239564032</v>
      </c>
      <c r="K94" s="16">
        <f>('Summary Data'!K29-('Summary Data'!K13*'Summary Data'!K$40+'Summary Data'!K30*'Summary Data'!K$39)/17*$A94)</f>
        <v>0.06780868774741255</v>
      </c>
      <c r="L94" s="16">
        <f>('Summary Data'!L29-('Summary Data'!L13*'Summary Data'!L$40+'Summary Data'!L30*'Summary Data'!L$39)/17*$A94)</f>
        <v>0.03727928397804238</v>
      </c>
      <c r="M94" s="16">
        <f>('Summary Data'!M29-('Summary Data'!M13*'Summary Data'!M$40+'Summary Data'!M30*'Summary Data'!M$39)/17*$A94)</f>
        <v>0.0014511926401879639</v>
      </c>
      <c r="N94" s="16">
        <f>('Summary Data'!N29-('Summary Data'!N13*'Summary Data'!N$40+'Summary Data'!N30*'Summary Data'!N$39)/17*$A94)</f>
        <v>-0.01961167549289505</v>
      </c>
      <c r="O94" s="16">
        <f>('Summary Data'!O29-('Summary Data'!O13*'Summary Data'!O$40+'Summary Data'!O30*'Summary Data'!O$39)/17*$A94)</f>
        <v>-0.02007082014357733</v>
      </c>
      <c r="P94" s="16">
        <f>('Summary Data'!P29-('Summary Data'!P13*'Summary Data'!P$40+'Summary Data'!P30*'Summary Data'!P$39)/17*$A94)</f>
        <v>-0.006496967243455672</v>
      </c>
      <c r="Q94" s="16">
        <f>('Summary Data'!Q29-('Summary Data'!Q13*'Summary Data'!Q$40+'Summary Data'!Q30*'Summary Data'!Q$39)/17*$A94)</f>
        <v>-0.0281573792595077</v>
      </c>
      <c r="R94" s="16">
        <f>('Summary Data'!R29-('Summary Data'!R13*'Summary Data'!R$40+'Summary Data'!R30*'Summary Data'!R$39)/17*$A94)</f>
        <v>-0.013389710590320056</v>
      </c>
      <c r="S94" s="16">
        <f>('Summary Data'!S29-('Summary Data'!S13*'Summary Data'!S$40+'Summary Data'!S30*'Summary Data'!S$39)/17*$A94)</f>
        <v>0.014106315160374035</v>
      </c>
      <c r="T94" s="16">
        <f>('Summary Data'!T29-('Summary Data'!T13*'Summary Data'!T$40+'Summary Data'!T30*'Summary Data'!T$39)/17*$A94)</f>
        <v>-0.004974379872582306</v>
      </c>
      <c r="U94" s="16">
        <f>('Summary Data'!U29-('Summary Data'!U13*'Summary Data'!U$40+'Summary Data'!U30*'Summary Data'!U$39)/17*$A94)</f>
        <v>0.010309708825492356</v>
      </c>
      <c r="V94" s="82">
        <f>'Summary Data'!V29</f>
        <v>0</v>
      </c>
    </row>
    <row r="95" spans="1:22" ht="11.25">
      <c r="A95" s="83">
        <v>9</v>
      </c>
      <c r="B95" s="16">
        <f>('Summary Data'!B30-('Summary Data'!B14*'Summary Data'!B$40+'Summary Data'!B31*'Summary Data'!B$39)/17*$A95)</f>
        <v>0.15268392127710795</v>
      </c>
      <c r="C95" s="16">
        <f>('Summary Data'!C30-('Summary Data'!C14*'Summary Data'!C$40+'Summary Data'!C31*'Summary Data'!C$39)/17*$A95)</f>
        <v>-0.03649413671688263</v>
      </c>
      <c r="D95" s="16">
        <f>('Summary Data'!D30-('Summary Data'!D14*'Summary Data'!D$40+'Summary Data'!D31*'Summary Data'!D$39)/17*$A95)</f>
        <v>-0.00678701803159228</v>
      </c>
      <c r="E95" s="16">
        <f>('Summary Data'!E30-('Summary Data'!E14*'Summary Data'!E$40+'Summary Data'!E31*'Summary Data'!E$39)/17*$A95)</f>
        <v>-0.018584888057223397</v>
      </c>
      <c r="F95" s="16">
        <f>('Summary Data'!F30-('Summary Data'!F14*'Summary Data'!F$40+'Summary Data'!F31*'Summary Data'!F$39)/17*$A95)</f>
        <v>-0.006539128454752546</v>
      </c>
      <c r="G95" s="16">
        <f>('Summary Data'!G30-('Summary Data'!G14*'Summary Data'!G$40+'Summary Data'!G31*'Summary Data'!G$39)/17*$A95)</f>
        <v>-0.009414815274807125</v>
      </c>
      <c r="H95" s="16">
        <f>('Summary Data'!H30-('Summary Data'!H14*'Summary Data'!H$40+'Summary Data'!H31*'Summary Data'!H$39)/17*$A95)</f>
        <v>-0.010671879535036552</v>
      </c>
      <c r="I95" s="16">
        <f>('Summary Data'!I30-('Summary Data'!I14*'Summary Data'!I$40+'Summary Data'!I31*'Summary Data'!I$39)/17*$A95)</f>
        <v>0.015644282623870565</v>
      </c>
      <c r="J95" s="16">
        <f>('Summary Data'!J30-('Summary Data'!J14*'Summary Data'!J$40+'Summary Data'!J31*'Summary Data'!J$39)/17*$A95)</f>
        <v>0.009643200520107701</v>
      </c>
      <c r="K95" s="16">
        <f>('Summary Data'!K30-('Summary Data'!K14*'Summary Data'!K$40+'Summary Data'!K31*'Summary Data'!K$39)/17*$A95)</f>
        <v>-0.007510481729813118</v>
      </c>
      <c r="L95" s="16">
        <f>('Summary Data'!L30-('Summary Data'!L14*'Summary Data'!L$40+'Summary Data'!L31*'Summary Data'!L$39)/17*$A95)</f>
        <v>0.007471216304627265</v>
      </c>
      <c r="M95" s="16">
        <f>('Summary Data'!M30-('Summary Data'!M14*'Summary Data'!M$40+'Summary Data'!M31*'Summary Data'!M$39)/17*$A95)</f>
        <v>-0.01615172609990509</v>
      </c>
      <c r="N95" s="16">
        <f>('Summary Data'!N30-('Summary Data'!N14*'Summary Data'!N$40+'Summary Data'!N31*'Summary Data'!N$39)/17*$A95)</f>
        <v>-0.021347269029066075</v>
      </c>
      <c r="O95" s="16">
        <f>('Summary Data'!O30-('Summary Data'!O14*'Summary Data'!O$40+'Summary Data'!O31*'Summary Data'!O$39)/17*$A95)</f>
        <v>-0.03394248988885852</v>
      </c>
      <c r="P95" s="16">
        <f>('Summary Data'!P30-('Summary Data'!P14*'Summary Data'!P$40+'Summary Data'!P31*'Summary Data'!P$39)/17*$A95)</f>
        <v>-0.003865845244215335</v>
      </c>
      <c r="Q95" s="16">
        <f>('Summary Data'!Q30-('Summary Data'!Q14*'Summary Data'!Q$40+'Summary Data'!Q31*'Summary Data'!Q$39)/17*$A95)</f>
        <v>-0.025365449404439914</v>
      </c>
      <c r="R95" s="16">
        <f>('Summary Data'!R30-('Summary Data'!R14*'Summary Data'!R$40+'Summary Data'!R31*'Summary Data'!R$39)/17*$A95)</f>
        <v>0.011710302869800886</v>
      </c>
      <c r="S95" s="16">
        <f>('Summary Data'!S30-('Summary Data'!S14*'Summary Data'!S$40+'Summary Data'!S31*'Summary Data'!S$39)/17*$A95)</f>
        <v>0.022690342924539867</v>
      </c>
      <c r="T95" s="16">
        <f>('Summary Data'!T30-('Summary Data'!T14*'Summary Data'!T$40+'Summary Data'!T31*'Summary Data'!T$39)/17*$A95)</f>
        <v>0.0017005909725013695</v>
      </c>
      <c r="U95" s="16">
        <f>('Summary Data'!U30-('Summary Data'!U14*'Summary Data'!U$40+'Summary Data'!U31*'Summary Data'!U$39)/17*$A95)</f>
        <v>0.012258561936201777</v>
      </c>
      <c r="V95" s="82">
        <f>'Summary Data'!V30</f>
        <v>0</v>
      </c>
    </row>
    <row r="96" spans="1:22" ht="11.25">
      <c r="A96" s="83">
        <v>10</v>
      </c>
      <c r="B96" s="16">
        <f>('Summary Data'!B31-('Summary Data'!B15*'Summary Data'!B$40+'Summary Data'!B32*'Summary Data'!B$39)/17*$A96)</f>
        <v>3.469446951953614E-18</v>
      </c>
      <c r="C96" s="16">
        <f>('Summary Data'!C31-('Summary Data'!C15*'Summary Data'!C$40+'Summary Data'!C32*'Summary Data'!C$39)/17*$A96)</f>
        <v>0</v>
      </c>
      <c r="D96" s="16">
        <f>('Summary Data'!D31-('Summary Data'!D15*'Summary Data'!D$40+'Summary Data'!D32*'Summary Data'!D$39)/17*$A96)</f>
        <v>-2.7755575615628914E-17</v>
      </c>
      <c r="E96" s="16">
        <f>('Summary Data'!E31-('Summary Data'!E15*'Summary Data'!E$40+'Summary Data'!E32*'Summary Data'!E$39)/17*$A96)</f>
        <v>-6.938893903907228E-18</v>
      </c>
      <c r="F96" s="16">
        <f>('Summary Data'!F31-('Summary Data'!F15*'Summary Data'!F$40+'Summary Data'!F32*'Summary Data'!F$39)/17*$A96)</f>
        <v>0</v>
      </c>
      <c r="G96" s="16">
        <f>('Summary Data'!G31-('Summary Data'!G15*'Summary Data'!G$40+'Summary Data'!G32*'Summary Data'!G$39)/17*$A96)</f>
        <v>-6.938893903907228E-18</v>
      </c>
      <c r="H96" s="16">
        <f>('Summary Data'!H31-('Summary Data'!H15*'Summary Data'!H$40+'Summary Data'!H32*'Summary Data'!H$39)/17*$A96)</f>
        <v>0</v>
      </c>
      <c r="I96" s="16">
        <f>('Summary Data'!I31-('Summary Data'!I15*'Summary Data'!I$40+'Summary Data'!I32*'Summary Data'!I$39)/17*$A96)</f>
        <v>-1.3877787807814457E-17</v>
      </c>
      <c r="J96" s="16">
        <f>('Summary Data'!J31-('Summary Data'!J15*'Summary Data'!J$40+'Summary Data'!J32*'Summary Data'!J$39)/17*$A96)</f>
        <v>-2.7755575615628914E-17</v>
      </c>
      <c r="K96" s="16">
        <f>('Summary Data'!K31-('Summary Data'!K15*'Summary Data'!K$40+'Summary Data'!K32*'Summary Data'!K$39)/17*$A96)</f>
        <v>-2.7755575615628914E-17</v>
      </c>
      <c r="L96" s="16">
        <f>('Summary Data'!L31-('Summary Data'!L15*'Summary Data'!L$40+'Summary Data'!L32*'Summary Data'!L$39)/17*$A96)</f>
        <v>0</v>
      </c>
      <c r="M96" s="16">
        <f>('Summary Data'!M31-('Summary Data'!M15*'Summary Data'!M$40+'Summary Data'!M32*'Summary Data'!M$39)/17*$A96)</f>
        <v>6.938893903907228E-18</v>
      </c>
      <c r="N96" s="16">
        <f>('Summary Data'!N31-('Summary Data'!N15*'Summary Data'!N$40+'Summary Data'!N32*'Summary Data'!N$39)/17*$A96)</f>
        <v>6.938893903907228E-18</v>
      </c>
      <c r="O96" s="16">
        <f>('Summary Data'!O31-('Summary Data'!O15*'Summary Data'!O$40+'Summary Data'!O32*'Summary Data'!O$39)/17*$A96)</f>
        <v>0</v>
      </c>
      <c r="P96" s="16">
        <f>('Summary Data'!P31-('Summary Data'!P15*'Summary Data'!P$40+'Summary Data'!P32*'Summary Data'!P$39)/17*$A96)</f>
        <v>1.3877787807814457E-17</v>
      </c>
      <c r="Q96" s="16">
        <f>('Summary Data'!Q31-('Summary Data'!Q15*'Summary Data'!Q$40+'Summary Data'!Q32*'Summary Data'!Q$39)/17*$A96)</f>
        <v>6.505213034913027E-19</v>
      </c>
      <c r="R96" s="16">
        <f>('Summary Data'!R31-('Summary Data'!R15*'Summary Data'!R$40+'Summary Data'!R32*'Summary Data'!R$39)/17*$A96)</f>
        <v>2.7755575615628914E-17</v>
      </c>
      <c r="S96" s="16">
        <f>('Summary Data'!S31-('Summary Data'!S15*'Summary Data'!S$40+'Summary Data'!S32*'Summary Data'!S$39)/17*$A96)</f>
        <v>-2.7755575615628914E-17</v>
      </c>
      <c r="T96" s="16">
        <f>('Summary Data'!T31-('Summary Data'!T15*'Summary Data'!T$40+'Summary Data'!T32*'Summary Data'!T$39)/17*$A96)</f>
        <v>0</v>
      </c>
      <c r="U96" s="16">
        <f>('Summary Data'!U31-('Summary Data'!U15*'Summary Data'!U$40+'Summary Data'!U32*'Summary Data'!U$39)/17*$A96)</f>
        <v>2.7755575615628914E-17</v>
      </c>
      <c r="V96" s="82">
        <f>'Summary Data'!V31</f>
        <v>0</v>
      </c>
    </row>
    <row r="97" spans="1:23" ht="11.25">
      <c r="A97" s="83">
        <v>11</v>
      </c>
      <c r="B97" s="16">
        <f>('Summary Data'!B32-('Summary Data'!B16*'Summary Data'!B$40+'Summary Data'!B33*'Summary Data'!B$39)/17*$A97)</f>
        <v>-0.14681021401104485</v>
      </c>
      <c r="C97" s="16">
        <f>('Summary Data'!C32-('Summary Data'!C16*'Summary Data'!C$40+'Summary Data'!C33*'Summary Data'!C$39)/17*$A97)</f>
        <v>-0.018957634011724872</v>
      </c>
      <c r="D97" s="16">
        <f>('Summary Data'!D32-('Summary Data'!D16*'Summary Data'!D$40+'Summary Data'!D33*'Summary Data'!D$39)/17*$A97)</f>
        <v>-0.029400515444273446</v>
      </c>
      <c r="E97" s="16">
        <f>('Summary Data'!E32-('Summary Data'!E16*'Summary Data'!E$40+'Summary Data'!E33*'Summary Data'!E$39)/17*$A97)</f>
        <v>-0.02507903665466938</v>
      </c>
      <c r="F97" s="16">
        <f>('Summary Data'!F32-('Summary Data'!F16*'Summary Data'!F$40+'Summary Data'!F33*'Summary Data'!F$39)/17*$A97)</f>
        <v>-0.031932250520718054</v>
      </c>
      <c r="G97" s="16">
        <f>('Summary Data'!G32-('Summary Data'!G16*'Summary Data'!G$40+'Summary Data'!G33*'Summary Data'!G$39)/17*$A97)</f>
        <v>-0.02371551970799865</v>
      </c>
      <c r="H97" s="16">
        <f>('Summary Data'!H32-('Summary Data'!H16*'Summary Data'!H$40+'Summary Data'!H33*'Summary Data'!H$39)/17*$A97)</f>
        <v>-0.03599227328749015</v>
      </c>
      <c r="I97" s="16">
        <f>('Summary Data'!I32-('Summary Data'!I16*'Summary Data'!I$40+'Summary Data'!I33*'Summary Data'!I$39)/17*$A97)</f>
        <v>-0.029306805343698904</v>
      </c>
      <c r="J97" s="16">
        <f>('Summary Data'!J32-('Summary Data'!J16*'Summary Data'!J$40+'Summary Data'!J33*'Summary Data'!J$39)/17*$A97)</f>
        <v>-0.02414090067539075</v>
      </c>
      <c r="K97" s="16">
        <f>('Summary Data'!K32-('Summary Data'!K16*'Summary Data'!K$40+'Summary Data'!K33*'Summary Data'!K$39)/17*$A97)</f>
        <v>-0.028077748978946975</v>
      </c>
      <c r="L97" s="16">
        <f>('Summary Data'!L32-('Summary Data'!L16*'Summary Data'!L$40+'Summary Data'!L33*'Summary Data'!L$39)/17*$A97)</f>
        <v>-0.020914582092105043</v>
      </c>
      <c r="M97" s="16">
        <f>('Summary Data'!M32-('Summary Data'!M16*'Summary Data'!M$40+'Summary Data'!M33*'Summary Data'!M$39)/17*$A97)</f>
        <v>-0.03694829309932231</v>
      </c>
      <c r="N97" s="16">
        <f>('Summary Data'!N32-('Summary Data'!N16*'Summary Data'!N$40+'Summary Data'!N33*'Summary Data'!N$39)/17*$A97)</f>
        <v>-0.03294277324556742</v>
      </c>
      <c r="O97" s="16">
        <f>('Summary Data'!O32-('Summary Data'!O16*'Summary Data'!O$40+'Summary Data'!O33*'Summary Data'!O$39)/17*$A97)</f>
        <v>-0.029889488980051695</v>
      </c>
      <c r="P97" s="16">
        <f>('Summary Data'!P32-('Summary Data'!P16*'Summary Data'!P$40+'Summary Data'!P33*'Summary Data'!P$39)/17*$A97)</f>
        <v>-0.025743143221847987</v>
      </c>
      <c r="Q97" s="16">
        <f>('Summary Data'!Q32-('Summary Data'!Q16*'Summary Data'!Q$40+'Summary Data'!Q33*'Summary Data'!Q$39)/17*$A97)</f>
        <v>-0.0430692217964718</v>
      </c>
      <c r="R97" s="16">
        <f>('Summary Data'!R32-('Summary Data'!R16*'Summary Data'!R$40+'Summary Data'!R33*'Summary Data'!R$39)/17*$A97)</f>
        <v>-0.04432660152155563</v>
      </c>
      <c r="S97" s="16">
        <f>('Summary Data'!S32-('Summary Data'!S16*'Summary Data'!S$40+'Summary Data'!S33*'Summary Data'!S$39)/17*$A97)</f>
        <v>-0.03650551950011842</v>
      </c>
      <c r="T97" s="16">
        <f>('Summary Data'!T32-('Summary Data'!T16*'Summary Data'!T$40+'Summary Data'!T33*'Summary Data'!T$39)/17*$A97)</f>
        <v>-0.03539005349039625</v>
      </c>
      <c r="U97" s="16">
        <f>('Summary Data'!U32-('Summary Data'!U16*'Summary Data'!U$40+'Summary Data'!U33*'Summary Data'!U$39)/17*$A97)</f>
        <v>-0.023487870804575407</v>
      </c>
      <c r="V97" s="82">
        <f>'Summary Data'!V32</f>
        <v>0</v>
      </c>
      <c r="W97" s="42" t="s">
        <v>90</v>
      </c>
    </row>
    <row r="98" spans="1:23" ht="11.25">
      <c r="A98" s="83">
        <v>12</v>
      </c>
      <c r="B98" s="16">
        <f>('Summary Data'!B33-('Summary Data'!B17*'Summary Data'!B$40+'Summary Data'!B34*'Summary Data'!B$39)/17*$A98)*10</f>
        <v>0.14765301097880437</v>
      </c>
      <c r="C98" s="16">
        <f>('Summary Data'!C33-('Summary Data'!C17*'Summary Data'!C$40+'Summary Data'!C34*'Summary Data'!C$39)/17*$A98)*10</f>
        <v>0.0969626680482133</v>
      </c>
      <c r="D98" s="16">
        <f>('Summary Data'!D33-('Summary Data'!D17*'Summary Data'!D$40+'Summary Data'!D34*'Summary Data'!D$39)/17*$A98)*10</f>
        <v>0.14452939796016925</v>
      </c>
      <c r="E98" s="16">
        <f>('Summary Data'!E33-('Summary Data'!E17*'Summary Data'!E$40+'Summary Data'!E34*'Summary Data'!E$39)/17*$A98)*10</f>
        <v>0.11005934787130585</v>
      </c>
      <c r="F98" s="16">
        <f>('Summary Data'!F33-('Summary Data'!F17*'Summary Data'!F$40+'Summary Data'!F34*'Summary Data'!F$39)/17*$A98)*10</f>
        <v>0.04009583963044683</v>
      </c>
      <c r="G98" s="16">
        <f>('Summary Data'!G33-('Summary Data'!G17*'Summary Data'!G$40+'Summary Data'!G34*'Summary Data'!G$39)/17*$A98)*10</f>
        <v>0.07710670421822491</v>
      </c>
      <c r="H98" s="16">
        <f>('Summary Data'!H33-('Summary Data'!H17*'Summary Data'!H$40+'Summary Data'!H34*'Summary Data'!H$39)/17*$A98)*10</f>
        <v>0.1096032537603753</v>
      </c>
      <c r="I98" s="16">
        <f>('Summary Data'!I33-('Summary Data'!I17*'Summary Data'!I$40+'Summary Data'!I34*'Summary Data'!I$39)/17*$A98)*10</f>
        <v>0.09979574659835583</v>
      </c>
      <c r="J98" s="16">
        <f>('Summary Data'!J33-('Summary Data'!J17*'Summary Data'!J$40+'Summary Data'!J34*'Summary Data'!J$39)/17*$A98)*10</f>
        <v>0.08238473375502266</v>
      </c>
      <c r="K98" s="16">
        <f>('Summary Data'!K33-('Summary Data'!K17*'Summary Data'!K$40+'Summary Data'!K34*'Summary Data'!K$39)/17*$A98)*10</f>
        <v>-6.5156785898704E-05</v>
      </c>
      <c r="L98" s="16">
        <f>('Summary Data'!L33-('Summary Data'!L17*'Summary Data'!L$40+'Summary Data'!L34*'Summary Data'!L$39)/17*$A98)*10</f>
        <v>0.09215936995595837</v>
      </c>
      <c r="M98" s="16">
        <f>('Summary Data'!M33-('Summary Data'!M17*'Summary Data'!M$40+'Summary Data'!M34*'Summary Data'!M$39)/17*$A98)*10</f>
        <v>0.08736693369360538</v>
      </c>
      <c r="N98" s="16">
        <f>('Summary Data'!N33-('Summary Data'!N17*'Summary Data'!N$40+'Summary Data'!N34*'Summary Data'!N$39)/17*$A98)*10</f>
        <v>0.06321381724776866</v>
      </c>
      <c r="O98" s="16">
        <f>('Summary Data'!O33-('Summary Data'!O17*'Summary Data'!O$40+'Summary Data'!O34*'Summary Data'!O$39)/17*$A98)*10</f>
        <v>0.05187710948364288</v>
      </c>
      <c r="P98" s="16">
        <f>('Summary Data'!P33-('Summary Data'!P17*'Summary Data'!P$40+'Summary Data'!P34*'Summary Data'!P$39)/17*$A98)*10</f>
        <v>0.1086729037929319</v>
      </c>
      <c r="Q98" s="16">
        <f>('Summary Data'!Q33-('Summary Data'!Q17*'Summary Data'!Q$40+'Summary Data'!Q34*'Summary Data'!Q$39)/17*$A98)*10</f>
        <v>0.06853848038557872</v>
      </c>
      <c r="R98" s="16">
        <f>('Summary Data'!R33-('Summary Data'!R17*'Summary Data'!R$40+'Summary Data'!R34*'Summary Data'!R$39)/17*$A98)*10</f>
        <v>0.06222082121462542</v>
      </c>
      <c r="S98" s="16">
        <f>('Summary Data'!S33-('Summary Data'!S17*'Summary Data'!S$40+'Summary Data'!S34*'Summary Data'!S$39)/17*$A98)*10</f>
        <v>0.08142132954037755</v>
      </c>
      <c r="T98" s="16">
        <f>('Summary Data'!T33-('Summary Data'!T17*'Summary Data'!T$40+'Summary Data'!T34*'Summary Data'!T$39)/17*$A98)*10</f>
        <v>0.14014624603411105</v>
      </c>
      <c r="U98" s="16">
        <f>('Summary Data'!U33-('Summary Data'!U17*'Summary Data'!U$40+'Summary Data'!U34*'Summary Data'!U$39)/17*$A98)*10</f>
        <v>0.015758938061398615</v>
      </c>
      <c r="V98" s="82">
        <f>'Summary Data'!V33*10</f>
        <v>0</v>
      </c>
      <c r="W98" s="42" t="s">
        <v>90</v>
      </c>
    </row>
    <row r="99" spans="1:23" ht="11.25">
      <c r="A99" s="83">
        <v>13</v>
      </c>
      <c r="B99" s="16">
        <f>('Summary Data'!B34-('Summary Data'!B18*'Summary Data'!B$40+'Summary Data'!B35*'Summary Data'!B$39)/17*$A99)*10</f>
        <v>0.0758536902484048</v>
      </c>
      <c r="C99" s="16">
        <f>('Summary Data'!C34-('Summary Data'!C18*'Summary Data'!C$40+'Summary Data'!C35*'Summary Data'!C$39)/17*$A99)*10</f>
        <v>-0.03395849121778465</v>
      </c>
      <c r="D99" s="16">
        <f>('Summary Data'!D34-('Summary Data'!D18*'Summary Data'!D$40+'Summary Data'!D35*'Summary Data'!D$39)/17*$A99)*10</f>
        <v>-0.01798211336306324</v>
      </c>
      <c r="E99" s="16">
        <f>('Summary Data'!E34-('Summary Data'!E18*'Summary Data'!E$40+'Summary Data'!E35*'Summary Data'!E$39)/17*$A99)*10</f>
        <v>-0.025020723210411988</v>
      </c>
      <c r="F99" s="16">
        <f>('Summary Data'!F34-('Summary Data'!F18*'Summary Data'!F$40+'Summary Data'!F35*'Summary Data'!F$39)/17*$A99)*10</f>
        <v>-0.04499378592271605</v>
      </c>
      <c r="G99" s="16">
        <f>('Summary Data'!G34-('Summary Data'!G18*'Summary Data'!G$40+'Summary Data'!G35*'Summary Data'!G$39)/17*$A99)*10</f>
        <v>-0.022060497344860507</v>
      </c>
      <c r="H99" s="16">
        <f>('Summary Data'!H34-('Summary Data'!H18*'Summary Data'!H$40+'Summary Data'!H35*'Summary Data'!H$39)/17*$A99)*10</f>
        <v>-0.028802601176271394</v>
      </c>
      <c r="I99" s="16">
        <f>('Summary Data'!I34-('Summary Data'!I18*'Summary Data'!I$40+'Summary Data'!I35*'Summary Data'!I$39)/17*$A99)*10</f>
        <v>-0.015164867509145762</v>
      </c>
      <c r="J99" s="16">
        <f>('Summary Data'!J34-('Summary Data'!J18*'Summary Data'!J$40+'Summary Data'!J35*'Summary Data'!J$39)/17*$A99)*10</f>
        <v>-0.002387776108361047</v>
      </c>
      <c r="K99" s="16">
        <f>('Summary Data'!K34-('Summary Data'!K18*'Summary Data'!K$40+'Summary Data'!K35*'Summary Data'!K$39)/17*$A99)*10</f>
        <v>-0.0076873442728997215</v>
      </c>
      <c r="L99" s="16">
        <f>('Summary Data'!L34-('Summary Data'!L18*'Summary Data'!L$40+'Summary Data'!L35*'Summary Data'!L$39)/17*$A99)*10</f>
        <v>-0.032439847885563866</v>
      </c>
      <c r="M99" s="16">
        <f>('Summary Data'!M34-('Summary Data'!M18*'Summary Data'!M$40+'Summary Data'!M35*'Summary Data'!M$39)/17*$A99)*10</f>
        <v>-0.05416551224758279</v>
      </c>
      <c r="N99" s="16">
        <f>('Summary Data'!N34-('Summary Data'!N18*'Summary Data'!N$40+'Summary Data'!N35*'Summary Data'!N$39)/17*$A99)*10</f>
        <v>-0.05654385398398003</v>
      </c>
      <c r="O99" s="16">
        <f>('Summary Data'!O34-('Summary Data'!O18*'Summary Data'!O$40+'Summary Data'!O35*'Summary Data'!O$39)/17*$A99)*10</f>
        <v>-0.021878630181122474</v>
      </c>
      <c r="P99" s="16">
        <f>('Summary Data'!P34-('Summary Data'!P18*'Summary Data'!P$40+'Summary Data'!P35*'Summary Data'!P$39)/17*$A99)*10</f>
        <v>-0.0072751971073295105</v>
      </c>
      <c r="Q99" s="16">
        <f>('Summary Data'!Q34-('Summary Data'!Q18*'Summary Data'!Q$40+'Summary Data'!Q35*'Summary Data'!Q$39)/17*$A99)*10</f>
        <v>-0.042156965158300884</v>
      </c>
      <c r="R99" s="16">
        <f>('Summary Data'!R34-('Summary Data'!R18*'Summary Data'!R$40+'Summary Data'!R35*'Summary Data'!R$39)/17*$A99)*10</f>
        <v>-0.04733776076815889</v>
      </c>
      <c r="S99" s="16">
        <f>('Summary Data'!S34-('Summary Data'!S18*'Summary Data'!S$40+'Summary Data'!S35*'Summary Data'!S$39)/17*$A99)*10</f>
        <v>-0.039485256974459045</v>
      </c>
      <c r="T99" s="16">
        <f>('Summary Data'!T34-('Summary Data'!T18*'Summary Data'!T$40+'Summary Data'!T35*'Summary Data'!T$39)/17*$A99)*10</f>
        <v>-0.027163039566047285</v>
      </c>
      <c r="U99" s="16">
        <f>('Summary Data'!U34-('Summary Data'!U18*'Summary Data'!U$40+'Summary Data'!U35*'Summary Data'!U$39)/17*$A99)*10</f>
        <v>-0.00050691960844912</v>
      </c>
      <c r="V99" s="82">
        <f>'Summary Data'!V34*10</f>
        <v>0</v>
      </c>
      <c r="W99" s="42" t="s">
        <v>90</v>
      </c>
    </row>
    <row r="100" spans="1:23" ht="11.25">
      <c r="A100" s="83">
        <v>14</v>
      </c>
      <c r="B100" s="16">
        <f>('Summary Data'!B35-('Summary Data'!B19*'Summary Data'!B$40+'Summary Data'!B36*'Summary Data'!B$39)/17*$A100)*10</f>
        <v>0.013992723908806412</v>
      </c>
      <c r="C100" s="16">
        <f>('Summary Data'!C35-('Summary Data'!C19*'Summary Data'!C$40+'Summary Data'!C36*'Summary Data'!C$39)/17*$A100)*10</f>
        <v>0.051019291199080614</v>
      </c>
      <c r="D100" s="16">
        <f>('Summary Data'!D35-('Summary Data'!D19*'Summary Data'!D$40+'Summary Data'!D36*'Summary Data'!D$39)/17*$A100)*10</f>
        <v>0.04375253669577397</v>
      </c>
      <c r="E100" s="16">
        <f>('Summary Data'!E35-('Summary Data'!E19*'Summary Data'!E$40+'Summary Data'!E36*'Summary Data'!E$39)/17*$A100)*10</f>
        <v>0.04816579594738274</v>
      </c>
      <c r="F100" s="16">
        <f>('Summary Data'!F35-('Summary Data'!F19*'Summary Data'!F$40+'Summary Data'!F36*'Summary Data'!F$39)/17*$A100)*10</f>
        <v>0.037552221923834395</v>
      </c>
      <c r="G100" s="16">
        <f>('Summary Data'!G35-('Summary Data'!G19*'Summary Data'!G$40+'Summary Data'!G36*'Summary Data'!G$39)/17*$A100)*10</f>
        <v>0.04846913988729576</v>
      </c>
      <c r="H100" s="16">
        <f>('Summary Data'!H35-('Summary Data'!H19*'Summary Data'!H$40+'Summary Data'!H36*'Summary Data'!H$39)/17*$A100)*10</f>
        <v>0.043853199523947686</v>
      </c>
      <c r="I100" s="16">
        <f>('Summary Data'!I35-('Summary Data'!I19*'Summary Data'!I$40+'Summary Data'!I36*'Summary Data'!I$39)/17*$A100)*10</f>
        <v>0.02209821744812744</v>
      </c>
      <c r="J100" s="16">
        <f>('Summary Data'!J35-('Summary Data'!J19*'Summary Data'!J$40+'Summary Data'!J36*'Summary Data'!J$39)/17*$A100)*10</f>
        <v>0.03284416550748803</v>
      </c>
      <c r="K100" s="16">
        <f>('Summary Data'!K35-('Summary Data'!K19*'Summary Data'!K$40+'Summary Data'!K36*'Summary Data'!K$39)/17*$A100)*10</f>
        <v>0.03150451125024482</v>
      </c>
      <c r="L100" s="16">
        <f>('Summary Data'!L35-('Summary Data'!L19*'Summary Data'!L$40+'Summary Data'!L36*'Summary Data'!L$39)/17*$A100)*10</f>
        <v>0.04988102547885796</v>
      </c>
      <c r="M100" s="16">
        <f>('Summary Data'!M35-('Summary Data'!M19*'Summary Data'!M$40+'Summary Data'!M36*'Summary Data'!M$39)/17*$A100)*10</f>
        <v>0.04381654925528505</v>
      </c>
      <c r="N100" s="16">
        <f>('Summary Data'!N35-('Summary Data'!N19*'Summary Data'!N$40+'Summary Data'!N36*'Summary Data'!N$39)/17*$A100)*10</f>
        <v>0.035362659295972265</v>
      </c>
      <c r="O100" s="16">
        <f>('Summary Data'!O35-('Summary Data'!O19*'Summary Data'!O$40+'Summary Data'!O36*'Summary Data'!O$39)/17*$A100)*10</f>
        <v>0.06246839551599992</v>
      </c>
      <c r="P100" s="16">
        <f>('Summary Data'!P35-('Summary Data'!P19*'Summary Data'!P$40+'Summary Data'!P36*'Summary Data'!P$39)/17*$A100)*10</f>
        <v>0.03368253782382147</v>
      </c>
      <c r="Q100" s="16">
        <f>('Summary Data'!Q35-('Summary Data'!Q19*'Summary Data'!Q$40+'Summary Data'!Q36*'Summary Data'!Q$39)/17*$A100)*10</f>
        <v>0.047684338009300845</v>
      </c>
      <c r="R100" s="16">
        <f>('Summary Data'!R35-('Summary Data'!R19*'Summary Data'!R$40+'Summary Data'!R36*'Summary Data'!R$39)/17*$A100)*10</f>
        <v>0.08512634552604566</v>
      </c>
      <c r="S100" s="16">
        <f>('Summary Data'!S35-('Summary Data'!S19*'Summary Data'!S$40+'Summary Data'!S36*'Summary Data'!S$39)/17*$A100)*10</f>
        <v>0.05030576154400324</v>
      </c>
      <c r="T100" s="16">
        <f>('Summary Data'!T35-('Summary Data'!T19*'Summary Data'!T$40+'Summary Data'!T36*'Summary Data'!T$39)/17*$A100)*10</f>
        <v>0.038781080993453704</v>
      </c>
      <c r="U100" s="16">
        <f>('Summary Data'!U35-('Summary Data'!U19*'Summary Data'!U$40+'Summary Data'!U36*'Summary Data'!U$39)/17*$A100)*10</f>
        <v>0.018945611305570625</v>
      </c>
      <c r="V100" s="82">
        <f>'Summary Data'!V35*10</f>
        <v>0</v>
      </c>
      <c r="W100" s="42" t="s">
        <v>90</v>
      </c>
    </row>
    <row r="101" spans="1:23" ht="11.25">
      <c r="A101" s="83">
        <v>15</v>
      </c>
      <c r="B101" s="16">
        <f>('Summary Data'!B36-('Summary Data'!B20*'Summary Data'!B$40+'Summary Data'!B37*'Summary Data'!B$39)/17*$A101)*10</f>
        <v>-0.08198033712192976</v>
      </c>
      <c r="C101" s="16">
        <f>('Summary Data'!C36-('Summary Data'!C20*'Summary Data'!C$40+'Summary Data'!C37*'Summary Data'!C$39)/17*$A101)*10</f>
        <v>-0.07187244642428389</v>
      </c>
      <c r="D101" s="16">
        <f>('Summary Data'!D36-('Summary Data'!D20*'Summary Data'!D$40+'Summary Data'!D37*'Summary Data'!D$39)/17*$A101)*10</f>
        <v>-0.08858125324751537</v>
      </c>
      <c r="E101" s="16">
        <f>('Summary Data'!E36-('Summary Data'!E20*'Summary Data'!E$40+'Summary Data'!E37*'Summary Data'!E$39)/17*$A101)*10</f>
        <v>-0.09476318297715051</v>
      </c>
      <c r="F101" s="16">
        <f>('Summary Data'!F36-('Summary Data'!F20*'Summary Data'!F$40+'Summary Data'!F37*'Summary Data'!F$39)/17*$A101)*10</f>
        <v>-0.0841769455280898</v>
      </c>
      <c r="G101" s="16">
        <f>('Summary Data'!G36-('Summary Data'!G20*'Summary Data'!G$40+'Summary Data'!G37*'Summary Data'!G$39)/17*$A101)*10</f>
        <v>-0.0775172241193453</v>
      </c>
      <c r="H101" s="16">
        <f>('Summary Data'!H36-('Summary Data'!H20*'Summary Data'!H$40+'Summary Data'!H37*'Summary Data'!H$39)/17*$A101)*10</f>
        <v>-0.07137473358501219</v>
      </c>
      <c r="I101" s="16">
        <f>('Summary Data'!I36-('Summary Data'!I20*'Summary Data'!I$40+'Summary Data'!I37*'Summary Data'!I$39)/17*$A101)*10</f>
        <v>-0.10009726252845749</v>
      </c>
      <c r="J101" s="16">
        <f>('Summary Data'!J36-('Summary Data'!J20*'Summary Data'!J$40+'Summary Data'!J37*'Summary Data'!J$39)/17*$A101)*10</f>
        <v>-0.11718691012502003</v>
      </c>
      <c r="K101" s="16">
        <f>('Summary Data'!K36-('Summary Data'!K20*'Summary Data'!K$40+'Summary Data'!K37*'Summary Data'!K$39)/17*$A101)*10</f>
        <v>-0.0974831124616263</v>
      </c>
      <c r="L101" s="16">
        <f>('Summary Data'!L36-('Summary Data'!L20*'Summary Data'!L$40+'Summary Data'!L37*'Summary Data'!L$39)/17*$A101)*10</f>
        <v>-0.08505176521547317</v>
      </c>
      <c r="M101" s="16">
        <f>('Summary Data'!M36-('Summary Data'!M20*'Summary Data'!M$40+'Summary Data'!M37*'Summary Data'!M$39)/17*$A101)*10</f>
        <v>-0.08354263901003797</v>
      </c>
      <c r="N101" s="16">
        <f>('Summary Data'!N36-('Summary Data'!N20*'Summary Data'!N$40+'Summary Data'!N37*'Summary Data'!N$39)/17*$A101)*10</f>
        <v>-0.08142687682488993</v>
      </c>
      <c r="O101" s="16">
        <f>('Summary Data'!O36-('Summary Data'!O20*'Summary Data'!O$40+'Summary Data'!O37*'Summary Data'!O$39)/17*$A101)*10</f>
        <v>-0.09813135477818861</v>
      </c>
      <c r="P101" s="16">
        <f>('Summary Data'!P36-('Summary Data'!P20*'Summary Data'!P$40+'Summary Data'!P37*'Summary Data'!P$39)/17*$A101)*10</f>
        <v>-0.10970363810925604</v>
      </c>
      <c r="Q101" s="16">
        <f>('Summary Data'!Q36-('Summary Data'!Q20*'Summary Data'!Q$40+'Summary Data'!Q37*'Summary Data'!Q$39)/17*$A101)*10</f>
        <v>-0.05830176484093081</v>
      </c>
      <c r="R101" s="16">
        <f>('Summary Data'!R36-('Summary Data'!R20*'Summary Data'!R$40+'Summary Data'!R37*'Summary Data'!R$39)/17*$A101)*10</f>
        <v>-0.07002391727390216</v>
      </c>
      <c r="S101" s="16">
        <f>('Summary Data'!S36-('Summary Data'!S20*'Summary Data'!S$40+'Summary Data'!S37*'Summary Data'!S$39)/17*$A101)*10</f>
        <v>-0.08787067644900053</v>
      </c>
      <c r="T101" s="16">
        <f>('Summary Data'!T36-('Summary Data'!T20*'Summary Data'!T$40+'Summary Data'!T37*'Summary Data'!T$39)/17*$A101)*10</f>
        <v>-0.11417483636336996</v>
      </c>
      <c r="U101" s="16">
        <f>('Summary Data'!U36-('Summary Data'!U20*'Summary Data'!U$40+'Summary Data'!U37*'Summary Data'!U$39)/17*$A101)*10</f>
        <v>0.01579387026658644</v>
      </c>
      <c r="V101" s="82">
        <f>'Summary Data'!V36*10</f>
        <v>0</v>
      </c>
      <c r="W101" s="42" t="s">
        <v>90</v>
      </c>
    </row>
    <row r="102" spans="1:23" ht="11.25">
      <c r="A102" s="83">
        <v>16</v>
      </c>
      <c r="B102" s="16">
        <f>('Summary Data'!B37-('Summary Data'!B21*'Summary Data'!B$40+'Summary Data'!B38*'Summary Data'!B$39)/17*$A102)*10</f>
        <v>0.018042111488136333</v>
      </c>
      <c r="C102" s="16">
        <f>('Summary Data'!C37-('Summary Data'!C21*'Summary Data'!C$40+'Summary Data'!C38*'Summary Data'!C$39)/17*$A102)*10</f>
        <v>0.005692415787502004</v>
      </c>
      <c r="D102" s="16">
        <f>('Summary Data'!D37-('Summary Data'!D21*'Summary Data'!D$40+'Summary Data'!D38*'Summary Data'!D$39)/17*$A102)*10</f>
        <v>0.023394098109373544</v>
      </c>
      <c r="E102" s="16">
        <f>('Summary Data'!E37-('Summary Data'!E21*'Summary Data'!E$40+'Summary Data'!E38*'Summary Data'!E$39)/17*$A102)*10</f>
        <v>0.01865854489059602</v>
      </c>
      <c r="F102" s="16">
        <f>('Summary Data'!F37-('Summary Data'!F21*'Summary Data'!F$40+'Summary Data'!F38*'Summary Data'!F$39)/17*$A102)*10</f>
        <v>0.03847267559575601</v>
      </c>
      <c r="G102" s="16">
        <f>('Summary Data'!G37-('Summary Data'!G21*'Summary Data'!G$40+'Summary Data'!G38*'Summary Data'!G$39)/17*$A102)*10</f>
        <v>0.043057161395460494</v>
      </c>
      <c r="H102" s="16">
        <f>('Summary Data'!H37-('Summary Data'!H21*'Summary Data'!H$40+'Summary Data'!H38*'Summary Data'!H$39)/17*$A102)*10</f>
        <v>0.021972379776205374</v>
      </c>
      <c r="I102" s="16">
        <f>('Summary Data'!I37-('Summary Data'!I21*'Summary Data'!I$40+'Summary Data'!I38*'Summary Data'!I$39)/17*$A102)*10</f>
        <v>0.028923729099777085</v>
      </c>
      <c r="J102" s="16">
        <f>('Summary Data'!J37-('Summary Data'!J21*'Summary Data'!J$40+'Summary Data'!J38*'Summary Data'!J$39)/17*$A102)*10</f>
        <v>0.025046466323115826</v>
      </c>
      <c r="K102" s="16">
        <f>('Summary Data'!K37-('Summary Data'!K21*'Summary Data'!K$40+'Summary Data'!K38*'Summary Data'!K$39)/17*$A102)*10</f>
        <v>0.05238336562207331</v>
      </c>
      <c r="L102" s="16">
        <f>('Summary Data'!L37-('Summary Data'!L21*'Summary Data'!L$40+'Summary Data'!L38*'Summary Data'!L$39)/17*$A102)*10</f>
        <v>0.03869040311443811</v>
      </c>
      <c r="M102" s="16">
        <f>('Summary Data'!M37-('Summary Data'!M21*'Summary Data'!M$40+'Summary Data'!M38*'Summary Data'!M$39)/17*$A102)*10</f>
        <v>0.02981293092631019</v>
      </c>
      <c r="N102" s="16">
        <f>('Summary Data'!N37-('Summary Data'!N21*'Summary Data'!N$40+'Summary Data'!N38*'Summary Data'!N$39)/17*$A102)*10</f>
        <v>0.029433608614111897</v>
      </c>
      <c r="O102" s="16">
        <f>('Summary Data'!O37-('Summary Data'!O21*'Summary Data'!O$40+'Summary Data'!O38*'Summary Data'!O$39)/17*$A102)*10</f>
        <v>0.00731551008884411</v>
      </c>
      <c r="P102" s="16">
        <f>('Summary Data'!P37-('Summary Data'!P21*'Summary Data'!P$40+'Summary Data'!P38*'Summary Data'!P$39)/17*$A102)*10</f>
        <v>0.025835420129284702</v>
      </c>
      <c r="Q102" s="16">
        <f>('Summary Data'!Q37-('Summary Data'!Q21*'Summary Data'!Q$40+'Summary Data'!Q38*'Summary Data'!Q$39)/17*$A102)*10</f>
        <v>0.004893810485114548</v>
      </c>
      <c r="R102" s="16">
        <f>('Summary Data'!R37-('Summary Data'!R21*'Summary Data'!R$40+'Summary Data'!R38*'Summary Data'!R$39)/17*$A102)*10</f>
        <v>-0.00736423578491836</v>
      </c>
      <c r="S102" s="16">
        <f>('Summary Data'!S37-('Summary Data'!S21*'Summary Data'!S$40+'Summary Data'!S38*'Summary Data'!S$39)/17*$A102)*10</f>
        <v>0.034135186480326804</v>
      </c>
      <c r="T102" s="16">
        <f>('Summary Data'!T37-('Summary Data'!T21*'Summary Data'!T$40+'Summary Data'!T38*'Summary Data'!T$39)/17*$A102)*10</f>
        <v>0.03318547404438821</v>
      </c>
      <c r="U102" s="16">
        <f>('Summary Data'!U37-('Summary Data'!U21*'Summary Data'!U$40+'Summary Data'!U38*'Summary Data'!U$39)/17*$A102)*10</f>
        <v>0.023796034334020305</v>
      </c>
      <c r="V102" s="82">
        <f>'Summary Data'!V37*10</f>
        <v>0</v>
      </c>
      <c r="W102" s="42" t="s">
        <v>90</v>
      </c>
    </row>
    <row r="103" spans="1:23" ht="12" thickBot="1">
      <c r="A103" s="84">
        <v>17</v>
      </c>
      <c r="B103" s="18">
        <f>'Summary Data'!B38*10</f>
        <v>-0.019664408058769917</v>
      </c>
      <c r="C103" s="18">
        <f>'Summary Data'!C38*10</f>
        <v>-0.008680548239246876</v>
      </c>
      <c r="D103" s="18">
        <f>'Summary Data'!D38*10</f>
        <v>0.0024529923857615453</v>
      </c>
      <c r="E103" s="18">
        <f>'Summary Data'!E38*10</f>
        <v>-0.005808193675286674</v>
      </c>
      <c r="F103" s="18">
        <f>'Summary Data'!F38*10</f>
        <v>0.0033107372843668216</v>
      </c>
      <c r="G103" s="18">
        <f>'Summary Data'!G38*10</f>
        <v>-0.011813112888354942</v>
      </c>
      <c r="H103" s="18">
        <f>'Summary Data'!H38*10</f>
        <v>-0.01295714543666768</v>
      </c>
      <c r="I103" s="18">
        <f>'Summary Data'!I38*10</f>
        <v>-0.007734643569709665</v>
      </c>
      <c r="J103" s="18">
        <f>'Summary Data'!J38*10</f>
        <v>-0.004625784646038378</v>
      </c>
      <c r="K103" s="18">
        <f>'Summary Data'!K38*10</f>
        <v>-0.003721717788442351</v>
      </c>
      <c r="L103" s="18">
        <f>'Summary Data'!L38*10</f>
        <v>-0.00905274134300377</v>
      </c>
      <c r="M103" s="18">
        <f>'Summary Data'!M38*10</f>
        <v>-0.00022267794294982945</v>
      </c>
      <c r="N103" s="18">
        <f>'Summary Data'!N38*10</f>
        <v>-0.011490851681989716</v>
      </c>
      <c r="O103" s="18">
        <f>'Summary Data'!O38*10</f>
        <v>-0.0036583907738399328</v>
      </c>
      <c r="P103" s="18">
        <f>'Summary Data'!P38*10</f>
        <v>-0.012241840649464823</v>
      </c>
      <c r="Q103" s="18">
        <f>'Summary Data'!Q38*10</f>
        <v>0.009372693453638649</v>
      </c>
      <c r="R103" s="18">
        <f>'Summary Data'!R38*10</f>
        <v>0.012901036349348327</v>
      </c>
      <c r="S103" s="18">
        <f>'Summary Data'!S38*10</f>
        <v>0.006734699439775436</v>
      </c>
      <c r="T103" s="18">
        <f>'Summary Data'!T38*10</f>
        <v>0.0070635325765513925</v>
      </c>
      <c r="U103" s="18">
        <f>'Summary Data'!U38*10</f>
        <v>-8.472007095555083E-05</v>
      </c>
      <c r="V103" s="35">
        <f>'Summary Data'!V38*10</f>
        <v>0</v>
      </c>
      <c r="W103" s="42" t="s">
        <v>90</v>
      </c>
    </row>
    <row r="104" ht="12" thickBot="1"/>
    <row r="105" spans="1:22" ht="11.25">
      <c r="A105" s="127" t="s">
        <v>128</v>
      </c>
      <c r="B105" s="128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9"/>
    </row>
    <row r="106" spans="1:22" ht="11.25">
      <c r="A106" s="83"/>
      <c r="B106" s="81" t="s">
        <v>85</v>
      </c>
      <c r="C106" s="81" t="s">
        <v>86</v>
      </c>
      <c r="D106" s="81" t="s">
        <v>87</v>
      </c>
      <c r="E106" s="81" t="s">
        <v>88</v>
      </c>
      <c r="F106" s="81" t="s">
        <v>89</v>
      </c>
      <c r="G106" s="81" t="s">
        <v>94</v>
      </c>
      <c r="H106" s="81" t="s">
        <v>95</v>
      </c>
      <c r="I106" s="81" t="s">
        <v>96</v>
      </c>
      <c r="J106" s="81" t="s">
        <v>97</v>
      </c>
      <c r="K106" s="81" t="s">
        <v>98</v>
      </c>
      <c r="L106" s="81" t="s">
        <v>99</v>
      </c>
      <c r="M106" s="81" t="s">
        <v>100</v>
      </c>
      <c r="N106" s="81" t="s">
        <v>101</v>
      </c>
      <c r="O106" s="81" t="s">
        <v>102</v>
      </c>
      <c r="P106" s="81" t="s">
        <v>103</v>
      </c>
      <c r="Q106" s="81" t="s">
        <v>104</v>
      </c>
      <c r="R106" s="81" t="s">
        <v>105</v>
      </c>
      <c r="S106" s="81" t="s">
        <v>106</v>
      </c>
      <c r="T106" s="81" t="s">
        <v>107</v>
      </c>
      <c r="U106" s="81" t="s">
        <v>108</v>
      </c>
      <c r="V106" s="17" t="s">
        <v>109</v>
      </c>
    </row>
    <row r="107" spans="1:22" ht="11.25">
      <c r="A107" s="83">
        <v>1</v>
      </c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6"/>
    </row>
    <row r="108" spans="1:22" ht="11.25">
      <c r="A108" s="83">
        <v>2</v>
      </c>
      <c r="B108" s="16">
        <f>('Summary Data'!Y6-('Summary Data'!Y7*'Summary Data'!Y$39-'Summary Data'!Y24*'Summary Data'!Y$40)/17*$A108)</f>
        <v>-2.752255184699902</v>
      </c>
      <c r="C108" s="16">
        <f>('Summary Data'!Z6-('Summary Data'!Z7*'Summary Data'!Z$39-'Summary Data'!Z24*'Summary Data'!Z$40)/17*$A108)</f>
        <v>0.8836750686614816</v>
      </c>
      <c r="D108" s="16">
        <f>('Summary Data'!AA6-('Summary Data'!AA7*'Summary Data'!AA$39-'Summary Data'!AA24*'Summary Data'!AA$40)/17*$A108)</f>
        <v>0.9115291246852312</v>
      </c>
      <c r="E108" s="16">
        <f>('Summary Data'!AB6-('Summary Data'!AB7*'Summary Data'!AB$39-'Summary Data'!AB24*'Summary Data'!AB$40)/17*$A108)</f>
        <v>1.3495151078041967</v>
      </c>
      <c r="F108" s="16">
        <f>('Summary Data'!AC6-('Summary Data'!AC7*'Summary Data'!AC$39-'Summary Data'!AC24*'Summary Data'!AC$40)/17*$A108)</f>
        <v>1.056569020754695</v>
      </c>
      <c r="G108" s="16">
        <f>('Summary Data'!AD6-('Summary Data'!AD7*'Summary Data'!AD$39-'Summary Data'!AD24*'Summary Data'!AD$40)/17*$A108)</f>
        <v>2.257110892614354</v>
      </c>
      <c r="H108" s="16">
        <f>('Summary Data'!AE6-('Summary Data'!AE7*'Summary Data'!AE$39-'Summary Data'!AE24*'Summary Data'!AE$40)/17*$A108)</f>
        <v>1.7080536653031653</v>
      </c>
      <c r="I108" s="16">
        <f>('Summary Data'!AF6-('Summary Data'!AF7*'Summary Data'!AF$39-'Summary Data'!AF24*'Summary Data'!AF$40)/17*$A108)</f>
        <v>1.0199560618777792</v>
      </c>
      <c r="J108" s="16">
        <f>('Summary Data'!AG6-('Summary Data'!AG7*'Summary Data'!AG$39-'Summary Data'!AG24*'Summary Data'!AG$40)/17*$A108)</f>
        <v>0.9889053185626161</v>
      </c>
      <c r="K108" s="16">
        <f>('Summary Data'!AH6-('Summary Data'!AH7*'Summary Data'!AH$39-'Summary Data'!AH24*'Summary Data'!AH$40)/17*$A108)</f>
        <v>1.3652085139522518</v>
      </c>
      <c r="L108" s="16">
        <f>('Summary Data'!AI6-('Summary Data'!AI7*'Summary Data'!AI$39-'Summary Data'!AI24*'Summary Data'!AI$40)/17*$A108)</f>
        <v>1.6629753560258782</v>
      </c>
      <c r="M108" s="16">
        <f>('Summary Data'!AJ6-('Summary Data'!AJ7*'Summary Data'!AJ$39-'Summary Data'!AJ24*'Summary Data'!AJ$40)/17*$A108)</f>
        <v>1.8296962422137473</v>
      </c>
      <c r="N108" s="16">
        <f>('Summary Data'!AK6-('Summary Data'!AK7*'Summary Data'!AK$39-'Summary Data'!AK24*'Summary Data'!AK$40)/17*$A108)</f>
        <v>2.052887172494009</v>
      </c>
      <c r="O108" s="16">
        <f>('Summary Data'!AL6-('Summary Data'!AL7*'Summary Data'!AL$39-'Summary Data'!AL24*'Summary Data'!AL$40)/17*$A108)</f>
        <v>2.076211817261627</v>
      </c>
      <c r="P108" s="16">
        <f>('Summary Data'!AM6-('Summary Data'!AM7*'Summary Data'!AM$39-'Summary Data'!AM24*'Summary Data'!AM$40)/17*$A108)</f>
        <v>0.9911846213918145</v>
      </c>
      <c r="Q108" s="16">
        <f>('Summary Data'!AN6-('Summary Data'!AN7*'Summary Data'!AN$39-'Summary Data'!AN24*'Summary Data'!AN$40)/17*$A108)</f>
        <v>1.0539999306728949</v>
      </c>
      <c r="R108" s="16">
        <f>('Summary Data'!AO6-('Summary Data'!AO7*'Summary Data'!AO$39-'Summary Data'!AO24*'Summary Data'!AO$40)/17*$A108)</f>
        <v>1.2921870654135352</v>
      </c>
      <c r="S108" s="16">
        <f>('Summary Data'!AP6-('Summary Data'!AP7*'Summary Data'!AP$39-'Summary Data'!AP24*'Summary Data'!AP$40)/17*$A108)</f>
        <v>1.197481753929611</v>
      </c>
      <c r="T108" s="16">
        <f>('Summary Data'!AQ6-('Summary Data'!AQ7*'Summary Data'!AQ$39-'Summary Data'!AQ24*'Summary Data'!AQ$40)/17*$A108)</f>
        <v>0.9432823931998171</v>
      </c>
      <c r="U108" s="16">
        <f>('Summary Data'!AR6-('Summary Data'!AR7*'Summary Data'!AR$39-'Summary Data'!AR24*'Summary Data'!AR$40)/17*$A108)</f>
        <v>0.5629215181750642</v>
      </c>
      <c r="V108" s="82">
        <f>'Summary Data'!AS6</f>
        <v>0</v>
      </c>
    </row>
    <row r="109" spans="1:22" ht="11.25">
      <c r="A109" s="83">
        <v>3</v>
      </c>
      <c r="B109" s="16">
        <f>('Summary Data'!Y7-('Summary Data'!Y8*'Summary Data'!Y$39-'Summary Data'!Y25*'Summary Data'!Y$40)/17*$A109)</f>
        <v>17.929035983654686</v>
      </c>
      <c r="C109" s="16">
        <f>('Summary Data'!Z7-('Summary Data'!Z8*'Summary Data'!Z$39-'Summary Data'!Z25*'Summary Data'!Z$40)/17*$A109)</f>
        <v>3.282163537877622</v>
      </c>
      <c r="D109" s="16">
        <f>('Summary Data'!AA7-('Summary Data'!AA8*'Summary Data'!AA$39-'Summary Data'!AA25*'Summary Data'!AA$40)/17*$A109)</f>
        <v>2.5409544920827933</v>
      </c>
      <c r="E109" s="16">
        <f>('Summary Data'!AB7-('Summary Data'!AB8*'Summary Data'!AB$39-'Summary Data'!AB25*'Summary Data'!AB$40)/17*$A109)</f>
        <v>2.003169294206449</v>
      </c>
      <c r="F109" s="16">
        <f>('Summary Data'!AC7-('Summary Data'!AC8*'Summary Data'!AC$39-'Summary Data'!AC25*'Summary Data'!AC$40)/17*$A109)</f>
        <v>1.2148226091790806</v>
      </c>
      <c r="G109" s="16">
        <f>('Summary Data'!AD7-('Summary Data'!AD8*'Summary Data'!AD$39-'Summary Data'!AD25*'Summary Data'!AD$40)/17*$A109)</f>
        <v>1.5676393129541173</v>
      </c>
      <c r="H109" s="16">
        <f>('Summary Data'!AE7-('Summary Data'!AE8*'Summary Data'!AE$39-'Summary Data'!AE25*'Summary Data'!AE$40)/17*$A109)</f>
        <v>1.1984445668758053</v>
      </c>
      <c r="I109" s="16">
        <f>('Summary Data'!AF7-('Summary Data'!AF8*'Summary Data'!AF$39-'Summary Data'!AF25*'Summary Data'!AF$40)/17*$A109)</f>
        <v>1.728418240075</v>
      </c>
      <c r="J109" s="16">
        <f>('Summary Data'!AG7-('Summary Data'!AG8*'Summary Data'!AG$39-'Summary Data'!AG25*'Summary Data'!AG$40)/17*$A109)</f>
        <v>2.2218538628442412</v>
      </c>
      <c r="K109" s="16">
        <f>('Summary Data'!AH7-('Summary Data'!AH8*'Summary Data'!AH$39-'Summary Data'!AH25*'Summary Data'!AH$40)/17*$A109)</f>
        <v>0.8076531591421182</v>
      </c>
      <c r="L109" s="16">
        <f>('Summary Data'!AI7-('Summary Data'!AI8*'Summary Data'!AI$39-'Summary Data'!AI25*'Summary Data'!AI$40)/17*$A109)</f>
        <v>2.6613347696142</v>
      </c>
      <c r="M109" s="16">
        <f>('Summary Data'!AJ7-('Summary Data'!AJ8*'Summary Data'!AJ$39-'Summary Data'!AJ25*'Summary Data'!AJ$40)/17*$A109)</f>
        <v>3.396314746446545</v>
      </c>
      <c r="N109" s="16">
        <f>('Summary Data'!AK7-('Summary Data'!AK8*'Summary Data'!AK$39-'Summary Data'!AK25*'Summary Data'!AK$40)/17*$A109)</f>
        <v>2.5169482299716472</v>
      </c>
      <c r="O109" s="16">
        <f>('Summary Data'!AL7-('Summary Data'!AL8*'Summary Data'!AL$39-'Summary Data'!AL25*'Summary Data'!AL$40)/17*$A109)</f>
        <v>2.5367819160710026</v>
      </c>
      <c r="P109" s="16">
        <f>('Summary Data'!AM7-('Summary Data'!AM8*'Summary Data'!AM$39-'Summary Data'!AM25*'Summary Data'!AM$40)/17*$A109)</f>
        <v>1.9911953032949021</v>
      </c>
      <c r="Q109" s="16">
        <f>('Summary Data'!AN7-('Summary Data'!AN8*'Summary Data'!AN$39-'Summary Data'!AN25*'Summary Data'!AN$40)/17*$A109)</f>
        <v>2.454090118134275</v>
      </c>
      <c r="R109" s="16">
        <f>('Summary Data'!AO7-('Summary Data'!AO8*'Summary Data'!AO$39-'Summary Data'!AO25*'Summary Data'!AO$40)/17*$A109)</f>
        <v>2.6103005937365533</v>
      </c>
      <c r="S109" s="16">
        <f>('Summary Data'!AP7-('Summary Data'!AP8*'Summary Data'!AP$39-'Summary Data'!AP25*'Summary Data'!AP$40)/17*$A109)</f>
        <v>3.490973946573398</v>
      </c>
      <c r="T109" s="16">
        <f>('Summary Data'!AQ7-('Summary Data'!AQ8*'Summary Data'!AQ$39-'Summary Data'!AQ25*'Summary Data'!AQ$40)/17*$A109)</f>
        <v>4.154316968168189</v>
      </c>
      <c r="U109" s="16">
        <f>('Summary Data'!AR7-('Summary Data'!AR8*'Summary Data'!AR$39-'Summary Data'!AR25*'Summary Data'!AR$40)/17*$A109)</f>
        <v>-3.89682019267158</v>
      </c>
      <c r="V109" s="82">
        <f>'Summary Data'!AS7</f>
        <v>0</v>
      </c>
    </row>
    <row r="110" spans="1:22" ht="11.25">
      <c r="A110" s="83">
        <v>4</v>
      </c>
      <c r="B110" s="16">
        <f>('Summary Data'!Y8-('Summary Data'!Y9*'Summary Data'!Y$39-'Summary Data'!Y26*'Summary Data'!Y$40)/17*$A110)</f>
        <v>-1.0400544439987556</v>
      </c>
      <c r="C110" s="16">
        <f>('Summary Data'!Z8-('Summary Data'!Z9*'Summary Data'!Z$39-'Summary Data'!Z26*'Summary Data'!Z$40)/17*$A110)</f>
        <v>0.20197435914612322</v>
      </c>
      <c r="D110" s="16">
        <f>('Summary Data'!AA8-('Summary Data'!AA9*'Summary Data'!AA$39-'Summary Data'!AA26*'Summary Data'!AA$40)/17*$A110)</f>
        <v>0.5103571331688094</v>
      </c>
      <c r="E110" s="16">
        <f>('Summary Data'!AB8-('Summary Data'!AB9*'Summary Data'!AB$39-'Summary Data'!AB26*'Summary Data'!AB$40)/17*$A110)</f>
        <v>0.47978246123683777</v>
      </c>
      <c r="F110" s="16">
        <f>('Summary Data'!AC8-('Summary Data'!AC9*'Summary Data'!AC$39-'Summary Data'!AC26*'Summary Data'!AC$40)/17*$A110)</f>
        <v>0.5228137277055408</v>
      </c>
      <c r="G110" s="16">
        <f>('Summary Data'!AD8-('Summary Data'!AD9*'Summary Data'!AD$39-'Summary Data'!AD26*'Summary Data'!AD$40)/17*$A110)</f>
        <v>0.8630625604540908</v>
      </c>
      <c r="H110" s="16">
        <f>('Summary Data'!AE8-('Summary Data'!AE9*'Summary Data'!AE$39-'Summary Data'!AE26*'Summary Data'!AE$40)/17*$A110)</f>
        <v>0.43248718030464894</v>
      </c>
      <c r="I110" s="16">
        <f>('Summary Data'!AF8-('Summary Data'!AF9*'Summary Data'!AF$39-'Summary Data'!AF26*'Summary Data'!AF$40)/17*$A110)</f>
        <v>-0.08207971687336246</v>
      </c>
      <c r="J110" s="16">
        <f>('Summary Data'!AG8-('Summary Data'!AG9*'Summary Data'!AG$39-'Summary Data'!AG26*'Summary Data'!AG$40)/17*$A110)</f>
        <v>0.41564030997018747</v>
      </c>
      <c r="K110" s="16">
        <f>('Summary Data'!AH8-('Summary Data'!AH9*'Summary Data'!AH$39-'Summary Data'!AH26*'Summary Data'!AH$40)/17*$A110)</f>
        <v>0.5109425391879737</v>
      </c>
      <c r="L110" s="16">
        <f>('Summary Data'!AI8-('Summary Data'!AI9*'Summary Data'!AI$39-'Summary Data'!AI26*'Summary Data'!AI$40)/17*$A110)</f>
        <v>0.7300728419000011</v>
      </c>
      <c r="M110" s="16">
        <f>('Summary Data'!AJ8-('Summary Data'!AJ9*'Summary Data'!AJ$39-'Summary Data'!AJ26*'Summary Data'!AJ$40)/17*$A110)</f>
        <v>0.3253986689902477</v>
      </c>
      <c r="N110" s="16">
        <f>('Summary Data'!AK8-('Summary Data'!AK9*'Summary Data'!AK$39-'Summary Data'!AK26*'Summary Data'!AK$40)/17*$A110)</f>
        <v>0.7875004585731998</v>
      </c>
      <c r="O110" s="16">
        <f>('Summary Data'!AL8-('Summary Data'!AL9*'Summary Data'!AL$39-'Summary Data'!AL26*'Summary Data'!AL$40)/17*$A110)</f>
        <v>0.22073932309121552</v>
      </c>
      <c r="P110" s="16">
        <f>('Summary Data'!AM8-('Summary Data'!AM9*'Summary Data'!AM$39-'Summary Data'!AM26*'Summary Data'!AM$40)/17*$A110)</f>
        <v>-0.46885848857622225</v>
      </c>
      <c r="Q110" s="16">
        <f>('Summary Data'!AN8-('Summary Data'!AN9*'Summary Data'!AN$39-'Summary Data'!AN26*'Summary Data'!AN$40)/17*$A110)</f>
        <v>0.07395959313353799</v>
      </c>
      <c r="R110" s="16">
        <f>('Summary Data'!AO8-('Summary Data'!AO9*'Summary Data'!AO$39-'Summary Data'!AO26*'Summary Data'!AO$40)/17*$A110)</f>
        <v>0.07982269194578556</v>
      </c>
      <c r="S110" s="16">
        <f>('Summary Data'!AP8-('Summary Data'!AP9*'Summary Data'!AP$39-'Summary Data'!AP26*'Summary Data'!AP$40)/17*$A110)</f>
        <v>0.3316501676971928</v>
      </c>
      <c r="T110" s="16">
        <f>('Summary Data'!AQ8-('Summary Data'!AQ9*'Summary Data'!AQ$39-'Summary Data'!AQ26*'Summary Data'!AQ$40)/17*$A110)</f>
        <v>0.22308445304995603</v>
      </c>
      <c r="U110" s="16">
        <f>('Summary Data'!AR8-('Summary Data'!AR9*'Summary Data'!AR$39-'Summary Data'!AR26*'Summary Data'!AR$40)/17*$A110)</f>
        <v>0.12009278763800872</v>
      </c>
      <c r="V110" s="82">
        <f>'Summary Data'!AS8</f>
        <v>0</v>
      </c>
    </row>
    <row r="111" spans="1:22" ht="11.25">
      <c r="A111" s="83">
        <v>5</v>
      </c>
      <c r="B111" s="16">
        <f>('Summary Data'!Y9-('Summary Data'!Y10*'Summary Data'!Y$39-'Summary Data'!Y27*'Summary Data'!Y$40)/17*$A111)</f>
        <v>-3.443498807437206</v>
      </c>
      <c r="C111" s="16">
        <f>('Summary Data'!Z9-('Summary Data'!Z10*'Summary Data'!Z$39-'Summary Data'!Z27*'Summary Data'!Z$40)/17*$A111)</f>
        <v>-0.40217451822670897</v>
      </c>
      <c r="D111" s="16">
        <f>('Summary Data'!AA9-('Summary Data'!AA10*'Summary Data'!AA$39-'Summary Data'!AA27*'Summary Data'!AA$40)/17*$A111)</f>
        <v>-0.25298009560672896</v>
      </c>
      <c r="E111" s="16">
        <f>('Summary Data'!AB9-('Summary Data'!AB10*'Summary Data'!AB$39-'Summary Data'!AB27*'Summary Data'!AB$40)/17*$A111)</f>
        <v>0.0012053176095161045</v>
      </c>
      <c r="F111" s="16">
        <f>('Summary Data'!AC9-('Summary Data'!AC10*'Summary Data'!AC$39-'Summary Data'!AC27*'Summary Data'!AC$40)/17*$A111)</f>
        <v>0.1599414585082002</v>
      </c>
      <c r="G111" s="16">
        <f>('Summary Data'!AD9-('Summary Data'!AD10*'Summary Data'!AD$39-'Summary Data'!AD27*'Summary Data'!AD$40)/17*$A111)</f>
        <v>0.29671295739643955</v>
      </c>
      <c r="H111" s="16">
        <f>('Summary Data'!AE9-('Summary Data'!AE10*'Summary Data'!AE$39-'Summary Data'!AE27*'Summary Data'!AE$40)/17*$A111)</f>
        <v>0.3053536620994226</v>
      </c>
      <c r="I111" s="16">
        <f>('Summary Data'!AF9-('Summary Data'!AF10*'Summary Data'!AF$39-'Summary Data'!AF27*'Summary Data'!AF$40)/17*$A111)</f>
        <v>-0.31528415059189296</v>
      </c>
      <c r="J111" s="16">
        <f>('Summary Data'!AG9-('Summary Data'!AG10*'Summary Data'!AG$39-'Summary Data'!AG27*'Summary Data'!AG$40)/17*$A111)</f>
        <v>-0.07311981223868126</v>
      </c>
      <c r="K111" s="16">
        <f>('Summary Data'!AH9-('Summary Data'!AH10*'Summary Data'!AH$39-'Summary Data'!AH27*'Summary Data'!AH$40)/17*$A111)</f>
        <v>-0.020177526039944032</v>
      </c>
      <c r="L111" s="16">
        <f>('Summary Data'!AI9-('Summary Data'!AI10*'Summary Data'!AI$39-'Summary Data'!AI27*'Summary Data'!AI$40)/17*$A111)</f>
        <v>-0.045147544371797646</v>
      </c>
      <c r="M111" s="16">
        <f>('Summary Data'!AJ9-('Summary Data'!AJ10*'Summary Data'!AJ$39-'Summary Data'!AJ27*'Summary Data'!AJ$40)/17*$A111)</f>
        <v>-0.12554017130351874</v>
      </c>
      <c r="N111" s="16">
        <f>('Summary Data'!AK9-('Summary Data'!AK10*'Summary Data'!AK$39-'Summary Data'!AK27*'Summary Data'!AK$40)/17*$A111)</f>
        <v>-0.24804129110994258</v>
      </c>
      <c r="O111" s="16">
        <f>('Summary Data'!AL9-('Summary Data'!AL10*'Summary Data'!AL$39-'Summary Data'!AL27*'Summary Data'!AL$40)/17*$A111)</f>
        <v>0.21741245938867884</v>
      </c>
      <c r="P111" s="16">
        <f>('Summary Data'!AM9-('Summary Data'!AM10*'Summary Data'!AM$39-'Summary Data'!AM27*'Summary Data'!AM$40)/17*$A111)</f>
        <v>-0.020934351878741944</v>
      </c>
      <c r="Q111" s="16">
        <f>('Summary Data'!AN9-('Summary Data'!AN10*'Summary Data'!AN$39-'Summary Data'!AN27*'Summary Data'!AN$40)/17*$A111)</f>
        <v>0.23756797766566604</v>
      </c>
      <c r="R111" s="16">
        <f>('Summary Data'!AO9-('Summary Data'!AO10*'Summary Data'!AO$39-'Summary Data'!AO27*'Summary Data'!AO$40)/17*$A111)</f>
        <v>0.10854540846026742</v>
      </c>
      <c r="S111" s="16">
        <f>('Summary Data'!AP9-('Summary Data'!AP10*'Summary Data'!AP$39-'Summary Data'!AP27*'Summary Data'!AP$40)/17*$A111)</f>
        <v>0.02872088732879883</v>
      </c>
      <c r="T111" s="16">
        <f>('Summary Data'!AQ9-('Summary Data'!AQ10*'Summary Data'!AQ$39-'Summary Data'!AQ27*'Summary Data'!AQ$40)/17*$A111)</f>
        <v>-0.012017144305900486</v>
      </c>
      <c r="U111" s="16">
        <f>('Summary Data'!AR9-('Summary Data'!AR10*'Summary Data'!AR$39-'Summary Data'!AR27*'Summary Data'!AR$40)/17*$A111)</f>
        <v>-2.2699637622244864</v>
      </c>
      <c r="V111" s="82">
        <f>'Summary Data'!AS9</f>
        <v>0</v>
      </c>
    </row>
    <row r="112" spans="1:22" ht="11.25">
      <c r="A112" s="83">
        <v>6</v>
      </c>
      <c r="B112" s="16">
        <f>('Summary Data'!Y10-('Summary Data'!Y11*'Summary Data'!Y$39-'Summary Data'!Y28*'Summary Data'!Y$40)/17*$A112)</f>
        <v>-0.42895338479969586</v>
      </c>
      <c r="C112" s="16">
        <f>('Summary Data'!Z10-('Summary Data'!Z11*'Summary Data'!Z$39-'Summary Data'!Z28*'Summary Data'!Z$40)/17*$A112)</f>
        <v>0.11784001390265826</v>
      </c>
      <c r="D112" s="16">
        <f>('Summary Data'!AA10-('Summary Data'!AA11*'Summary Data'!AA$39-'Summary Data'!AA28*'Summary Data'!AA$40)/17*$A112)</f>
        <v>0.031849063689868236</v>
      </c>
      <c r="E112" s="16">
        <f>('Summary Data'!AB10-('Summary Data'!AB11*'Summary Data'!AB$39-'Summary Data'!AB28*'Summary Data'!AB$40)/17*$A112)</f>
        <v>0.009358733727273062</v>
      </c>
      <c r="F112" s="16">
        <f>('Summary Data'!AC10-('Summary Data'!AC11*'Summary Data'!AC$39-'Summary Data'!AC28*'Summary Data'!AC$40)/17*$A112)</f>
        <v>0.06638680215970297</v>
      </c>
      <c r="G112" s="16">
        <f>('Summary Data'!AD10-('Summary Data'!AD11*'Summary Data'!AD$39-'Summary Data'!AD28*'Summary Data'!AD$40)/17*$A112)</f>
        <v>-0.1163351860405095</v>
      </c>
      <c r="H112" s="16">
        <f>('Summary Data'!AE10-('Summary Data'!AE11*'Summary Data'!AE$39-'Summary Data'!AE28*'Summary Data'!AE$40)/17*$A112)</f>
        <v>-0.26916486043680365</v>
      </c>
      <c r="I112" s="16">
        <f>('Summary Data'!AF10-('Summary Data'!AF11*'Summary Data'!AF$39-'Summary Data'!AF28*'Summary Data'!AF$40)/17*$A112)</f>
        <v>0.03363683027769718</v>
      </c>
      <c r="J112" s="16">
        <f>('Summary Data'!AG10-('Summary Data'!AG11*'Summary Data'!AG$39-'Summary Data'!AG28*'Summary Data'!AG$40)/17*$A112)</f>
        <v>-0.03944875641863187</v>
      </c>
      <c r="K112" s="16">
        <f>('Summary Data'!AH10-('Summary Data'!AH11*'Summary Data'!AH$39-'Summary Data'!AH28*'Summary Data'!AH$40)/17*$A112)</f>
        <v>-0.046286472819735316</v>
      </c>
      <c r="L112" s="16">
        <f>('Summary Data'!AI10-('Summary Data'!AI11*'Summary Data'!AI$39-'Summary Data'!AI28*'Summary Data'!AI$40)/17*$A112)</f>
        <v>0.015249134296152336</v>
      </c>
      <c r="M112" s="16">
        <f>('Summary Data'!AJ10-('Summary Data'!AJ11*'Summary Data'!AJ$39-'Summary Data'!AJ28*'Summary Data'!AJ$40)/17*$A112)</f>
        <v>-0.03023563298663929</v>
      </c>
      <c r="N112" s="16">
        <f>('Summary Data'!AK10-('Summary Data'!AK11*'Summary Data'!AK$39-'Summary Data'!AK28*'Summary Data'!AK$40)/17*$A112)</f>
        <v>0.0018081229342282804</v>
      </c>
      <c r="O112" s="16">
        <f>('Summary Data'!AL10-('Summary Data'!AL11*'Summary Data'!AL$39-'Summary Data'!AL28*'Summary Data'!AL$40)/17*$A112)</f>
        <v>-0.0356064365665832</v>
      </c>
      <c r="P112" s="16">
        <f>('Summary Data'!AM10-('Summary Data'!AM11*'Summary Data'!AM$39-'Summary Data'!AM28*'Summary Data'!AM$40)/17*$A112)</f>
        <v>0.15505755454921244</v>
      </c>
      <c r="Q112" s="16">
        <f>('Summary Data'!AN10-('Summary Data'!AN11*'Summary Data'!AN$39-'Summary Data'!AN28*'Summary Data'!AN$40)/17*$A112)</f>
        <v>0.1112458056385652</v>
      </c>
      <c r="R112" s="16">
        <f>('Summary Data'!AO10-('Summary Data'!AO11*'Summary Data'!AO$39-'Summary Data'!AO28*'Summary Data'!AO$40)/17*$A112)</f>
        <v>-0.018199271270883645</v>
      </c>
      <c r="S112" s="16">
        <f>('Summary Data'!AP10-('Summary Data'!AP11*'Summary Data'!AP$39-'Summary Data'!AP28*'Summary Data'!AP$40)/17*$A112)</f>
        <v>0.04525461894391919</v>
      </c>
      <c r="T112" s="16">
        <f>('Summary Data'!AQ10-('Summary Data'!AQ11*'Summary Data'!AQ$39-'Summary Data'!AQ28*'Summary Data'!AQ$40)/17*$A112)</f>
        <v>0.11484551605717311</v>
      </c>
      <c r="U112" s="16">
        <f>('Summary Data'!AR10-('Summary Data'!AR11*'Summary Data'!AR$39-'Summary Data'!AR28*'Summary Data'!AR$40)/17*$A112)</f>
        <v>0.03708296228174248</v>
      </c>
      <c r="V112" s="82">
        <f>'Summary Data'!AS10</f>
        <v>0</v>
      </c>
    </row>
    <row r="113" spans="1:22" ht="11.25">
      <c r="A113" s="83">
        <v>7</v>
      </c>
      <c r="B113" s="16">
        <f>('Summary Data'!Y11-('Summary Data'!Y12*'Summary Data'!Y$39-'Summary Data'!Y29*'Summary Data'!Y$40)/17*$A113)</f>
        <v>1.2215863749074571</v>
      </c>
      <c r="C113" s="16">
        <f>('Summary Data'!Z11-('Summary Data'!Z12*'Summary Data'!Z$39-'Summary Data'!Z29*'Summary Data'!Z$40)/17*$A113)</f>
        <v>0.6020869947064557</v>
      </c>
      <c r="D113" s="16">
        <f>('Summary Data'!AA11-('Summary Data'!AA12*'Summary Data'!AA$39-'Summary Data'!AA29*'Summary Data'!AA$40)/17*$A113)</f>
        <v>0.7228967432122643</v>
      </c>
      <c r="E113" s="16">
        <f>('Summary Data'!AB11-('Summary Data'!AB12*'Summary Data'!AB$39-'Summary Data'!AB29*'Summary Data'!AB$40)/17*$A113)</f>
        <v>0.8341430978265604</v>
      </c>
      <c r="F113" s="16">
        <f>('Summary Data'!AC11-('Summary Data'!AC12*'Summary Data'!AC$39-'Summary Data'!AC29*'Summary Data'!AC$40)/17*$A113)</f>
        <v>0.9542761809031599</v>
      </c>
      <c r="G113" s="16">
        <f>('Summary Data'!AD11-('Summary Data'!AD12*'Summary Data'!AD$39-'Summary Data'!AD29*'Summary Data'!AD$40)/17*$A113)</f>
        <v>0.8947322828457431</v>
      </c>
      <c r="H113" s="16">
        <f>('Summary Data'!AE11-('Summary Data'!AE12*'Summary Data'!AE$39-'Summary Data'!AE29*'Summary Data'!AE$40)/17*$A113)</f>
        <v>0.8998288789379534</v>
      </c>
      <c r="I113" s="16">
        <f>('Summary Data'!AF11-('Summary Data'!AF12*'Summary Data'!AF$39-'Summary Data'!AF29*'Summary Data'!AF$40)/17*$A113)</f>
        <v>0.9508524599545723</v>
      </c>
      <c r="J113" s="16">
        <f>('Summary Data'!AG11-('Summary Data'!AG12*'Summary Data'!AG$39-'Summary Data'!AG29*'Summary Data'!AG$40)/17*$A113)</f>
        <v>0.9070691894080471</v>
      </c>
      <c r="K113" s="16">
        <f>('Summary Data'!AH11-('Summary Data'!AH12*'Summary Data'!AH$39-'Summary Data'!AH29*'Summary Data'!AH$40)/17*$A113)</f>
        <v>0.9423398411731286</v>
      </c>
      <c r="L113" s="16">
        <f>('Summary Data'!AI11-('Summary Data'!AI12*'Summary Data'!AI$39-'Summary Data'!AI29*'Summary Data'!AI$40)/17*$A113)</f>
        <v>0.859980693194484</v>
      </c>
      <c r="M113" s="16">
        <f>('Summary Data'!AJ11-('Summary Data'!AJ12*'Summary Data'!AJ$39-'Summary Data'!AJ29*'Summary Data'!AJ$40)/17*$A113)</f>
        <v>0.7312316905457499</v>
      </c>
      <c r="N113" s="16">
        <f>('Summary Data'!AK11-('Summary Data'!AK12*'Summary Data'!AK$39-'Summary Data'!AK29*'Summary Data'!AK$40)/17*$A113)</f>
        <v>0.8212193452942411</v>
      </c>
      <c r="O113" s="16">
        <f>('Summary Data'!AL11-('Summary Data'!AL12*'Summary Data'!AL$39-'Summary Data'!AL29*'Summary Data'!AL$40)/17*$A113)</f>
        <v>0.7982466460444755</v>
      </c>
      <c r="P113" s="16">
        <f>('Summary Data'!AM11-('Summary Data'!AM12*'Summary Data'!AM$39-'Summary Data'!AM29*'Summary Data'!AM$40)/17*$A113)</f>
        <v>0.8752710879681005</v>
      </c>
      <c r="Q113" s="16">
        <f>('Summary Data'!AN11-('Summary Data'!AN12*'Summary Data'!AN$39-'Summary Data'!AN29*'Summary Data'!AN$40)/17*$A113)</f>
        <v>0.8653043058005538</v>
      </c>
      <c r="R113" s="16">
        <f>('Summary Data'!AO11-('Summary Data'!AO12*'Summary Data'!AO$39-'Summary Data'!AO29*'Summary Data'!AO$40)/17*$A113)</f>
        <v>0.8404130846532379</v>
      </c>
      <c r="S113" s="16">
        <f>('Summary Data'!AP11-('Summary Data'!AP12*'Summary Data'!AP$39-'Summary Data'!AP29*'Summary Data'!AP$40)/17*$A113)</f>
        <v>0.8168050247988232</v>
      </c>
      <c r="T113" s="16">
        <f>('Summary Data'!AQ11-('Summary Data'!AQ12*'Summary Data'!AQ$39-'Summary Data'!AQ29*'Summary Data'!AQ$40)/17*$A113)</f>
        <v>0.8142188653401781</v>
      </c>
      <c r="U113" s="16">
        <f>('Summary Data'!AR11-('Summary Data'!AR12*'Summary Data'!AR$39-'Summary Data'!AR29*'Summary Data'!AR$40)/17*$A113)</f>
        <v>0.24918608818647722</v>
      </c>
      <c r="V113" s="82">
        <f>'Summary Data'!AS11</f>
        <v>0</v>
      </c>
    </row>
    <row r="114" spans="1:22" ht="11.25">
      <c r="A114" s="83">
        <v>8</v>
      </c>
      <c r="B114" s="16">
        <f>('Summary Data'!Y12-('Summary Data'!Y13*'Summary Data'!Y$39-'Summary Data'!Y30*'Summary Data'!Y$40)/17*$A114)</f>
        <v>-0.1043603854159907</v>
      </c>
      <c r="C114" s="16">
        <f>('Summary Data'!Z12-('Summary Data'!Z13*'Summary Data'!Z$39-'Summary Data'!Z30*'Summary Data'!Z$40)/17*$A114)</f>
        <v>0.00481156329544696</v>
      </c>
      <c r="D114" s="16">
        <f>('Summary Data'!AA12-('Summary Data'!AA13*'Summary Data'!AA$39-'Summary Data'!AA30*'Summary Data'!AA$40)/17*$A114)</f>
        <v>-0.054584587945649146</v>
      </c>
      <c r="E114" s="16">
        <f>('Summary Data'!AB12-('Summary Data'!AB13*'Summary Data'!AB$39-'Summary Data'!AB30*'Summary Data'!AB$40)/17*$A114)</f>
        <v>-0.049869142579668756</v>
      </c>
      <c r="F114" s="16">
        <f>('Summary Data'!AC12-('Summary Data'!AC13*'Summary Data'!AC$39-'Summary Data'!AC30*'Summary Data'!AC$40)/17*$A114)</f>
        <v>-0.03608075553249461</v>
      </c>
      <c r="G114" s="16">
        <f>('Summary Data'!AD12-('Summary Data'!AD13*'Summary Data'!AD$39-'Summary Data'!AD30*'Summary Data'!AD$40)/17*$A114)</f>
        <v>-0.019210641525877314</v>
      </c>
      <c r="H114" s="16">
        <f>('Summary Data'!AE12-('Summary Data'!AE13*'Summary Data'!AE$39-'Summary Data'!AE30*'Summary Data'!AE$40)/17*$A114)</f>
        <v>0.03251879247511772</v>
      </c>
      <c r="I114" s="16">
        <f>('Summary Data'!AF12-('Summary Data'!AF13*'Summary Data'!AF$39-'Summary Data'!AF30*'Summary Data'!AF$40)/17*$A114)</f>
        <v>0.03518416448676198</v>
      </c>
      <c r="J114" s="16">
        <f>('Summary Data'!AG12-('Summary Data'!AG13*'Summary Data'!AG$39-'Summary Data'!AG30*'Summary Data'!AG$40)/17*$A114)</f>
        <v>-0.009656028506872381</v>
      </c>
      <c r="K114" s="16">
        <f>('Summary Data'!AH12-('Summary Data'!AH13*'Summary Data'!AH$39-'Summary Data'!AH30*'Summary Data'!AH$40)/17*$A114)</f>
        <v>0.014397497081874029</v>
      </c>
      <c r="L114" s="16">
        <f>('Summary Data'!AI12-('Summary Data'!AI13*'Summary Data'!AI$39-'Summary Data'!AI30*'Summary Data'!AI$40)/17*$A114)</f>
        <v>0.0037548079461357277</v>
      </c>
      <c r="M114" s="16">
        <f>('Summary Data'!AJ12-('Summary Data'!AJ13*'Summary Data'!AJ$39-'Summary Data'!AJ30*'Summary Data'!AJ$40)/17*$A114)</f>
        <v>-0.016551214559664164</v>
      </c>
      <c r="N114" s="16">
        <f>('Summary Data'!AK12-('Summary Data'!AK13*'Summary Data'!AK$39-'Summary Data'!AK30*'Summary Data'!AK$40)/17*$A114)</f>
        <v>-0.0159483896437735</v>
      </c>
      <c r="O114" s="16">
        <f>('Summary Data'!AL12-('Summary Data'!AL13*'Summary Data'!AL$39-'Summary Data'!AL30*'Summary Data'!AL$40)/17*$A114)</f>
        <v>-0.02272307579740274</v>
      </c>
      <c r="P114" s="16">
        <f>('Summary Data'!AM12-('Summary Data'!AM13*'Summary Data'!AM$39-'Summary Data'!AM30*'Summary Data'!AM$40)/17*$A114)</f>
        <v>0.08716172944756437</v>
      </c>
      <c r="Q114" s="16">
        <f>('Summary Data'!AN12-('Summary Data'!AN13*'Summary Data'!AN$39-'Summary Data'!AN30*'Summary Data'!AN$40)/17*$A114)</f>
        <v>-0.0014035683418191364</v>
      </c>
      <c r="R114" s="16">
        <f>('Summary Data'!AO12-('Summary Data'!AO13*'Summary Data'!AO$39-'Summary Data'!AO30*'Summary Data'!AO$40)/17*$A114)</f>
        <v>-0.01903728656491739</v>
      </c>
      <c r="S114" s="16">
        <f>('Summary Data'!AP12-('Summary Data'!AP13*'Summary Data'!AP$39-'Summary Data'!AP30*'Summary Data'!AP$40)/17*$A114)</f>
        <v>-0.007155464777985138</v>
      </c>
      <c r="T114" s="16">
        <f>('Summary Data'!AQ12-('Summary Data'!AQ13*'Summary Data'!AQ$39-'Summary Data'!AQ30*'Summary Data'!AQ$40)/17*$A114)</f>
        <v>-0.0017953817845679128</v>
      </c>
      <c r="U114" s="16">
        <f>('Summary Data'!AR12-('Summary Data'!AR13*'Summary Data'!AR$39-'Summary Data'!AR30*'Summary Data'!AR$40)/17*$A114)</f>
        <v>-0.006156271351215653</v>
      </c>
      <c r="V114" s="82">
        <f>'Summary Data'!AS12</f>
        <v>0</v>
      </c>
    </row>
    <row r="115" spans="1:22" ht="11.25">
      <c r="A115" s="83">
        <v>9</v>
      </c>
      <c r="B115" s="16">
        <f>('Summary Data'!Y13-('Summary Data'!Y14*'Summary Data'!Y$39-'Summary Data'!Y31*'Summary Data'!Y$40)/17*$A115)</f>
        <v>0.06794011172511957</v>
      </c>
      <c r="C115" s="16">
        <f>('Summary Data'!Z13-('Summary Data'!Z14*'Summary Data'!Z$39-'Summary Data'!Z31*'Summary Data'!Z$40)/17*$A115)</f>
        <v>0.27777256356859875</v>
      </c>
      <c r="D115" s="16">
        <f>('Summary Data'!AA13-('Summary Data'!AA14*'Summary Data'!AA$39-'Summary Data'!AA31*'Summary Data'!AA$40)/17*$A115)</f>
        <v>0.28384236322764955</v>
      </c>
      <c r="E115" s="16">
        <f>('Summary Data'!AB13-('Summary Data'!AB14*'Summary Data'!AB$39-'Summary Data'!AB31*'Summary Data'!AB$40)/17*$A115)</f>
        <v>0.26200939343821605</v>
      </c>
      <c r="F115" s="16">
        <f>('Summary Data'!AC13-('Summary Data'!AC14*'Summary Data'!AC$39-'Summary Data'!AC31*'Summary Data'!AC$40)/17*$A115)</f>
        <v>0.2324767743061979</v>
      </c>
      <c r="G115" s="16">
        <f>('Summary Data'!AD13-('Summary Data'!AD14*'Summary Data'!AD$39-'Summary Data'!AD31*'Summary Data'!AD$40)/17*$A115)</f>
        <v>0.24410635928825533</v>
      </c>
      <c r="H115" s="16">
        <f>('Summary Data'!AE13-('Summary Data'!AE14*'Summary Data'!AE$39-'Summary Data'!AE31*'Summary Data'!AE$40)/17*$A115)</f>
        <v>0.23879650551479523</v>
      </c>
      <c r="I115" s="16">
        <f>('Summary Data'!AF13-('Summary Data'!AF14*'Summary Data'!AF$39-'Summary Data'!AF31*'Summary Data'!AF$40)/17*$A115)</f>
        <v>0.26402960094742495</v>
      </c>
      <c r="J115" s="16">
        <f>('Summary Data'!AG13-('Summary Data'!AG14*'Summary Data'!AG$39-'Summary Data'!AG31*'Summary Data'!AG$40)/17*$A115)</f>
        <v>0.27807284924137354</v>
      </c>
      <c r="K115" s="16">
        <f>('Summary Data'!AH13-('Summary Data'!AH14*'Summary Data'!AH$39-'Summary Data'!AH31*'Summary Data'!AH$40)/17*$A115)</f>
        <v>0.2746554886209413</v>
      </c>
      <c r="L115" s="16">
        <f>('Summary Data'!AI13-('Summary Data'!AI14*'Summary Data'!AI$39-'Summary Data'!AI31*'Summary Data'!AI$40)/17*$A115)</f>
        <v>0.2588437494960159</v>
      </c>
      <c r="M115" s="16">
        <f>('Summary Data'!AJ13-('Summary Data'!AJ14*'Summary Data'!AJ$39-'Summary Data'!AJ31*'Summary Data'!AJ$40)/17*$A115)</f>
        <v>0.2812029927916049</v>
      </c>
      <c r="N115" s="16">
        <f>('Summary Data'!AK13-('Summary Data'!AK14*'Summary Data'!AK$39-'Summary Data'!AK31*'Summary Data'!AK$40)/17*$A115)</f>
        <v>0.2632585652104999</v>
      </c>
      <c r="O115" s="16">
        <f>('Summary Data'!AL13-('Summary Data'!AL14*'Summary Data'!AL$39-'Summary Data'!AL31*'Summary Data'!AL$40)/17*$A115)</f>
        <v>0.2936561883166868</v>
      </c>
      <c r="P115" s="16">
        <f>('Summary Data'!AM13-('Summary Data'!AM14*'Summary Data'!AM$39-'Summary Data'!AM31*'Summary Data'!AM$40)/17*$A115)</f>
        <v>0.29297880047437863</v>
      </c>
      <c r="Q115" s="16">
        <f>('Summary Data'!AN13-('Summary Data'!AN14*'Summary Data'!AN$39-'Summary Data'!AN31*'Summary Data'!AN$40)/17*$A115)</f>
        <v>0.2464724222096463</v>
      </c>
      <c r="R115" s="16">
        <f>('Summary Data'!AO13-('Summary Data'!AO14*'Summary Data'!AO$39-'Summary Data'!AO31*'Summary Data'!AO$40)/17*$A115)</f>
        <v>0.23867732749564965</v>
      </c>
      <c r="S115" s="16">
        <f>('Summary Data'!AP13-('Summary Data'!AP14*'Summary Data'!AP$39-'Summary Data'!AP31*'Summary Data'!AP$40)/17*$A115)</f>
        <v>0.2999165757321618</v>
      </c>
      <c r="T115" s="16">
        <f>('Summary Data'!AQ13-('Summary Data'!AQ14*'Summary Data'!AQ$39-'Summary Data'!AQ31*'Summary Data'!AQ$40)/17*$A115)</f>
        <v>0.3137030876060235</v>
      </c>
      <c r="U115" s="16">
        <f>('Summary Data'!AR13-('Summary Data'!AR14*'Summary Data'!AR$39-'Summary Data'!AR31*'Summary Data'!AR$40)/17*$A115)</f>
        <v>0.14728741672433254</v>
      </c>
      <c r="V115" s="82">
        <f>'Summary Data'!AS13</f>
        <v>0</v>
      </c>
    </row>
    <row r="116" spans="1:22" ht="11.25">
      <c r="A116" s="83">
        <v>10</v>
      </c>
      <c r="B116" s="16">
        <f>('Summary Data'!Y14-('Summary Data'!Y15*'Summary Data'!Y$39-'Summary Data'!Y32*'Summary Data'!Y$40)/17*$A116)</f>
        <v>2.7755575615628914E-17</v>
      </c>
      <c r="C116" s="16">
        <f>('Summary Data'!Z14-('Summary Data'!Z15*'Summary Data'!Z$39-'Summary Data'!Z32*'Summary Data'!Z$40)/17*$A116)</f>
        <v>0</v>
      </c>
      <c r="D116" s="16">
        <f>('Summary Data'!AA14-('Summary Data'!AA15*'Summary Data'!AA$39-'Summary Data'!AA32*'Summary Data'!AA$40)/17*$A116)</f>
        <v>0</v>
      </c>
      <c r="E116" s="16">
        <f>('Summary Data'!AB14-('Summary Data'!AB15*'Summary Data'!AB$39-'Summary Data'!AB32*'Summary Data'!AB$40)/17*$A116)</f>
        <v>6.938893903907228E-18</v>
      </c>
      <c r="F116" s="16">
        <f>('Summary Data'!AC14-('Summary Data'!AC15*'Summary Data'!AC$39-'Summary Data'!AC32*'Summary Data'!AC$40)/17*$A116)</f>
        <v>0</v>
      </c>
      <c r="G116" s="16">
        <f>('Summary Data'!AD14-('Summary Data'!AD15*'Summary Data'!AD$39-'Summary Data'!AD32*'Summary Data'!AD$40)/17*$A116)</f>
        <v>1.2468324983583301E-18</v>
      </c>
      <c r="H116" s="16">
        <f>('Summary Data'!AE14-('Summary Data'!AE15*'Summary Data'!AE$39-'Summary Data'!AE32*'Summary Data'!AE$40)/17*$A116)</f>
        <v>-3.469446951953614E-18</v>
      </c>
      <c r="I116" s="16">
        <f>('Summary Data'!AF14-('Summary Data'!AF15*'Summary Data'!AF$39-'Summary Data'!AF32*'Summary Data'!AF$40)/17*$A116)</f>
        <v>0</v>
      </c>
      <c r="J116" s="16">
        <f>('Summary Data'!AG14-('Summary Data'!AG15*'Summary Data'!AG$39-'Summary Data'!AG32*'Summary Data'!AG$40)/17*$A116)</f>
        <v>1.3877787807814457E-17</v>
      </c>
      <c r="K116" s="16">
        <f>('Summary Data'!AH14-('Summary Data'!AH15*'Summary Data'!AH$39-'Summary Data'!AH32*'Summary Data'!AH$40)/17*$A116)</f>
        <v>0</v>
      </c>
      <c r="L116" s="16">
        <f>('Summary Data'!AI14-('Summary Data'!AI15*'Summary Data'!AI$39-'Summary Data'!AI32*'Summary Data'!AI$40)/17*$A116)</f>
        <v>-1.3877787807814457E-17</v>
      </c>
      <c r="M116" s="16">
        <f>('Summary Data'!AJ14-('Summary Data'!AJ15*'Summary Data'!AJ$39-'Summary Data'!AJ32*'Summary Data'!AJ$40)/17*$A116)</f>
        <v>-1.3877787807814457E-17</v>
      </c>
      <c r="N116" s="16">
        <f>('Summary Data'!AK14-('Summary Data'!AK15*'Summary Data'!AK$39-'Summary Data'!AK32*'Summary Data'!AK$40)/17*$A116)</f>
        <v>-3.469446951953614E-18</v>
      </c>
      <c r="O116" s="16">
        <f>('Summary Data'!AL14-('Summary Data'!AL15*'Summary Data'!AL$39-'Summary Data'!AL32*'Summary Data'!AL$40)/17*$A116)</f>
        <v>1.734723475976807E-18</v>
      </c>
      <c r="P116" s="16">
        <f>('Summary Data'!AM14-('Summary Data'!AM15*'Summary Data'!AM$39-'Summary Data'!AM32*'Summary Data'!AM$40)/17*$A116)</f>
        <v>-3.469446951953614E-18</v>
      </c>
      <c r="Q116" s="16">
        <f>('Summary Data'!AN14-('Summary Data'!AN15*'Summary Data'!AN$39-'Summary Data'!AN32*'Summary Data'!AN$40)/17*$A116)</f>
        <v>0</v>
      </c>
      <c r="R116" s="16">
        <f>('Summary Data'!AO14-('Summary Data'!AO15*'Summary Data'!AO$39-'Summary Data'!AO32*'Summary Data'!AO$40)/17*$A116)</f>
        <v>3.469446951953614E-18</v>
      </c>
      <c r="S116" s="16">
        <f>('Summary Data'!AP14-('Summary Data'!AP15*'Summary Data'!AP$39-'Summary Data'!AP32*'Summary Data'!AP$40)/17*$A116)</f>
        <v>0</v>
      </c>
      <c r="T116" s="16">
        <f>('Summary Data'!AQ14-('Summary Data'!AQ15*'Summary Data'!AQ$39-'Summary Data'!AQ32*'Summary Data'!AQ$40)/17*$A116)</f>
        <v>0</v>
      </c>
      <c r="U116" s="16">
        <f>('Summary Data'!AR14-('Summary Data'!AR15*'Summary Data'!AR$39-'Summary Data'!AR32*'Summary Data'!AR$40)/17*$A116)</f>
        <v>0</v>
      </c>
      <c r="V116" s="82">
        <f>'Summary Data'!AS14</f>
        <v>0</v>
      </c>
    </row>
    <row r="117" spans="1:22" ht="11.25">
      <c r="A117" s="83">
        <v>11</v>
      </c>
      <c r="B117" s="16">
        <f>('Summary Data'!Y15-('Summary Data'!Y16*'Summary Data'!Y$39-'Summary Data'!Y33*'Summary Data'!Y$40)/17*$A117)</f>
        <v>0.4014655361774491</v>
      </c>
      <c r="C117" s="16">
        <f>('Summary Data'!Z15-('Summary Data'!Z16*'Summary Data'!Z$39-'Summary Data'!Z33*'Summary Data'!Z$40)/17*$A117)</f>
        <v>0.7486992621410334</v>
      </c>
      <c r="D117" s="16">
        <f>('Summary Data'!AA15-('Summary Data'!AA16*'Summary Data'!AA$39-'Summary Data'!AA33*'Summary Data'!AA$40)/17*$A117)</f>
        <v>0.7428806823695672</v>
      </c>
      <c r="E117" s="16">
        <f>('Summary Data'!AB15-('Summary Data'!AB16*'Summary Data'!AB$39-'Summary Data'!AB33*'Summary Data'!AB$40)/17*$A117)</f>
        <v>0.7458313260312078</v>
      </c>
      <c r="F117" s="16">
        <f>('Summary Data'!AC15-('Summary Data'!AC16*'Summary Data'!AC$39-'Summary Data'!AC33*'Summary Data'!AC$40)/17*$A117)</f>
        <v>0.7446298516771663</v>
      </c>
      <c r="G117" s="16">
        <f>('Summary Data'!AD15-('Summary Data'!AD16*'Summary Data'!AD$39-'Summary Data'!AD33*'Summary Data'!AD$40)/17*$A117)</f>
        <v>0.7548908341682372</v>
      </c>
      <c r="H117" s="16">
        <f>('Summary Data'!AE15-('Summary Data'!AE16*'Summary Data'!AE$39-'Summary Data'!AE33*'Summary Data'!AE$40)/17*$A117)</f>
        <v>0.7513672573760084</v>
      </c>
      <c r="I117" s="16">
        <f>('Summary Data'!AF15-('Summary Data'!AF16*'Summary Data'!AF$39-'Summary Data'!AF33*'Summary Data'!AF$40)/17*$A117)</f>
        <v>0.7405605044765408</v>
      </c>
      <c r="J117" s="16">
        <f>('Summary Data'!AG15-('Summary Data'!AG16*'Summary Data'!AG$39-'Summary Data'!AG33*'Summary Data'!AG$40)/17*$A117)</f>
        <v>0.7473645029982534</v>
      </c>
      <c r="K117" s="16">
        <f>('Summary Data'!AH15-('Summary Data'!AH16*'Summary Data'!AH$39-'Summary Data'!AH33*'Summary Data'!AH$40)/17*$A117)</f>
        <v>0.7435472139886192</v>
      </c>
      <c r="L117" s="16">
        <f>('Summary Data'!AI15-('Summary Data'!AI16*'Summary Data'!AI$39-'Summary Data'!AI33*'Summary Data'!AI$40)/17*$A117)</f>
        <v>0.7458895905889356</v>
      </c>
      <c r="M117" s="16">
        <f>('Summary Data'!AJ15-('Summary Data'!AJ16*'Summary Data'!AJ$39-'Summary Data'!AJ33*'Summary Data'!AJ$40)/17*$A117)</f>
        <v>0.7570432768644926</v>
      </c>
      <c r="N117" s="16">
        <f>('Summary Data'!AK15-('Summary Data'!AK16*'Summary Data'!AK$39-'Summary Data'!AK33*'Summary Data'!AK$40)/17*$A117)</f>
        <v>0.7507399804801594</v>
      </c>
      <c r="O117" s="16">
        <f>('Summary Data'!AL15-('Summary Data'!AL16*'Summary Data'!AL$39-'Summary Data'!AL33*'Summary Data'!AL$40)/17*$A117)</f>
        <v>0.7631741871468287</v>
      </c>
      <c r="P117" s="16">
        <f>('Summary Data'!AM15-('Summary Data'!AM16*'Summary Data'!AM$39-'Summary Data'!AM33*'Summary Data'!AM$40)/17*$A117)</f>
        <v>0.7483327039729968</v>
      </c>
      <c r="Q117" s="16">
        <f>('Summary Data'!AN15-('Summary Data'!AN16*'Summary Data'!AN$39-'Summary Data'!AN33*'Summary Data'!AN$40)/17*$A117)</f>
        <v>0.7503516995250529</v>
      </c>
      <c r="R117" s="16">
        <f>('Summary Data'!AO15-('Summary Data'!AO16*'Summary Data'!AO$39-'Summary Data'!AO33*'Summary Data'!AO$40)/17*$A117)</f>
        <v>0.7450609687909837</v>
      </c>
      <c r="S117" s="16">
        <f>('Summary Data'!AP15-('Summary Data'!AP16*'Summary Data'!AP$39-'Summary Data'!AP33*'Summary Data'!AP$40)/17*$A117)</f>
        <v>0.7569789286698853</v>
      </c>
      <c r="T117" s="16">
        <f>('Summary Data'!AQ15-('Summary Data'!AQ16*'Summary Data'!AQ$39-'Summary Data'!AQ33*'Summary Data'!AQ$40)/17*$A117)</f>
        <v>0.7589882275510064</v>
      </c>
      <c r="U117" s="16">
        <f>('Summary Data'!AR15-('Summary Data'!AR16*'Summary Data'!AR$39-'Summary Data'!AR33*'Summary Data'!AR$40)/17*$A117)</f>
        <v>0.36477357085698353</v>
      </c>
      <c r="V117" s="82">
        <f>'Summary Data'!AS15</f>
        <v>0</v>
      </c>
    </row>
    <row r="118" spans="1:23" ht="11.25">
      <c r="A118" s="83">
        <v>12</v>
      </c>
      <c r="B118" s="16">
        <f>('Summary Data'!Y16-('Summary Data'!Y17*'Summary Data'!Y$39-'Summary Data'!Y34*'Summary Data'!Y$40)/17*$A118)*10</f>
        <v>-0.05406402452954949</v>
      </c>
      <c r="C118" s="16">
        <f>('Summary Data'!Z16-('Summary Data'!Z17*'Summary Data'!Z$39-'Summary Data'!Z34*'Summary Data'!Z$40)/17*$A118)*10</f>
        <v>-0.029558068812043682</v>
      </c>
      <c r="D118" s="16">
        <f>('Summary Data'!AA16-('Summary Data'!AA17*'Summary Data'!AA$39-'Summary Data'!AA34*'Summary Data'!AA$40)/17*$A118)*10</f>
        <v>-0.016656671971802046</v>
      </c>
      <c r="E118" s="16">
        <f>('Summary Data'!AB16-('Summary Data'!AB17*'Summary Data'!AB$39-'Summary Data'!AB34*'Summary Data'!AB$40)/17*$A118)*10</f>
        <v>0.012064709235115514</v>
      </c>
      <c r="F118" s="16">
        <f>('Summary Data'!AC16-('Summary Data'!AC17*'Summary Data'!AC$39-'Summary Data'!AC34*'Summary Data'!AC$40)/17*$A118)*10</f>
        <v>0.023356410712696778</v>
      </c>
      <c r="G118" s="16">
        <f>('Summary Data'!AD16-('Summary Data'!AD17*'Summary Data'!AD$39-'Summary Data'!AD34*'Summary Data'!AD$40)/17*$A118)*10</f>
        <v>0.02214074333861199</v>
      </c>
      <c r="H118" s="16">
        <f>('Summary Data'!AE16-('Summary Data'!AE17*'Summary Data'!AE$39-'Summary Data'!AE34*'Summary Data'!AE$40)/17*$A118)*10</f>
        <v>-0.08624918242511284</v>
      </c>
      <c r="I118" s="16">
        <f>('Summary Data'!AF16-('Summary Data'!AF17*'Summary Data'!AF$39-'Summary Data'!AF34*'Summary Data'!AF$40)/17*$A118)*10</f>
        <v>-0.05230321829405218</v>
      </c>
      <c r="J118" s="16">
        <f>('Summary Data'!AG16-('Summary Data'!AG17*'Summary Data'!AG$39-'Summary Data'!AG34*'Summary Data'!AG$40)/17*$A118)*10</f>
        <v>-0.006609445949040289</v>
      </c>
      <c r="K118" s="16">
        <f>('Summary Data'!AH16-('Summary Data'!AH17*'Summary Data'!AH$39-'Summary Data'!AH34*'Summary Data'!AH$40)/17*$A118)*10</f>
        <v>-0.05617762930097765</v>
      </c>
      <c r="L118" s="16">
        <f>('Summary Data'!AI16-('Summary Data'!AI17*'Summary Data'!AI$39-'Summary Data'!AI34*'Summary Data'!AI$40)/17*$A118)*10</f>
        <v>-0.0015477167643478291</v>
      </c>
      <c r="M118" s="16">
        <f>('Summary Data'!AJ16-('Summary Data'!AJ17*'Summary Data'!AJ$39-'Summary Data'!AJ34*'Summary Data'!AJ$40)/17*$A118)*10</f>
        <v>0.016361418661291708</v>
      </c>
      <c r="N118" s="16">
        <f>('Summary Data'!AK16-('Summary Data'!AK17*'Summary Data'!AK$39-'Summary Data'!AK34*'Summary Data'!AK$40)/17*$A118)*10</f>
        <v>-0.017707249918657957</v>
      </c>
      <c r="O118" s="16">
        <f>('Summary Data'!AL16-('Summary Data'!AL17*'Summary Data'!AL$39-'Summary Data'!AL34*'Summary Data'!AL$40)/17*$A118)*10</f>
        <v>-0.009933936148195396</v>
      </c>
      <c r="P118" s="16">
        <f>('Summary Data'!AM16-('Summary Data'!AM17*'Summary Data'!AM$39-'Summary Data'!AM34*'Summary Data'!AM$40)/17*$A118)*10</f>
        <v>-0.044161635671200405</v>
      </c>
      <c r="Q118" s="16">
        <f>('Summary Data'!AN16-('Summary Data'!AN17*'Summary Data'!AN$39-'Summary Data'!AN34*'Summary Data'!AN$40)/17*$A118)*10</f>
        <v>0.01908290766549371</v>
      </c>
      <c r="R118" s="16">
        <f>('Summary Data'!AO16-('Summary Data'!AO17*'Summary Data'!AO$39-'Summary Data'!AO34*'Summary Data'!AO$40)/17*$A118)*10</f>
        <v>0.028171326898236027</v>
      </c>
      <c r="S118" s="16">
        <f>('Summary Data'!AP16-('Summary Data'!AP17*'Summary Data'!AP$39-'Summary Data'!AP34*'Summary Data'!AP$40)/17*$A118)*10</f>
        <v>0.019845234062102243</v>
      </c>
      <c r="T118" s="16">
        <f>('Summary Data'!AQ16-('Summary Data'!AQ17*'Summary Data'!AQ$39-'Summary Data'!AQ34*'Summary Data'!AQ$40)/17*$A118)*10</f>
        <v>0.003940322765870908</v>
      </c>
      <c r="U118" s="16">
        <f>('Summary Data'!AR16-('Summary Data'!AR17*'Summary Data'!AR$39-'Summary Data'!AR34*'Summary Data'!AR$40)/17*$A118)*10</f>
        <v>0.0675246713410682</v>
      </c>
      <c r="V118" s="82">
        <f>'Summary Data'!AS16*10</f>
        <v>0</v>
      </c>
      <c r="W118" s="42" t="s">
        <v>90</v>
      </c>
    </row>
    <row r="119" spans="1:23" ht="11.25">
      <c r="A119" s="83">
        <v>13</v>
      </c>
      <c r="B119" s="16">
        <f>('Summary Data'!Y17-('Summary Data'!Y18*'Summary Data'!Y$39-'Summary Data'!Y35*'Summary Data'!Y$40)/17*$A119)*10</f>
        <v>0.5592463929805446</v>
      </c>
      <c r="C119" s="16">
        <f>('Summary Data'!Z17-('Summary Data'!Z18*'Summary Data'!Z$39-'Summary Data'!Z35*'Summary Data'!Z$40)/17*$A119)*10</f>
        <v>0.8011538633553215</v>
      </c>
      <c r="D119" s="16">
        <f>('Summary Data'!AA17-('Summary Data'!AA18*'Summary Data'!AA$39-'Summary Data'!AA35*'Summary Data'!AA$40)/17*$A119)*10</f>
        <v>0.7728058440549836</v>
      </c>
      <c r="E119" s="16">
        <f>('Summary Data'!AB17-('Summary Data'!AB18*'Summary Data'!AB$39-'Summary Data'!AB35*'Summary Data'!AB$40)/17*$A119)*10</f>
        <v>0.7971661506523686</v>
      </c>
      <c r="F119" s="16">
        <f>('Summary Data'!AC17-('Summary Data'!AC18*'Summary Data'!AC$39-'Summary Data'!AC35*'Summary Data'!AC$40)/17*$A119)*10</f>
        <v>0.8059746725759678</v>
      </c>
      <c r="G119" s="16">
        <f>('Summary Data'!AD17-('Summary Data'!AD18*'Summary Data'!AD$39-'Summary Data'!AD35*'Summary Data'!AD$40)/17*$A119)*10</f>
        <v>0.8310785739755462</v>
      </c>
      <c r="H119" s="16">
        <f>('Summary Data'!AE17-('Summary Data'!AE18*'Summary Data'!AE$39-'Summary Data'!AE35*'Summary Data'!AE$40)/17*$A119)*10</f>
        <v>0.8100380153400034</v>
      </c>
      <c r="I119" s="16">
        <f>('Summary Data'!AF17-('Summary Data'!AF18*'Summary Data'!AF$39-'Summary Data'!AF35*'Summary Data'!AF$40)/17*$A119)*10</f>
        <v>0.7950727085669035</v>
      </c>
      <c r="J119" s="16">
        <f>('Summary Data'!AG17-('Summary Data'!AG18*'Summary Data'!AG$39-'Summary Data'!AG35*'Summary Data'!AG$40)/17*$A119)*10</f>
        <v>0.7845262849197088</v>
      </c>
      <c r="K119" s="16">
        <f>('Summary Data'!AH17-('Summary Data'!AH18*'Summary Data'!AH$39-'Summary Data'!AH35*'Summary Data'!AH$40)/17*$A119)*10</f>
        <v>0.7235924356725341</v>
      </c>
      <c r="L119" s="16">
        <f>('Summary Data'!AI17-('Summary Data'!AI18*'Summary Data'!AI$39-'Summary Data'!AI35*'Summary Data'!AI$40)/17*$A119)*10</f>
        <v>0.8085561188259381</v>
      </c>
      <c r="M119" s="16">
        <f>('Summary Data'!AJ17-('Summary Data'!AJ18*'Summary Data'!AJ$39-'Summary Data'!AJ35*'Summary Data'!AJ$40)/17*$A119)*10</f>
        <v>0.7777599720389887</v>
      </c>
      <c r="N119" s="16">
        <f>('Summary Data'!AK17-('Summary Data'!AK18*'Summary Data'!AK$39-'Summary Data'!AK35*'Summary Data'!AK$40)/17*$A119)*10</f>
        <v>0.815746987248377</v>
      </c>
      <c r="O119" s="16">
        <f>('Summary Data'!AL17-('Summary Data'!AL18*'Summary Data'!AL$39-'Summary Data'!AL35*'Summary Data'!AL$40)/17*$A119)*10</f>
        <v>0.759300168943624</v>
      </c>
      <c r="P119" s="16">
        <f>('Summary Data'!AM17-('Summary Data'!AM18*'Summary Data'!AM$39-'Summary Data'!AM35*'Summary Data'!AM$40)/17*$A119)*10</f>
        <v>0.747373794649242</v>
      </c>
      <c r="Q119" s="16">
        <f>('Summary Data'!AN17-('Summary Data'!AN18*'Summary Data'!AN$39-'Summary Data'!AN35*'Summary Data'!AN$40)/17*$A119)*10</f>
        <v>0.8166409120293799</v>
      </c>
      <c r="R119" s="16">
        <f>('Summary Data'!AO17-('Summary Data'!AO18*'Summary Data'!AO$39-'Summary Data'!AO35*'Summary Data'!AO$40)/17*$A119)*10</f>
        <v>0.8372801628585074</v>
      </c>
      <c r="S119" s="16">
        <f>('Summary Data'!AP17-('Summary Data'!AP18*'Summary Data'!AP$39-'Summary Data'!AP35*'Summary Data'!AP$40)/17*$A119)*10</f>
        <v>0.817250888112957</v>
      </c>
      <c r="T119" s="16">
        <f>('Summary Data'!AQ17-('Summary Data'!AQ18*'Summary Data'!AQ$39-'Summary Data'!AQ35*'Summary Data'!AQ$40)/17*$A119)*10</f>
        <v>0.8542429124709212</v>
      </c>
      <c r="U119" s="16">
        <f>('Summary Data'!AR17-('Summary Data'!AR18*'Summary Data'!AR$39-'Summary Data'!AR35*'Summary Data'!AR$40)/17*$A119)*10</f>
        <v>0.2780738847104567</v>
      </c>
      <c r="V119" s="82">
        <f>'Summary Data'!AS17*10</f>
        <v>0</v>
      </c>
      <c r="W119" s="42" t="s">
        <v>90</v>
      </c>
    </row>
    <row r="120" spans="1:23" ht="11.25">
      <c r="A120" s="83">
        <v>14</v>
      </c>
      <c r="B120" s="16">
        <f>('Summary Data'!Y18-('Summary Data'!Y19*'Summary Data'!Y$39-'Summary Data'!Y36*'Summary Data'!Y$40)/17*$A120)*10</f>
        <v>-0.015291713604718114</v>
      </c>
      <c r="C120" s="16">
        <f>('Summary Data'!Z18-('Summary Data'!Z19*'Summary Data'!Z$39-'Summary Data'!Z36*'Summary Data'!Z$40)/17*$A120)*10</f>
        <v>-0.006288327816363539</v>
      </c>
      <c r="D120" s="16">
        <f>('Summary Data'!AA18-('Summary Data'!AA19*'Summary Data'!AA$39-'Summary Data'!AA36*'Summary Data'!AA$40)/17*$A120)*10</f>
        <v>0.007945659549618391</v>
      </c>
      <c r="E120" s="16">
        <f>('Summary Data'!AB18-('Summary Data'!AB19*'Summary Data'!AB$39-'Summary Data'!AB36*'Summary Data'!AB$40)/17*$A120)*10</f>
        <v>-0.00452510477114709</v>
      </c>
      <c r="F120" s="16">
        <f>('Summary Data'!AC18-('Summary Data'!AC19*'Summary Data'!AC$39-'Summary Data'!AC36*'Summary Data'!AC$40)/17*$A120)*10</f>
        <v>-0.005215694579236976</v>
      </c>
      <c r="G120" s="16">
        <f>('Summary Data'!AD18-('Summary Data'!AD19*'Summary Data'!AD$39-'Summary Data'!AD36*'Summary Data'!AD$40)/17*$A120)*10</f>
        <v>-0.018602842939751566</v>
      </c>
      <c r="H120" s="16">
        <f>('Summary Data'!AE18-('Summary Data'!AE19*'Summary Data'!AE$39-'Summary Data'!AE36*'Summary Data'!AE$40)/17*$A120)*10</f>
        <v>-0.05812575009039521</v>
      </c>
      <c r="I120" s="16">
        <f>('Summary Data'!AF18-('Summary Data'!AF19*'Summary Data'!AF$39-'Summary Data'!AF36*'Summary Data'!AF$40)/17*$A120)*10</f>
        <v>0.007648085333135501</v>
      </c>
      <c r="J120" s="16">
        <f>('Summary Data'!AG18-('Summary Data'!AG19*'Summary Data'!AG$39-'Summary Data'!AG36*'Summary Data'!AG$40)/17*$A120)*10</f>
        <v>-0.007265722788638573</v>
      </c>
      <c r="K120" s="16">
        <f>('Summary Data'!AH18-('Summary Data'!AH19*'Summary Data'!AH$39-'Summary Data'!AH36*'Summary Data'!AH$40)/17*$A120)*10</f>
        <v>-0.03552423323692889</v>
      </c>
      <c r="L120" s="16">
        <f>('Summary Data'!AI18-('Summary Data'!AI19*'Summary Data'!AI$39-'Summary Data'!AI36*'Summary Data'!AI$40)/17*$A120)*10</f>
        <v>-0.016528803396563433</v>
      </c>
      <c r="M120" s="16">
        <f>('Summary Data'!AJ18-('Summary Data'!AJ19*'Summary Data'!AJ$39-'Summary Data'!AJ36*'Summary Data'!AJ$40)/17*$A120)*10</f>
        <v>9.909853140041905E-06</v>
      </c>
      <c r="N120" s="16">
        <f>('Summary Data'!AK18-('Summary Data'!AK19*'Summary Data'!AK$39-'Summary Data'!AK36*'Summary Data'!AK$40)/17*$A120)*10</f>
        <v>-0.008346273579042728</v>
      </c>
      <c r="O120" s="16">
        <f>('Summary Data'!AL18-('Summary Data'!AL19*'Summary Data'!AL$39-'Summary Data'!AL36*'Summary Data'!AL$40)/17*$A120)*10</f>
        <v>-0.02846847950745058</v>
      </c>
      <c r="P120" s="16">
        <f>('Summary Data'!AM18-('Summary Data'!AM19*'Summary Data'!AM$39-'Summary Data'!AM36*'Summary Data'!AM$40)/17*$A120)*10</f>
        <v>-0.03655551628433433</v>
      </c>
      <c r="Q120" s="16">
        <f>('Summary Data'!AN18-('Summary Data'!AN19*'Summary Data'!AN$39-'Summary Data'!AN36*'Summary Data'!AN$40)/17*$A120)*10</f>
        <v>-0.003397530055433348</v>
      </c>
      <c r="R120" s="16">
        <f>('Summary Data'!AO18-('Summary Data'!AO19*'Summary Data'!AO$39-'Summary Data'!AO36*'Summary Data'!AO$40)/17*$A120)*10</f>
        <v>0.009296249683712319</v>
      </c>
      <c r="S120" s="16">
        <f>('Summary Data'!AP18-('Summary Data'!AP19*'Summary Data'!AP$39-'Summary Data'!AP36*'Summary Data'!AP$40)/17*$A120)*10</f>
        <v>0.0004332014112924773</v>
      </c>
      <c r="T120" s="16">
        <f>('Summary Data'!AQ18-('Summary Data'!AQ19*'Summary Data'!AQ$39-'Summary Data'!AQ36*'Summary Data'!AQ$40)/17*$A120)*10</f>
        <v>-0.0033969508993612896</v>
      </c>
      <c r="U120" s="16">
        <f>('Summary Data'!AR18-('Summary Data'!AR19*'Summary Data'!AR$39-'Summary Data'!AR36*'Summary Data'!AR$40)/17*$A120)*10</f>
        <v>0.026601575858968926</v>
      </c>
      <c r="V120" s="82">
        <f>'Summary Data'!AS18*10</f>
        <v>0</v>
      </c>
      <c r="W120" s="42" t="s">
        <v>90</v>
      </c>
    </row>
    <row r="121" spans="1:23" ht="11.25">
      <c r="A121" s="83">
        <v>15</v>
      </c>
      <c r="B121" s="16">
        <f>('Summary Data'!Y19-('Summary Data'!Y20*'Summary Data'!Y$39-'Summary Data'!Y37*'Summary Data'!Y$40)/17*$A121)*10</f>
        <v>0.16794315092194562</v>
      </c>
      <c r="C121" s="16">
        <f>('Summary Data'!Z19-('Summary Data'!Z20*'Summary Data'!Z$39-'Summary Data'!Z37*'Summary Data'!Z$40)/17*$A121)*10</f>
        <v>0.3099434829306152</v>
      </c>
      <c r="D121" s="16">
        <f>('Summary Data'!AA19-('Summary Data'!AA20*'Summary Data'!AA$39-'Summary Data'!AA37*'Summary Data'!AA$40)/17*$A121)*10</f>
        <v>0.2854914507993549</v>
      </c>
      <c r="E121" s="16">
        <f>('Summary Data'!AB19-('Summary Data'!AB20*'Summary Data'!AB$39-'Summary Data'!AB37*'Summary Data'!AB$40)/17*$A121)*10</f>
        <v>0.26682158972074355</v>
      </c>
      <c r="F121" s="16">
        <f>('Summary Data'!AC19-('Summary Data'!AC20*'Summary Data'!AC$39-'Summary Data'!AC37*'Summary Data'!AC$40)/17*$A121)*10</f>
        <v>0.25808044789291207</v>
      </c>
      <c r="G121" s="16">
        <f>('Summary Data'!AD19-('Summary Data'!AD20*'Summary Data'!AD$39-'Summary Data'!AD37*'Summary Data'!AD$40)/17*$A121)*10</f>
        <v>0.2562727326109031</v>
      </c>
      <c r="H121" s="16">
        <f>('Summary Data'!AE19-('Summary Data'!AE20*'Summary Data'!AE$39-'Summary Data'!AE37*'Summary Data'!AE$40)/17*$A121)*10</f>
        <v>0.24999813847235</v>
      </c>
      <c r="I121" s="16">
        <f>('Summary Data'!AF19-('Summary Data'!AF20*'Summary Data'!AF$39-'Summary Data'!AF37*'Summary Data'!AF$40)/17*$A121)*10</f>
        <v>0.271685080658189</v>
      </c>
      <c r="J121" s="16">
        <f>('Summary Data'!AG19-('Summary Data'!AG20*'Summary Data'!AG$39-'Summary Data'!AG37*'Summary Data'!AG$40)/17*$A121)*10</f>
        <v>0.27579927706630497</v>
      </c>
      <c r="K121" s="16">
        <f>('Summary Data'!AH19-('Summary Data'!AH20*'Summary Data'!AH$39-'Summary Data'!AH37*'Summary Data'!AH$40)/17*$A121)*10</f>
        <v>0.28626740282488694</v>
      </c>
      <c r="L121" s="16">
        <f>('Summary Data'!AI19-('Summary Data'!AI20*'Summary Data'!AI$39-'Summary Data'!AI37*'Summary Data'!AI$40)/17*$A121)*10</f>
        <v>0.278955681868596</v>
      </c>
      <c r="M121" s="16">
        <f>('Summary Data'!AJ19-('Summary Data'!AJ20*'Summary Data'!AJ$39-'Summary Data'!AJ37*'Summary Data'!AJ$40)/17*$A121)*10</f>
        <v>0.26840741046273675</v>
      </c>
      <c r="N121" s="16">
        <f>('Summary Data'!AK19-('Summary Data'!AK20*'Summary Data'!AK$39-'Summary Data'!AK37*'Summary Data'!AK$40)/17*$A121)*10</f>
        <v>0.27290191261116864</v>
      </c>
      <c r="O121" s="16">
        <f>('Summary Data'!AL19-('Summary Data'!AL20*'Summary Data'!AL$39-'Summary Data'!AL37*'Summary Data'!AL$40)/17*$A121)*10</f>
        <v>0.27576921471558985</v>
      </c>
      <c r="P121" s="16">
        <f>('Summary Data'!AM19-('Summary Data'!AM20*'Summary Data'!AM$39-'Summary Data'!AM37*'Summary Data'!AM$40)/17*$A121)*10</f>
        <v>0.2743916180718204</v>
      </c>
      <c r="Q121" s="16">
        <f>('Summary Data'!AN19-('Summary Data'!AN20*'Summary Data'!AN$39-'Summary Data'!AN37*'Summary Data'!AN$40)/17*$A121)*10</f>
        <v>0.2842451645987364</v>
      </c>
      <c r="R121" s="16">
        <f>('Summary Data'!AO19-('Summary Data'!AO20*'Summary Data'!AO$39-'Summary Data'!AO37*'Summary Data'!AO$40)/17*$A121)*10</f>
        <v>0.28783616798249817</v>
      </c>
      <c r="S121" s="16">
        <f>('Summary Data'!AP19-('Summary Data'!AP20*'Summary Data'!AP$39-'Summary Data'!AP37*'Summary Data'!AP$40)/17*$A121)*10</f>
        <v>0.25785447009642143</v>
      </c>
      <c r="T121" s="16">
        <f>('Summary Data'!AQ19-('Summary Data'!AQ20*'Summary Data'!AQ$39-'Summary Data'!AQ37*'Summary Data'!AQ$40)/17*$A121)*10</f>
        <v>0.19818511978618886</v>
      </c>
      <c r="U121" s="16">
        <f>('Summary Data'!AR19-('Summary Data'!AR20*'Summary Data'!AR$39-'Summary Data'!AR37*'Summary Data'!AR$40)/17*$A121)*10</f>
        <v>-0.01727469113964951</v>
      </c>
      <c r="V121" s="82">
        <f>'Summary Data'!AS19*10</f>
        <v>0</v>
      </c>
      <c r="W121" s="42" t="s">
        <v>90</v>
      </c>
    </row>
    <row r="122" spans="1:23" ht="11.25">
      <c r="A122" s="83">
        <v>16</v>
      </c>
      <c r="B122" s="16">
        <f>('Summary Data'!Y20-('Summary Data'!Y21*'Summary Data'!Y$39-'Summary Data'!Y38*'Summary Data'!Y$40)/17*$A122)*10</f>
        <v>-0.04422587406540106</v>
      </c>
      <c r="C122" s="16">
        <f>('Summary Data'!Z20-('Summary Data'!Z21*'Summary Data'!Z$39-'Summary Data'!Z38*'Summary Data'!Z$40)/17*$A122)*10</f>
        <v>-0.011575896441642867</v>
      </c>
      <c r="D122" s="16">
        <f>('Summary Data'!AA20-('Summary Data'!AA21*'Summary Data'!AA$39-'Summary Data'!AA38*'Summary Data'!AA$40)/17*$A122)*10</f>
        <v>0.007473546844968225</v>
      </c>
      <c r="E122" s="16">
        <f>('Summary Data'!AB20-('Summary Data'!AB21*'Summary Data'!AB$39-'Summary Data'!AB38*'Summary Data'!AB$40)/17*$A122)*10</f>
        <v>0.012788284929519562</v>
      </c>
      <c r="F122" s="16">
        <f>('Summary Data'!AC20-('Summary Data'!AC21*'Summary Data'!AC$39-'Summary Data'!AC38*'Summary Data'!AC$40)/17*$A122)*10</f>
        <v>0.0037230261474097766</v>
      </c>
      <c r="G122" s="16">
        <f>('Summary Data'!AD20-('Summary Data'!AD21*'Summary Data'!AD$39-'Summary Data'!AD38*'Summary Data'!AD$40)/17*$A122)*10</f>
        <v>-0.013832825031630577</v>
      </c>
      <c r="H122" s="16">
        <f>('Summary Data'!AE20-('Summary Data'!AE21*'Summary Data'!AE$39-'Summary Data'!AE38*'Summary Data'!AE$40)/17*$A122)*10</f>
        <v>0.022096700554896237</v>
      </c>
      <c r="I122" s="16">
        <f>('Summary Data'!AF20-('Summary Data'!AF21*'Summary Data'!AF$39-'Summary Data'!AF38*'Summary Data'!AF$40)/17*$A122)*10</f>
        <v>-0.013425850931362664</v>
      </c>
      <c r="J122" s="16">
        <f>('Summary Data'!AG20-('Summary Data'!AG21*'Summary Data'!AG$39-'Summary Data'!AG38*'Summary Data'!AG$40)/17*$A122)*10</f>
        <v>0.00237281448293181</v>
      </c>
      <c r="K122" s="16">
        <f>('Summary Data'!AH20-('Summary Data'!AH21*'Summary Data'!AH$39-'Summary Data'!AH38*'Summary Data'!AH$40)/17*$A122)*10</f>
        <v>0.030036585639036863</v>
      </c>
      <c r="L122" s="16">
        <f>('Summary Data'!AI20-('Summary Data'!AI21*'Summary Data'!AI$39-'Summary Data'!AI38*'Summary Data'!AI$40)/17*$A122)*10</f>
        <v>0.007154634425484601</v>
      </c>
      <c r="M122" s="16">
        <f>('Summary Data'!AJ20-('Summary Data'!AJ21*'Summary Data'!AJ$39-'Summary Data'!AJ38*'Summary Data'!AJ$40)/17*$A122)*10</f>
        <v>-0.01119272964579433</v>
      </c>
      <c r="N122" s="16">
        <f>('Summary Data'!AK20-('Summary Data'!AK21*'Summary Data'!AK$39-'Summary Data'!AK38*'Summary Data'!AK$40)/17*$A122)*10</f>
        <v>0.017729582582454825</v>
      </c>
      <c r="O122" s="16">
        <f>('Summary Data'!AL20-('Summary Data'!AL21*'Summary Data'!AL$39-'Summary Data'!AL38*'Summary Data'!AL$40)/17*$A122)*10</f>
        <v>0.03241942738738032</v>
      </c>
      <c r="P122" s="16">
        <f>('Summary Data'!AM20-('Summary Data'!AM21*'Summary Data'!AM$39-'Summary Data'!AM38*'Summary Data'!AM$40)/17*$A122)*10</f>
        <v>0.01425902478987555</v>
      </c>
      <c r="Q122" s="16">
        <f>('Summary Data'!AN20-('Summary Data'!AN21*'Summary Data'!AN$39-'Summary Data'!AN38*'Summary Data'!AN$40)/17*$A122)*10</f>
        <v>-0.00167415544884115</v>
      </c>
      <c r="R122" s="16">
        <f>('Summary Data'!AO20-('Summary Data'!AO21*'Summary Data'!AO$39-'Summary Data'!AO38*'Summary Data'!AO$40)/17*$A122)*10</f>
        <v>0.004214388841426576</v>
      </c>
      <c r="S122" s="16">
        <f>('Summary Data'!AP20-('Summary Data'!AP21*'Summary Data'!AP$39-'Summary Data'!AP38*'Summary Data'!AP$40)/17*$A122)*10</f>
        <v>-0.016791430471658583</v>
      </c>
      <c r="T122" s="16">
        <f>('Summary Data'!AQ20-('Summary Data'!AQ21*'Summary Data'!AQ$39-'Summary Data'!AQ38*'Summary Data'!AQ$40)/17*$A122)*10</f>
        <v>-0.023241325711769092</v>
      </c>
      <c r="U122" s="16">
        <f>('Summary Data'!AR20-('Summary Data'!AR21*'Summary Data'!AR$39-'Summary Data'!AR38*'Summary Data'!AR$40)/17*$A122)*10</f>
        <v>-0.03450522893956611</v>
      </c>
      <c r="V122" s="82">
        <f>'Summary Data'!AS20*10</f>
        <v>0</v>
      </c>
      <c r="W122" s="42" t="s">
        <v>90</v>
      </c>
    </row>
    <row r="123" spans="1:23" ht="12" thickBot="1">
      <c r="A123" s="84">
        <v>17</v>
      </c>
      <c r="B123" s="18">
        <f>'Summary Data'!Y21*10</f>
        <v>-0.38269146585124136</v>
      </c>
      <c r="C123" s="18">
        <f>'Summary Data'!Z21*10</f>
        <v>-0.6571346594368881</v>
      </c>
      <c r="D123" s="18">
        <f>'Summary Data'!AA21*10</f>
        <v>-0.6607873407737158</v>
      </c>
      <c r="E123" s="18">
        <f>'Summary Data'!AB21*10</f>
        <v>-0.6531496944925543</v>
      </c>
      <c r="F123" s="18">
        <f>'Summary Data'!AC21*10</f>
        <v>-0.6582004337047248</v>
      </c>
      <c r="G123" s="18">
        <f>'Summary Data'!AD21*10</f>
        <v>-0.6647116531134524</v>
      </c>
      <c r="H123" s="18">
        <f>'Summary Data'!AE21*10</f>
        <v>-0.6640065304821854</v>
      </c>
      <c r="I123" s="18">
        <f>'Summary Data'!AF21*10</f>
        <v>-0.6499926470607019</v>
      </c>
      <c r="J123" s="18">
        <f>'Summary Data'!AG21*10</f>
        <v>-0.6547005192560305</v>
      </c>
      <c r="K123" s="18">
        <f>'Summary Data'!AH21*10</f>
        <v>-0.6477603720734549</v>
      </c>
      <c r="L123" s="18">
        <f>'Summary Data'!AI21*10</f>
        <v>-0.6556794834447234</v>
      </c>
      <c r="M123" s="18">
        <f>'Summary Data'!AJ21*10</f>
        <v>-0.6501448642938437</v>
      </c>
      <c r="N123" s="18">
        <f>'Summary Data'!AK21*10</f>
        <v>-0.6596034314751962</v>
      </c>
      <c r="O123" s="18">
        <f>'Summary Data'!AL21*10</f>
        <v>-0.6510280846494712</v>
      </c>
      <c r="P123" s="18">
        <f>'Summary Data'!AM21*10</f>
        <v>-0.6517549374226751</v>
      </c>
      <c r="Q123" s="18">
        <f>'Summary Data'!AN21*10</f>
        <v>-0.6554353537570355</v>
      </c>
      <c r="R123" s="18">
        <f>'Summary Data'!AO21*10</f>
        <v>-0.652880470593016</v>
      </c>
      <c r="S123" s="18">
        <f>'Summary Data'!AP21*10</f>
        <v>-0.6523327750961366</v>
      </c>
      <c r="T123" s="18">
        <f>'Summary Data'!AQ21*10</f>
        <v>-0.6509807997762205</v>
      </c>
      <c r="U123" s="18">
        <f>'Summary Data'!AR21*10</f>
        <v>-0.33743553924646813</v>
      </c>
      <c r="V123" s="35">
        <f>'Summary Data'!AS21*10</f>
        <v>0</v>
      </c>
      <c r="W123" s="42" t="s">
        <v>90</v>
      </c>
    </row>
    <row r="124" ht="12" thickBot="1"/>
    <row r="125" spans="1:22" ht="11.25">
      <c r="A125" s="127" t="s">
        <v>129</v>
      </c>
      <c r="B125" s="128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  <c r="T125" s="128"/>
      <c r="U125" s="128"/>
      <c r="V125" s="129"/>
    </row>
    <row r="126" spans="1:22" ht="11.25">
      <c r="A126" s="83"/>
      <c r="B126" s="81" t="s">
        <v>85</v>
      </c>
      <c r="C126" s="81" t="s">
        <v>86</v>
      </c>
      <c r="D126" s="81" t="s">
        <v>87</v>
      </c>
      <c r="E126" s="81" t="s">
        <v>88</v>
      </c>
      <c r="F126" s="81" t="s">
        <v>89</v>
      </c>
      <c r="G126" s="81" t="s">
        <v>94</v>
      </c>
      <c r="H126" s="81" t="s">
        <v>95</v>
      </c>
      <c r="I126" s="81" t="s">
        <v>96</v>
      </c>
      <c r="J126" s="81" t="s">
        <v>97</v>
      </c>
      <c r="K126" s="81" t="s">
        <v>98</v>
      </c>
      <c r="L126" s="81" t="s">
        <v>99</v>
      </c>
      <c r="M126" s="81" t="s">
        <v>100</v>
      </c>
      <c r="N126" s="81" t="s">
        <v>101</v>
      </c>
      <c r="O126" s="81" t="s">
        <v>102</v>
      </c>
      <c r="P126" s="81" t="s">
        <v>103</v>
      </c>
      <c r="Q126" s="81" t="s">
        <v>104</v>
      </c>
      <c r="R126" s="81" t="s">
        <v>105</v>
      </c>
      <c r="S126" s="81" t="s">
        <v>106</v>
      </c>
      <c r="T126" s="81" t="s">
        <v>107</v>
      </c>
      <c r="U126" s="81" t="s">
        <v>108</v>
      </c>
      <c r="V126" s="17" t="s">
        <v>109</v>
      </c>
    </row>
    <row r="127" spans="1:22" ht="11.25">
      <c r="A127" s="83">
        <v>1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82"/>
    </row>
    <row r="128" spans="1:22" ht="11.25">
      <c r="A128" s="83">
        <v>2</v>
      </c>
      <c r="B128" s="16">
        <f>('Summary Data'!Y23-('Summary Data'!Y$40*'Summary Data'!Y7+'Summary Data'!Y$39*'Summary Data'!Y24)/17*$A128)</f>
        <v>-7.396992611764544</v>
      </c>
      <c r="C128" s="16">
        <f>('Summary Data'!Z23-('Summary Data'!Z$40*'Summary Data'!Z7+'Summary Data'!Z$39*'Summary Data'!Z24)/17*$A128)</f>
        <v>1.8736045269494839</v>
      </c>
      <c r="D128" s="16">
        <f>('Summary Data'!AA23-('Summary Data'!AA$40*'Summary Data'!AA7+'Summary Data'!AA$39*'Summary Data'!AA24)/17*$A128)</f>
        <v>-0.1367244017252937</v>
      </c>
      <c r="E128" s="16">
        <f>('Summary Data'!AB23-('Summary Data'!AB$40*'Summary Data'!AB7+'Summary Data'!AB$39*'Summary Data'!AB24)/17*$A128)</f>
        <v>0.35064810875928</v>
      </c>
      <c r="F128" s="16">
        <f>('Summary Data'!AC23-('Summary Data'!AC$40*'Summary Data'!AC7+'Summary Data'!AC$39*'Summary Data'!AC24)/17*$A128)</f>
        <v>-1.7788107072876498</v>
      </c>
      <c r="G128" s="16">
        <f>('Summary Data'!AD23-('Summary Data'!AD$40*'Summary Data'!AD7+'Summary Data'!AD$39*'Summary Data'!AD24)/17*$A128)</f>
        <v>-0.7498878062647489</v>
      </c>
      <c r="H128" s="16">
        <f>('Summary Data'!AE23-('Summary Data'!AE$40*'Summary Data'!AE7+'Summary Data'!AE$39*'Summary Data'!AE24)/17*$A128)</f>
        <v>-0.7568960681242622</v>
      </c>
      <c r="I128" s="16">
        <f>('Summary Data'!AF23-('Summary Data'!AF$40*'Summary Data'!AF7+'Summary Data'!AF$39*'Summary Data'!AF24)/17*$A128)</f>
        <v>-0.39504936643482186</v>
      </c>
      <c r="J128" s="16">
        <f>('Summary Data'!AG23-('Summary Data'!AG$40*'Summary Data'!AG7+'Summary Data'!AG$39*'Summary Data'!AG24)/17*$A128)</f>
        <v>0.7143751921905549</v>
      </c>
      <c r="K128" s="16">
        <f>('Summary Data'!AH23-('Summary Data'!AH$40*'Summary Data'!AH7+'Summary Data'!AH$39*'Summary Data'!AH24)/17*$A128)</f>
        <v>-1.192151610824306</v>
      </c>
      <c r="L128" s="16">
        <f>('Summary Data'!AI23-('Summary Data'!AI$40*'Summary Data'!AI7+'Summary Data'!AI$39*'Summary Data'!AI24)/17*$A128)</f>
        <v>-0.3230137999981154</v>
      </c>
      <c r="M128" s="16">
        <f>('Summary Data'!AJ23-('Summary Data'!AJ$40*'Summary Data'!AJ7+'Summary Data'!AJ$39*'Summary Data'!AJ24)/17*$A128)</f>
        <v>0.9283794025963477</v>
      </c>
      <c r="N128" s="16">
        <f>('Summary Data'!AK23-('Summary Data'!AK$40*'Summary Data'!AK7+'Summary Data'!AK$39*'Summary Data'!AK24)/17*$A128)</f>
        <v>-0.6508341951542858</v>
      </c>
      <c r="O128" s="16">
        <f>('Summary Data'!AL23-('Summary Data'!AL$40*'Summary Data'!AL7+'Summary Data'!AL$39*'Summary Data'!AL24)/17*$A128)</f>
        <v>-0.38283139511904396</v>
      </c>
      <c r="P128" s="16">
        <f>('Summary Data'!AM23-('Summary Data'!AM$40*'Summary Data'!AM7+'Summary Data'!AM$39*'Summary Data'!AM24)/17*$A128)</f>
        <v>-0.16014696391965977</v>
      </c>
      <c r="Q128" s="16">
        <f>('Summary Data'!AN23-('Summary Data'!AN$40*'Summary Data'!AN7+'Summary Data'!AN$39*'Summary Data'!AN24)/17*$A128)</f>
        <v>0.7697296861652393</v>
      </c>
      <c r="R128" s="16">
        <f>('Summary Data'!AO23-('Summary Data'!AO$40*'Summary Data'!AO7+'Summary Data'!AO$39*'Summary Data'!AO24)/17*$A128)</f>
        <v>0.38789528913865423</v>
      </c>
      <c r="S128" s="16">
        <f>('Summary Data'!AP23-('Summary Data'!AP$40*'Summary Data'!AP7+'Summary Data'!AP$39*'Summary Data'!AP24)/17*$A128)</f>
        <v>0.20922892534203996</v>
      </c>
      <c r="T128" s="16">
        <f>('Summary Data'!AQ23-('Summary Data'!AQ$40*'Summary Data'!AQ7+'Summary Data'!AQ$39*'Summary Data'!AQ24)/17*$A128)</f>
        <v>1.1669455387331826</v>
      </c>
      <c r="U128" s="16">
        <f>('Summary Data'!AR23-('Summary Data'!AR$40*'Summary Data'!AR7+'Summary Data'!AR$39*'Summary Data'!AR24)/17*$A128)</f>
        <v>2.8466576589427497</v>
      </c>
      <c r="V128" s="82">
        <f>'Summary Data'!AS23</f>
        <v>0</v>
      </c>
    </row>
    <row r="129" spans="1:22" ht="11.25">
      <c r="A129" s="83">
        <v>3</v>
      </c>
      <c r="B129" s="16">
        <f>('Summary Data'!Y24-('Summary Data'!Y$40*'Summary Data'!Y8+'Summary Data'!Y$39*'Summary Data'!Y25)/17*$A129)</f>
        <v>1.2898391139301721</v>
      </c>
      <c r="C129" s="16">
        <f>('Summary Data'!Z24-('Summary Data'!Z$40*'Summary Data'!Z8+'Summary Data'!Z$39*'Summary Data'!Z25)/17*$A129)</f>
        <v>-0.4523517364744741</v>
      </c>
      <c r="D129" s="16">
        <f>('Summary Data'!AA24-('Summary Data'!AA$40*'Summary Data'!AA8+'Summary Data'!AA$39*'Summary Data'!AA25)/17*$A129)</f>
        <v>-0.15636148627349505</v>
      </c>
      <c r="E129" s="16">
        <f>('Summary Data'!AB24-('Summary Data'!AB$40*'Summary Data'!AB8+'Summary Data'!AB$39*'Summary Data'!AB25)/17*$A129)</f>
        <v>-0.5910793385519938</v>
      </c>
      <c r="F129" s="16">
        <f>('Summary Data'!AC24-('Summary Data'!AC$40*'Summary Data'!AC8+'Summary Data'!AC$39*'Summary Data'!AC25)/17*$A129)</f>
        <v>-0.3297500406591466</v>
      </c>
      <c r="G129" s="16">
        <f>('Summary Data'!AD24-('Summary Data'!AD$40*'Summary Data'!AD8+'Summary Data'!AD$39*'Summary Data'!AD25)/17*$A129)</f>
        <v>-0.3249030975108198</v>
      </c>
      <c r="H129" s="16">
        <f>('Summary Data'!AE24-('Summary Data'!AE$40*'Summary Data'!AE8+'Summary Data'!AE$39*'Summary Data'!AE25)/17*$A129)</f>
        <v>-0.4787066835668912</v>
      </c>
      <c r="I129" s="16">
        <f>('Summary Data'!AF24-('Summary Data'!AF$40*'Summary Data'!AF8+'Summary Data'!AF$39*'Summary Data'!AF25)/17*$A129)</f>
        <v>-0.47924419599464174</v>
      </c>
      <c r="J129" s="16">
        <f>('Summary Data'!AG24-('Summary Data'!AG$40*'Summary Data'!AG8+'Summary Data'!AG$39*'Summary Data'!AG25)/17*$A129)</f>
        <v>0.0030614421496138093</v>
      </c>
      <c r="K129" s="16">
        <f>('Summary Data'!AH24-('Summary Data'!AH$40*'Summary Data'!AH8+'Summary Data'!AH$39*'Summary Data'!AH25)/17*$A129)</f>
        <v>-0.3598908396101596</v>
      </c>
      <c r="L129" s="16">
        <f>('Summary Data'!AI24-('Summary Data'!AI$40*'Summary Data'!AI8+'Summary Data'!AI$39*'Summary Data'!AI25)/17*$A129)</f>
        <v>0.19090141788659115</v>
      </c>
      <c r="M129" s="16">
        <f>('Summary Data'!AJ24-('Summary Data'!AJ$40*'Summary Data'!AJ8+'Summary Data'!AJ$39*'Summary Data'!AJ25)/17*$A129)</f>
        <v>-0.13612022465886586</v>
      </c>
      <c r="N129" s="16">
        <f>('Summary Data'!AK24-('Summary Data'!AK$40*'Summary Data'!AK8+'Summary Data'!AK$39*'Summary Data'!AK25)/17*$A129)</f>
        <v>-0.05131415602557499</v>
      </c>
      <c r="O129" s="16">
        <f>('Summary Data'!AL24-('Summary Data'!AL$40*'Summary Data'!AL8+'Summary Data'!AL$39*'Summary Data'!AL25)/17*$A129)</f>
        <v>-0.15108555452394576</v>
      </c>
      <c r="P129" s="16">
        <f>('Summary Data'!AM24-('Summary Data'!AM$40*'Summary Data'!AM8+'Summary Data'!AM$39*'Summary Data'!AM25)/17*$A129)</f>
        <v>-0.40796763745297493</v>
      </c>
      <c r="Q129" s="16">
        <f>('Summary Data'!AN24-('Summary Data'!AN$40*'Summary Data'!AN8+'Summary Data'!AN$39*'Summary Data'!AN25)/17*$A129)</f>
        <v>-0.3386069823129831</v>
      </c>
      <c r="R129" s="16">
        <f>('Summary Data'!AO24-('Summary Data'!AO$40*'Summary Data'!AO8+'Summary Data'!AO$39*'Summary Data'!AO25)/17*$A129)</f>
        <v>0.1070735566941038</v>
      </c>
      <c r="S129" s="16">
        <f>('Summary Data'!AP24-('Summary Data'!AP$40*'Summary Data'!AP8+'Summary Data'!AP$39*'Summary Data'!AP25)/17*$A129)</f>
        <v>-0.20793953665965714</v>
      </c>
      <c r="T129" s="16">
        <f>('Summary Data'!AQ24-('Summary Data'!AQ$40*'Summary Data'!AQ8+'Summary Data'!AQ$39*'Summary Data'!AQ25)/17*$A129)</f>
        <v>0.07337099412938856</v>
      </c>
      <c r="U129" s="16">
        <f>('Summary Data'!AR24-('Summary Data'!AR$40*'Summary Data'!AR8+'Summary Data'!AR$39*'Summary Data'!AR25)/17*$A129)</f>
        <v>-0.4247652446894939</v>
      </c>
      <c r="V129" s="82">
        <f>'Summary Data'!AS24</f>
        <v>0</v>
      </c>
    </row>
    <row r="130" spans="1:22" ht="11.25">
      <c r="A130" s="83">
        <v>4</v>
      </c>
      <c r="B130" s="16">
        <f>('Summary Data'!Y25-('Summary Data'!Y$40*'Summary Data'!Y9+'Summary Data'!Y$39*'Summary Data'!Y26)/17*$A130)</f>
        <v>-1.2426843941149783</v>
      </c>
      <c r="C130" s="16">
        <f>('Summary Data'!Z25-('Summary Data'!Z$40*'Summary Data'!Z9+'Summary Data'!Z$39*'Summary Data'!Z26)/17*$A130)</f>
        <v>0.26586566019252567</v>
      </c>
      <c r="D130" s="16">
        <f>('Summary Data'!AA25-('Summary Data'!AA$40*'Summary Data'!AA9+'Summary Data'!AA$39*'Summary Data'!AA26)/17*$A130)</f>
        <v>0.0903642887918658</v>
      </c>
      <c r="E130" s="16">
        <f>('Summary Data'!AB25-('Summary Data'!AB$40*'Summary Data'!AB9+'Summary Data'!AB$39*'Summary Data'!AB26)/17*$A130)</f>
        <v>0.5368770160724118</v>
      </c>
      <c r="F130" s="16">
        <f>('Summary Data'!AC25-('Summary Data'!AC$40*'Summary Data'!AC9+'Summary Data'!AC$39*'Summary Data'!AC26)/17*$A130)</f>
        <v>0.911689288527669</v>
      </c>
      <c r="G130" s="16">
        <f>('Summary Data'!AD25-('Summary Data'!AD$40*'Summary Data'!AD9+'Summary Data'!AD$39*'Summary Data'!AD26)/17*$A130)</f>
        <v>1.0940021870429728</v>
      </c>
      <c r="H130" s="16">
        <f>('Summary Data'!AE25-('Summary Data'!AE$40*'Summary Data'!AE9+'Summary Data'!AE$39*'Summary Data'!AE26)/17*$A130)</f>
        <v>1.5167993280230634</v>
      </c>
      <c r="I130" s="16">
        <f>('Summary Data'!AF25-('Summary Data'!AF$40*'Summary Data'!AF9+'Summary Data'!AF$39*'Summary Data'!AF26)/17*$A130)</f>
        <v>0.6474962427907602</v>
      </c>
      <c r="J130" s="16">
        <f>('Summary Data'!AG25-('Summary Data'!AG$40*'Summary Data'!AG9+'Summary Data'!AG$39*'Summary Data'!AG26)/17*$A130)</f>
        <v>0.36423794655971475</v>
      </c>
      <c r="K130" s="16">
        <f>('Summary Data'!AH25-('Summary Data'!AH$40*'Summary Data'!AH9+'Summary Data'!AH$39*'Summary Data'!AH26)/17*$A130)</f>
        <v>1.2316871863213184</v>
      </c>
      <c r="L130" s="16">
        <f>('Summary Data'!AI25-('Summary Data'!AI$40*'Summary Data'!AI9+'Summary Data'!AI$39*'Summary Data'!AI26)/17*$A130)</f>
        <v>0.7666718109494692</v>
      </c>
      <c r="M130" s="16">
        <f>('Summary Data'!AJ25-('Summary Data'!AJ$40*'Summary Data'!AJ9+'Summary Data'!AJ$39*'Summary Data'!AJ26)/17*$A130)</f>
        <v>0.3496437028499266</v>
      </c>
      <c r="N130" s="16">
        <f>('Summary Data'!AK25-('Summary Data'!AK$40*'Summary Data'!AK9+'Summary Data'!AK$39*'Summary Data'!AK26)/17*$A130)</f>
        <v>0.5510059324000733</v>
      </c>
      <c r="O130" s="16">
        <f>('Summary Data'!AL25-('Summary Data'!AL$40*'Summary Data'!AL9+'Summary Data'!AL$39*'Summary Data'!AL26)/17*$A130)</f>
        <v>0.6648469408775218</v>
      </c>
      <c r="P130" s="16">
        <f>('Summary Data'!AM25-('Summary Data'!AM$40*'Summary Data'!AM9+'Summary Data'!AM$39*'Summary Data'!AM26)/17*$A130)</f>
        <v>0.791534678537052</v>
      </c>
      <c r="Q130" s="16">
        <f>('Summary Data'!AN25-('Summary Data'!AN$40*'Summary Data'!AN9+'Summary Data'!AN$39*'Summary Data'!AN26)/17*$A130)</f>
        <v>0.6899942214845024</v>
      </c>
      <c r="R130" s="16">
        <f>('Summary Data'!AO25-('Summary Data'!AO$40*'Summary Data'!AO9+'Summary Data'!AO$39*'Summary Data'!AO26)/17*$A130)</f>
        <v>0.8029846835379866</v>
      </c>
      <c r="S130" s="16">
        <f>('Summary Data'!AP25-('Summary Data'!AP$40*'Summary Data'!AP9+'Summary Data'!AP$39*'Summary Data'!AP26)/17*$A130)</f>
        <v>0.49301466204781874</v>
      </c>
      <c r="T130" s="16">
        <f>('Summary Data'!AQ25-('Summary Data'!AQ$40*'Summary Data'!AQ9+'Summary Data'!AQ$39*'Summary Data'!AQ26)/17*$A130)</f>
        <v>0.01248456570640357</v>
      </c>
      <c r="U130" s="16">
        <f>('Summary Data'!AR25-('Summary Data'!AR$40*'Summary Data'!AR9+'Summary Data'!AR$39*'Summary Data'!AR26)/17*$A130)</f>
        <v>0.31587696112914526</v>
      </c>
      <c r="V130" s="82">
        <f>'Summary Data'!AS25</f>
        <v>0</v>
      </c>
    </row>
    <row r="131" spans="1:22" ht="11.25">
      <c r="A131" s="83">
        <v>5</v>
      </c>
      <c r="B131" s="16">
        <f>('Summary Data'!Y26-('Summary Data'!Y$40*'Summary Data'!Y10+'Summary Data'!Y$39*'Summary Data'!Y27)/17*$A131)</f>
        <v>-0.9203400628268128</v>
      </c>
      <c r="C131" s="16">
        <f>('Summary Data'!Z26-('Summary Data'!Z$40*'Summary Data'!Z10+'Summary Data'!Z$39*'Summary Data'!Z27)/17*$A131)</f>
        <v>-0.22793942046431</v>
      </c>
      <c r="D131" s="16">
        <f>('Summary Data'!AA26-('Summary Data'!AA$40*'Summary Data'!AA10+'Summary Data'!AA$39*'Summary Data'!AA27)/17*$A131)</f>
        <v>-0.04555020092120722</v>
      </c>
      <c r="E131" s="16">
        <f>('Summary Data'!AB26-('Summary Data'!AB$40*'Summary Data'!AB10+'Summary Data'!AB$39*'Summary Data'!AB27)/17*$A131)</f>
        <v>-0.04962567841147592</v>
      </c>
      <c r="F131" s="16">
        <f>('Summary Data'!AC26-('Summary Data'!AC$40*'Summary Data'!AC10+'Summary Data'!AC$39*'Summary Data'!AC27)/17*$A131)</f>
        <v>-0.020201385252641483</v>
      </c>
      <c r="G131" s="16">
        <f>('Summary Data'!AD26-('Summary Data'!AD$40*'Summary Data'!AD10+'Summary Data'!AD$39*'Summary Data'!AD27)/17*$A131)</f>
        <v>-0.36887594800194073</v>
      </c>
      <c r="H131" s="16">
        <f>('Summary Data'!AE26-('Summary Data'!AE$40*'Summary Data'!AE10+'Summary Data'!AE$39*'Summary Data'!AE27)/17*$A131)</f>
        <v>-0.3138194746122463</v>
      </c>
      <c r="I131" s="16">
        <f>('Summary Data'!AF26-('Summary Data'!AF$40*'Summary Data'!AF10+'Summary Data'!AF$39*'Summary Data'!AF27)/17*$A131)</f>
        <v>0.2710170026587926</v>
      </c>
      <c r="J131" s="16">
        <f>('Summary Data'!AG26-('Summary Data'!AG$40*'Summary Data'!AG10+'Summary Data'!AG$39*'Summary Data'!AG27)/17*$A131)</f>
        <v>-0.23295623260501885</v>
      </c>
      <c r="K131" s="16">
        <f>('Summary Data'!AH26-('Summary Data'!AH$40*'Summary Data'!AH10+'Summary Data'!AH$39*'Summary Data'!AH27)/17*$A131)</f>
        <v>-0.04807932823787087</v>
      </c>
      <c r="L131" s="16">
        <f>('Summary Data'!AI26-('Summary Data'!AI$40*'Summary Data'!AI10+'Summary Data'!AI$39*'Summary Data'!AI27)/17*$A131)</f>
        <v>-0.2286116143765376</v>
      </c>
      <c r="M131" s="16">
        <f>('Summary Data'!AJ26-('Summary Data'!AJ$40*'Summary Data'!AJ10+'Summary Data'!AJ$39*'Summary Data'!AJ27)/17*$A131)</f>
        <v>-0.04466284449232007</v>
      </c>
      <c r="N131" s="16">
        <f>('Summary Data'!AK26-('Summary Data'!AK$40*'Summary Data'!AK10+'Summary Data'!AK$39*'Summary Data'!AK27)/17*$A131)</f>
        <v>-0.26508836924922224</v>
      </c>
      <c r="O131" s="16">
        <f>('Summary Data'!AL26-('Summary Data'!AL$40*'Summary Data'!AL10+'Summary Data'!AL$39*'Summary Data'!AL27)/17*$A131)</f>
        <v>-0.2598548448352564</v>
      </c>
      <c r="P131" s="16">
        <f>('Summary Data'!AM26-('Summary Data'!AM$40*'Summary Data'!AM10+'Summary Data'!AM$39*'Summary Data'!AM27)/17*$A131)</f>
        <v>0.3194381260854549</v>
      </c>
      <c r="Q131" s="16">
        <f>('Summary Data'!AN26-('Summary Data'!AN$40*'Summary Data'!AN10+'Summary Data'!AN$39*'Summary Data'!AN27)/17*$A131)</f>
        <v>0.14640952613593056</v>
      </c>
      <c r="R131" s="16">
        <f>('Summary Data'!AO26-('Summary Data'!AO$40*'Summary Data'!AO10+'Summary Data'!AO$39*'Summary Data'!AO27)/17*$A131)</f>
        <v>0.077623959395417</v>
      </c>
      <c r="S131" s="16">
        <f>('Summary Data'!AP26-('Summary Data'!AP$40*'Summary Data'!AP10+'Summary Data'!AP$39*'Summary Data'!AP27)/17*$A131)</f>
        <v>-0.14611521125593674</v>
      </c>
      <c r="T131" s="16">
        <f>('Summary Data'!AQ26-('Summary Data'!AQ$40*'Summary Data'!AQ10+'Summary Data'!AQ$39*'Summary Data'!AQ27)/17*$A131)</f>
        <v>-0.09941800185565755</v>
      </c>
      <c r="U131" s="16">
        <f>('Summary Data'!AR26-('Summary Data'!AR$40*'Summary Data'!AR10+'Summary Data'!AR$39*'Summary Data'!AR27)/17*$A131)</f>
        <v>-0.04804515295213037</v>
      </c>
      <c r="V131" s="82">
        <f>'Summary Data'!AS26</f>
        <v>0</v>
      </c>
    </row>
    <row r="132" spans="1:22" ht="11.25">
      <c r="A132" s="83">
        <v>6</v>
      </c>
      <c r="B132" s="16">
        <f>('Summary Data'!Y27-('Summary Data'!Y$40*'Summary Data'!Y11+'Summary Data'!Y$39*'Summary Data'!Y28)/17*$A132)</f>
        <v>-0.20400293093009114</v>
      </c>
      <c r="C132" s="16">
        <f>('Summary Data'!Z27-('Summary Data'!Z$40*'Summary Data'!Z11+'Summary Data'!Z$39*'Summary Data'!Z28)/17*$A132)</f>
        <v>-0.12604530148965887</v>
      </c>
      <c r="D132" s="16">
        <f>('Summary Data'!AA27-('Summary Data'!AA$40*'Summary Data'!AA11+'Summary Data'!AA$39*'Summary Data'!AA28)/17*$A132)</f>
        <v>0.03969913783965426</v>
      </c>
      <c r="E132" s="16">
        <f>('Summary Data'!AB27-('Summary Data'!AB$40*'Summary Data'!AB11+'Summary Data'!AB$39*'Summary Data'!AB28)/17*$A132)</f>
        <v>-0.0912201504896492</v>
      </c>
      <c r="F132" s="16">
        <f>('Summary Data'!AC27-('Summary Data'!AC$40*'Summary Data'!AC11+'Summary Data'!AC$39*'Summary Data'!AC28)/17*$A132)</f>
        <v>-0.02292979636470524</v>
      </c>
      <c r="G132" s="16">
        <f>('Summary Data'!AD27-('Summary Data'!AD$40*'Summary Data'!AD11+'Summary Data'!AD$39*'Summary Data'!AD28)/17*$A132)</f>
        <v>-0.0540459082046543</v>
      </c>
      <c r="H132" s="16">
        <f>('Summary Data'!AE27-('Summary Data'!AE$40*'Summary Data'!AE11+'Summary Data'!AE$39*'Summary Data'!AE28)/17*$A132)</f>
        <v>-0.011832482553599422</v>
      </c>
      <c r="I132" s="16">
        <f>('Summary Data'!AF27-('Summary Data'!AF$40*'Summary Data'!AF11+'Summary Data'!AF$39*'Summary Data'!AF28)/17*$A132)</f>
        <v>0.29959577385291286</v>
      </c>
      <c r="J132" s="16">
        <f>('Summary Data'!AG27-('Summary Data'!AG$40*'Summary Data'!AG11+'Summary Data'!AG$39*'Summary Data'!AG28)/17*$A132)</f>
        <v>0.08199047210320703</v>
      </c>
      <c r="K132" s="16">
        <f>('Summary Data'!AH27-('Summary Data'!AH$40*'Summary Data'!AH11+'Summary Data'!AH$39*'Summary Data'!AH28)/17*$A132)</f>
        <v>0.10221337729220488</v>
      </c>
      <c r="L132" s="16">
        <f>('Summary Data'!AI27-('Summary Data'!AI$40*'Summary Data'!AI11+'Summary Data'!AI$39*'Summary Data'!AI28)/17*$A132)</f>
        <v>0.02234207318085528</v>
      </c>
      <c r="M132" s="16">
        <f>('Summary Data'!AJ27-('Summary Data'!AJ$40*'Summary Data'!AJ11+'Summary Data'!AJ$39*'Summary Data'!AJ28)/17*$A132)</f>
        <v>-0.007974411149922353</v>
      </c>
      <c r="N132" s="16">
        <f>('Summary Data'!AK27-('Summary Data'!AK$40*'Summary Data'!AK11+'Summary Data'!AK$39*'Summary Data'!AK28)/17*$A132)</f>
        <v>0.031974843005883186</v>
      </c>
      <c r="O132" s="16">
        <f>('Summary Data'!AL27-('Summary Data'!AL$40*'Summary Data'!AL11+'Summary Data'!AL$39*'Summary Data'!AL28)/17*$A132)</f>
        <v>-0.11360860457280594</v>
      </c>
      <c r="P132" s="16">
        <f>('Summary Data'!AM27-('Summary Data'!AM$40*'Summary Data'!AM11+'Summary Data'!AM$39*'Summary Data'!AM28)/17*$A132)</f>
        <v>-0.01522357152874175</v>
      </c>
      <c r="Q132" s="16">
        <f>('Summary Data'!AN27-('Summary Data'!AN$40*'Summary Data'!AN11+'Summary Data'!AN$39*'Summary Data'!AN28)/17*$A132)</f>
        <v>0.02016463239122966</v>
      </c>
      <c r="R132" s="16">
        <f>('Summary Data'!AO27-('Summary Data'!AO$40*'Summary Data'!AO11+'Summary Data'!AO$39*'Summary Data'!AO28)/17*$A132)</f>
        <v>0.03525474236697594</v>
      </c>
      <c r="S132" s="16">
        <f>('Summary Data'!AP27-('Summary Data'!AP$40*'Summary Data'!AP11+'Summary Data'!AP$39*'Summary Data'!AP28)/17*$A132)</f>
        <v>0.0898570225663045</v>
      </c>
      <c r="T132" s="16">
        <f>('Summary Data'!AQ27-('Summary Data'!AQ$40*'Summary Data'!AQ11+'Summary Data'!AQ$39*'Summary Data'!AQ28)/17*$A132)</f>
        <v>-0.03803003423462478</v>
      </c>
      <c r="U132" s="16">
        <f>('Summary Data'!AR27-('Summary Data'!AR$40*'Summary Data'!AR11+'Summary Data'!AR$39*'Summary Data'!AR28)/17*$A132)</f>
        <v>0.13678562661588944</v>
      </c>
      <c r="V132" s="82">
        <f>'Summary Data'!AS27</f>
        <v>0</v>
      </c>
    </row>
    <row r="133" spans="1:22" ht="11.25">
      <c r="A133" s="83">
        <v>7</v>
      </c>
      <c r="B133" s="16">
        <f>('Summary Data'!Y28-('Summary Data'!Y$40*'Summary Data'!Y12+'Summary Data'!Y$39*'Summary Data'!Y29)/17*$A133)</f>
        <v>-0.8888648650965295</v>
      </c>
      <c r="C133" s="16">
        <f>('Summary Data'!Z28-('Summary Data'!Z$40*'Summary Data'!Z12+'Summary Data'!Z$39*'Summary Data'!Z29)/17*$A133)</f>
        <v>0.0359576990119623</v>
      </c>
      <c r="D133" s="16">
        <f>('Summary Data'!AA28-('Summary Data'!AA$40*'Summary Data'!AA12+'Summary Data'!AA$39*'Summary Data'!AA29)/17*$A133)</f>
        <v>0.02926153627263029</v>
      </c>
      <c r="E133" s="16">
        <f>('Summary Data'!AB28-('Summary Data'!AB$40*'Summary Data'!AB12+'Summary Data'!AB$39*'Summary Data'!AB29)/17*$A133)</f>
        <v>0.022359178094638034</v>
      </c>
      <c r="F133" s="16">
        <f>('Summary Data'!AC28-('Summary Data'!AC$40*'Summary Data'!AC12+'Summary Data'!AC$39*'Summary Data'!AC29)/17*$A133)</f>
        <v>0.036370776850076635</v>
      </c>
      <c r="G133" s="16">
        <f>('Summary Data'!AD28-('Summary Data'!AD$40*'Summary Data'!AD12+'Summary Data'!AD$39*'Summary Data'!AD29)/17*$A133)</f>
        <v>0.050197171112364235</v>
      </c>
      <c r="H133" s="16">
        <f>('Summary Data'!AE28-('Summary Data'!AE$40*'Summary Data'!AE12+'Summary Data'!AE$39*'Summary Data'!AE29)/17*$A133)</f>
        <v>0.15206830777951294</v>
      </c>
      <c r="I133" s="16">
        <f>('Summary Data'!AF28-('Summary Data'!AF$40*'Summary Data'!AF12+'Summary Data'!AF$39*'Summary Data'!AF29)/17*$A133)</f>
        <v>-0.003847589094316246</v>
      </c>
      <c r="J133" s="16">
        <f>('Summary Data'!AG28-('Summary Data'!AG$40*'Summary Data'!AG12+'Summary Data'!AG$39*'Summary Data'!AG29)/17*$A133)</f>
        <v>-0.02536797988470868</v>
      </c>
      <c r="K133" s="16">
        <f>('Summary Data'!AH28-('Summary Data'!AH$40*'Summary Data'!AH12+'Summary Data'!AH$39*'Summary Data'!AH29)/17*$A133)</f>
        <v>0.056660348749041224</v>
      </c>
      <c r="L133" s="16">
        <f>('Summary Data'!AI28-('Summary Data'!AI$40*'Summary Data'!AI12+'Summary Data'!AI$39*'Summary Data'!AI29)/17*$A133)</f>
        <v>0.04028988247068186</v>
      </c>
      <c r="M133" s="16">
        <f>('Summary Data'!AJ28-('Summary Data'!AJ$40*'Summary Data'!AJ12+'Summary Data'!AJ$39*'Summary Data'!AJ29)/17*$A133)</f>
        <v>0.045366480782554404</v>
      </c>
      <c r="N133" s="16">
        <f>('Summary Data'!AK28-('Summary Data'!AK$40*'Summary Data'!AK12+'Summary Data'!AK$39*'Summary Data'!AK29)/17*$A133)</f>
        <v>0.012587901222890255</v>
      </c>
      <c r="O133" s="16">
        <f>('Summary Data'!AL28-('Summary Data'!AL$40*'Summary Data'!AL12+'Summary Data'!AL$39*'Summary Data'!AL29)/17*$A133)</f>
        <v>0.01759041057997825</v>
      </c>
      <c r="P133" s="16">
        <f>('Summary Data'!AM28-('Summary Data'!AM$40*'Summary Data'!AM12+'Summary Data'!AM$39*'Summary Data'!AM29)/17*$A133)</f>
        <v>0.0963113916609143</v>
      </c>
      <c r="Q133" s="16">
        <f>('Summary Data'!AN28-('Summary Data'!AN$40*'Summary Data'!AN12+'Summary Data'!AN$39*'Summary Data'!AN29)/17*$A133)</f>
        <v>-0.01646326668533182</v>
      </c>
      <c r="R133" s="16">
        <f>('Summary Data'!AO28-('Summary Data'!AO$40*'Summary Data'!AO12+'Summary Data'!AO$39*'Summary Data'!AO29)/17*$A133)</f>
        <v>-0.008434310447497654</v>
      </c>
      <c r="S133" s="16">
        <f>('Summary Data'!AP28-('Summary Data'!AP$40*'Summary Data'!AP12+'Summary Data'!AP$39*'Summary Data'!AP29)/17*$A133)</f>
        <v>0.018403257242354403</v>
      </c>
      <c r="T133" s="16">
        <f>('Summary Data'!AQ28-('Summary Data'!AQ$40*'Summary Data'!AQ12+'Summary Data'!AQ$39*'Summary Data'!AQ29)/17*$A133)</f>
        <v>0.02284696299636726</v>
      </c>
      <c r="U133" s="16">
        <f>('Summary Data'!AR28-('Summary Data'!AR$40*'Summary Data'!AR12+'Summary Data'!AR$39*'Summary Data'!AR29)/17*$A133)</f>
        <v>-0.015904811082661195</v>
      </c>
      <c r="V133" s="82">
        <f>'Summary Data'!AS28</f>
        <v>0</v>
      </c>
    </row>
    <row r="134" spans="1:22" ht="11.25">
      <c r="A134" s="83">
        <v>8</v>
      </c>
      <c r="B134" s="16">
        <f>('Summary Data'!Y29-('Summary Data'!Y$40*'Summary Data'!Y13+'Summary Data'!Y$39*'Summary Data'!Y30)/17*$A134)</f>
        <v>-0.04512361639609136</v>
      </c>
      <c r="C134" s="16">
        <f>('Summary Data'!Z29-('Summary Data'!Z$40*'Summary Data'!Z13+'Summary Data'!Z$39*'Summary Data'!Z30)/17*$A134)</f>
        <v>0.023479813537261647</v>
      </c>
      <c r="D134" s="16">
        <f>('Summary Data'!AA29-('Summary Data'!AA$40*'Summary Data'!AA13+'Summary Data'!AA$39*'Summary Data'!AA30)/17*$A134)</f>
        <v>-0.037272423516122095</v>
      </c>
      <c r="E134" s="16">
        <f>('Summary Data'!AB29-('Summary Data'!AB$40*'Summary Data'!AB13+'Summary Data'!AB$39*'Summary Data'!AB30)/17*$A134)</f>
        <v>-0.062216731285947326</v>
      </c>
      <c r="F134" s="16">
        <f>('Summary Data'!AC29-('Summary Data'!AC$40*'Summary Data'!AC13+'Summary Data'!AC$39*'Summary Data'!AC30)/17*$A134)</f>
        <v>-0.10835849340736226</v>
      </c>
      <c r="G134" s="16">
        <f>('Summary Data'!AD29-('Summary Data'!AD$40*'Summary Data'!AD13+'Summary Data'!AD$39*'Summary Data'!AD30)/17*$A134)</f>
        <v>-0.09706789497863473</v>
      </c>
      <c r="H134" s="16">
        <f>('Summary Data'!AE29-('Summary Data'!AE$40*'Summary Data'!AE13+'Summary Data'!AE$39*'Summary Data'!AE30)/17*$A134)</f>
        <v>-0.1047594854395917</v>
      </c>
      <c r="I134" s="16">
        <f>('Summary Data'!AF29-('Summary Data'!AF$40*'Summary Data'!AF13+'Summary Data'!AF$39*'Summary Data'!AF30)/17*$A134)</f>
        <v>-0.07718591862757229</v>
      </c>
      <c r="J134" s="16">
        <f>('Summary Data'!AG29-('Summary Data'!AG$40*'Summary Data'!AG13+'Summary Data'!AG$39*'Summary Data'!AG30)/17*$A134)</f>
        <v>-0.05320886222654006</v>
      </c>
      <c r="K134" s="16">
        <f>('Summary Data'!AH29-('Summary Data'!AH$40*'Summary Data'!AH13+'Summary Data'!AH$39*'Summary Data'!AH30)/17*$A134)</f>
        <v>-0.05870184685906042</v>
      </c>
      <c r="L134" s="16">
        <f>('Summary Data'!AI29-('Summary Data'!AI$40*'Summary Data'!AI13+'Summary Data'!AI$39*'Summary Data'!AI30)/17*$A134)</f>
        <v>-0.046980302136656035</v>
      </c>
      <c r="M134" s="16">
        <f>('Summary Data'!AJ29-('Summary Data'!AJ$40*'Summary Data'!AJ13+'Summary Data'!AJ$39*'Summary Data'!AJ30)/17*$A134)</f>
        <v>0.0072788189386733745</v>
      </c>
      <c r="N134" s="16">
        <f>('Summary Data'!AK29-('Summary Data'!AK$40*'Summary Data'!AK13+'Summary Data'!AK$39*'Summary Data'!AK30)/17*$A134)</f>
        <v>-0.010868569447748066</v>
      </c>
      <c r="O134" s="16">
        <f>('Summary Data'!AL29-('Summary Data'!AL$40*'Summary Data'!AL13+'Summary Data'!AL$39*'Summary Data'!AL30)/17*$A134)</f>
        <v>-0.003527572103474416</v>
      </c>
      <c r="P134" s="16">
        <f>('Summary Data'!AM29-('Summary Data'!AM$40*'Summary Data'!AM13+'Summary Data'!AM$39*'Summary Data'!AM30)/17*$A134)</f>
        <v>-0.020512282545663747</v>
      </c>
      <c r="Q134" s="16">
        <f>('Summary Data'!AN29-('Summary Data'!AN$40*'Summary Data'!AN13+'Summary Data'!AN$39*'Summary Data'!AN30)/17*$A134)</f>
        <v>-0.06476825606057685</v>
      </c>
      <c r="R134" s="16">
        <f>('Summary Data'!AO29-('Summary Data'!AO$40*'Summary Data'!AO13+'Summary Data'!AO$39*'Summary Data'!AO30)/17*$A134)</f>
        <v>-0.06370492067841112</v>
      </c>
      <c r="S134" s="16">
        <f>('Summary Data'!AP29-('Summary Data'!AP$40*'Summary Data'!AP13+'Summary Data'!AP$39*'Summary Data'!AP30)/17*$A134)</f>
        <v>-0.01091732617078657</v>
      </c>
      <c r="T134" s="16">
        <f>('Summary Data'!AQ29-('Summary Data'!AQ$40*'Summary Data'!AQ13+'Summary Data'!AQ$39*'Summary Data'!AQ30)/17*$A134)</f>
        <v>0.011159629420088427</v>
      </c>
      <c r="U134" s="16">
        <f>('Summary Data'!AR29-('Summary Data'!AR$40*'Summary Data'!AR13+'Summary Data'!AR$39*'Summary Data'!AR30)/17*$A134)</f>
        <v>0.01295286331608167</v>
      </c>
      <c r="V134" s="82">
        <f>'Summary Data'!AS29</f>
        <v>0</v>
      </c>
    </row>
    <row r="135" spans="1:22" ht="11.25">
      <c r="A135" s="83">
        <v>9</v>
      </c>
      <c r="B135" s="16">
        <f>('Summary Data'!Y30-('Summary Data'!Y$40*'Summary Data'!Y14+'Summary Data'!Y$39*'Summary Data'!Y31)/17*$A135)</f>
        <v>0.2548813815575658</v>
      </c>
      <c r="C135" s="16">
        <f>('Summary Data'!Z30-('Summary Data'!Z$40*'Summary Data'!Z14+'Summary Data'!Z$39*'Summary Data'!Z31)/17*$A135)</f>
        <v>-0.004285245035946111</v>
      </c>
      <c r="D135" s="16">
        <f>('Summary Data'!AA30-('Summary Data'!AA$40*'Summary Data'!AA14+'Summary Data'!AA$39*'Summary Data'!AA31)/17*$A135)</f>
        <v>0.0054945148102710645</v>
      </c>
      <c r="E135" s="16">
        <f>('Summary Data'!AB30-('Summary Data'!AB$40*'Summary Data'!AB14+'Summary Data'!AB$39*'Summary Data'!AB31)/17*$A135)</f>
        <v>-0.005924829275079934</v>
      </c>
      <c r="F135" s="16">
        <f>('Summary Data'!AC30-('Summary Data'!AC$40*'Summary Data'!AC14+'Summary Data'!AC$39*'Summary Data'!AC31)/17*$A135)</f>
        <v>-0.006955541812900407</v>
      </c>
      <c r="G135" s="16">
        <f>('Summary Data'!AD30-('Summary Data'!AD$40*'Summary Data'!AD14+'Summary Data'!AD$39*'Summary Data'!AD31)/17*$A135)</f>
        <v>0.02864906603599593</v>
      </c>
      <c r="H135" s="16">
        <f>('Summary Data'!AE30-('Summary Data'!AE$40*'Summary Data'!AE14+'Summary Data'!AE$39*'Summary Data'!AE31)/17*$A135)</f>
        <v>-0.0011998774992272956</v>
      </c>
      <c r="I135" s="16">
        <f>('Summary Data'!AF30-('Summary Data'!AF$40*'Summary Data'!AF14+'Summary Data'!AF$39*'Summary Data'!AF31)/17*$A135)</f>
        <v>-0.031601646748690274</v>
      </c>
      <c r="J135" s="16">
        <f>('Summary Data'!AG30-('Summary Data'!AG$40*'Summary Data'!AG14+'Summary Data'!AG$39*'Summary Data'!AG31)/17*$A135)</f>
        <v>0.006502916085368193</v>
      </c>
      <c r="K135" s="16">
        <f>('Summary Data'!AH30-('Summary Data'!AH$40*'Summary Data'!AH14+'Summary Data'!AH$39*'Summary Data'!AH31)/17*$A135)</f>
        <v>0.0004564573991873823</v>
      </c>
      <c r="L135" s="16">
        <f>('Summary Data'!AI30-('Summary Data'!AI$40*'Summary Data'!AI14+'Summary Data'!AI$39*'Summary Data'!AI31)/17*$A135)</f>
        <v>0.0011438822371555597</v>
      </c>
      <c r="M135" s="16">
        <f>('Summary Data'!AJ30-('Summary Data'!AJ$40*'Summary Data'!AJ14+'Summary Data'!AJ$39*'Summary Data'!AJ31)/17*$A135)</f>
        <v>-0.000797032301740077</v>
      </c>
      <c r="N135" s="16">
        <f>('Summary Data'!AK30-('Summary Data'!AK$40*'Summary Data'!AK14+'Summary Data'!AK$39*'Summary Data'!AK31)/17*$A135)</f>
        <v>0.012221356084594721</v>
      </c>
      <c r="O135" s="16">
        <f>('Summary Data'!AL30-('Summary Data'!AL$40*'Summary Data'!AL14+'Summary Data'!AL$39*'Summary Data'!AL31)/17*$A135)</f>
        <v>0.036292889914550604</v>
      </c>
      <c r="P135" s="16">
        <f>('Summary Data'!AM30-('Summary Data'!AM$40*'Summary Data'!AM14+'Summary Data'!AM$39*'Summary Data'!AM31)/17*$A135)</f>
        <v>-0.030367565490857982</v>
      </c>
      <c r="Q135" s="16">
        <f>('Summary Data'!AN30-('Summary Data'!AN$40*'Summary Data'!AN14+'Summary Data'!AN$39*'Summary Data'!AN31)/17*$A135)</f>
        <v>0.016400836860553554</v>
      </c>
      <c r="R135" s="16">
        <f>('Summary Data'!AO30-('Summary Data'!AO$40*'Summary Data'!AO14+'Summary Data'!AO$39*'Summary Data'!AO31)/17*$A135)</f>
        <v>0.004106841807535179</v>
      </c>
      <c r="S135" s="16">
        <f>('Summary Data'!AP30-('Summary Data'!AP$40*'Summary Data'!AP14+'Summary Data'!AP$39*'Summary Data'!AP31)/17*$A135)</f>
        <v>0.012535245277846704</v>
      </c>
      <c r="T135" s="16">
        <f>('Summary Data'!AQ30-('Summary Data'!AQ$40*'Summary Data'!AQ14+'Summary Data'!AQ$39*'Summary Data'!AQ31)/17*$A135)</f>
        <v>0.0061429160192521745</v>
      </c>
      <c r="U135" s="16">
        <f>('Summary Data'!AR30-('Summary Data'!AR$40*'Summary Data'!AR14+'Summary Data'!AR$39*'Summary Data'!AR31)/17*$A135)</f>
        <v>0.02421496152633634</v>
      </c>
      <c r="V135" s="82">
        <f>'Summary Data'!AS30</f>
        <v>0</v>
      </c>
    </row>
    <row r="136" spans="1:22" ht="11.25">
      <c r="A136" s="83">
        <v>10</v>
      </c>
      <c r="B136" s="16">
        <f>('Summary Data'!Y31-('Summary Data'!Y$40*'Summary Data'!Y15+'Summary Data'!Y$39*'Summary Data'!Y32)/17*$A136)</f>
        <v>0</v>
      </c>
      <c r="C136" s="16">
        <f>('Summary Data'!Z31-('Summary Data'!Z$40*'Summary Data'!Z15+'Summary Data'!Z$39*'Summary Data'!Z32)/17*$A136)</f>
        <v>0</v>
      </c>
      <c r="D136" s="16">
        <f>('Summary Data'!AA31-('Summary Data'!AA$40*'Summary Data'!AA15+'Summary Data'!AA$39*'Summary Data'!AA32)/17*$A136)</f>
        <v>0</v>
      </c>
      <c r="E136" s="16">
        <f>('Summary Data'!AB31-('Summary Data'!AB$40*'Summary Data'!AB15+'Summary Data'!AB$39*'Summary Data'!AB32)/17*$A136)</f>
        <v>0</v>
      </c>
      <c r="F136" s="16">
        <f>('Summary Data'!AC31-('Summary Data'!AC$40*'Summary Data'!AC15+'Summary Data'!AC$39*'Summary Data'!AC32)/17*$A136)</f>
        <v>0</v>
      </c>
      <c r="G136" s="16">
        <f>('Summary Data'!AD31-('Summary Data'!AD$40*'Summary Data'!AD15+'Summary Data'!AD$39*'Summary Data'!AD32)/17*$A136)</f>
        <v>0</v>
      </c>
      <c r="H136" s="16">
        <f>('Summary Data'!AE31-('Summary Data'!AE$40*'Summary Data'!AE15+'Summary Data'!AE$39*'Summary Data'!AE32)/17*$A136)</f>
        <v>-2.7755575615628914E-17</v>
      </c>
      <c r="I136" s="16">
        <f>('Summary Data'!AF31-('Summary Data'!AF$40*'Summary Data'!AF15+'Summary Data'!AF$39*'Summary Data'!AF32)/17*$A136)</f>
        <v>0</v>
      </c>
      <c r="J136" s="16">
        <f>('Summary Data'!AG31-('Summary Data'!AG$40*'Summary Data'!AG15+'Summary Data'!AG$39*'Summary Data'!AG32)/17*$A136)</f>
        <v>-2.7755575615628914E-17</v>
      </c>
      <c r="K136" s="16">
        <f>('Summary Data'!AH31-('Summary Data'!AH$40*'Summary Data'!AH15+'Summary Data'!AH$39*'Summary Data'!AH32)/17*$A136)</f>
        <v>-6.938893903907228E-18</v>
      </c>
      <c r="L136" s="16">
        <f>('Summary Data'!AI31-('Summary Data'!AI$40*'Summary Data'!AI15+'Summary Data'!AI$39*'Summary Data'!AI32)/17*$A136)</f>
        <v>1.3877787807814457E-17</v>
      </c>
      <c r="M136" s="16">
        <f>('Summary Data'!AJ31-('Summary Data'!AJ$40*'Summary Data'!AJ15+'Summary Data'!AJ$39*'Summary Data'!AJ32)/17*$A136)</f>
        <v>2.7755575615628914E-17</v>
      </c>
      <c r="N136" s="16">
        <f>('Summary Data'!AK31-('Summary Data'!AK$40*'Summary Data'!AK15+'Summary Data'!AK$39*'Summary Data'!AK32)/17*$A136)</f>
        <v>-1.3877787807814457E-17</v>
      </c>
      <c r="O136" s="16">
        <f>('Summary Data'!AL31-('Summary Data'!AL$40*'Summary Data'!AL15+'Summary Data'!AL$39*'Summary Data'!AL32)/17*$A136)</f>
        <v>-2.7755575615628914E-17</v>
      </c>
      <c r="P136" s="16">
        <f>('Summary Data'!AM31-('Summary Data'!AM$40*'Summary Data'!AM15+'Summary Data'!AM$39*'Summary Data'!AM32)/17*$A136)</f>
        <v>2.7755575615628914E-17</v>
      </c>
      <c r="Q136" s="16">
        <f>('Summary Data'!AN31-('Summary Data'!AN$40*'Summary Data'!AN15+'Summary Data'!AN$39*'Summary Data'!AN32)/17*$A136)</f>
        <v>0</v>
      </c>
      <c r="R136" s="16">
        <f>('Summary Data'!AO31-('Summary Data'!AO$40*'Summary Data'!AO15+'Summary Data'!AO$39*'Summary Data'!AO32)/17*$A136)</f>
        <v>3.469446951953614E-18</v>
      </c>
      <c r="S136" s="16">
        <f>('Summary Data'!AP31-('Summary Data'!AP$40*'Summary Data'!AP15+'Summary Data'!AP$39*'Summary Data'!AP32)/17*$A136)</f>
        <v>5.551115123125783E-17</v>
      </c>
      <c r="T136" s="16">
        <f>('Summary Data'!AQ31-('Summary Data'!AQ$40*'Summary Data'!AQ15+'Summary Data'!AQ$39*'Summary Data'!AQ32)/17*$A136)</f>
        <v>-5.551115123125783E-17</v>
      </c>
      <c r="U136" s="16">
        <f>('Summary Data'!AR31-('Summary Data'!AR$40*'Summary Data'!AR15+'Summary Data'!AR$39*'Summary Data'!AR32)/17*$A136)</f>
        <v>0</v>
      </c>
      <c r="V136" s="82">
        <f>'Summary Data'!AS31</f>
        <v>0</v>
      </c>
    </row>
    <row r="137" spans="1:22" ht="11.25">
      <c r="A137" s="83">
        <v>11</v>
      </c>
      <c r="B137" s="16">
        <f>('Summary Data'!Y32-('Summary Data'!Y$40*'Summary Data'!Y16+'Summary Data'!Y$39*'Summary Data'!Y33)/17*$A137)</f>
        <v>-0.14016925216384427</v>
      </c>
      <c r="C137" s="16">
        <f>('Summary Data'!Z32-('Summary Data'!Z$40*'Summary Data'!Z16+'Summary Data'!Z$39*'Summary Data'!Z33)/17*$A137)</f>
        <v>-0.015469755035756698</v>
      </c>
      <c r="D137" s="16">
        <f>('Summary Data'!AA32-('Summary Data'!AA$40*'Summary Data'!AA16+'Summary Data'!AA$39*'Summary Data'!AA33)/17*$A137)</f>
        <v>-0.01809292558819099</v>
      </c>
      <c r="E137" s="16">
        <f>('Summary Data'!AB32-('Summary Data'!AB$40*'Summary Data'!AB16+'Summary Data'!AB$39*'Summary Data'!AB33)/17*$A137)</f>
        <v>-0.030532366938352228</v>
      </c>
      <c r="F137" s="16">
        <f>('Summary Data'!AC32-('Summary Data'!AC$40*'Summary Data'!AC16+'Summary Data'!AC$39*'Summary Data'!AC33)/17*$A137)</f>
        <v>-0.025270314227537314</v>
      </c>
      <c r="G137" s="16">
        <f>('Summary Data'!AD32-('Summary Data'!AD$40*'Summary Data'!AD16+'Summary Data'!AD$39*'Summary Data'!AD33)/17*$A137)</f>
        <v>-0.019395591719405338</v>
      </c>
      <c r="H137" s="16">
        <f>('Summary Data'!AE32-('Summary Data'!AE$40*'Summary Data'!AE16+'Summary Data'!AE$39*'Summary Data'!AE33)/17*$A137)</f>
        <v>-0.05224730165350961</v>
      </c>
      <c r="I137" s="16">
        <f>('Summary Data'!AF32-('Summary Data'!AF$40*'Summary Data'!AF16+'Summary Data'!AF$39*'Summary Data'!AF33)/17*$A137)</f>
        <v>-0.025488929102249584</v>
      </c>
      <c r="J137" s="16">
        <f>('Summary Data'!AG32-('Summary Data'!AG$40*'Summary Data'!AG16+'Summary Data'!AG$39*'Summary Data'!AG33)/17*$A137)</f>
        <v>-0.030273203895466196</v>
      </c>
      <c r="K137" s="16">
        <f>('Summary Data'!AH32-('Summary Data'!AH$40*'Summary Data'!AH16+'Summary Data'!AH$39*'Summary Data'!AH33)/17*$A137)</f>
        <v>-0.03787170853066055</v>
      </c>
      <c r="L137" s="16">
        <f>('Summary Data'!AI32-('Summary Data'!AI$40*'Summary Data'!AI16+'Summary Data'!AI$39*'Summary Data'!AI33)/17*$A137)</f>
        <v>-0.026877069559302073</v>
      </c>
      <c r="M137" s="16">
        <f>('Summary Data'!AJ32-('Summary Data'!AJ$40*'Summary Data'!AJ16+'Summary Data'!AJ$39*'Summary Data'!AJ33)/17*$A137)</f>
        <v>-0.02996797203722001</v>
      </c>
      <c r="N137" s="16">
        <f>('Summary Data'!AK32-('Summary Data'!AK$40*'Summary Data'!AK16+'Summary Data'!AK$39*'Summary Data'!AK33)/17*$A137)</f>
        <v>-0.03234485583649514</v>
      </c>
      <c r="O137" s="16">
        <f>('Summary Data'!AL32-('Summary Data'!AL$40*'Summary Data'!AL16+'Summary Data'!AL$39*'Summary Data'!AL33)/17*$A137)</f>
        <v>-0.03168499487574451</v>
      </c>
      <c r="P137" s="16">
        <f>('Summary Data'!AM32-('Summary Data'!AM$40*'Summary Data'!AM16+'Summary Data'!AM$39*'Summary Data'!AM33)/17*$A137)</f>
        <v>-0.039323003532915624</v>
      </c>
      <c r="Q137" s="16">
        <f>('Summary Data'!AN32-('Summary Data'!AN$40*'Summary Data'!AN16+'Summary Data'!AN$39*'Summary Data'!AN33)/17*$A137)</f>
        <v>-0.02582285294603964</v>
      </c>
      <c r="R137" s="16">
        <f>('Summary Data'!AO32-('Summary Data'!AO$40*'Summary Data'!AO16+'Summary Data'!AO$39*'Summary Data'!AO33)/17*$A137)</f>
        <v>-0.029042995349224405</v>
      </c>
      <c r="S137" s="16">
        <f>('Summary Data'!AP32-('Summary Data'!AP$40*'Summary Data'!AP16+'Summary Data'!AP$39*'Summary Data'!AP33)/17*$A137)</f>
        <v>-0.02633055108480415</v>
      </c>
      <c r="T137" s="16">
        <f>('Summary Data'!AQ32-('Summary Data'!AQ$40*'Summary Data'!AQ16+'Summary Data'!AQ$39*'Summary Data'!AQ33)/17*$A137)</f>
        <v>-0.026849059750427815</v>
      </c>
      <c r="U137" s="16">
        <f>('Summary Data'!AR32-('Summary Data'!AR$40*'Summary Data'!AR16+'Summary Data'!AR$39*'Summary Data'!AR33)/17*$A137)</f>
        <v>-0.014818554385453896</v>
      </c>
      <c r="V137" s="82">
        <f>'Summary Data'!AS32</f>
        <v>0</v>
      </c>
    </row>
    <row r="138" spans="1:23" ht="11.25">
      <c r="A138" s="83">
        <v>12</v>
      </c>
      <c r="B138" s="16">
        <f>('Summary Data'!Y33-('Summary Data'!Y$40*'Summary Data'!Y17+'Summary Data'!Y$39*'Summary Data'!Y34)/17*$A138)*10</f>
        <v>0.1618656606658927</v>
      </c>
      <c r="C138" s="16">
        <f>('Summary Data'!Z33-('Summary Data'!Z$40*'Summary Data'!Z17+'Summary Data'!Z$39*'Summary Data'!Z34)/17*$A138)*10</f>
        <v>0.1069554523565755</v>
      </c>
      <c r="D138" s="16">
        <f>('Summary Data'!AA33-('Summary Data'!AA$40*'Summary Data'!AA17+'Summary Data'!AA$39*'Summary Data'!AA34)/17*$A138)*10</f>
        <v>0.21509916992010328</v>
      </c>
      <c r="E138" s="16">
        <f>('Summary Data'!AB33-('Summary Data'!AB$40*'Summary Data'!AB17+'Summary Data'!AB$39*'Summary Data'!AB34)/17*$A138)*10</f>
        <v>0.1830732152962245</v>
      </c>
      <c r="F138" s="16">
        <f>('Summary Data'!AC33-('Summary Data'!AC$40*'Summary Data'!AC17+'Summary Data'!AC$39*'Summary Data'!AC34)/17*$A138)*10</f>
        <v>0.14089216165292393</v>
      </c>
      <c r="G138" s="16">
        <f>('Summary Data'!AD33-('Summary Data'!AD$40*'Summary Data'!AD17+'Summary Data'!AD$39*'Summary Data'!AD34)/17*$A138)*10</f>
        <v>0.12992614149386403</v>
      </c>
      <c r="H138" s="16">
        <f>('Summary Data'!AE33-('Summary Data'!AE$40*'Summary Data'!AE17+'Summary Data'!AE$39*'Summary Data'!AE34)/17*$A138)*10</f>
        <v>0.160021836251468</v>
      </c>
      <c r="I138" s="16">
        <f>('Summary Data'!AF33-('Summary Data'!AF$40*'Summary Data'!AF17+'Summary Data'!AF$39*'Summary Data'!AF34)/17*$A138)*10</f>
        <v>0.18310916523441426</v>
      </c>
      <c r="J138" s="16">
        <f>('Summary Data'!AG33-('Summary Data'!AG$40*'Summary Data'!AG17+'Summary Data'!AG$39*'Summary Data'!AG34)/17*$A138)*10</f>
        <v>0.18149350864072622</v>
      </c>
      <c r="K138" s="16">
        <f>('Summary Data'!AH33-('Summary Data'!AH$40*'Summary Data'!AH17+'Summary Data'!AH$39*'Summary Data'!AH34)/17*$A138)*10</f>
        <v>0.11097232733971643</v>
      </c>
      <c r="L138" s="16">
        <f>('Summary Data'!AI33-('Summary Data'!AI$40*'Summary Data'!AI17+'Summary Data'!AI$39*'Summary Data'!AI34)/17*$A138)*10</f>
        <v>0.14921122237207504</v>
      </c>
      <c r="M138" s="16">
        <f>('Summary Data'!AJ33-('Summary Data'!AJ$40*'Summary Data'!AJ17+'Summary Data'!AJ$39*'Summary Data'!AJ34)/17*$A138)*10</f>
        <v>0.09281721233082794</v>
      </c>
      <c r="N138" s="16">
        <f>('Summary Data'!AK33-('Summary Data'!AK$40*'Summary Data'!AK17+'Summary Data'!AK$39*'Summary Data'!AK34)/17*$A138)*10</f>
        <v>0.08886200091272353</v>
      </c>
      <c r="O138" s="16">
        <f>('Summary Data'!AL33-('Summary Data'!AL$40*'Summary Data'!AL17+'Summary Data'!AL$39*'Summary Data'!AL34)/17*$A138)*10</f>
        <v>0.039903778768044726</v>
      </c>
      <c r="P138" s="16">
        <f>('Summary Data'!AM33-('Summary Data'!AM$40*'Summary Data'!AM17+'Summary Data'!AM$39*'Summary Data'!AM34)/17*$A138)*10</f>
        <v>0.053951368437590935</v>
      </c>
      <c r="Q138" s="16">
        <f>('Summary Data'!AN33-('Summary Data'!AN$40*'Summary Data'!AN17+'Summary Data'!AN$39*'Summary Data'!AN34)/17*$A138)*10</f>
        <v>0.14369005582447114</v>
      </c>
      <c r="R138" s="16">
        <f>('Summary Data'!AO33-('Summary Data'!AO$40*'Summary Data'!AO17+'Summary Data'!AO$39*'Summary Data'!AO34)/17*$A138)*10</f>
        <v>0.15335418815866617</v>
      </c>
      <c r="S138" s="16">
        <f>('Summary Data'!AP33-('Summary Data'!AP$40*'Summary Data'!AP17+'Summary Data'!AP$39*'Summary Data'!AP34)/17*$A138)*10</f>
        <v>0.15869694877716023</v>
      </c>
      <c r="T138" s="16">
        <f>('Summary Data'!AQ33-('Summary Data'!AQ$40*'Summary Data'!AQ17+'Summary Data'!AQ$39*'Summary Data'!AQ34)/17*$A138)*10</f>
        <v>0.1587190369961851</v>
      </c>
      <c r="U138" s="16">
        <f>('Summary Data'!AR33-('Summary Data'!AR$40*'Summary Data'!AR17+'Summary Data'!AR$39*'Summary Data'!AR34)/17*$A138)*10</f>
        <v>0.04418147273410207</v>
      </c>
      <c r="V138" s="82">
        <f>'Summary Data'!AS33*10</f>
        <v>0</v>
      </c>
      <c r="W138" s="42" t="s">
        <v>90</v>
      </c>
    </row>
    <row r="139" spans="1:23" ht="11.25">
      <c r="A139" s="83">
        <v>13</v>
      </c>
      <c r="B139" s="16">
        <f>('Summary Data'!Y34-('Summary Data'!Y$40*'Summary Data'!Y18+'Summary Data'!Y$39*'Summary Data'!Y35)/17*$A139)*10</f>
        <v>0.037027435236317255</v>
      </c>
      <c r="C139" s="16">
        <f>('Summary Data'!Z34-('Summary Data'!Z$40*'Summary Data'!Z18+'Summary Data'!Z$39*'Summary Data'!Z35)/17*$A139)*10</f>
        <v>0.0010639173040800443</v>
      </c>
      <c r="D139" s="16">
        <f>('Summary Data'!AA34-('Summary Data'!AA$40*'Summary Data'!AA18+'Summary Data'!AA$39*'Summary Data'!AA35)/17*$A139)*10</f>
        <v>-0.020683303413872985</v>
      </c>
      <c r="E139" s="16">
        <f>('Summary Data'!AB34-('Summary Data'!AB$40*'Summary Data'!AB18+'Summary Data'!AB$39*'Summary Data'!AB35)/17*$A139)*10</f>
        <v>0.02183554166453017</v>
      </c>
      <c r="F139" s="16">
        <f>('Summary Data'!AC34-('Summary Data'!AC$40*'Summary Data'!AC18+'Summary Data'!AC$39*'Summary Data'!AC35)/17*$A139)*10</f>
        <v>-0.026680526690843503</v>
      </c>
      <c r="G139" s="16">
        <f>('Summary Data'!AD34-('Summary Data'!AD$40*'Summary Data'!AD18+'Summary Data'!AD$39*'Summary Data'!AD35)/17*$A139)*10</f>
        <v>-0.0032846441527827953</v>
      </c>
      <c r="H139" s="16">
        <f>('Summary Data'!AE34-('Summary Data'!AE$40*'Summary Data'!AE18+'Summary Data'!AE$39*'Summary Data'!AE35)/17*$A139)*10</f>
        <v>-0.05323085448933536</v>
      </c>
      <c r="I139" s="16">
        <f>('Summary Data'!AF34-('Summary Data'!AF$40*'Summary Data'!AF18+'Summary Data'!AF$39*'Summary Data'!AF35)/17*$A139)*10</f>
        <v>0.02195638313771473</v>
      </c>
      <c r="J139" s="16">
        <f>('Summary Data'!AG34-('Summary Data'!AG$40*'Summary Data'!AG18+'Summary Data'!AG$39*'Summary Data'!AG35)/17*$A139)*10</f>
        <v>-0.04289056287694472</v>
      </c>
      <c r="K139" s="16">
        <f>('Summary Data'!AH34-('Summary Data'!AH$40*'Summary Data'!AH18+'Summary Data'!AH$39*'Summary Data'!AH35)/17*$A139)*10</f>
        <v>-0.053355035649884294</v>
      </c>
      <c r="L139" s="16">
        <f>('Summary Data'!AI34-('Summary Data'!AI$40*'Summary Data'!AI18+'Summary Data'!AI$39*'Summary Data'!AI35)/17*$A139)*10</f>
        <v>-0.04143811574770026</v>
      </c>
      <c r="M139" s="16">
        <f>('Summary Data'!AJ34-('Summary Data'!AJ$40*'Summary Data'!AJ18+'Summary Data'!AJ$39*'Summary Data'!AJ35)/17*$A139)*10</f>
        <v>-0.037508645697537174</v>
      </c>
      <c r="N139" s="16">
        <f>('Summary Data'!AK34-('Summary Data'!AK$40*'Summary Data'!AK18+'Summary Data'!AK$39*'Summary Data'!AK35)/17*$A139)*10</f>
        <v>-0.02182529317712258</v>
      </c>
      <c r="O139" s="16">
        <f>('Summary Data'!AL34-('Summary Data'!AL$40*'Summary Data'!AL18+'Summary Data'!AL$39*'Summary Data'!AL35)/17*$A139)*10</f>
        <v>-0.039154577304346044</v>
      </c>
      <c r="P139" s="16">
        <f>('Summary Data'!AM34-('Summary Data'!AM$40*'Summary Data'!AM18+'Summary Data'!AM$39*'Summary Data'!AM35)/17*$A139)*10</f>
        <v>-0.06342283370250545</v>
      </c>
      <c r="Q139" s="16">
        <f>('Summary Data'!AN34-('Summary Data'!AN$40*'Summary Data'!AN18+'Summary Data'!AN$39*'Summary Data'!AN35)/17*$A139)*10</f>
        <v>-0.02642356436782291</v>
      </c>
      <c r="R139" s="16">
        <f>('Summary Data'!AO34-('Summary Data'!AO$40*'Summary Data'!AO18+'Summary Data'!AO$39*'Summary Data'!AO35)/17*$A139)*10</f>
        <v>-0.01674188407508752</v>
      </c>
      <c r="S139" s="16">
        <f>('Summary Data'!AP34-('Summary Data'!AP$40*'Summary Data'!AP18+'Summary Data'!AP$39*'Summary Data'!AP35)/17*$A139)*10</f>
        <v>-0.028612667254654986</v>
      </c>
      <c r="T139" s="16">
        <f>('Summary Data'!AQ34-('Summary Data'!AQ$40*'Summary Data'!AQ18+'Summary Data'!AQ$39*'Summary Data'!AQ35)/17*$A139)*10</f>
        <v>-0.005006498701497697</v>
      </c>
      <c r="U139" s="16">
        <f>('Summary Data'!AR34-('Summary Data'!AR$40*'Summary Data'!AR18+'Summary Data'!AR$39*'Summary Data'!AR35)/17*$A139)*10</f>
        <v>0.044223798337509675</v>
      </c>
      <c r="V139" s="82">
        <f>'Summary Data'!AS34*10</f>
        <v>0</v>
      </c>
      <c r="W139" s="42" t="s">
        <v>90</v>
      </c>
    </row>
    <row r="140" spans="1:23" ht="11.25">
      <c r="A140" s="83">
        <v>14</v>
      </c>
      <c r="B140" s="16">
        <f>('Summary Data'!Y35-('Summary Data'!Y$40*'Summary Data'!Y19+'Summary Data'!Y$39*'Summary Data'!Y36)/17*$A140)*10</f>
        <v>0.08592735421134948</v>
      </c>
      <c r="C140" s="16">
        <f>('Summary Data'!Z35-('Summary Data'!Z$40*'Summary Data'!Z19+'Summary Data'!Z$39*'Summary Data'!Z36)/17*$A140)*10</f>
        <v>0.0429188536924225</v>
      </c>
      <c r="D140" s="16">
        <f>('Summary Data'!AA35-('Summary Data'!AA$40*'Summary Data'!AA19+'Summary Data'!AA$39*'Summary Data'!AA36)/17*$A140)*10</f>
        <v>0.01946113096770529</v>
      </c>
      <c r="E140" s="16">
        <f>('Summary Data'!AB35-('Summary Data'!AB$40*'Summary Data'!AB19+'Summary Data'!AB$39*'Summary Data'!AB36)/17*$A140)*10</f>
        <v>0.01760403411847333</v>
      </c>
      <c r="F140" s="16">
        <f>('Summary Data'!AC35-('Summary Data'!AC$40*'Summary Data'!AC19+'Summary Data'!AC$39*'Summary Data'!AC36)/17*$A140)*10</f>
        <v>0.01614923929475775</v>
      </c>
      <c r="G140" s="16">
        <f>('Summary Data'!AD35-('Summary Data'!AD$40*'Summary Data'!AD19+'Summary Data'!AD$39*'Summary Data'!AD36)/17*$A140)*10</f>
        <v>0.01875564313534755</v>
      </c>
      <c r="H140" s="16">
        <f>('Summary Data'!AE35-('Summary Data'!AE$40*'Summary Data'!AE19+'Summary Data'!AE$39*'Summary Data'!AE36)/17*$A140)*10</f>
        <v>0.05089174328610356</v>
      </c>
      <c r="I140" s="16">
        <f>('Summary Data'!AF35-('Summary Data'!AF$40*'Summary Data'!AF19+'Summary Data'!AF$39*'Summary Data'!AF36)/17*$A140)*10</f>
        <v>0.0504257856180057</v>
      </c>
      <c r="J140" s="16">
        <f>('Summary Data'!AG35-('Summary Data'!AG$40*'Summary Data'!AG19+'Summary Data'!AG$39*'Summary Data'!AG36)/17*$A140)*10</f>
        <v>0.027620570487154057</v>
      </c>
      <c r="K140" s="16">
        <f>('Summary Data'!AH35-('Summary Data'!AH$40*'Summary Data'!AH19+'Summary Data'!AH$39*'Summary Data'!AH36)/17*$A140)*10</f>
        <v>0.07768819616341531</v>
      </c>
      <c r="L140" s="16">
        <f>('Summary Data'!AI35-('Summary Data'!AI$40*'Summary Data'!AI19+'Summary Data'!AI$39*'Summary Data'!AI36)/17*$A140)*10</f>
        <v>0.050953385346373226</v>
      </c>
      <c r="M140" s="16">
        <f>('Summary Data'!AJ35-('Summary Data'!AJ$40*'Summary Data'!AJ19+'Summary Data'!AJ$39*'Summary Data'!AJ36)/17*$A140)*10</f>
        <v>0.03179228423215863</v>
      </c>
      <c r="N140" s="16">
        <f>('Summary Data'!AK35-('Summary Data'!AK$40*'Summary Data'!AK19+'Summary Data'!AK$39*'Summary Data'!AK36)/17*$A140)*10</f>
        <v>0.05272253204123538</v>
      </c>
      <c r="O140" s="16">
        <f>('Summary Data'!AL35-('Summary Data'!AL$40*'Summary Data'!AL19+'Summary Data'!AL$39*'Summary Data'!AL36)/17*$A140)*10</f>
        <v>0.08504632953680039</v>
      </c>
      <c r="P140" s="16">
        <f>('Summary Data'!AM35-('Summary Data'!AM$40*'Summary Data'!AM19+'Summary Data'!AM$39*'Summary Data'!AM36)/17*$A140)*10</f>
        <v>0.06590988273154573</v>
      </c>
      <c r="Q140" s="16">
        <f>('Summary Data'!AN35-('Summary Data'!AN$40*'Summary Data'!AN19+'Summary Data'!AN$39*'Summary Data'!AN36)/17*$A140)*10</f>
        <v>0.04339618043854562</v>
      </c>
      <c r="R140" s="16">
        <f>('Summary Data'!AO35-('Summary Data'!AO$40*'Summary Data'!AO19+'Summary Data'!AO$39*'Summary Data'!AO36)/17*$A140)*10</f>
        <v>0.05820964215609599</v>
      </c>
      <c r="S140" s="16">
        <f>('Summary Data'!AP35-('Summary Data'!AP$40*'Summary Data'!AP19+'Summary Data'!AP$39*'Summary Data'!AP36)/17*$A140)*10</f>
        <v>0.04332128033544916</v>
      </c>
      <c r="T140" s="16">
        <f>('Summary Data'!AQ35-('Summary Data'!AQ$40*'Summary Data'!AQ19+'Summary Data'!AQ$39*'Summary Data'!AQ36)/17*$A140)*10</f>
        <v>0.0021079309064391677</v>
      </c>
      <c r="U140" s="16">
        <f>('Summary Data'!AR35-('Summary Data'!AR$40*'Summary Data'!AR19+'Summary Data'!AR$39*'Summary Data'!AR36)/17*$A140)*10</f>
        <v>0.0029137695058445694</v>
      </c>
      <c r="V140" s="82">
        <f>'Summary Data'!AS35*10</f>
        <v>0</v>
      </c>
      <c r="W140" s="42" t="s">
        <v>90</v>
      </c>
    </row>
    <row r="141" spans="1:23" ht="11.25">
      <c r="A141" s="83">
        <v>15</v>
      </c>
      <c r="B141" s="16">
        <f>('Summary Data'!Y36-('Summary Data'!Y$40*'Summary Data'!Y20+'Summary Data'!Y$39*'Summary Data'!Y37)/17*$A141)*10</f>
        <v>-0.230606804462591</v>
      </c>
      <c r="C141" s="16">
        <f>('Summary Data'!Z36-('Summary Data'!Z$40*'Summary Data'!Z20+'Summary Data'!Z$39*'Summary Data'!Z37)/17*$A141)*10</f>
        <v>-0.10384126118497039</v>
      </c>
      <c r="D141" s="16">
        <f>('Summary Data'!AA36-('Summary Data'!AA$40*'Summary Data'!AA20+'Summary Data'!AA$39*'Summary Data'!AA37)/17*$A141)*10</f>
        <v>-0.09128121484254423</v>
      </c>
      <c r="E141" s="16">
        <f>('Summary Data'!AB36-('Summary Data'!AB$40*'Summary Data'!AB20+'Summary Data'!AB$39*'Summary Data'!AB37)/17*$A141)*10</f>
        <v>-0.08673881719436281</v>
      </c>
      <c r="F141" s="16">
        <f>('Summary Data'!AC36-('Summary Data'!AC$40*'Summary Data'!AC20+'Summary Data'!AC$39*'Summary Data'!AC37)/17*$A141)*10</f>
        <v>-0.07695774776925107</v>
      </c>
      <c r="G141" s="16">
        <f>('Summary Data'!AD36-('Summary Data'!AD$40*'Summary Data'!AD20+'Summary Data'!AD$39*'Summary Data'!AD37)/17*$A141)*10</f>
        <v>-0.08401317513871873</v>
      </c>
      <c r="H141" s="16">
        <f>('Summary Data'!AE36-('Summary Data'!AE$40*'Summary Data'!AE20+'Summary Data'!AE$39*'Summary Data'!AE37)/17*$A141)*10</f>
        <v>-0.07976094774104345</v>
      </c>
      <c r="I141" s="16">
        <f>('Summary Data'!AF36-('Summary Data'!AF$40*'Summary Data'!AF20+'Summary Data'!AF$39*'Summary Data'!AF37)/17*$A141)*10</f>
        <v>-0.1253616422955176</v>
      </c>
      <c r="J141" s="16">
        <f>('Summary Data'!AG36-('Summary Data'!AG$40*'Summary Data'!AG20+'Summary Data'!AG$39*'Summary Data'!AG37)/17*$A141)*10</f>
        <v>-0.12401812060832801</v>
      </c>
      <c r="K141" s="16">
        <f>('Summary Data'!AH36-('Summary Data'!AH$40*'Summary Data'!AH20+'Summary Data'!AH$39*'Summary Data'!AH37)/17*$A141)*10</f>
        <v>-0.08127170213850687</v>
      </c>
      <c r="L141" s="16">
        <f>('Summary Data'!AI36-('Summary Data'!AI$40*'Summary Data'!AI20+'Summary Data'!AI$39*'Summary Data'!AI37)/17*$A141)*10</f>
        <v>-0.09305445657863858</v>
      </c>
      <c r="M141" s="16">
        <f>('Summary Data'!AJ36-('Summary Data'!AJ$40*'Summary Data'!AJ20+'Summary Data'!AJ$39*'Summary Data'!AJ37)/17*$A141)*10</f>
        <v>-0.09866003111981451</v>
      </c>
      <c r="N141" s="16">
        <f>('Summary Data'!AK36-('Summary Data'!AK$40*'Summary Data'!AK20+'Summary Data'!AK$39*'Summary Data'!AK37)/17*$A141)*10</f>
        <v>-0.08466841066118787</v>
      </c>
      <c r="O141" s="16">
        <f>('Summary Data'!AL36-('Summary Data'!AL$40*'Summary Data'!AL20+'Summary Data'!AL$39*'Summary Data'!AL37)/17*$A141)*10</f>
        <v>-0.061042906063147065</v>
      </c>
      <c r="P141" s="16">
        <f>('Summary Data'!AM36-('Summary Data'!AM$40*'Summary Data'!AM20+'Summary Data'!AM$39*'Summary Data'!AM37)/17*$A141)*10</f>
        <v>-0.08212721193321887</v>
      </c>
      <c r="Q141" s="16">
        <f>('Summary Data'!AN36-('Summary Data'!AN$40*'Summary Data'!AN20+'Summary Data'!AN$39*'Summary Data'!AN37)/17*$A141)*10</f>
        <v>-0.08143678181685961</v>
      </c>
      <c r="R141" s="16">
        <f>('Summary Data'!AO36-('Summary Data'!AO$40*'Summary Data'!AO20+'Summary Data'!AO$39*'Summary Data'!AO37)/17*$A141)*10</f>
        <v>-0.07823858578713518</v>
      </c>
      <c r="S141" s="16">
        <f>('Summary Data'!AP36-('Summary Data'!AP$40*'Summary Data'!AP20+'Summary Data'!AP$39*'Summary Data'!AP37)/17*$A141)*10</f>
        <v>-0.10570307942286045</v>
      </c>
      <c r="T141" s="16">
        <f>('Summary Data'!AQ36-('Summary Data'!AQ$40*'Summary Data'!AQ20+'Summary Data'!AQ$39*'Summary Data'!AQ37)/17*$A141)*10</f>
        <v>-0.13021877849448443</v>
      </c>
      <c r="U141" s="16">
        <f>('Summary Data'!AR36-('Summary Data'!AR$40*'Summary Data'!AR20+'Summary Data'!AR$39*'Summary Data'!AR37)/17*$A141)*10</f>
        <v>-0.041352514061969936</v>
      </c>
      <c r="V141" s="82">
        <f>'Summary Data'!AS36*10</f>
        <v>0</v>
      </c>
      <c r="W141" s="42" t="s">
        <v>90</v>
      </c>
    </row>
    <row r="142" spans="1:23" ht="11.25">
      <c r="A142" s="83">
        <v>16</v>
      </c>
      <c r="B142" s="16">
        <f>('Summary Data'!Y37-('Summary Data'!Y$40*'Summary Data'!Y21+'Summary Data'!Y$39*'Summary Data'!Y38)/17*$A142)*10</f>
        <v>0.0009182040789630121</v>
      </c>
      <c r="C142" s="16">
        <f>('Summary Data'!Z37-('Summary Data'!Z$40*'Summary Data'!Z21+'Summary Data'!Z$39*'Summary Data'!Z38)/17*$A142)*10</f>
        <v>0.029859878618148702</v>
      </c>
      <c r="D142" s="16">
        <f>('Summary Data'!AA37-('Summary Data'!AA$40*'Summary Data'!AA21+'Summary Data'!AA$39*'Summary Data'!AA38)/17*$A142)*10</f>
        <v>0.04500828819111579</v>
      </c>
      <c r="E142" s="16">
        <f>('Summary Data'!AB37-('Summary Data'!AB$40*'Summary Data'!AB21+'Summary Data'!AB$39*'Summary Data'!AB38)/17*$A142)*10</f>
        <v>0.06199345620471763</v>
      </c>
      <c r="F142" s="16">
        <f>('Summary Data'!AC37-('Summary Data'!AC$40*'Summary Data'!AC21+'Summary Data'!AC$39*'Summary Data'!AC38)/17*$A142)*10</f>
        <v>0.05867022559625703</v>
      </c>
      <c r="G142" s="16">
        <f>('Summary Data'!AD37-('Summary Data'!AD$40*'Summary Data'!AD21+'Summary Data'!AD$39*'Summary Data'!AD38)/17*$A142)*10</f>
        <v>0.05229816012613627</v>
      </c>
      <c r="H142" s="16">
        <f>('Summary Data'!AE37-('Summary Data'!AE$40*'Summary Data'!AE21+'Summary Data'!AE$39*'Summary Data'!AE38)/17*$A142)*10</f>
        <v>0.046111323480033</v>
      </c>
      <c r="I142" s="16">
        <f>('Summary Data'!AF37-('Summary Data'!AF$40*'Summary Data'!AF21+'Summary Data'!AF$39*'Summary Data'!AF38)/17*$A142)*10</f>
        <v>0.0011588788488127097</v>
      </c>
      <c r="J142" s="16">
        <f>('Summary Data'!AG37-('Summary Data'!AG$40*'Summary Data'!AG21+'Summary Data'!AG$39*'Summary Data'!AG38)/17*$A142)*10</f>
        <v>0.029155773703633155</v>
      </c>
      <c r="K142" s="16">
        <f>('Summary Data'!AH37-('Summary Data'!AH$40*'Summary Data'!AH21+'Summary Data'!AH$39*'Summary Data'!AH38)/17*$A142)*10</f>
        <v>0.021770129113534743</v>
      </c>
      <c r="L142" s="16">
        <f>('Summary Data'!AI37-('Summary Data'!AI$40*'Summary Data'!AI21+'Summary Data'!AI$39*'Summary Data'!AI38)/17*$A142)*10</f>
        <v>0.03933542101705982</v>
      </c>
      <c r="M142" s="16">
        <f>('Summary Data'!AJ37-('Summary Data'!AJ$40*'Summary Data'!AJ21+'Summary Data'!AJ$39*'Summary Data'!AJ38)/17*$A142)*10</f>
        <v>0.03983112807415125</v>
      </c>
      <c r="N142" s="16">
        <f>('Summary Data'!AK37-('Summary Data'!AK$40*'Summary Data'!AK21+'Summary Data'!AK$39*'Summary Data'!AK38)/17*$A142)*10</f>
        <v>0.03404342430378639</v>
      </c>
      <c r="O142" s="16">
        <f>('Summary Data'!AL37-('Summary Data'!AL$40*'Summary Data'!AL21+'Summary Data'!AL$39*'Summary Data'!AL38)/17*$A142)*10</f>
        <v>0.03975883288007635</v>
      </c>
      <c r="P142" s="16">
        <f>('Summary Data'!AM37-('Summary Data'!AM$40*'Summary Data'!AM21+'Summary Data'!AM$39*'Summary Data'!AM38)/17*$A142)*10</f>
        <v>0.034328481136846715</v>
      </c>
      <c r="Q142" s="16">
        <f>('Summary Data'!AN37-('Summary Data'!AN$40*'Summary Data'!AN21+'Summary Data'!AN$39*'Summary Data'!AN38)/17*$A142)*10</f>
        <v>0.050309972450224505</v>
      </c>
      <c r="R142" s="16">
        <f>('Summary Data'!AO37-('Summary Data'!AO$40*'Summary Data'!AO21+'Summary Data'!AO$39*'Summary Data'!AO38)/17*$A142)*10</f>
        <v>0.027377891990947388</v>
      </c>
      <c r="S142" s="16">
        <f>('Summary Data'!AP37-('Summary Data'!AP$40*'Summary Data'!AP21+'Summary Data'!AP$39*'Summary Data'!AP38)/17*$A142)*10</f>
        <v>0.022924990670272136</v>
      </c>
      <c r="T142" s="16">
        <f>('Summary Data'!AQ37-('Summary Data'!AQ$40*'Summary Data'!AQ21+'Summary Data'!AQ$39*'Summary Data'!AQ38)/17*$A142)*10</f>
        <v>0.04621741889045301</v>
      </c>
      <c r="U142" s="16">
        <f>('Summary Data'!AR37-('Summary Data'!AR$40*'Summary Data'!AR21+'Summary Data'!AR$39*'Summary Data'!AR38)/17*$A142)*10</f>
        <v>-5.580708293120157E-05</v>
      </c>
      <c r="V142" s="82">
        <f>'Summary Data'!AS37*10</f>
        <v>0</v>
      </c>
      <c r="W142" s="42" t="s">
        <v>90</v>
      </c>
    </row>
    <row r="143" spans="1:23" ht="12" thickBot="1">
      <c r="A143" s="84">
        <v>17</v>
      </c>
      <c r="B143" s="18">
        <f>'Summary Data'!Y38*10</f>
        <v>-0.025462617688367425</v>
      </c>
      <c r="C143" s="18">
        <f>'Summary Data'!Z38*10</f>
        <v>-0.020810611282120084</v>
      </c>
      <c r="D143" s="18">
        <f>'Summary Data'!AA38*10</f>
        <v>-0.004206665025508094</v>
      </c>
      <c r="E143" s="18">
        <f>'Summary Data'!AB38*10</f>
        <v>-0.012964909647402503</v>
      </c>
      <c r="F143" s="18">
        <f>'Summary Data'!AC38*10</f>
        <v>-0.020743160872518044</v>
      </c>
      <c r="G143" s="18">
        <f>'Summary Data'!AD38*10</f>
        <v>-0.013563716508077764</v>
      </c>
      <c r="H143" s="18">
        <f>'Summary Data'!AE38*10</f>
        <v>0.01688942429769106</v>
      </c>
      <c r="I143" s="18">
        <f>'Summary Data'!AF38*10</f>
        <v>0.0010617023995467066</v>
      </c>
      <c r="J143" s="18">
        <f>'Summary Data'!AG38*10</f>
        <v>0.0004170744186750676</v>
      </c>
      <c r="K143" s="18">
        <f>'Summary Data'!AH38*10</f>
        <v>0.0028537594667733725</v>
      </c>
      <c r="L143" s="18">
        <f>'Summary Data'!AI38*10</f>
        <v>-0.007066494594126578</v>
      </c>
      <c r="M143" s="18">
        <f>'Summary Data'!AJ38*10</f>
        <v>0.0009643779485692767</v>
      </c>
      <c r="N143" s="18">
        <f>'Summary Data'!AK38*10</f>
        <v>-0.009851153060318703</v>
      </c>
      <c r="O143" s="18">
        <f>'Summary Data'!AL38*10</f>
        <v>-0.007324487118453385</v>
      </c>
      <c r="P143" s="18">
        <f>'Summary Data'!AM38*10</f>
        <v>0.004571443839477691</v>
      </c>
      <c r="Q143" s="18">
        <f>'Summary Data'!AN38*10</f>
        <v>-0.0010887953533857565</v>
      </c>
      <c r="R143" s="18">
        <f>'Summary Data'!AO38*10</f>
        <v>-0.008842459842311285</v>
      </c>
      <c r="S143" s="18">
        <f>'Summary Data'!AP38*10</f>
        <v>-0.008136406419787755</v>
      </c>
      <c r="T143" s="18">
        <f>'Summary Data'!AQ38*10</f>
        <v>-0.0022622085048635797</v>
      </c>
      <c r="U143" s="18">
        <f>'Summary Data'!AR38*10</f>
        <v>-0.020264939837360198</v>
      </c>
      <c r="V143" s="35">
        <f>'Summary Data'!AS38*10</f>
        <v>0</v>
      </c>
      <c r="W143" s="42" t="s">
        <v>90</v>
      </c>
    </row>
    <row r="144" ht="12" thickBot="1"/>
    <row r="145" spans="1:22" ht="11.25">
      <c r="A145" s="124" t="s">
        <v>130</v>
      </c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  <c r="V145" s="126"/>
    </row>
    <row r="146" spans="1:22" ht="11.25">
      <c r="A146" s="100"/>
      <c r="B146" s="81" t="s">
        <v>85</v>
      </c>
      <c r="C146" s="81" t="s">
        <v>86</v>
      </c>
      <c r="D146" s="81" t="s">
        <v>87</v>
      </c>
      <c r="E146" s="81" t="s">
        <v>88</v>
      </c>
      <c r="F146" s="81" t="s">
        <v>89</v>
      </c>
      <c r="G146" s="81" t="s">
        <v>94</v>
      </c>
      <c r="H146" s="81" t="s">
        <v>95</v>
      </c>
      <c r="I146" s="81" t="s">
        <v>96</v>
      </c>
      <c r="J146" s="81" t="s">
        <v>97</v>
      </c>
      <c r="K146" s="81" t="s">
        <v>98</v>
      </c>
      <c r="L146" s="81" t="s">
        <v>99</v>
      </c>
      <c r="M146" s="81" t="s">
        <v>100</v>
      </c>
      <c r="N146" s="81" t="s">
        <v>101</v>
      </c>
      <c r="O146" s="81" t="s">
        <v>102</v>
      </c>
      <c r="P146" s="81" t="s">
        <v>103</v>
      </c>
      <c r="Q146" s="81" t="s">
        <v>104</v>
      </c>
      <c r="R146" s="81" t="s">
        <v>105</v>
      </c>
      <c r="S146" s="81" t="s">
        <v>106</v>
      </c>
      <c r="T146" s="81" t="s">
        <v>107</v>
      </c>
      <c r="U146" s="81" t="s">
        <v>108</v>
      </c>
      <c r="V146" s="17" t="s">
        <v>109</v>
      </c>
    </row>
    <row r="147" spans="1:22" ht="11.25">
      <c r="A147" s="100"/>
      <c r="B147" s="44" t="s">
        <v>125</v>
      </c>
      <c r="C147" s="106" t="e">
        <f>'Summary Data'!C2/'Work sheet'!$V147-1</f>
        <v>#DIV/0!</v>
      </c>
      <c r="D147" s="106" t="e">
        <f>'Summary Data'!D2/'Work sheet'!$V147-1</f>
        <v>#DIV/0!</v>
      </c>
      <c r="E147" s="106" t="e">
        <f>'Summary Data'!E2/'Work sheet'!$V147-1</f>
        <v>#DIV/0!</v>
      </c>
      <c r="F147" s="106" t="e">
        <f>'Summary Data'!F2/'Work sheet'!$V147-1</f>
        <v>#DIV/0!</v>
      </c>
      <c r="G147" s="106" t="e">
        <f>'Summary Data'!G2/'Work sheet'!$V147-1</f>
        <v>#DIV/0!</v>
      </c>
      <c r="H147" s="106" t="e">
        <f>'Summary Data'!H2/'Work sheet'!$V147-1</f>
        <v>#DIV/0!</v>
      </c>
      <c r="I147" s="106" t="e">
        <f>'Summary Data'!I2/'Work sheet'!$V147-1</f>
        <v>#DIV/0!</v>
      </c>
      <c r="J147" s="106" t="e">
        <f>'Summary Data'!J2/'Work sheet'!$V147-1</f>
        <v>#DIV/0!</v>
      </c>
      <c r="K147" s="106" t="e">
        <f>'Summary Data'!K2/'Work sheet'!$V147-1</f>
        <v>#DIV/0!</v>
      </c>
      <c r="L147" s="106" t="e">
        <f>'Summary Data'!L2/'Work sheet'!$V147-1</f>
        <v>#DIV/0!</v>
      </c>
      <c r="M147" s="106" t="e">
        <f>'Summary Data'!M2/'Work sheet'!$V147-1</f>
        <v>#DIV/0!</v>
      </c>
      <c r="N147" s="106" t="e">
        <f>'Summary Data'!N2/'Work sheet'!$V147-1</f>
        <v>#DIV/0!</v>
      </c>
      <c r="O147" s="106" t="e">
        <f>'Summary Data'!O2/'Work sheet'!$V147-1</f>
        <v>#DIV/0!</v>
      </c>
      <c r="P147" s="106" t="e">
        <f>'Summary Data'!P2/'Work sheet'!$V147-1</f>
        <v>#DIV/0!</v>
      </c>
      <c r="Q147" s="106" t="e">
        <f>'Summary Data'!Q2/'Work sheet'!$V147-1</f>
        <v>#DIV/0!</v>
      </c>
      <c r="R147" s="106" t="e">
        <f>'Summary Data'!R2/'Work sheet'!$V147-1</f>
        <v>#DIV/0!</v>
      </c>
      <c r="S147" s="106" t="e">
        <f>'Summary Data'!S2/'Work sheet'!$V147-1</f>
        <v>#DIV/0!</v>
      </c>
      <c r="T147" s="106" t="e">
        <f>'Summary Data'!T2/'Work sheet'!$V147-1</f>
        <v>#DIV/0!</v>
      </c>
      <c r="U147" s="44"/>
      <c r="V147" s="55">
        <f>AVERAGE('Summary Data'!C2:T2)</f>
        <v>0</v>
      </c>
    </row>
    <row r="148" spans="1:22" ht="12" thickBot="1">
      <c r="A148" s="107"/>
      <c r="B148" s="73"/>
      <c r="C148" s="108" t="e">
        <f>'Summary Data'!Z2/'Work sheet'!$V148-1</f>
        <v>#DIV/0!</v>
      </c>
      <c r="D148" s="108" t="e">
        <f>'Summary Data'!AA2/'Work sheet'!$V148-1</f>
        <v>#DIV/0!</v>
      </c>
      <c r="E148" s="108" t="e">
        <f>'Summary Data'!AB2/'Work sheet'!$V148-1</f>
        <v>#DIV/0!</v>
      </c>
      <c r="F148" s="108" t="e">
        <f>'Summary Data'!AC2/'Work sheet'!$V148-1</f>
        <v>#DIV/0!</v>
      </c>
      <c r="G148" s="108" t="e">
        <f>'Summary Data'!AD2/'Work sheet'!$V148-1</f>
        <v>#DIV/0!</v>
      </c>
      <c r="H148" s="108" t="e">
        <f>'Summary Data'!AE2/'Work sheet'!$V148-1</f>
        <v>#DIV/0!</v>
      </c>
      <c r="I148" s="108" t="e">
        <f>'Summary Data'!AF2/'Work sheet'!$V148-1</f>
        <v>#DIV/0!</v>
      </c>
      <c r="J148" s="108" t="e">
        <f>'Summary Data'!AG2/'Work sheet'!$V148-1</f>
        <v>#DIV/0!</v>
      </c>
      <c r="K148" s="108" t="e">
        <f>'Summary Data'!AH2/'Work sheet'!$V148-1</f>
        <v>#DIV/0!</v>
      </c>
      <c r="L148" s="108" t="e">
        <f>'Summary Data'!AI2/'Work sheet'!$V148-1</f>
        <v>#DIV/0!</v>
      </c>
      <c r="M148" s="108" t="e">
        <f>'Summary Data'!AJ2/'Work sheet'!$V148-1</f>
        <v>#DIV/0!</v>
      </c>
      <c r="N148" s="108" t="e">
        <f>'Summary Data'!AK2/'Work sheet'!$V148-1</f>
        <v>#DIV/0!</v>
      </c>
      <c r="O148" s="108" t="e">
        <f>'Summary Data'!AL2/'Work sheet'!$V148-1</f>
        <v>#DIV/0!</v>
      </c>
      <c r="P148" s="108" t="e">
        <f>'Summary Data'!AM2/'Work sheet'!$V148-1</f>
        <v>#DIV/0!</v>
      </c>
      <c r="Q148" s="108" t="e">
        <f>'Summary Data'!AN2/'Work sheet'!$V148-1</f>
        <v>#DIV/0!</v>
      </c>
      <c r="R148" s="108" t="e">
        <f>'Summary Data'!AO2/'Work sheet'!$V148-1</f>
        <v>#DIV/0!</v>
      </c>
      <c r="S148" s="108" t="e">
        <f>'Summary Data'!AP2/'Work sheet'!$V148-1</f>
        <v>#DIV/0!</v>
      </c>
      <c r="T148" s="108" t="e">
        <f>'Summary Data'!AQ2/'Work sheet'!$V148-1</f>
        <v>#DIV/0!</v>
      </c>
      <c r="U148" s="73"/>
      <c r="V148" s="61">
        <f>AVERAGE('Summary Data'!Z2:AQ2)</f>
        <v>0</v>
      </c>
    </row>
  </sheetData>
  <mergeCells count="29">
    <mergeCell ref="A145:V145"/>
    <mergeCell ref="A65:V65"/>
    <mergeCell ref="A85:V85"/>
    <mergeCell ref="A105:V105"/>
    <mergeCell ref="A125:V125"/>
    <mergeCell ref="I45:K45"/>
    <mergeCell ref="L45:N45"/>
    <mergeCell ref="F47:G47"/>
    <mergeCell ref="B45:D45"/>
    <mergeCell ref="F45:G45"/>
    <mergeCell ref="B23:K23"/>
    <mergeCell ref="B24:F24"/>
    <mergeCell ref="G24:K24"/>
    <mergeCell ref="B44:G44"/>
    <mergeCell ref="I44:O44"/>
    <mergeCell ref="J3:K3"/>
    <mergeCell ref="L3:M3"/>
    <mergeCell ref="N3:O3"/>
    <mergeCell ref="P3:Q3"/>
    <mergeCell ref="B3:C3"/>
    <mergeCell ref="D3:E3"/>
    <mergeCell ref="F3:G3"/>
    <mergeCell ref="H3:I3"/>
    <mergeCell ref="B1:I1"/>
    <mergeCell ref="J1:Q1"/>
    <mergeCell ref="B2:E2"/>
    <mergeCell ref="F2:I2"/>
    <mergeCell ref="J2:M2"/>
    <mergeCell ref="N2:Q2"/>
  </mergeCells>
  <printOptions/>
  <pageMargins left="0.75" right="0.75" top="1" bottom="1" header="0.5" footer="0.5"/>
  <pageSetup fitToHeight="1" fitToWidth="1" horizontalDpi="300" verticalDpi="3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Ezio Todesco</dc:creator>
  <cp:keywords/>
  <dc:description/>
  <cp:lastModifiedBy>Ezio Todesco</cp:lastModifiedBy>
  <cp:lastPrinted>2001-03-07T16:35:00Z</cp:lastPrinted>
  <dcterms:created xsi:type="dcterms:W3CDTF">2000-11-02T16:53:37Z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