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20" windowWidth="7890" windowHeight="7710" tabRatio="856" activeTab="6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<sst xmlns="http://schemas.openxmlformats.org/spreadsheetml/2006/main" count="395" uniqueCount="138">
  <si>
    <t>File</t>
  </si>
  <si>
    <t>C1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</si>
  <si>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</si>
  <si>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</si>
  <si>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</si>
  <si>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</si>
  <si>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</si>
  <si>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</si>
  <si>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</si>
  <si>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</si>
  <si>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</si>
  <si>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</si>
  <si>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</si>
  <si>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</si>
  <si>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</si>
  <si>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</si>
  <si>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</si>
  <si>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</si>
  <si>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</si>
  <si>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</si>
  <si>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</si>
  <si>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</si>
  <si>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</si>
  <si>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</si>
  <si>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</si>
  <si>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</si>
  <si>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</si>
  <si>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</si>
  <si>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</si>
  <si>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</si>
  <si>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</si>
  <si>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</si>
  <si>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</si>
  <si>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</si>
  <si>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</si>
  <si>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</si>
  <si>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</si>
  <si>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</si>
  <si>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</si>
  <si>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</si>
  <si>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</si>
  <si>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</si>
  <si>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</si>
  <si>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</si>
  <si>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</si>
  <si>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</si>
  <si>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</si>
  <si>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</si>
  <si>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</si>
  <si>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</si>
  <si>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</si>
  <si>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</si>
  <si>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</si>
  <si>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</si>
  <si>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</si>
  <si>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</si>
  <si>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</si>
  <si>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</si>
  <si>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</si>
  <si>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</si>
  <si>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</si>
  <si>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</si>
  <si>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</si>
  <si>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</si>
  <si>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</si>
  <si>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</si>
  <si>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</si>
  <si>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</si>
  <si>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</si>
  <si>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</si>
  <si>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</si>
  <si>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</si>
  <si>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</si>
  <si>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</si>
  <si>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</si>
  <si>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</si>
  <si>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</si>
  <si>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</si>
  <si>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</si>
  <si>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</si>
  <si>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</si>
  <si>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</si>
  <si>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</si>
  <si>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</si>
  <si>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</si>
  <si>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</si>
  <si>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</si>
  <si>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</si>
  <si>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</si>
  <si>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</si>
  <si>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</si>
  <si>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</si>
  <si>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</si>
  <si>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</si>
  <si>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</si>
  <si>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</si>
  <si>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</si>
  <si>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</si>
  <si>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</si>
  <si>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</si>
  <si>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</si>
  <si>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</si>
  <si>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</si>
  <si>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</si>
  <si>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</si>
  <si>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</si>
  <si>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</si>
  <si>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</si>
  <si>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</si>
  <si>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</si>
  <si>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</si>
  <si>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</si>
  <si>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</si>
  <si>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</si>
  <si>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</si>
  <si>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</si>
  <si>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</si>
  <si>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</si>
  <si>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</si>
  <si>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</si>
  <si>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</si>
  <si>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</si>
  <si>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</si>
  <si>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</si>
  <si>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</si>
  <si>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</si>
  <si>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</si>
  <si>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</si>
  <si>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</si>
  <si>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</si>
  <si>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</si>
  <si>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Aperture 1 - Collared coils</t>
  </si>
  <si>
    <t xml:space="preserve"> Aperture 2 - Collared coils</t>
  </si>
  <si>
    <t>Alstom</t>
  </si>
  <si>
    <t>Ref. Test Proced.</t>
  </si>
  <si>
    <t>CERN IT 2708/LHC/LHC Rev 1.1 Annex b.18</t>
  </si>
  <si>
    <t>MBP2O1</t>
  </si>
  <si>
    <t>Aperture 2 - Collared coils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</si>
</sst>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MBP2O1 - Collared coils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40808321"/>
        <c:axId val="31730570"/>
      </c:scatterChart>
      <c:valAx>
        <c:axId val="4080832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At val="0"/>
        <c:crossBetween val="midCat"/>
        <c:dispUnits/>
      </c:valAx>
      <c:valAx>
        <c:axId val="3173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37125"/>
          <c:y val="0.280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"/>
          <c:w val="0.39325"/>
          <c:h val="0.825"/>
        </c:manualLayout>
      </c:layout>
      <c:lineChart>
        <c:grouping val="standard"/>
        <c:varyColors val="0"/>
        <c:axId val="10372907"/>
        <c:axId val="26247300"/>
      </c:line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0372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MBP2O1 - Collared coils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17139675"/>
        <c:axId val="20039348"/>
      </c:scatterChart>
      <c:valAx>
        <c:axId val="17139675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0039348"/>
        <c:crosses val="autoZero"/>
        <c:crossBetween val="midCat"/>
        <c:dispUnits/>
      </c:valAx>
      <c:valAx>
        <c:axId val="20039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713967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06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MBP2O1 - Collared coils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-0.4159578384467592</c:v>
                </c:pt>
                <c:pt idx="1">
                  <c:v>-0.011327503223095387</c:v>
                </c:pt>
                <c:pt idx="2">
                  <c:v>0.08440292511427647</c:v>
                </c:pt>
                <c:pt idx="3">
                  <c:v>0.5594490739154021</c:v>
                </c:pt>
                <c:pt idx="4">
                  <c:v>-0.03477529624754058</c:v>
                </c:pt>
                <c:pt idx="5">
                  <c:v>0.6495045522004639</c:v>
                </c:pt>
                <c:pt idx="6">
                  <c:v>0.012656680722110517</c:v>
                </c:pt>
                <c:pt idx="7">
                  <c:v>0.28292737750347946</c:v>
                </c:pt>
                <c:pt idx="8">
                  <c:v>-1.3877787807814457E-17</c:v>
                </c:pt>
                <c:pt idx="9">
                  <c:v>0.7575173037700261</c:v>
                </c:pt>
                <c:pt idx="10">
                  <c:v>-0.03246749180260687</c:v>
                </c:pt>
                <c:pt idx="11">
                  <c:v>0.7401826171605869</c:v>
                </c:pt>
                <c:pt idx="12">
                  <c:v>-0.0012894782955845093</c:v>
                </c:pt>
                <c:pt idx="13">
                  <c:v>0.3221952419047346</c:v>
                </c:pt>
                <c:pt idx="14">
                  <c:v>0.0028035332402559857</c:v>
                </c:pt>
                <c:pt idx="15">
                  <c:v>-0.6863900000000001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-0.5003979705269661</c:v>
                </c:pt>
                <c:pt idx="1">
                  <c:v>-1.3650682135904901</c:v>
                </c:pt>
                <c:pt idx="2">
                  <c:v>0.02798657037527473</c:v>
                </c:pt>
                <c:pt idx="3">
                  <c:v>0.39065616751652643</c:v>
                </c:pt>
                <c:pt idx="4">
                  <c:v>-0.010796057108157238</c:v>
                </c:pt>
                <c:pt idx="5">
                  <c:v>0.6815574860716507</c:v>
                </c:pt>
                <c:pt idx="6">
                  <c:v>-0.009896618017389733</c:v>
                </c:pt>
                <c:pt idx="7">
                  <c:v>0.30010690612323393</c:v>
                </c:pt>
                <c:pt idx="8">
                  <c:v>-6.938893903907228E-18</c:v>
                </c:pt>
                <c:pt idx="9">
                  <c:v>0.7574009884713617</c:v>
                </c:pt>
                <c:pt idx="10">
                  <c:v>-0.02314162384075239</c:v>
                </c:pt>
                <c:pt idx="11">
                  <c:v>0.7191603148038973</c:v>
                </c:pt>
                <c:pt idx="12">
                  <c:v>-0.016205893689894068</c:v>
                </c:pt>
                <c:pt idx="13">
                  <c:v>0.2952512379893149</c:v>
                </c:pt>
                <c:pt idx="14">
                  <c:v>0.005398829961057415</c:v>
                </c:pt>
                <c:pt idx="15">
                  <c:v>-0.68525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-2.181953109683559</c:v>
                </c:pt>
                <c:pt idx="1">
                  <c:v>-0.8879963935860129</c:v>
                </c:pt>
                <c:pt idx="2">
                  <c:v>-0.11404740878635862</c:v>
                </c:pt>
                <c:pt idx="3">
                  <c:v>0.37071325425033325</c:v>
                </c:pt>
                <c:pt idx="4">
                  <c:v>0.06133828719709275</c:v>
                </c:pt>
                <c:pt idx="5">
                  <c:v>0.7015015468525544</c:v>
                </c:pt>
                <c:pt idx="6">
                  <c:v>-0.05403800316977575</c:v>
                </c:pt>
                <c:pt idx="7">
                  <c:v>0.2890927241445875</c:v>
                </c:pt>
                <c:pt idx="8">
                  <c:v>-1.3877787807814457E-17</c:v>
                </c:pt>
                <c:pt idx="9">
                  <c:v>0.7614237334356919</c:v>
                </c:pt>
                <c:pt idx="10">
                  <c:v>-0.026490397394261962</c:v>
                </c:pt>
                <c:pt idx="11">
                  <c:v>0.7620719782600188</c:v>
                </c:pt>
                <c:pt idx="12">
                  <c:v>-0.0016305359184782924</c:v>
                </c:pt>
                <c:pt idx="13">
                  <c:v>0.2906303020432459</c:v>
                </c:pt>
                <c:pt idx="14">
                  <c:v>-0.0009190659739255827</c:v>
                </c:pt>
                <c:pt idx="15">
                  <c:v>-0.69401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-1.5335205951442619</c:v>
                </c:pt>
                <c:pt idx="1">
                  <c:v>-2.3692396001058817</c:v>
                </c:pt>
                <c:pt idx="2">
                  <c:v>-0.1703868004281484</c:v>
                </c:pt>
                <c:pt idx="3">
                  <c:v>0.6297523108426342</c:v>
                </c:pt>
                <c:pt idx="4">
                  <c:v>0.07430471825973362</c:v>
                </c:pt>
                <c:pt idx="5">
                  <c:v>0.6357263760029561</c:v>
                </c:pt>
                <c:pt idx="6">
                  <c:v>0.011510079308509134</c:v>
                </c:pt>
                <c:pt idx="7">
                  <c:v>0.2826052258700819</c:v>
                </c:pt>
                <c:pt idx="8">
                  <c:v>2.7755575615628914E-17</c:v>
                </c:pt>
                <c:pt idx="9">
                  <c:v>0.7671939280243222</c:v>
                </c:pt>
                <c:pt idx="10">
                  <c:v>-0.03658720872337262</c:v>
                </c:pt>
                <c:pt idx="11">
                  <c:v>0.6000785570349008</c:v>
                </c:pt>
                <c:pt idx="12">
                  <c:v>-0.007578043266961293</c:v>
                </c:pt>
                <c:pt idx="13">
                  <c:v>0.3815460471343207</c:v>
                </c:pt>
                <c:pt idx="14">
                  <c:v>-0.008778535627646869</c:v>
                </c:pt>
                <c:pt idx="15">
                  <c:v>-0.6923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-0.831086791835039</c:v>
                </c:pt>
                <c:pt idx="1">
                  <c:v>-1.3699615544610464</c:v>
                </c:pt>
                <c:pt idx="2">
                  <c:v>-0.10483788508079653</c:v>
                </c:pt>
                <c:pt idx="3">
                  <c:v>0.1502574580308246</c:v>
                </c:pt>
                <c:pt idx="4">
                  <c:v>0.02217429240670507</c:v>
                </c:pt>
                <c:pt idx="5">
                  <c:v>0.6137036566731545</c:v>
                </c:pt>
                <c:pt idx="6">
                  <c:v>0.010017137367048248</c:v>
                </c:pt>
                <c:pt idx="7">
                  <c:v>0.23577247157432324</c:v>
                </c:pt>
                <c:pt idx="8">
                  <c:v>2.7755575615628914E-17</c:v>
                </c:pt>
                <c:pt idx="9">
                  <c:v>0.7632057517410991</c:v>
                </c:pt>
                <c:pt idx="10">
                  <c:v>-0.06390120655813854</c:v>
                </c:pt>
                <c:pt idx="11">
                  <c:v>0.6899882612065298</c:v>
                </c:pt>
                <c:pt idx="12">
                  <c:v>-0.005937327552948662</c:v>
                </c:pt>
                <c:pt idx="13">
                  <c:v>0.402818547918082</c:v>
                </c:pt>
                <c:pt idx="14">
                  <c:v>-0.0035413830513782857</c:v>
                </c:pt>
                <c:pt idx="15">
                  <c:v>-0.6860900000000001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-0.7522070339059141</c:v>
                </c:pt>
                <c:pt idx="1">
                  <c:v>0.7921249914466352</c:v>
                </c:pt>
                <c:pt idx="2">
                  <c:v>-0.10579696846001972</c:v>
                </c:pt>
                <c:pt idx="3">
                  <c:v>0.0729448297703432</c:v>
                </c:pt>
                <c:pt idx="4">
                  <c:v>-0.05712913152161997</c:v>
                </c:pt>
                <c:pt idx="5">
                  <c:v>0.8508413128793254</c:v>
                </c:pt>
                <c:pt idx="6">
                  <c:v>0.015995543765225252</c:v>
                </c:pt>
                <c:pt idx="7">
                  <c:v>0.2597565723112116</c:v>
                </c:pt>
                <c:pt idx="8">
                  <c:v>-2.7755575615628914E-17</c:v>
                </c:pt>
                <c:pt idx="9">
                  <c:v>0.7542199317234105</c:v>
                </c:pt>
                <c:pt idx="10">
                  <c:v>-0.02459680728773249</c:v>
                </c:pt>
                <c:pt idx="11">
                  <c:v>0.7451646707604562</c:v>
                </c:pt>
                <c:pt idx="12">
                  <c:v>0.0030233393409032777</c:v>
                </c:pt>
                <c:pt idx="13">
                  <c:v>0.3374233721035655</c:v>
                </c:pt>
                <c:pt idx="14">
                  <c:v>-0.007479295738073398</c:v>
                </c:pt>
                <c:pt idx="15">
                  <c:v>-0.67287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0.003543641018313906</c:v>
                </c:pt>
                <c:pt idx="1">
                  <c:v>-0.1945512944008177</c:v>
                </c:pt>
                <c:pt idx="2">
                  <c:v>0.01955861184888759</c:v>
                </c:pt>
                <c:pt idx="3">
                  <c:v>0.3194822714155137</c:v>
                </c:pt>
                <c:pt idx="4">
                  <c:v>0.033079924761608384</c:v>
                </c:pt>
                <c:pt idx="5">
                  <c:v>0.8013266215964866</c:v>
                </c:pt>
                <c:pt idx="6">
                  <c:v>-0.007821729449910296</c:v>
                </c:pt>
                <c:pt idx="7">
                  <c:v>0.29764023397892864</c:v>
                </c:pt>
                <c:pt idx="8">
                  <c:v>-5.551115123125783E-17</c:v>
                </c:pt>
                <c:pt idx="9">
                  <c:v>0.7606710268249871</c:v>
                </c:pt>
                <c:pt idx="10">
                  <c:v>-0.022957247462354405</c:v>
                </c:pt>
                <c:pt idx="11">
                  <c:v>0.7710872019751723</c:v>
                </c:pt>
                <c:pt idx="12">
                  <c:v>0.02632460096487596</c:v>
                </c:pt>
                <c:pt idx="13">
                  <c:v>0.29117052422989903</c:v>
                </c:pt>
                <c:pt idx="14">
                  <c:v>-0.01588757841087529</c:v>
                </c:pt>
                <c:pt idx="15">
                  <c:v>-0.6764100000000001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-0.5473617346538413</c:v>
                </c:pt>
                <c:pt idx="1">
                  <c:v>-1.3714409472389735</c:v>
                </c:pt>
                <c:pt idx="2">
                  <c:v>-0.016773487080143062</c:v>
                </c:pt>
                <c:pt idx="3">
                  <c:v>0.23137965512308484</c:v>
                </c:pt>
                <c:pt idx="4">
                  <c:v>0.004675720571172451</c:v>
                </c:pt>
                <c:pt idx="5">
                  <c:v>0.7820218512923311</c:v>
                </c:pt>
                <c:pt idx="6">
                  <c:v>0.009392921975802208</c:v>
                </c:pt>
                <c:pt idx="7">
                  <c:v>0.31465090676875584</c:v>
                </c:pt>
                <c:pt idx="8">
                  <c:v>2.7755575615628914E-17</c:v>
                </c:pt>
                <c:pt idx="9">
                  <c:v>0.7552814010384371</c:v>
                </c:pt>
                <c:pt idx="10">
                  <c:v>-0.013145113406507498</c:v>
                </c:pt>
                <c:pt idx="11">
                  <c:v>0.7654524222968291</c:v>
                </c:pt>
                <c:pt idx="12">
                  <c:v>0.020546585019523417</c:v>
                </c:pt>
                <c:pt idx="13">
                  <c:v>0.2750292067195782</c:v>
                </c:pt>
                <c:pt idx="14">
                  <c:v>-0.02653364868668722</c:v>
                </c:pt>
                <c:pt idx="15">
                  <c:v>-0.67892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-0.6733150648590565</c:v>
                </c:pt>
                <c:pt idx="1">
                  <c:v>-1.4894976912721833</c:v>
                </c:pt>
                <c:pt idx="2">
                  <c:v>-0.02218890998539487</c:v>
                </c:pt>
                <c:pt idx="3">
                  <c:v>0.32314099741040686</c:v>
                </c:pt>
                <c:pt idx="4">
                  <c:v>0.025631207655922382</c:v>
                </c:pt>
                <c:pt idx="5">
                  <c:v>0.7384181780318643</c:v>
                </c:pt>
                <c:pt idx="6">
                  <c:v>-0.0075888252041589575</c:v>
                </c:pt>
                <c:pt idx="7">
                  <c:v>0.32014942741695485</c:v>
                </c:pt>
                <c:pt idx="8">
                  <c:v>-1.3877787807814457E-17</c:v>
                </c:pt>
                <c:pt idx="9">
                  <c:v>0.7599746300391859</c:v>
                </c:pt>
                <c:pt idx="10">
                  <c:v>-0.021161679957948237</c:v>
                </c:pt>
                <c:pt idx="11">
                  <c:v>0.7586024561800632</c:v>
                </c:pt>
                <c:pt idx="12">
                  <c:v>0.016397132051093673</c:v>
                </c:pt>
                <c:pt idx="13">
                  <c:v>0.26536898861589914</c:v>
                </c:pt>
                <c:pt idx="14">
                  <c:v>-0.010028514518818348</c:v>
                </c:pt>
                <c:pt idx="15">
                  <c:v>-0.6845600000000001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-0.8468140196209537</c:v>
                </c:pt>
                <c:pt idx="1">
                  <c:v>-0.541296702959132</c:v>
                </c:pt>
                <c:pt idx="2">
                  <c:v>-0.07281771328456689</c:v>
                </c:pt>
                <c:pt idx="3">
                  <c:v>0.28792318207115447</c:v>
                </c:pt>
                <c:pt idx="4">
                  <c:v>-0.023523860422070594</c:v>
                </c:pt>
                <c:pt idx="5">
                  <c:v>0.753131841909189</c:v>
                </c:pt>
                <c:pt idx="6">
                  <c:v>-0.00830382128436816</c:v>
                </c:pt>
                <c:pt idx="7">
                  <c:v>0.28739067813001384</c:v>
                </c:pt>
                <c:pt idx="8">
                  <c:v>-1.3877787807814457E-17</c:v>
                </c:pt>
                <c:pt idx="9">
                  <c:v>0.7608306588722947</c:v>
                </c:pt>
                <c:pt idx="10">
                  <c:v>-0.030845710051629772</c:v>
                </c:pt>
                <c:pt idx="11">
                  <c:v>0.7672265601528955</c:v>
                </c:pt>
                <c:pt idx="12">
                  <c:v>0.009414359816338922</c:v>
                </c:pt>
                <c:pt idx="13">
                  <c:v>0.2731294521897508</c:v>
                </c:pt>
                <c:pt idx="14">
                  <c:v>-0.008805423819001016</c:v>
                </c:pt>
                <c:pt idx="15">
                  <c:v>-0.68076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-0.8142861806179247</c:v>
                </c:pt>
                <c:pt idx="1">
                  <c:v>-1.1402999299257643</c:v>
                </c:pt>
                <c:pt idx="2">
                  <c:v>-0.09345084855855876</c:v>
                </c:pt>
                <c:pt idx="3">
                  <c:v>0.39878814557947934</c:v>
                </c:pt>
                <c:pt idx="4">
                  <c:v>-0.01072968078228538</c:v>
                </c:pt>
                <c:pt idx="5">
                  <c:v>0.703379889412368</c:v>
                </c:pt>
                <c:pt idx="6">
                  <c:v>-0.0015835457933866814</c:v>
                </c:pt>
                <c:pt idx="7">
                  <c:v>0.2971817718694296</c:v>
                </c:pt>
                <c:pt idx="8">
                  <c:v>0</c:v>
                </c:pt>
                <c:pt idx="9">
                  <c:v>0.7558988032365919</c:v>
                </c:pt>
                <c:pt idx="10">
                  <c:v>-0.028495115511850237</c:v>
                </c:pt>
                <c:pt idx="11">
                  <c:v>0.7850217138149878</c:v>
                </c:pt>
                <c:pt idx="12">
                  <c:v>0.006304212832643884</c:v>
                </c:pt>
                <c:pt idx="13">
                  <c:v>0.274568637514962</c:v>
                </c:pt>
                <c:pt idx="14">
                  <c:v>-0.013808700173798712</c:v>
                </c:pt>
                <c:pt idx="15">
                  <c:v>-0.6870999999999999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-0.07251209412198377</c:v>
                </c:pt>
                <c:pt idx="1">
                  <c:v>-1.5823110851676006</c:v>
                </c:pt>
                <c:pt idx="2">
                  <c:v>-0.09775631764168886</c:v>
                </c:pt>
                <c:pt idx="3">
                  <c:v>0.3620505748216463</c:v>
                </c:pt>
                <c:pt idx="4">
                  <c:v>-0.06333317033419524</c:v>
                </c:pt>
                <c:pt idx="5">
                  <c:v>0.7393289792289599</c:v>
                </c:pt>
                <c:pt idx="6">
                  <c:v>-0.0022367012333853777</c:v>
                </c:pt>
                <c:pt idx="7">
                  <c:v>0.30940509902853275</c:v>
                </c:pt>
                <c:pt idx="8">
                  <c:v>2.7755575615628914E-17</c:v>
                </c:pt>
                <c:pt idx="9">
                  <c:v>0.7619047219029733</c:v>
                </c:pt>
                <c:pt idx="10">
                  <c:v>-0.0294672009118418</c:v>
                </c:pt>
                <c:pt idx="11">
                  <c:v>0.7821845927362605</c:v>
                </c:pt>
                <c:pt idx="12">
                  <c:v>0.013860452097426137</c:v>
                </c:pt>
                <c:pt idx="13">
                  <c:v>0.2617559862497118</c:v>
                </c:pt>
                <c:pt idx="14">
                  <c:v>-0.017762320231645597</c:v>
                </c:pt>
                <c:pt idx="15">
                  <c:v>-0.68951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-0.8074558586803393</c:v>
                </c:pt>
                <c:pt idx="1">
                  <c:v>-0.8007447074887099</c:v>
                </c:pt>
                <c:pt idx="2">
                  <c:v>-0.02215934720625197</c:v>
                </c:pt>
                <c:pt idx="3">
                  <c:v>0.4124320988115531</c:v>
                </c:pt>
                <c:pt idx="4">
                  <c:v>-0.001130325750811817</c:v>
                </c:pt>
                <c:pt idx="5">
                  <c:v>0.7991199209802192</c:v>
                </c:pt>
                <c:pt idx="6">
                  <c:v>0.009988611803129342</c:v>
                </c:pt>
                <c:pt idx="7">
                  <c:v>0.3082712888827961</c:v>
                </c:pt>
                <c:pt idx="8">
                  <c:v>-5.551115123125783E-17</c:v>
                </c:pt>
                <c:pt idx="9">
                  <c:v>0.762900215088545</c:v>
                </c:pt>
                <c:pt idx="10">
                  <c:v>-0.048459697116413486</c:v>
                </c:pt>
                <c:pt idx="11">
                  <c:v>0.7659280266799818</c:v>
                </c:pt>
                <c:pt idx="12">
                  <c:v>0.0046461533410627545</c:v>
                </c:pt>
                <c:pt idx="13">
                  <c:v>0.2946277710224643</c:v>
                </c:pt>
                <c:pt idx="14">
                  <c:v>-0.0094576058961433</c:v>
                </c:pt>
                <c:pt idx="15">
                  <c:v>-0.68256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-1.5972467828256542</c:v>
                </c:pt>
                <c:pt idx="1">
                  <c:v>-1.750499201971814</c:v>
                </c:pt>
                <c:pt idx="2">
                  <c:v>-0.10075508645539369</c:v>
                </c:pt>
                <c:pt idx="3">
                  <c:v>0.3540593315172414</c:v>
                </c:pt>
                <c:pt idx="4">
                  <c:v>0.06623159286099264</c:v>
                </c:pt>
                <c:pt idx="5">
                  <c:v>0.6324780166339264</c:v>
                </c:pt>
                <c:pt idx="6">
                  <c:v>-0.017377440388246713</c:v>
                </c:pt>
                <c:pt idx="7">
                  <c:v>0.3029600592979811</c:v>
                </c:pt>
                <c:pt idx="8">
                  <c:v>-5.551115123125783E-17</c:v>
                </c:pt>
                <c:pt idx="9">
                  <c:v>0.7637590885713932</c:v>
                </c:pt>
                <c:pt idx="10">
                  <c:v>-0.04141787569534691</c:v>
                </c:pt>
                <c:pt idx="11">
                  <c:v>0.7978127402607764</c:v>
                </c:pt>
                <c:pt idx="12">
                  <c:v>0.017316133625265313</c:v>
                </c:pt>
                <c:pt idx="13">
                  <c:v>0.2994546026234448</c:v>
                </c:pt>
                <c:pt idx="14">
                  <c:v>-0.014398976226459026</c:v>
                </c:pt>
                <c:pt idx="15">
                  <c:v>-0.69428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-1.8455477056479</c:v>
                </c:pt>
                <c:pt idx="1">
                  <c:v>-1.631254214802444</c:v>
                </c:pt>
                <c:pt idx="2">
                  <c:v>-0.06800854973364853</c:v>
                </c:pt>
                <c:pt idx="3">
                  <c:v>0.32942434907060686</c:v>
                </c:pt>
                <c:pt idx="4">
                  <c:v>0.03452905813071328</c:v>
                </c:pt>
                <c:pt idx="5">
                  <c:v>0.6965125938137668</c:v>
                </c:pt>
                <c:pt idx="6">
                  <c:v>0.008279125296320439</c:v>
                </c:pt>
                <c:pt idx="7">
                  <c:v>0.31746757201258485</c:v>
                </c:pt>
                <c:pt idx="8">
                  <c:v>-5.551115123125783E-17</c:v>
                </c:pt>
                <c:pt idx="9">
                  <c:v>0.7568623492533735</c:v>
                </c:pt>
                <c:pt idx="10">
                  <c:v>-0.03714701190043152</c:v>
                </c:pt>
                <c:pt idx="11">
                  <c:v>0.7593773821196061</c:v>
                </c:pt>
                <c:pt idx="12">
                  <c:v>0.0009049934426109962</c:v>
                </c:pt>
                <c:pt idx="13">
                  <c:v>0.28597675939775535</c:v>
                </c:pt>
                <c:pt idx="14">
                  <c:v>-0.016159141478212027</c:v>
                </c:pt>
                <c:pt idx="15">
                  <c:v>-0.6869400000000001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-0.9228931478520884</c:v>
                </c:pt>
                <c:pt idx="1">
                  <c:v>-1.2015238534246868</c:v>
                </c:pt>
                <c:pt idx="2">
                  <c:v>-0.06906164746105811</c:v>
                </c:pt>
                <c:pt idx="3">
                  <c:v>0.43558579451070994</c:v>
                </c:pt>
                <c:pt idx="4">
                  <c:v>0.04777997045196652</c:v>
                </c:pt>
                <c:pt idx="5">
                  <c:v>0.6669637873126048</c:v>
                </c:pt>
                <c:pt idx="6">
                  <c:v>0.014069637451146404</c:v>
                </c:pt>
                <c:pt idx="7">
                  <c:v>0.31807243520768735</c:v>
                </c:pt>
                <c:pt idx="8">
                  <c:v>0</c:v>
                </c:pt>
                <c:pt idx="9">
                  <c:v>0.757650429347565</c:v>
                </c:pt>
                <c:pt idx="10">
                  <c:v>-0.02137346601989382</c:v>
                </c:pt>
                <c:pt idx="11">
                  <c:v>0.7950735765340653</c:v>
                </c:pt>
                <c:pt idx="12">
                  <c:v>0.014796912190613038</c:v>
                </c:pt>
                <c:pt idx="13">
                  <c:v>0.25936182392910456</c:v>
                </c:pt>
                <c:pt idx="14">
                  <c:v>-0.02224756696277001</c:v>
                </c:pt>
                <c:pt idx="15">
                  <c:v>-0.68693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-0.8923917863620844</c:v>
                </c:pt>
                <c:pt idx="1">
                  <c:v>-1.2340146473587312</c:v>
                </c:pt>
                <c:pt idx="2">
                  <c:v>-0.0013425341699255106</c:v>
                </c:pt>
                <c:pt idx="3">
                  <c:v>0.4264707871795407</c:v>
                </c:pt>
                <c:pt idx="4">
                  <c:v>0.0014442488700786987</c:v>
                </c:pt>
                <c:pt idx="5">
                  <c:v>0.6534642293185208</c:v>
                </c:pt>
                <c:pt idx="6">
                  <c:v>0.01734398479891945</c:v>
                </c:pt>
                <c:pt idx="7">
                  <c:v>0.28625590574423493</c:v>
                </c:pt>
                <c:pt idx="8">
                  <c:v>0</c:v>
                </c:pt>
                <c:pt idx="9">
                  <c:v>0.753935717156868</c:v>
                </c:pt>
                <c:pt idx="10">
                  <c:v>-0.014511877589508601</c:v>
                </c:pt>
                <c:pt idx="11">
                  <c:v>0.7825356887429871</c:v>
                </c:pt>
                <c:pt idx="12">
                  <c:v>0.015319246595746558</c:v>
                </c:pt>
                <c:pt idx="13">
                  <c:v>0.28487625619581675</c:v>
                </c:pt>
                <c:pt idx="14">
                  <c:v>-0.021865623576720408</c:v>
                </c:pt>
                <c:pt idx="15">
                  <c:v>-0.68955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-1.6354204065521187</c:v>
                </c:pt>
                <c:pt idx="1">
                  <c:v>-2.33278714173809</c:v>
                </c:pt>
                <c:pt idx="2">
                  <c:v>0.023915728829663807</c:v>
                </c:pt>
                <c:pt idx="3">
                  <c:v>0.5584827393406302</c:v>
                </c:pt>
                <c:pt idx="4">
                  <c:v>-0.0987816908424787</c:v>
                </c:pt>
                <c:pt idx="5">
                  <c:v>0.5521599859779622</c:v>
                </c:pt>
                <c:pt idx="6">
                  <c:v>-0.003668355593017328</c:v>
                </c:pt>
                <c:pt idx="7">
                  <c:v>0.25822393497809243</c:v>
                </c:pt>
                <c:pt idx="8">
                  <c:v>-2.7755575615628914E-17</c:v>
                </c:pt>
                <c:pt idx="9">
                  <c:v>0.7611795947883201</c:v>
                </c:pt>
                <c:pt idx="10">
                  <c:v>-0.042564431250392484</c:v>
                </c:pt>
                <c:pt idx="11">
                  <c:v>0.7316953751485515</c:v>
                </c:pt>
                <c:pt idx="12">
                  <c:v>-0.004162340183118899</c:v>
                </c:pt>
                <c:pt idx="13">
                  <c:v>0.30163006497032063</c:v>
                </c:pt>
                <c:pt idx="14">
                  <c:v>-0.017821505074420447</c:v>
                </c:pt>
                <c:pt idx="15">
                  <c:v>-0.69426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-0.45038310383193164</c:v>
                </c:pt>
                <c:pt idx="1">
                  <c:v>0.2305994739793965</c:v>
                </c:pt>
                <c:pt idx="2">
                  <c:v>-0.823550944397837</c:v>
                </c:pt>
                <c:pt idx="3">
                  <c:v>-0.136898727742069</c:v>
                </c:pt>
                <c:pt idx="4">
                  <c:v>0.01757114213399225</c:v>
                </c:pt>
                <c:pt idx="5">
                  <c:v>-0.0249223930977873</c:v>
                </c:pt>
                <c:pt idx="6">
                  <c:v>-0.06407352682678162</c:v>
                </c:pt>
                <c:pt idx="7">
                  <c:v>-0.013152305085132505</c:v>
                </c:pt>
                <c:pt idx="8">
                  <c:v>6.938893903907228E-18</c:v>
                </c:pt>
                <c:pt idx="9">
                  <c:v>-0.04055124801570458</c:v>
                </c:pt>
                <c:pt idx="10">
                  <c:v>0.09469530124110792</c:v>
                </c:pt>
                <c:pt idx="11">
                  <c:v>-0.030768516741831158</c:v>
                </c:pt>
                <c:pt idx="12">
                  <c:v>0.01433526912002379</c:v>
                </c:pt>
                <c:pt idx="13">
                  <c:v>-0.07149411570044842</c:v>
                </c:pt>
                <c:pt idx="14">
                  <c:v>-0.0011667782691062063</c:v>
                </c:pt>
                <c:pt idx="15">
                  <c:v>0.015403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-2.113375536497226</c:v>
                </c:pt>
                <c:pt idx="1">
                  <c:v>0.09066055340582313</c:v>
                </c:pt>
                <c:pt idx="2">
                  <c:v>-0.7778269017937885</c:v>
                </c:pt>
                <c:pt idx="3">
                  <c:v>-0.03920263032674937</c:v>
                </c:pt>
                <c:pt idx="4">
                  <c:v>-0.13014228754586957</c:v>
                </c:pt>
                <c:pt idx="5">
                  <c:v>0.004820355562967624</c:v>
                </c:pt>
                <c:pt idx="6">
                  <c:v>-0.02517191955193566</c:v>
                </c:pt>
                <c:pt idx="7">
                  <c:v>-0.021443545635770004</c:v>
                </c:pt>
                <c:pt idx="8">
                  <c:v>2.7755575615628914E-17</c:v>
                </c:pt>
                <c:pt idx="9">
                  <c:v>-0.037110579354585393</c:v>
                </c:pt>
                <c:pt idx="10">
                  <c:v>0.12590612497974568</c:v>
                </c:pt>
                <c:pt idx="11">
                  <c:v>-0.02378400222799087</c:v>
                </c:pt>
                <c:pt idx="12">
                  <c:v>-0.005859298279281295</c:v>
                </c:pt>
                <c:pt idx="13">
                  <c:v>-0.10641019982711554</c:v>
                </c:pt>
                <c:pt idx="14">
                  <c:v>-0.025608944132789226</c:v>
                </c:pt>
                <c:pt idx="15">
                  <c:v>0.015073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-0.9666666501060839</c:v>
                </c:pt>
                <c:pt idx="1">
                  <c:v>0.3150329771379369</c:v>
                </c:pt>
                <c:pt idx="2">
                  <c:v>-0.5766101818139346</c:v>
                </c:pt>
                <c:pt idx="3">
                  <c:v>-0.19961863854476333</c:v>
                </c:pt>
                <c:pt idx="4">
                  <c:v>-0.04508414569126501</c:v>
                </c:pt>
                <c:pt idx="5">
                  <c:v>0.046247983213214425</c:v>
                </c:pt>
                <c:pt idx="6">
                  <c:v>-0.010956921557273062</c:v>
                </c:pt>
                <c:pt idx="7">
                  <c:v>0.0036357201371327794</c:v>
                </c:pt>
                <c:pt idx="8">
                  <c:v>5.551115123125783E-17</c:v>
                </c:pt>
                <c:pt idx="9">
                  <c:v>-0.030010792491975257</c:v>
                </c:pt>
                <c:pt idx="10">
                  <c:v>0.15212257580897445</c:v>
                </c:pt>
                <c:pt idx="11">
                  <c:v>0.004761578999042931</c:v>
                </c:pt>
                <c:pt idx="12">
                  <c:v>0.022475659060223578</c:v>
                </c:pt>
                <c:pt idx="13">
                  <c:v>-0.13390497660868875</c:v>
                </c:pt>
                <c:pt idx="14">
                  <c:v>0.003530717509188444</c:v>
                </c:pt>
                <c:pt idx="15">
                  <c:v>0.014485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-0.7704556596702824</c:v>
                </c:pt>
                <c:pt idx="1">
                  <c:v>-0.24905684711843318</c:v>
                </c:pt>
                <c:pt idx="2">
                  <c:v>-0.9804594107444092</c:v>
                </c:pt>
                <c:pt idx="3">
                  <c:v>-0.01092119313638756</c:v>
                </c:pt>
                <c:pt idx="4">
                  <c:v>0.009565016421286696</c:v>
                </c:pt>
                <c:pt idx="5">
                  <c:v>0.0684548611250877</c:v>
                </c:pt>
                <c:pt idx="6">
                  <c:v>-0.04513896289759072</c:v>
                </c:pt>
                <c:pt idx="7">
                  <c:v>-0.008272143657848473</c:v>
                </c:pt>
                <c:pt idx="8">
                  <c:v>1.3877787807814457E-17</c:v>
                </c:pt>
                <c:pt idx="9">
                  <c:v>-0.017605206975152672</c:v>
                </c:pt>
                <c:pt idx="10">
                  <c:v>0.1667000595064303</c:v>
                </c:pt>
                <c:pt idx="11">
                  <c:v>0.050464187606139306</c:v>
                </c:pt>
                <c:pt idx="12">
                  <c:v>0.002615568126422569</c:v>
                </c:pt>
                <c:pt idx="13">
                  <c:v>-0.12921581751128014</c:v>
                </c:pt>
                <c:pt idx="14">
                  <c:v>-0.017697154083331224</c:v>
                </c:pt>
                <c:pt idx="15">
                  <c:v>-0.011766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-1.7427087821951046</c:v>
                </c:pt>
                <c:pt idx="1">
                  <c:v>-0.08505921577458962</c:v>
                </c:pt>
                <c:pt idx="2">
                  <c:v>-0.9476506518000058</c:v>
                </c:pt>
                <c:pt idx="3">
                  <c:v>0.006822345863749082</c:v>
                </c:pt>
                <c:pt idx="4">
                  <c:v>-0.10620901701276053</c:v>
                </c:pt>
                <c:pt idx="5">
                  <c:v>-0.042570522359291096</c:v>
                </c:pt>
                <c:pt idx="6">
                  <c:v>-0.03236780162948487</c:v>
                </c:pt>
                <c:pt idx="7">
                  <c:v>0.04131924372526325</c:v>
                </c:pt>
                <c:pt idx="8">
                  <c:v>-2.7755575615628914E-17</c:v>
                </c:pt>
                <c:pt idx="9">
                  <c:v>-0.03202100688709336</c:v>
                </c:pt>
                <c:pt idx="10">
                  <c:v>0.15290818302540693</c:v>
                </c:pt>
                <c:pt idx="11">
                  <c:v>0.01612895884879361</c:v>
                </c:pt>
                <c:pt idx="12">
                  <c:v>0.029927772266788583</c:v>
                </c:pt>
                <c:pt idx="13">
                  <c:v>-0.16258613264432614</c:v>
                </c:pt>
                <c:pt idx="14">
                  <c:v>-0.015994920699490822</c:v>
                </c:pt>
                <c:pt idx="15">
                  <c:v>0.0011826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-2.547065476369811</c:v>
                </c:pt>
                <c:pt idx="1">
                  <c:v>0.04777936140137226</c:v>
                </c:pt>
                <c:pt idx="2">
                  <c:v>-0.888253875963961</c:v>
                </c:pt>
                <c:pt idx="3">
                  <c:v>0.03332752115918216</c:v>
                </c:pt>
                <c:pt idx="4">
                  <c:v>-0.24586089674053185</c:v>
                </c:pt>
                <c:pt idx="5">
                  <c:v>0.00015443211573621524</c:v>
                </c:pt>
                <c:pt idx="6">
                  <c:v>-0.040320383729202276</c:v>
                </c:pt>
                <c:pt idx="7">
                  <c:v>0.022867876690670266</c:v>
                </c:pt>
                <c:pt idx="8">
                  <c:v>-1.3877787807814457E-17</c:v>
                </c:pt>
                <c:pt idx="9">
                  <c:v>-0.02274128898672299</c:v>
                </c:pt>
                <c:pt idx="10">
                  <c:v>0.0837907034415954</c:v>
                </c:pt>
                <c:pt idx="11">
                  <c:v>0.018105667118842095</c:v>
                </c:pt>
                <c:pt idx="12">
                  <c:v>0.012017507147335897</c:v>
                </c:pt>
                <c:pt idx="13">
                  <c:v>-0.11459111797366281</c:v>
                </c:pt>
                <c:pt idx="14">
                  <c:v>-0.01703846443189003</c:v>
                </c:pt>
                <c:pt idx="15">
                  <c:v>-0.010033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0.38894645044669895</c:v>
                </c:pt>
                <c:pt idx="1">
                  <c:v>0.09242637569824232</c:v>
                </c:pt>
                <c:pt idx="2">
                  <c:v>-0.9654766849062504</c:v>
                </c:pt>
                <c:pt idx="3">
                  <c:v>0.05223078000298209</c:v>
                </c:pt>
                <c:pt idx="4">
                  <c:v>-0.10861706154522226</c:v>
                </c:pt>
                <c:pt idx="5">
                  <c:v>0.041479904490356684</c:v>
                </c:pt>
                <c:pt idx="6">
                  <c:v>-0.055949322127977645</c:v>
                </c:pt>
                <c:pt idx="7">
                  <c:v>0.022052455545459114</c:v>
                </c:pt>
                <c:pt idx="8">
                  <c:v>2.7755575615628914E-17</c:v>
                </c:pt>
                <c:pt idx="9">
                  <c:v>-0.03528548181968978</c:v>
                </c:pt>
                <c:pt idx="10">
                  <c:v>0.121804863976499</c:v>
                </c:pt>
                <c:pt idx="11">
                  <c:v>0.017549026651322037</c:v>
                </c:pt>
                <c:pt idx="12">
                  <c:v>0.008451882513145735</c:v>
                </c:pt>
                <c:pt idx="13">
                  <c:v>-0.14144733019019098</c:v>
                </c:pt>
                <c:pt idx="14">
                  <c:v>0.005930343232406106</c:v>
                </c:pt>
                <c:pt idx="15">
                  <c:v>0.013904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0.46113689370514166</c:v>
                </c:pt>
                <c:pt idx="1">
                  <c:v>-0.4450038253922614</c:v>
                </c:pt>
                <c:pt idx="2">
                  <c:v>-1.1402934548133106</c:v>
                </c:pt>
                <c:pt idx="3">
                  <c:v>-0.07796631451585255</c:v>
                </c:pt>
                <c:pt idx="4">
                  <c:v>-0.134996932071947</c:v>
                </c:pt>
                <c:pt idx="5">
                  <c:v>0.028476488355482887</c:v>
                </c:pt>
                <c:pt idx="6">
                  <c:v>-0.06335701683976352</c:v>
                </c:pt>
                <c:pt idx="7">
                  <c:v>-0.010877492767492544</c:v>
                </c:pt>
                <c:pt idx="8">
                  <c:v>2.7755575615628914E-17</c:v>
                </c:pt>
                <c:pt idx="9">
                  <c:v>-0.026771680939629366</c:v>
                </c:pt>
                <c:pt idx="10">
                  <c:v>0.08287096471868216</c:v>
                </c:pt>
                <c:pt idx="11">
                  <c:v>-0.001154530929353562</c:v>
                </c:pt>
                <c:pt idx="12">
                  <c:v>0.01045423018752236</c:v>
                </c:pt>
                <c:pt idx="13">
                  <c:v>-0.13871381613710573</c:v>
                </c:pt>
                <c:pt idx="14">
                  <c:v>0.005002580652655707</c:v>
                </c:pt>
                <c:pt idx="15">
                  <c:v>-0.0010257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-0.21564334263572482</c:v>
                </c:pt>
                <c:pt idx="1">
                  <c:v>0.5255730681802062</c:v>
                </c:pt>
                <c:pt idx="2">
                  <c:v>-0.6829692980848182</c:v>
                </c:pt>
                <c:pt idx="3">
                  <c:v>0.07423622200442137</c:v>
                </c:pt>
                <c:pt idx="4">
                  <c:v>-0.13311845978338888</c:v>
                </c:pt>
                <c:pt idx="5">
                  <c:v>0.05044999535855476</c:v>
                </c:pt>
                <c:pt idx="6">
                  <c:v>-0.04592131577919489</c:v>
                </c:pt>
                <c:pt idx="7">
                  <c:v>0.007624926428214947</c:v>
                </c:pt>
                <c:pt idx="8">
                  <c:v>-2.7755575615628914E-17</c:v>
                </c:pt>
                <c:pt idx="9">
                  <c:v>-0.029717601961805</c:v>
                </c:pt>
                <c:pt idx="10">
                  <c:v>0.10073228045082448</c:v>
                </c:pt>
                <c:pt idx="11">
                  <c:v>0.008061471262363938</c:v>
                </c:pt>
                <c:pt idx="12">
                  <c:v>0.008915867449793748</c:v>
                </c:pt>
                <c:pt idx="13">
                  <c:v>-0.11351520829990643</c:v>
                </c:pt>
                <c:pt idx="14">
                  <c:v>0.012967831068920084</c:v>
                </c:pt>
                <c:pt idx="15">
                  <c:v>0.011289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0.4221957855523467</c:v>
                </c:pt>
                <c:pt idx="1">
                  <c:v>0.4204732112747881</c:v>
                </c:pt>
                <c:pt idx="2">
                  <c:v>-0.7354507296850656</c:v>
                </c:pt>
                <c:pt idx="3">
                  <c:v>-0.02928493858345459</c:v>
                </c:pt>
                <c:pt idx="4">
                  <c:v>0.0354253883807005</c:v>
                </c:pt>
                <c:pt idx="5">
                  <c:v>0.028657327117376084</c:v>
                </c:pt>
                <c:pt idx="6">
                  <c:v>-0.045192172625474876</c:v>
                </c:pt>
                <c:pt idx="7">
                  <c:v>0.018064663654016003</c:v>
                </c:pt>
                <c:pt idx="8">
                  <c:v>0</c:v>
                </c:pt>
                <c:pt idx="9">
                  <c:v>-0.02416206711620151</c:v>
                </c:pt>
                <c:pt idx="10">
                  <c:v>0.12057499532950378</c:v>
                </c:pt>
                <c:pt idx="11">
                  <c:v>-0.004152343732631014</c:v>
                </c:pt>
                <c:pt idx="12">
                  <c:v>0.01875281862573904</c:v>
                </c:pt>
                <c:pt idx="13">
                  <c:v>-0.11586489420203372</c:v>
                </c:pt>
                <c:pt idx="14">
                  <c:v>0.02208643127832803</c:v>
                </c:pt>
                <c:pt idx="15">
                  <c:v>0.0044798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-0.37551678282488477</c:v>
                </c:pt>
                <c:pt idx="1">
                  <c:v>-0.2087354650230099</c:v>
                </c:pt>
                <c:pt idx="2">
                  <c:v>-0.7783932692137219</c:v>
                </c:pt>
                <c:pt idx="3">
                  <c:v>-0.16763895478218319</c:v>
                </c:pt>
                <c:pt idx="4">
                  <c:v>-0.004150276684984855</c:v>
                </c:pt>
                <c:pt idx="5">
                  <c:v>-0.04500632189843682</c:v>
                </c:pt>
                <c:pt idx="6">
                  <c:v>-0.022216206930210335</c:v>
                </c:pt>
                <c:pt idx="7">
                  <c:v>0.003763498162213101</c:v>
                </c:pt>
                <c:pt idx="8">
                  <c:v>2.7755575615628914E-17</c:v>
                </c:pt>
                <c:pt idx="9">
                  <c:v>-0.02946709567691904</c:v>
                </c:pt>
                <c:pt idx="10">
                  <c:v>0.11806878381630939</c:v>
                </c:pt>
                <c:pt idx="11">
                  <c:v>-0.010837694736820312</c:v>
                </c:pt>
                <c:pt idx="12">
                  <c:v>0.020942656626394482</c:v>
                </c:pt>
                <c:pt idx="13">
                  <c:v>-0.1354804996619322</c:v>
                </c:pt>
                <c:pt idx="14">
                  <c:v>0.017968823383851668</c:v>
                </c:pt>
                <c:pt idx="15">
                  <c:v>-0.00073588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-0.6361161498166638</c:v>
                </c:pt>
                <c:pt idx="1">
                  <c:v>-0.18755765852101142</c:v>
                </c:pt>
                <c:pt idx="2">
                  <c:v>-0.7276178886916915</c:v>
                </c:pt>
                <c:pt idx="3">
                  <c:v>-0.10845469106512552</c:v>
                </c:pt>
                <c:pt idx="4">
                  <c:v>-0.03379868377836796</c:v>
                </c:pt>
                <c:pt idx="5">
                  <c:v>-0.005597046449114395</c:v>
                </c:pt>
                <c:pt idx="6">
                  <c:v>-0.04671959242119962</c:v>
                </c:pt>
                <c:pt idx="7">
                  <c:v>-0.006738549472832603</c:v>
                </c:pt>
                <c:pt idx="8">
                  <c:v>0</c:v>
                </c:pt>
                <c:pt idx="9">
                  <c:v>-0.03096458847769333</c:v>
                </c:pt>
                <c:pt idx="10">
                  <c:v>0.078614159642591</c:v>
                </c:pt>
                <c:pt idx="11">
                  <c:v>-0.02452815737000168</c:v>
                </c:pt>
                <c:pt idx="12">
                  <c:v>0.0018657938583577054</c:v>
                </c:pt>
                <c:pt idx="13">
                  <c:v>-0.15104034779941442</c:v>
                </c:pt>
                <c:pt idx="14">
                  <c:v>0.031054478366719304</c:v>
                </c:pt>
                <c:pt idx="15">
                  <c:v>-0.0036922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-0.4736489823984415</c:v>
                </c:pt>
                <c:pt idx="1">
                  <c:v>0.1504733513362213</c:v>
                </c:pt>
                <c:pt idx="2">
                  <c:v>-1.1412402378037834</c:v>
                </c:pt>
                <c:pt idx="3">
                  <c:v>0.1393825238103809</c:v>
                </c:pt>
                <c:pt idx="4">
                  <c:v>0.036192192245548246</c:v>
                </c:pt>
                <c:pt idx="5">
                  <c:v>0.0038167067665089084</c:v>
                </c:pt>
                <c:pt idx="6">
                  <c:v>-0.06335463622842821</c:v>
                </c:pt>
                <c:pt idx="7">
                  <c:v>0.021106074360961513</c:v>
                </c:pt>
                <c:pt idx="8">
                  <c:v>2.7755575615628914E-17</c:v>
                </c:pt>
                <c:pt idx="9">
                  <c:v>-0.03187008760532593</c:v>
                </c:pt>
                <c:pt idx="10">
                  <c:v>0.10247867585487257</c:v>
                </c:pt>
                <c:pt idx="11">
                  <c:v>0.036788499868105264</c:v>
                </c:pt>
                <c:pt idx="12">
                  <c:v>0.016079011559750594</c:v>
                </c:pt>
                <c:pt idx="13">
                  <c:v>-0.16181376673783468</c:v>
                </c:pt>
                <c:pt idx="14">
                  <c:v>0.022217940949441663</c:v>
                </c:pt>
                <c:pt idx="15">
                  <c:v>0.003019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-0.9207119204161984</c:v>
                </c:pt>
                <c:pt idx="1">
                  <c:v>0.5435837852783362</c:v>
                </c:pt>
                <c:pt idx="2">
                  <c:v>-0.9002474937087023</c:v>
                </c:pt>
                <c:pt idx="3">
                  <c:v>0.08546543405432884</c:v>
                </c:pt>
                <c:pt idx="4">
                  <c:v>-0.019441193415139155</c:v>
                </c:pt>
                <c:pt idx="5">
                  <c:v>-0.028736494882326435</c:v>
                </c:pt>
                <c:pt idx="6">
                  <c:v>-0.0248083078208784</c:v>
                </c:pt>
                <c:pt idx="7">
                  <c:v>0.0267085395280822</c:v>
                </c:pt>
                <c:pt idx="8">
                  <c:v>0</c:v>
                </c:pt>
                <c:pt idx="9">
                  <c:v>-0.034725647823429476</c:v>
                </c:pt>
                <c:pt idx="10">
                  <c:v>0.08483158413636276</c:v>
                </c:pt>
                <c:pt idx="11">
                  <c:v>0.03597380939552383</c:v>
                </c:pt>
                <c:pt idx="12">
                  <c:v>0.01878568756795108</c:v>
                </c:pt>
                <c:pt idx="13">
                  <c:v>-0.14178123550720784</c:v>
                </c:pt>
                <c:pt idx="14">
                  <c:v>0.013833055946025491</c:v>
                </c:pt>
                <c:pt idx="15">
                  <c:v>-0.011132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-2.751804723189688</c:v>
                </c:pt>
                <c:pt idx="1">
                  <c:v>-0.06496065686746931</c:v>
                </c:pt>
                <c:pt idx="2">
                  <c:v>-0.6554904208925216</c:v>
                </c:pt>
                <c:pt idx="3">
                  <c:v>0.060266821711379676</c:v>
                </c:pt>
                <c:pt idx="4">
                  <c:v>-0.137021095337986</c:v>
                </c:pt>
                <c:pt idx="5">
                  <c:v>-0.04327100256051738</c:v>
                </c:pt>
                <c:pt idx="6">
                  <c:v>-0.034118663898837304</c:v>
                </c:pt>
                <c:pt idx="7">
                  <c:v>0.004053345608027045</c:v>
                </c:pt>
                <c:pt idx="8">
                  <c:v>2.7755575615628914E-17</c:v>
                </c:pt>
                <c:pt idx="9">
                  <c:v>-0.034473982468245366</c:v>
                </c:pt>
                <c:pt idx="10">
                  <c:v>0.0864346345445331</c:v>
                </c:pt>
                <c:pt idx="11">
                  <c:v>-0.011687312790704457</c:v>
                </c:pt>
                <c:pt idx="12">
                  <c:v>0.008721160227183073</c:v>
                </c:pt>
                <c:pt idx="13">
                  <c:v>-0.13545996857810744</c:v>
                </c:pt>
                <c:pt idx="14">
                  <c:v>0.013438399947867455</c:v>
                </c:pt>
                <c:pt idx="15">
                  <c:v>0.0042451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-3.0943098140892014</c:v>
                </c:pt>
                <c:pt idx="1">
                  <c:v>0.025747063655478124</c:v>
                </c:pt>
                <c:pt idx="2">
                  <c:v>-0.8496110640689009</c:v>
                </c:pt>
                <c:pt idx="3">
                  <c:v>0.07139639153842002</c:v>
                </c:pt>
                <c:pt idx="4">
                  <c:v>-0.2006255255631863</c:v>
                </c:pt>
                <c:pt idx="5">
                  <c:v>0.11487293263834225</c:v>
                </c:pt>
                <c:pt idx="6">
                  <c:v>-0.031645492455893015</c:v>
                </c:pt>
                <c:pt idx="7">
                  <c:v>-0.03188922030564295</c:v>
                </c:pt>
                <c:pt idx="8">
                  <c:v>2.7755575615628914E-17</c:v>
                </c:pt>
                <c:pt idx="9">
                  <c:v>-0.020690249569666107</c:v>
                </c:pt>
                <c:pt idx="10">
                  <c:v>0.05471011722561165</c:v>
                </c:pt>
                <c:pt idx="11">
                  <c:v>-0.03395130907123172</c:v>
                </c:pt>
                <c:pt idx="12">
                  <c:v>0.004599727865189102</c:v>
                </c:pt>
                <c:pt idx="13">
                  <c:v>-0.08025575937012797</c:v>
                </c:pt>
                <c:pt idx="14">
                  <c:v>0.004264125735294819</c:v>
                </c:pt>
                <c:pt idx="15">
                  <c:v>0.0028274000000000003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-2.5731703055102533</c:v>
                </c:pt>
                <c:pt idx="1">
                  <c:v>-0.3069965859760074</c:v>
                </c:pt>
                <c:pt idx="2">
                  <c:v>-0.3729061723940214</c:v>
                </c:pt>
                <c:pt idx="3">
                  <c:v>0.13083498133503385</c:v>
                </c:pt>
                <c:pt idx="4">
                  <c:v>-0.26135654871857394</c:v>
                </c:pt>
                <c:pt idx="5">
                  <c:v>0.07464897833660888</c:v>
                </c:pt>
                <c:pt idx="6">
                  <c:v>-0.017717369457440006</c:v>
                </c:pt>
                <c:pt idx="7">
                  <c:v>0.003919591903664928</c:v>
                </c:pt>
                <c:pt idx="8">
                  <c:v>-2.7755575615628914E-17</c:v>
                </c:pt>
                <c:pt idx="9">
                  <c:v>-0.01626972397770165</c:v>
                </c:pt>
                <c:pt idx="10">
                  <c:v>0.05715590660549715</c:v>
                </c:pt>
                <c:pt idx="11">
                  <c:v>0.02090927084735718</c:v>
                </c:pt>
                <c:pt idx="12">
                  <c:v>0.011296490892297936</c:v>
                </c:pt>
                <c:pt idx="13">
                  <c:v>-0.12579647129894958</c:v>
                </c:pt>
                <c:pt idx="14">
                  <c:v>-0.0049028693232726</c:v>
                </c:pt>
                <c:pt idx="15">
                  <c:v>-0.0099412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-1.453105372898962</c:v>
                </c:pt>
                <c:pt idx="1">
                  <c:v>-0.49340610999355705</c:v>
                </c:pt>
                <c:pt idx="2">
                  <c:v>-0.6102388602030719</c:v>
                </c:pt>
                <c:pt idx="3">
                  <c:v>0.14026965125436813</c:v>
                </c:pt>
                <c:pt idx="4">
                  <c:v>-0.009587078132543517</c:v>
                </c:pt>
                <c:pt idx="5">
                  <c:v>-0.035542248994479386</c:v>
                </c:pt>
                <c:pt idx="6">
                  <c:v>-0.030183625830150246</c:v>
                </c:pt>
                <c:pt idx="7">
                  <c:v>-0.016859914429464898</c:v>
                </c:pt>
                <c:pt idx="8">
                  <c:v>0</c:v>
                </c:pt>
                <c:pt idx="9">
                  <c:v>-0.036668889976274585</c:v>
                </c:pt>
                <c:pt idx="10">
                  <c:v>0.15723305245484798</c:v>
                </c:pt>
                <c:pt idx="11">
                  <c:v>-0.023974945309324952</c:v>
                </c:pt>
                <c:pt idx="12">
                  <c:v>-0.006497428938552286</c:v>
                </c:pt>
                <c:pt idx="13">
                  <c:v>-0.08676325907721985</c:v>
                </c:pt>
                <c:pt idx="14">
                  <c:v>-0.019083448082488665</c:v>
                </c:pt>
                <c:pt idx="15">
                  <c:v>-0.00094708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-0.9218153931853927</c:v>
                </c:pt>
                <c:pt idx="1">
                  <c:v>-2.4039710052963414</c:v>
                </c:pt>
                <c:pt idx="2">
                  <c:v>-0.25519466193363094</c:v>
                </c:pt>
                <c:pt idx="3">
                  <c:v>0.524329520934154</c:v>
                </c:pt>
                <c:pt idx="4">
                  <c:v>-0.0173027166332858</c:v>
                </c:pt>
                <c:pt idx="5">
                  <c:v>0.6172898860427023</c:v>
                </c:pt>
                <c:pt idx="6">
                  <c:v>0.008705102994784658</c:v>
                </c:pt>
                <c:pt idx="7">
                  <c:v>0.27789692580530595</c:v>
                </c:pt>
                <c:pt idx="8">
                  <c:v>-1.3877787807814457E-17</c:v>
                </c:pt>
                <c:pt idx="9">
                  <c:v>0.7628281194521137</c:v>
                </c:pt>
                <c:pt idx="10">
                  <c:v>0.011927509004523119</c:v>
                </c:pt>
                <c:pt idx="11">
                  <c:v>0.7310625067438166</c:v>
                </c:pt>
                <c:pt idx="12">
                  <c:v>0.019127756185659775</c:v>
                </c:pt>
                <c:pt idx="13">
                  <c:v>0.2758930841747532</c:v>
                </c:pt>
                <c:pt idx="14">
                  <c:v>-0.021949381340503477</c:v>
                </c:pt>
                <c:pt idx="15">
                  <c:v>-0.68784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-0.47351771809363735</c:v>
                </c:pt>
                <c:pt idx="1">
                  <c:v>-2.9983825149964103</c:v>
                </c:pt>
                <c:pt idx="2">
                  <c:v>-0.05938578113735214</c:v>
                </c:pt>
                <c:pt idx="3">
                  <c:v>0.35332880341283257</c:v>
                </c:pt>
                <c:pt idx="4">
                  <c:v>-0.11066160947777766</c:v>
                </c:pt>
                <c:pt idx="5">
                  <c:v>0.7175078074426123</c:v>
                </c:pt>
                <c:pt idx="6">
                  <c:v>0.05873651243810709</c:v>
                </c:pt>
                <c:pt idx="7">
                  <c:v>0.29767956983423594</c:v>
                </c:pt>
                <c:pt idx="8">
                  <c:v>3.469446951953614E-18</c:v>
                </c:pt>
                <c:pt idx="9">
                  <c:v>0.7651231289178688</c:v>
                </c:pt>
                <c:pt idx="10">
                  <c:v>-0.0658302214098226</c:v>
                </c:pt>
                <c:pt idx="11">
                  <c:v>0.7186020572911157</c:v>
                </c:pt>
                <c:pt idx="12">
                  <c:v>-0.02971940306971758</c:v>
                </c:pt>
                <c:pt idx="13">
                  <c:v>0.240278883609409</c:v>
                </c:pt>
                <c:pt idx="14">
                  <c:v>0.012852756606504735</c:v>
                </c:pt>
                <c:pt idx="15">
                  <c:v>-0.6904699999999999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-0.08110325866478221</c:v>
                </c:pt>
                <c:pt idx="1">
                  <c:v>-2.4590532417798228</c:v>
                </c:pt>
                <c:pt idx="2">
                  <c:v>-0.08547524146365505</c:v>
                </c:pt>
                <c:pt idx="3">
                  <c:v>0.34402298024694755</c:v>
                </c:pt>
                <c:pt idx="4">
                  <c:v>-0.07227348424889107</c:v>
                </c:pt>
                <c:pt idx="5">
                  <c:v>0.7699936107775669</c:v>
                </c:pt>
                <c:pt idx="6">
                  <c:v>0.022211721497017174</c:v>
                </c:pt>
                <c:pt idx="7">
                  <c:v>0.2969022517626693</c:v>
                </c:pt>
                <c:pt idx="8">
                  <c:v>0</c:v>
                </c:pt>
                <c:pt idx="9">
                  <c:v>0.7603429896161672</c:v>
                </c:pt>
                <c:pt idx="10">
                  <c:v>-0.02821567626734172</c:v>
                </c:pt>
                <c:pt idx="11">
                  <c:v>0.7312422817470448</c:v>
                </c:pt>
                <c:pt idx="12">
                  <c:v>0.00030355346848961583</c:v>
                </c:pt>
                <c:pt idx="13">
                  <c:v>0.24527858630383947</c:v>
                </c:pt>
                <c:pt idx="14">
                  <c:v>0.0036333310372943517</c:v>
                </c:pt>
                <c:pt idx="15">
                  <c:v>-0.68977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-0.357985701683785</c:v>
                </c:pt>
                <c:pt idx="1">
                  <c:v>-4.326433118111779</c:v>
                </c:pt>
                <c:pt idx="2">
                  <c:v>0.00569498789168239</c:v>
                </c:pt>
                <c:pt idx="3">
                  <c:v>0.6726118713478166</c:v>
                </c:pt>
                <c:pt idx="4">
                  <c:v>-0.13975292486834673</c:v>
                </c:pt>
                <c:pt idx="5">
                  <c:v>0.7270636118519237</c:v>
                </c:pt>
                <c:pt idx="6">
                  <c:v>0.052631061703358635</c:v>
                </c:pt>
                <c:pt idx="7">
                  <c:v>0.31316072101163145</c:v>
                </c:pt>
                <c:pt idx="8">
                  <c:v>-1.3877787807814457E-17</c:v>
                </c:pt>
                <c:pt idx="9">
                  <c:v>0.7749656311256035</c:v>
                </c:pt>
                <c:pt idx="10">
                  <c:v>-0.022284344460014437</c:v>
                </c:pt>
                <c:pt idx="11">
                  <c:v>0.6129387053958134</c:v>
                </c:pt>
                <c:pt idx="12">
                  <c:v>0.011077271050283478</c:v>
                </c:pt>
                <c:pt idx="13">
                  <c:v>0.2825119638593897</c:v>
                </c:pt>
                <c:pt idx="14">
                  <c:v>-0.014071635021972485</c:v>
                </c:pt>
                <c:pt idx="15">
                  <c:v>-0.69828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-1.2468610013668437</c:v>
                </c:pt>
                <c:pt idx="1">
                  <c:v>-2.369347479101882</c:v>
                </c:pt>
                <c:pt idx="2">
                  <c:v>-0.004283627235135529</c:v>
                </c:pt>
                <c:pt idx="3">
                  <c:v>0.21382457851535205</c:v>
                </c:pt>
                <c:pt idx="4">
                  <c:v>-0.014631137100042595</c:v>
                </c:pt>
                <c:pt idx="5">
                  <c:v>0.6166316975560362</c:v>
                </c:pt>
                <c:pt idx="6">
                  <c:v>-0.02341644688356817</c:v>
                </c:pt>
                <c:pt idx="7">
                  <c:v>0.2885858793184433</c:v>
                </c:pt>
                <c:pt idx="8">
                  <c:v>-1.3877787807814457E-17</c:v>
                </c:pt>
                <c:pt idx="9">
                  <c:v>0.7708404351362685</c:v>
                </c:pt>
                <c:pt idx="10">
                  <c:v>-0.06124042196543293</c:v>
                </c:pt>
                <c:pt idx="11">
                  <c:v>0.6862692865359894</c:v>
                </c:pt>
                <c:pt idx="12">
                  <c:v>0.004997029017103144</c:v>
                </c:pt>
                <c:pt idx="13">
                  <c:v>0.2998845780661109</c:v>
                </c:pt>
                <c:pt idx="14">
                  <c:v>-0.00614233125574945</c:v>
                </c:pt>
                <c:pt idx="15">
                  <c:v>-0.68679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-0.9486124449759648</c:v>
                </c:pt>
                <c:pt idx="1">
                  <c:v>-0.6286818158521437</c:v>
                </c:pt>
                <c:pt idx="2">
                  <c:v>0.017738135538101198</c:v>
                </c:pt>
                <c:pt idx="3">
                  <c:v>0.09009870598460722</c:v>
                </c:pt>
                <c:pt idx="4">
                  <c:v>0.02028065669356107</c:v>
                </c:pt>
                <c:pt idx="5">
                  <c:v>0.7580411909652253</c:v>
                </c:pt>
                <c:pt idx="6">
                  <c:v>-0.005554260238989542</c:v>
                </c:pt>
                <c:pt idx="7">
                  <c:v>0.2974721271660895</c:v>
                </c:pt>
                <c:pt idx="8">
                  <c:v>0</c:v>
                </c:pt>
                <c:pt idx="9">
                  <c:v>0.7544663788366818</c:v>
                </c:pt>
                <c:pt idx="10">
                  <c:v>-0.018536568357707447</c:v>
                </c:pt>
                <c:pt idx="11">
                  <c:v>0.7361967410820224</c:v>
                </c:pt>
                <c:pt idx="12">
                  <c:v>-0.0024159064834585603</c:v>
                </c:pt>
                <c:pt idx="13">
                  <c:v>0.2778887698363761</c:v>
                </c:pt>
                <c:pt idx="14">
                  <c:v>-0.011091169989721882</c:v>
                </c:pt>
                <c:pt idx="15">
                  <c:v>-0.6756800000000001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-0.41398701265574883</c:v>
                </c:pt>
                <c:pt idx="1">
                  <c:v>-2.0323447110960955</c:v>
                </c:pt>
                <c:pt idx="2">
                  <c:v>-0.0012498578116088275</c:v>
                </c:pt>
                <c:pt idx="3">
                  <c:v>0.2849137542186783</c:v>
                </c:pt>
                <c:pt idx="4">
                  <c:v>0.03004001641956753</c:v>
                </c:pt>
                <c:pt idx="5">
                  <c:v>0.703904958550345</c:v>
                </c:pt>
                <c:pt idx="6">
                  <c:v>0.002031383122883583</c:v>
                </c:pt>
                <c:pt idx="7">
                  <c:v>0.3334954257756598</c:v>
                </c:pt>
                <c:pt idx="8">
                  <c:v>1.3877787807814457E-17</c:v>
                </c:pt>
                <c:pt idx="9">
                  <c:v>0.758880633830164</c:v>
                </c:pt>
                <c:pt idx="10">
                  <c:v>-0.03528828917854783</c:v>
                </c:pt>
                <c:pt idx="11">
                  <c:v>0.760683664702818</c:v>
                </c:pt>
                <c:pt idx="12">
                  <c:v>0.0038069882324016664</c:v>
                </c:pt>
                <c:pt idx="13">
                  <c:v>0.2347050979751913</c:v>
                </c:pt>
                <c:pt idx="14">
                  <c:v>-0.009432224192138221</c:v>
                </c:pt>
                <c:pt idx="15">
                  <c:v>-0.68906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-0.34339194224813013</c:v>
                </c:pt>
                <c:pt idx="1">
                  <c:v>-2.830039776030171</c:v>
                </c:pt>
                <c:pt idx="2">
                  <c:v>0.10845476436256123</c:v>
                </c:pt>
                <c:pt idx="3">
                  <c:v>0.10552745096512268</c:v>
                </c:pt>
                <c:pt idx="4">
                  <c:v>0.05169574847642784</c:v>
                </c:pt>
                <c:pt idx="5">
                  <c:v>0.694446690099172</c:v>
                </c:pt>
                <c:pt idx="6">
                  <c:v>-0.007972445456238014</c:v>
                </c:pt>
                <c:pt idx="7">
                  <c:v>0.34247700161692735</c:v>
                </c:pt>
                <c:pt idx="8">
                  <c:v>6.938893903907228E-18</c:v>
                </c:pt>
                <c:pt idx="9">
                  <c:v>0.7545932657556472</c:v>
                </c:pt>
                <c:pt idx="10">
                  <c:v>-0.022306108850083863</c:v>
                </c:pt>
                <c:pt idx="11">
                  <c:v>0.7402163623505265</c:v>
                </c:pt>
                <c:pt idx="12">
                  <c:v>-0.008102652255934203</c:v>
                </c:pt>
                <c:pt idx="13">
                  <c:v>0.2539133223963189</c:v>
                </c:pt>
                <c:pt idx="14">
                  <c:v>-0.00743838255787185</c:v>
                </c:pt>
                <c:pt idx="15">
                  <c:v>-0.68706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-0.51225494440369</c:v>
                </c:pt>
                <c:pt idx="1">
                  <c:v>-1.7000116889964856</c:v>
                </c:pt>
                <c:pt idx="2">
                  <c:v>-0.18832747450867401</c:v>
                </c:pt>
                <c:pt idx="3">
                  <c:v>0.21845047458818134</c:v>
                </c:pt>
                <c:pt idx="4">
                  <c:v>0.014119024376403388</c:v>
                </c:pt>
                <c:pt idx="5">
                  <c:v>0.6757889634708975</c:v>
                </c:pt>
                <c:pt idx="6">
                  <c:v>0.013725152202977684</c:v>
                </c:pt>
                <c:pt idx="7">
                  <c:v>0.35610020047726615</c:v>
                </c:pt>
                <c:pt idx="8">
                  <c:v>-3.469446951953614E-18</c:v>
                </c:pt>
                <c:pt idx="9">
                  <c:v>0.7615124414866512</c:v>
                </c:pt>
                <c:pt idx="10">
                  <c:v>-0.016255241122905408</c:v>
                </c:pt>
                <c:pt idx="11">
                  <c:v>0.7052767459552084</c:v>
                </c:pt>
                <c:pt idx="12">
                  <c:v>-0.014255845030568077</c:v>
                </c:pt>
                <c:pt idx="13">
                  <c:v>0.241313053156933</c:v>
                </c:pt>
                <c:pt idx="14">
                  <c:v>-0.006225942869453676</c:v>
                </c:pt>
                <c:pt idx="15">
                  <c:v>-0.68468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0.003896315561345721</c:v>
                </c:pt>
                <c:pt idx="1">
                  <c:v>-0.554179949020206</c:v>
                </c:pt>
                <c:pt idx="2">
                  <c:v>-0.29767690198129143</c:v>
                </c:pt>
                <c:pt idx="3">
                  <c:v>0.05271267845543729</c:v>
                </c:pt>
                <c:pt idx="4">
                  <c:v>-0.02693721529026586</c:v>
                </c:pt>
                <c:pt idx="5">
                  <c:v>0.7722844576686773</c:v>
                </c:pt>
                <c:pt idx="6">
                  <c:v>-0.004691592072181597</c:v>
                </c:pt>
                <c:pt idx="7">
                  <c:v>0.303043136613671</c:v>
                </c:pt>
                <c:pt idx="8">
                  <c:v>6.938893903907228E-18</c:v>
                </c:pt>
                <c:pt idx="9">
                  <c:v>0.7592936966453765</c:v>
                </c:pt>
                <c:pt idx="10">
                  <c:v>-0.01661156335058276</c:v>
                </c:pt>
                <c:pt idx="11">
                  <c:v>0.7452945445489554</c:v>
                </c:pt>
                <c:pt idx="12">
                  <c:v>0.002548864275929919</c:v>
                </c:pt>
                <c:pt idx="13">
                  <c:v>0.2377754268860123</c:v>
                </c:pt>
                <c:pt idx="14">
                  <c:v>-0.01346555020246839</c:v>
                </c:pt>
                <c:pt idx="15">
                  <c:v>-0.6698500000000001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0.7420773755446517</c:v>
                </c:pt>
                <c:pt idx="1">
                  <c:v>-1.4017783092899974</c:v>
                </c:pt>
                <c:pt idx="2">
                  <c:v>-0.11845769868074255</c:v>
                </c:pt>
                <c:pt idx="3">
                  <c:v>0.05067721557600486</c:v>
                </c:pt>
                <c:pt idx="4">
                  <c:v>-0.044683861166222416</c:v>
                </c:pt>
                <c:pt idx="5">
                  <c:v>0.724668664139389</c:v>
                </c:pt>
                <c:pt idx="6">
                  <c:v>-0.003162958503808759</c:v>
                </c:pt>
                <c:pt idx="7">
                  <c:v>0.30202472646724393</c:v>
                </c:pt>
                <c:pt idx="8">
                  <c:v>0</c:v>
                </c:pt>
                <c:pt idx="9">
                  <c:v>0.7493799166275076</c:v>
                </c:pt>
                <c:pt idx="10">
                  <c:v>-0.010021369394271219</c:v>
                </c:pt>
                <c:pt idx="11">
                  <c:v>0.7407350822394407</c:v>
                </c:pt>
                <c:pt idx="12">
                  <c:v>0.0065376822004314765</c:v>
                </c:pt>
                <c:pt idx="13">
                  <c:v>0.2542246940892821</c:v>
                </c:pt>
                <c:pt idx="14">
                  <c:v>-0.017606151982394944</c:v>
                </c:pt>
                <c:pt idx="15">
                  <c:v>-0.6752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2.12244173848487</c:v>
                </c:pt>
                <c:pt idx="1">
                  <c:v>-3.1162106962448304</c:v>
                </c:pt>
                <c:pt idx="2">
                  <c:v>0.19656832829387613</c:v>
                </c:pt>
                <c:pt idx="3">
                  <c:v>0.4062518509527585</c:v>
                </c:pt>
                <c:pt idx="4">
                  <c:v>-0.2301495237093144</c:v>
                </c:pt>
                <c:pt idx="5">
                  <c:v>0.7701974992591547</c:v>
                </c:pt>
                <c:pt idx="6">
                  <c:v>0.05840780471125246</c:v>
                </c:pt>
                <c:pt idx="7">
                  <c:v>0.29511640089026225</c:v>
                </c:pt>
                <c:pt idx="8">
                  <c:v>-1.734723475976807E-18</c:v>
                </c:pt>
                <c:pt idx="9">
                  <c:v>0.7509261020237075</c:v>
                </c:pt>
                <c:pt idx="10">
                  <c:v>-0.01223255154317685</c:v>
                </c:pt>
                <c:pt idx="11">
                  <c:v>0.7219003577135209</c:v>
                </c:pt>
                <c:pt idx="12">
                  <c:v>-0.019641432233927437</c:v>
                </c:pt>
                <c:pt idx="13">
                  <c:v>0.2696812007871028</c:v>
                </c:pt>
                <c:pt idx="14">
                  <c:v>0.00016141096577420005</c:v>
                </c:pt>
                <c:pt idx="15">
                  <c:v>-0.69368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2.129316802775791</c:v>
                </c:pt>
                <c:pt idx="1">
                  <c:v>-2.6192342319298585</c:v>
                </c:pt>
                <c:pt idx="2">
                  <c:v>0.20875022286336048</c:v>
                </c:pt>
                <c:pt idx="3">
                  <c:v>0.35957341332193915</c:v>
                </c:pt>
                <c:pt idx="4">
                  <c:v>-0.1388680380114327</c:v>
                </c:pt>
                <c:pt idx="5">
                  <c:v>0.765607654947895</c:v>
                </c:pt>
                <c:pt idx="6">
                  <c:v>0.029754909598243867</c:v>
                </c:pt>
                <c:pt idx="7">
                  <c:v>0.3369854141523132</c:v>
                </c:pt>
                <c:pt idx="8">
                  <c:v>0</c:v>
                </c:pt>
                <c:pt idx="9">
                  <c:v>0.7558756474454483</c:v>
                </c:pt>
                <c:pt idx="10">
                  <c:v>0.017713638382917785</c:v>
                </c:pt>
                <c:pt idx="11">
                  <c:v>0.7112822919024899</c:v>
                </c:pt>
                <c:pt idx="12">
                  <c:v>0.0016797738238806016</c:v>
                </c:pt>
                <c:pt idx="13">
                  <c:v>0.26527170219130053</c:v>
                </c:pt>
                <c:pt idx="14">
                  <c:v>-0.006338843829947864</c:v>
                </c:pt>
                <c:pt idx="15">
                  <c:v>-0.6899299999999999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0.2062678654701562</c:v>
                </c:pt>
                <c:pt idx="1">
                  <c:v>-4.438239676270258</c:v>
                </c:pt>
                <c:pt idx="2">
                  <c:v>-0.07937308068898617</c:v>
                </c:pt>
                <c:pt idx="3">
                  <c:v>0.34334516237850715</c:v>
                </c:pt>
                <c:pt idx="4">
                  <c:v>-0.003961396019845964</c:v>
                </c:pt>
                <c:pt idx="5">
                  <c:v>0.4265545431452681</c:v>
                </c:pt>
                <c:pt idx="6">
                  <c:v>0.009950977926504682</c:v>
                </c:pt>
                <c:pt idx="7">
                  <c:v>0.29038625387034733</c:v>
                </c:pt>
                <c:pt idx="8">
                  <c:v>0</c:v>
                </c:pt>
                <c:pt idx="9">
                  <c:v>0.7544098865177792</c:v>
                </c:pt>
                <c:pt idx="10">
                  <c:v>-0.046455478321807894</c:v>
                </c:pt>
                <c:pt idx="11">
                  <c:v>0.6836236589441289</c:v>
                </c:pt>
                <c:pt idx="12">
                  <c:v>0.015902636631955708</c:v>
                </c:pt>
                <c:pt idx="13">
                  <c:v>0.2600359688043335</c:v>
                </c:pt>
                <c:pt idx="14">
                  <c:v>-0.005522337272420609</c:v>
                </c:pt>
                <c:pt idx="15">
                  <c:v>-0.69303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-0.5927873738548134</c:v>
                </c:pt>
                <c:pt idx="1">
                  <c:v>-5.579545045862844</c:v>
                </c:pt>
                <c:pt idx="2">
                  <c:v>-0.3391740770825984</c:v>
                </c:pt>
                <c:pt idx="3">
                  <c:v>0.3660912630211463</c:v>
                </c:pt>
                <c:pt idx="4">
                  <c:v>0.18528947076835198</c:v>
                </c:pt>
                <c:pt idx="5">
                  <c:v>0.5541488151375134</c:v>
                </c:pt>
                <c:pt idx="6">
                  <c:v>-0.021423173541640365</c:v>
                </c:pt>
                <c:pt idx="7">
                  <c:v>0.3453871626994712</c:v>
                </c:pt>
                <c:pt idx="8">
                  <c:v>-1.3877787807814457E-17</c:v>
                </c:pt>
                <c:pt idx="9">
                  <c:v>0.7448780239204469</c:v>
                </c:pt>
                <c:pt idx="10">
                  <c:v>-0.014714126802744844</c:v>
                </c:pt>
                <c:pt idx="11">
                  <c:v>0.5834028140258334</c:v>
                </c:pt>
                <c:pt idx="12">
                  <c:v>0.006139233085990159</c:v>
                </c:pt>
                <c:pt idx="13">
                  <c:v>0.2306690358693396</c:v>
                </c:pt>
                <c:pt idx="14">
                  <c:v>0.0012907589755915133</c:v>
                </c:pt>
                <c:pt idx="15">
                  <c:v>-0.6877500000000001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0.081112536265995</c:v>
                </c:pt>
                <c:pt idx="1">
                  <c:v>-5.697219404687776</c:v>
                </c:pt>
                <c:pt idx="2">
                  <c:v>-0.13489429433985872</c:v>
                </c:pt>
                <c:pt idx="3">
                  <c:v>0.1487728172747126</c:v>
                </c:pt>
                <c:pt idx="4">
                  <c:v>0.04496808245793486</c:v>
                </c:pt>
                <c:pt idx="5">
                  <c:v>0.5742364080959217</c:v>
                </c:pt>
                <c:pt idx="6">
                  <c:v>-0.010745558674299955</c:v>
                </c:pt>
                <c:pt idx="7">
                  <c:v>0.3079138428350405</c:v>
                </c:pt>
                <c:pt idx="8">
                  <c:v>0</c:v>
                </c:pt>
                <c:pt idx="9">
                  <c:v>0.7402297765115115</c:v>
                </c:pt>
                <c:pt idx="10">
                  <c:v>-0.025736091666457087</c:v>
                </c:pt>
                <c:pt idx="11">
                  <c:v>0.6513372362258392</c:v>
                </c:pt>
                <c:pt idx="12">
                  <c:v>-0.005386750576848432</c:v>
                </c:pt>
                <c:pt idx="13">
                  <c:v>0.22368451498784772</c:v>
                </c:pt>
                <c:pt idx="14">
                  <c:v>0.011697678568721977</c:v>
                </c:pt>
                <c:pt idx="15">
                  <c:v>-0.69181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0.03649489887629656</c:v>
                </c:pt>
                <c:pt idx="1">
                  <c:v>-4.937134940751481</c:v>
                </c:pt>
                <c:pt idx="2">
                  <c:v>-0.03614391732737763</c:v>
                </c:pt>
                <c:pt idx="3">
                  <c:v>0.031586884269693194</c:v>
                </c:pt>
                <c:pt idx="4">
                  <c:v>-0.06997771656750543</c:v>
                </c:pt>
                <c:pt idx="5">
                  <c:v>0.5611347965013722</c:v>
                </c:pt>
                <c:pt idx="6">
                  <c:v>0.037091167352550324</c:v>
                </c:pt>
                <c:pt idx="7">
                  <c:v>0.28456721285925035</c:v>
                </c:pt>
                <c:pt idx="8">
                  <c:v>-2.7755575615628914E-17</c:v>
                </c:pt>
                <c:pt idx="9">
                  <c:v>0.7400564499829302</c:v>
                </c:pt>
                <c:pt idx="10">
                  <c:v>-0.037456000489099</c:v>
                </c:pt>
                <c:pt idx="11">
                  <c:v>0.6534368036147519</c:v>
                </c:pt>
                <c:pt idx="12">
                  <c:v>-0.0031300242126330955</c:v>
                </c:pt>
                <c:pt idx="13">
                  <c:v>0.251900229248657</c:v>
                </c:pt>
                <c:pt idx="14">
                  <c:v>0.0004167893029344283</c:v>
                </c:pt>
                <c:pt idx="15">
                  <c:v>-0.68368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-0.6353771257581174</c:v>
                </c:pt>
                <c:pt idx="1">
                  <c:v>-4.200923924083767</c:v>
                </c:pt>
                <c:pt idx="2">
                  <c:v>-0.27692434562966023</c:v>
                </c:pt>
                <c:pt idx="3">
                  <c:v>0.37390757851338796</c:v>
                </c:pt>
                <c:pt idx="4">
                  <c:v>-0.009557823614375245</c:v>
                </c:pt>
                <c:pt idx="5">
                  <c:v>0.5267171635689004</c:v>
                </c:pt>
                <c:pt idx="6">
                  <c:v>0.000780738095580373</c:v>
                </c:pt>
                <c:pt idx="7">
                  <c:v>0.27433588400929937</c:v>
                </c:pt>
                <c:pt idx="8">
                  <c:v>-1.3877787807814457E-17</c:v>
                </c:pt>
                <c:pt idx="9">
                  <c:v>0.760491308639261</c:v>
                </c:pt>
                <c:pt idx="10">
                  <c:v>-0.07971928238742362</c:v>
                </c:pt>
                <c:pt idx="11">
                  <c:v>0.6455846668382743</c:v>
                </c:pt>
                <c:pt idx="12">
                  <c:v>-0.019587392984661656</c:v>
                </c:pt>
                <c:pt idx="13">
                  <c:v>0.25192478040241334</c:v>
                </c:pt>
                <c:pt idx="14">
                  <c:v>0.03063840137562855</c:v>
                </c:pt>
                <c:pt idx="15">
                  <c:v>-0.68623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3.005414918753124</c:v>
                </c:pt>
                <c:pt idx="1">
                  <c:v>0.8163781189143282</c:v>
                </c:pt>
                <c:pt idx="2">
                  <c:v>-0.46971864366984545</c:v>
                </c:pt>
                <c:pt idx="3">
                  <c:v>0.1157741735958511</c:v>
                </c:pt>
                <c:pt idx="4">
                  <c:v>0.06330363864369734</c:v>
                </c:pt>
                <c:pt idx="5">
                  <c:v>-0.02785361233719758</c:v>
                </c:pt>
                <c:pt idx="6">
                  <c:v>-0.07744561184873086</c:v>
                </c:pt>
                <c:pt idx="7">
                  <c:v>0.01340157257731834</c:v>
                </c:pt>
                <c:pt idx="8">
                  <c:v>0</c:v>
                </c:pt>
                <c:pt idx="9">
                  <c:v>-0.045623659739350564</c:v>
                </c:pt>
                <c:pt idx="10">
                  <c:v>0.1065552677448568</c:v>
                </c:pt>
                <c:pt idx="11">
                  <c:v>0.027981819253104362</c:v>
                </c:pt>
                <c:pt idx="12">
                  <c:v>0.030726536778888827</c:v>
                </c:pt>
                <c:pt idx="13">
                  <c:v>-0.08675394524757019</c:v>
                </c:pt>
                <c:pt idx="14">
                  <c:v>0.005891307731152838</c:v>
                </c:pt>
                <c:pt idx="15">
                  <c:v>0.0067396999999999995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2.379147702142877</c:v>
                </c:pt>
                <c:pt idx="1">
                  <c:v>-0.24429087764055848</c:v>
                </c:pt>
                <c:pt idx="2">
                  <c:v>-0.10294542693462223</c:v>
                </c:pt>
                <c:pt idx="3">
                  <c:v>-0.29653155912638607</c:v>
                </c:pt>
                <c:pt idx="4">
                  <c:v>0.2021243224362531</c:v>
                </c:pt>
                <c:pt idx="5">
                  <c:v>0.16275801832041614</c:v>
                </c:pt>
                <c:pt idx="6">
                  <c:v>-0.011004147212670755</c:v>
                </c:pt>
                <c:pt idx="7">
                  <c:v>-0.06177762705240078</c:v>
                </c:pt>
                <c:pt idx="8">
                  <c:v>2.7755575615628914E-17</c:v>
                </c:pt>
                <c:pt idx="9">
                  <c:v>-0.03664499459177407</c:v>
                </c:pt>
                <c:pt idx="10">
                  <c:v>0.058937996133887616</c:v>
                </c:pt>
                <c:pt idx="11">
                  <c:v>-0.034502463149165316</c:v>
                </c:pt>
                <c:pt idx="12">
                  <c:v>0.04897791485285374</c:v>
                </c:pt>
                <c:pt idx="13">
                  <c:v>-0.08207701333704293</c:v>
                </c:pt>
                <c:pt idx="14">
                  <c:v>0.029624250482749998</c:v>
                </c:pt>
                <c:pt idx="15">
                  <c:v>0.007260399999999999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1.4512971081218502</c:v>
                </c:pt>
                <c:pt idx="1">
                  <c:v>-0.24737382829701574</c:v>
                </c:pt>
                <c:pt idx="2">
                  <c:v>-0.07831769413529822</c:v>
                </c:pt>
                <c:pt idx="3">
                  <c:v>-0.26852589858612125</c:v>
                </c:pt>
                <c:pt idx="4">
                  <c:v>0.14297615176246253</c:v>
                </c:pt>
                <c:pt idx="5">
                  <c:v>0.04340121092254402</c:v>
                </c:pt>
                <c:pt idx="6">
                  <c:v>-0.03853540053561524</c:v>
                </c:pt>
                <c:pt idx="7">
                  <c:v>-0.017904559045171124</c:v>
                </c:pt>
                <c:pt idx="8">
                  <c:v>0</c:v>
                </c:pt>
                <c:pt idx="9">
                  <c:v>-0.033858058668977335</c:v>
                </c:pt>
                <c:pt idx="10">
                  <c:v>0.07647037604826437</c:v>
                </c:pt>
                <c:pt idx="11">
                  <c:v>-0.028534678457686508</c:v>
                </c:pt>
                <c:pt idx="12">
                  <c:v>0.038737423312337586</c:v>
                </c:pt>
                <c:pt idx="13">
                  <c:v>-0.1128289359171872</c:v>
                </c:pt>
                <c:pt idx="14">
                  <c:v>0.030214951128452877</c:v>
                </c:pt>
                <c:pt idx="15">
                  <c:v>0.0016907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-1.0234318038977386</c:v>
                </c:pt>
                <c:pt idx="1">
                  <c:v>0.06831860928991332</c:v>
                </c:pt>
                <c:pt idx="2">
                  <c:v>1.0829030754056748</c:v>
                </c:pt>
                <c:pt idx="3">
                  <c:v>-0.11125583005943064</c:v>
                </c:pt>
                <c:pt idx="4">
                  <c:v>-0.13947727674002153</c:v>
                </c:pt>
                <c:pt idx="5">
                  <c:v>0.07474314277302652</c:v>
                </c:pt>
                <c:pt idx="6">
                  <c:v>-0.01684400634108807</c:v>
                </c:pt>
                <c:pt idx="7">
                  <c:v>-0.0053672674395782785</c:v>
                </c:pt>
                <c:pt idx="8">
                  <c:v>5.551115123125783E-17</c:v>
                </c:pt>
                <c:pt idx="9">
                  <c:v>-0.032217092489233885</c:v>
                </c:pt>
                <c:pt idx="10">
                  <c:v>-0.036759555989070714</c:v>
                </c:pt>
                <c:pt idx="11">
                  <c:v>0.024079898672220837</c:v>
                </c:pt>
                <c:pt idx="12">
                  <c:v>0.06541568644364917</c:v>
                </c:pt>
                <c:pt idx="13">
                  <c:v>-0.11346818063015021</c:v>
                </c:pt>
                <c:pt idx="14">
                  <c:v>0.018020007971234347</c:v>
                </c:pt>
                <c:pt idx="15">
                  <c:v>0.007291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1.2821974883783065</c:v>
                </c:pt>
                <c:pt idx="1">
                  <c:v>-0.05064153125349295</c:v>
                </c:pt>
                <c:pt idx="2">
                  <c:v>0.6251144877208442</c:v>
                </c:pt>
                <c:pt idx="3">
                  <c:v>-0.034279860883653264</c:v>
                </c:pt>
                <c:pt idx="4">
                  <c:v>-0.14755333829005401</c:v>
                </c:pt>
                <c:pt idx="5">
                  <c:v>-0.07378871085490568</c:v>
                </c:pt>
                <c:pt idx="6">
                  <c:v>0.015263664972873972</c:v>
                </c:pt>
                <c:pt idx="7">
                  <c:v>-0.0009626354592515776</c:v>
                </c:pt>
                <c:pt idx="8">
                  <c:v>-5.551115123125783E-17</c:v>
                </c:pt>
                <c:pt idx="9">
                  <c:v>-0.038076957852629295</c:v>
                </c:pt>
                <c:pt idx="10">
                  <c:v>0.03218229703665341</c:v>
                </c:pt>
                <c:pt idx="11">
                  <c:v>0.00962617794955301</c:v>
                </c:pt>
                <c:pt idx="12">
                  <c:v>0.05302615674612238</c:v>
                </c:pt>
                <c:pt idx="13">
                  <c:v>-0.11764644608400883</c:v>
                </c:pt>
                <c:pt idx="14">
                  <c:v>0.0301266179551778</c:v>
                </c:pt>
                <c:pt idx="15">
                  <c:v>0.0032051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1.4509275986210044</c:v>
                </c:pt>
                <c:pt idx="1">
                  <c:v>0.08088083149118497</c:v>
                </c:pt>
                <c:pt idx="2">
                  <c:v>0.08148765580828156</c:v>
                </c:pt>
                <c:pt idx="3">
                  <c:v>0.11014006992888453</c:v>
                </c:pt>
                <c:pt idx="4">
                  <c:v>0.007413646438941088</c:v>
                </c:pt>
                <c:pt idx="5">
                  <c:v>-0.044821732793233024</c:v>
                </c:pt>
                <c:pt idx="6">
                  <c:v>0.004253921926441445</c:v>
                </c:pt>
                <c:pt idx="7">
                  <c:v>-0.005853301673924071</c:v>
                </c:pt>
                <c:pt idx="8">
                  <c:v>2.7755575615628914E-17</c:v>
                </c:pt>
                <c:pt idx="9">
                  <c:v>-0.035386768152106965</c:v>
                </c:pt>
                <c:pt idx="10">
                  <c:v>0.056396743889374594</c:v>
                </c:pt>
                <c:pt idx="11">
                  <c:v>0.0075216754003000355</c:v>
                </c:pt>
                <c:pt idx="12">
                  <c:v>0.023513233136964663</c:v>
                </c:pt>
                <c:pt idx="13">
                  <c:v>-0.09076306550714487</c:v>
                </c:pt>
                <c:pt idx="14">
                  <c:v>0.020053012911286396</c:v>
                </c:pt>
                <c:pt idx="15">
                  <c:v>0.0091249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0.6919281042000578</c:v>
                </c:pt>
                <c:pt idx="1">
                  <c:v>-0.40774087261662983</c:v>
                </c:pt>
                <c:pt idx="2">
                  <c:v>0.40534981933389347</c:v>
                </c:pt>
                <c:pt idx="3">
                  <c:v>-0.12369867207532027</c:v>
                </c:pt>
                <c:pt idx="4">
                  <c:v>0.0713942748279846</c:v>
                </c:pt>
                <c:pt idx="5">
                  <c:v>-0.07377948065193561</c:v>
                </c:pt>
                <c:pt idx="6">
                  <c:v>0.044452953786452414</c:v>
                </c:pt>
                <c:pt idx="7">
                  <c:v>-0.017127606144048832</c:v>
                </c:pt>
                <c:pt idx="8">
                  <c:v>-2.7755575615628914E-17</c:v>
                </c:pt>
                <c:pt idx="9">
                  <c:v>-0.041242860601596924</c:v>
                </c:pt>
                <c:pt idx="10">
                  <c:v>0.04413961374548813</c:v>
                </c:pt>
                <c:pt idx="11">
                  <c:v>-0.012920887821240455</c:v>
                </c:pt>
                <c:pt idx="12">
                  <c:v>0.012323203782041749</c:v>
                </c:pt>
                <c:pt idx="13">
                  <c:v>-0.10784328598529382</c:v>
                </c:pt>
                <c:pt idx="14">
                  <c:v>0.03483913163054051</c:v>
                </c:pt>
                <c:pt idx="15">
                  <c:v>-0.0027333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-0.1185753605196154</c:v>
                </c:pt>
                <c:pt idx="1">
                  <c:v>0.02583557969282053</c:v>
                </c:pt>
                <c:pt idx="2">
                  <c:v>0.297252076457155</c:v>
                </c:pt>
                <c:pt idx="3">
                  <c:v>0.00813182882553799</c:v>
                </c:pt>
                <c:pt idx="4">
                  <c:v>0.03340339167082794</c:v>
                </c:pt>
                <c:pt idx="5">
                  <c:v>-0.062010763456696226</c:v>
                </c:pt>
                <c:pt idx="6">
                  <c:v>0.08309013829309544</c:v>
                </c:pt>
                <c:pt idx="7">
                  <c:v>-0.01428681942924896</c:v>
                </c:pt>
                <c:pt idx="8">
                  <c:v>2.7755575615628914E-17</c:v>
                </c:pt>
                <c:pt idx="9">
                  <c:v>-0.04137609806635862</c:v>
                </c:pt>
                <c:pt idx="10">
                  <c:v>0.04323399896058396</c:v>
                </c:pt>
                <c:pt idx="11">
                  <c:v>0.000328582020261781</c:v>
                </c:pt>
                <c:pt idx="12">
                  <c:v>0.004803990436688683</c:v>
                </c:pt>
                <c:pt idx="13">
                  <c:v>-0.081817309783733</c:v>
                </c:pt>
                <c:pt idx="14">
                  <c:v>0.0377075942130416</c:v>
                </c:pt>
                <c:pt idx="15">
                  <c:v>-0.0056979000000000005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-0.011054821153070257</c:v>
                </c:pt>
                <c:pt idx="1">
                  <c:v>0.12879699868401268</c:v>
                </c:pt>
                <c:pt idx="2">
                  <c:v>0.1321978453513669</c:v>
                </c:pt>
                <c:pt idx="3">
                  <c:v>0.16294086052626958</c:v>
                </c:pt>
                <c:pt idx="4">
                  <c:v>-0.048081954835159355</c:v>
                </c:pt>
                <c:pt idx="5">
                  <c:v>-0.04251545677395673</c:v>
                </c:pt>
                <c:pt idx="6">
                  <c:v>0.055023181535424</c:v>
                </c:pt>
                <c:pt idx="7">
                  <c:v>-0.014236099464116546</c:v>
                </c:pt>
                <c:pt idx="8">
                  <c:v>-2.7755575615628914E-17</c:v>
                </c:pt>
                <c:pt idx="9">
                  <c:v>-0.0439842826928196</c:v>
                </c:pt>
                <c:pt idx="10">
                  <c:v>0.047054694863465155</c:v>
                </c:pt>
                <c:pt idx="11">
                  <c:v>0.0051046232624732315</c:v>
                </c:pt>
                <c:pt idx="12">
                  <c:v>0.012593069682929753</c:v>
                </c:pt>
                <c:pt idx="13">
                  <c:v>-0.07301517291022312</c:v>
                </c:pt>
                <c:pt idx="14">
                  <c:v>0.03979273518096349</c:v>
                </c:pt>
                <c:pt idx="15">
                  <c:v>0.013056000000000002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2.524065025335145</c:v>
                </c:pt>
                <c:pt idx="1">
                  <c:v>-0.30093104158101447</c:v>
                </c:pt>
                <c:pt idx="2">
                  <c:v>0.12935040197819656</c:v>
                </c:pt>
                <c:pt idx="3">
                  <c:v>-0.015566427318688108</c:v>
                </c:pt>
                <c:pt idx="4">
                  <c:v>0.15611140374964783</c:v>
                </c:pt>
                <c:pt idx="5">
                  <c:v>-0.055566350693973005</c:v>
                </c:pt>
                <c:pt idx="6">
                  <c:v>0.014994426281935869</c:v>
                </c:pt>
                <c:pt idx="7">
                  <c:v>-0.0030694526297139306</c:v>
                </c:pt>
                <c:pt idx="8">
                  <c:v>-8.326672684688674E-17</c:v>
                </c:pt>
                <c:pt idx="9">
                  <c:v>-0.03475826401343375</c:v>
                </c:pt>
                <c:pt idx="10">
                  <c:v>0.12650894501851137</c:v>
                </c:pt>
                <c:pt idx="11">
                  <c:v>-0.023062178124388585</c:v>
                </c:pt>
                <c:pt idx="12">
                  <c:v>0.0308148385881595</c:v>
                </c:pt>
                <c:pt idx="13">
                  <c:v>-0.1036047704178087</c:v>
                </c:pt>
                <c:pt idx="14">
                  <c:v>0.05188325734032131</c:v>
                </c:pt>
                <c:pt idx="15">
                  <c:v>0.0042831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2.051298702973089</c:v>
                </c:pt>
                <c:pt idx="1">
                  <c:v>-0.06215154621475557</c:v>
                </c:pt>
                <c:pt idx="2">
                  <c:v>0.011142370773064387</c:v>
                </c:pt>
                <c:pt idx="3">
                  <c:v>-0.04486468791846149</c:v>
                </c:pt>
                <c:pt idx="4">
                  <c:v>0.15702584532653624</c:v>
                </c:pt>
                <c:pt idx="5">
                  <c:v>-0.03008125097144667</c:v>
                </c:pt>
                <c:pt idx="6">
                  <c:v>0.022339550540266588</c:v>
                </c:pt>
                <c:pt idx="7">
                  <c:v>-0.009013778665752457</c:v>
                </c:pt>
                <c:pt idx="8">
                  <c:v>-2.7755575615628914E-17</c:v>
                </c:pt>
                <c:pt idx="9">
                  <c:v>-0.0271103576116654</c:v>
                </c:pt>
                <c:pt idx="10">
                  <c:v>0.1109018099410154</c:v>
                </c:pt>
                <c:pt idx="11">
                  <c:v>0.016853817925448687</c:v>
                </c:pt>
                <c:pt idx="12">
                  <c:v>0.04093097980452747</c:v>
                </c:pt>
                <c:pt idx="13">
                  <c:v>-0.10698567488817692</c:v>
                </c:pt>
                <c:pt idx="14">
                  <c:v>0.04938303745285647</c:v>
                </c:pt>
                <c:pt idx="15">
                  <c:v>-0.0013188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0.4813134735503822</c:v>
                </c:pt>
                <c:pt idx="1">
                  <c:v>-0.8392107521456225</c:v>
                </c:pt>
                <c:pt idx="2">
                  <c:v>0.779636133975266</c:v>
                </c:pt>
                <c:pt idx="3">
                  <c:v>-0.3918862641794097</c:v>
                </c:pt>
                <c:pt idx="4">
                  <c:v>0.049129829604209405</c:v>
                </c:pt>
                <c:pt idx="5">
                  <c:v>0.1119265368278867</c:v>
                </c:pt>
                <c:pt idx="6">
                  <c:v>0.03571666099083712</c:v>
                </c:pt>
                <c:pt idx="7">
                  <c:v>-0.0876263161849191</c:v>
                </c:pt>
                <c:pt idx="8">
                  <c:v>5.551115123125783E-17</c:v>
                </c:pt>
                <c:pt idx="9">
                  <c:v>-0.04479001974676965</c:v>
                </c:pt>
                <c:pt idx="10">
                  <c:v>0.042518070317269785</c:v>
                </c:pt>
                <c:pt idx="11">
                  <c:v>-0.044377091115121045</c:v>
                </c:pt>
                <c:pt idx="12">
                  <c:v>0.020718630008423316</c:v>
                </c:pt>
                <c:pt idx="13">
                  <c:v>-0.09651410113680414</c:v>
                </c:pt>
                <c:pt idx="14">
                  <c:v>0.05347734666420915</c:v>
                </c:pt>
                <c:pt idx="15">
                  <c:v>0.025363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0.6445730351035568</c:v>
                </c:pt>
                <c:pt idx="1">
                  <c:v>-0.3613252002236983</c:v>
                </c:pt>
                <c:pt idx="2">
                  <c:v>1.0300041321452422</c:v>
                </c:pt>
                <c:pt idx="3">
                  <c:v>-0.5451105284824547</c:v>
                </c:pt>
                <c:pt idx="4">
                  <c:v>0.1218069083569866</c:v>
                </c:pt>
                <c:pt idx="5">
                  <c:v>0.10547231648702932</c:v>
                </c:pt>
                <c:pt idx="6">
                  <c:v>0.08523552200990608</c:v>
                </c:pt>
                <c:pt idx="7">
                  <c:v>-0.03144736500247311</c:v>
                </c:pt>
                <c:pt idx="8">
                  <c:v>-2.7755575615628914E-17</c:v>
                </c:pt>
                <c:pt idx="9">
                  <c:v>-0.030198753361137767</c:v>
                </c:pt>
                <c:pt idx="10">
                  <c:v>0.0934809966110961</c:v>
                </c:pt>
                <c:pt idx="11">
                  <c:v>0.012538806703820075</c:v>
                </c:pt>
                <c:pt idx="12">
                  <c:v>0.03501034592557259</c:v>
                </c:pt>
                <c:pt idx="13">
                  <c:v>-0.10256707830482437</c:v>
                </c:pt>
                <c:pt idx="14">
                  <c:v>0.032947993006033766</c:v>
                </c:pt>
                <c:pt idx="15">
                  <c:v>0.0018394000000000001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1.8496487829205575</c:v>
                </c:pt>
                <c:pt idx="1">
                  <c:v>0.15177049799185274</c:v>
                </c:pt>
                <c:pt idx="2">
                  <c:v>0.3642013908296423</c:v>
                </c:pt>
                <c:pt idx="3">
                  <c:v>-0.0763902401902088</c:v>
                </c:pt>
                <c:pt idx="4">
                  <c:v>-0.11444805905789565</c:v>
                </c:pt>
                <c:pt idx="5">
                  <c:v>-0.08802361307948793</c:v>
                </c:pt>
                <c:pt idx="6">
                  <c:v>0.00935950866018799</c:v>
                </c:pt>
                <c:pt idx="7">
                  <c:v>0.004673962442672033</c:v>
                </c:pt>
                <c:pt idx="8">
                  <c:v>-1.3877787807814457E-17</c:v>
                </c:pt>
                <c:pt idx="9">
                  <c:v>-0.03834055318578057</c:v>
                </c:pt>
                <c:pt idx="10">
                  <c:v>0.1177836354944112</c:v>
                </c:pt>
                <c:pt idx="11">
                  <c:v>0.024934395464942073</c:v>
                </c:pt>
                <c:pt idx="12">
                  <c:v>0.032588302914295854</c:v>
                </c:pt>
                <c:pt idx="13">
                  <c:v>-0.0977546834572181</c:v>
                </c:pt>
                <c:pt idx="14">
                  <c:v>-0.0020526800345483515</c:v>
                </c:pt>
                <c:pt idx="15">
                  <c:v>-0.007169099999999999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0.7378552158999858</c:v>
                </c:pt>
                <c:pt idx="1">
                  <c:v>0.06055795388930034</c:v>
                </c:pt>
                <c:pt idx="2">
                  <c:v>0.8163607529231561</c:v>
                </c:pt>
                <c:pt idx="3">
                  <c:v>0.11417227410850808</c:v>
                </c:pt>
                <c:pt idx="4">
                  <c:v>-0.09710199642840783</c:v>
                </c:pt>
                <c:pt idx="5">
                  <c:v>-0.12191937138381546</c:v>
                </c:pt>
                <c:pt idx="6">
                  <c:v>0.0007025687967527061</c:v>
                </c:pt>
                <c:pt idx="7">
                  <c:v>-0.0057072311838739925</c:v>
                </c:pt>
                <c:pt idx="8">
                  <c:v>-1.3877787807814457E-17</c:v>
                </c:pt>
                <c:pt idx="9">
                  <c:v>-0.048679131696813</c:v>
                </c:pt>
                <c:pt idx="10">
                  <c:v>0.024803346177670656</c:v>
                </c:pt>
                <c:pt idx="11">
                  <c:v>-0.0030132854087288555</c:v>
                </c:pt>
                <c:pt idx="12">
                  <c:v>0.03076812345990063</c:v>
                </c:pt>
                <c:pt idx="13">
                  <c:v>-0.08331829560043162</c:v>
                </c:pt>
                <c:pt idx="14">
                  <c:v>-0.013043105849022667</c:v>
                </c:pt>
                <c:pt idx="15">
                  <c:v>0.0085757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0.6531400947962254</c:v>
                </c:pt>
                <c:pt idx="1">
                  <c:v>-0.42352086669836864</c:v>
                </c:pt>
                <c:pt idx="2">
                  <c:v>0.6297576541916245</c:v>
                </c:pt>
                <c:pt idx="3">
                  <c:v>-0.023837310652378395</c:v>
                </c:pt>
                <c:pt idx="4">
                  <c:v>-0.131375184313782</c:v>
                </c:pt>
                <c:pt idx="5">
                  <c:v>0.011234256105940118</c:v>
                </c:pt>
                <c:pt idx="6">
                  <c:v>-0.04086336394176767</c:v>
                </c:pt>
                <c:pt idx="7">
                  <c:v>-0.04107835414090269</c:v>
                </c:pt>
                <c:pt idx="8">
                  <c:v>-1.3877787807814457E-17</c:v>
                </c:pt>
                <c:pt idx="9">
                  <c:v>-0.02844442050668862</c:v>
                </c:pt>
                <c:pt idx="10">
                  <c:v>0.05363257829501644</c:v>
                </c:pt>
                <c:pt idx="11">
                  <c:v>-0.023517315651530535</c:v>
                </c:pt>
                <c:pt idx="12">
                  <c:v>0.00875071962011132</c:v>
                </c:pt>
                <c:pt idx="13">
                  <c:v>-0.08469230417598318</c:v>
                </c:pt>
                <c:pt idx="14">
                  <c:v>-0.014426128933930915</c:v>
                </c:pt>
                <c:pt idx="15">
                  <c:v>0.00022097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-0.12475072616520795</c:v>
                </c:pt>
                <c:pt idx="1">
                  <c:v>0.08993767744891601</c:v>
                </c:pt>
                <c:pt idx="2">
                  <c:v>-0.053428062734410454</c:v>
                </c:pt>
                <c:pt idx="3">
                  <c:v>-0.019393207713103402</c:v>
                </c:pt>
                <c:pt idx="4">
                  <c:v>-0.11073904128465324</c:v>
                </c:pt>
                <c:pt idx="5">
                  <c:v>0.06916659716880269</c:v>
                </c:pt>
                <c:pt idx="6">
                  <c:v>-0.032847698230989895</c:v>
                </c:pt>
                <c:pt idx="7">
                  <c:v>-0.016949637213572646</c:v>
                </c:pt>
                <c:pt idx="8">
                  <c:v>1.3877787807814457E-17</c:v>
                </c:pt>
                <c:pt idx="9">
                  <c:v>-0.0333806379287128</c:v>
                </c:pt>
                <c:pt idx="10">
                  <c:v>0.0041461019764829805</c:v>
                </c:pt>
                <c:pt idx="11">
                  <c:v>-0.020529565042801037</c:v>
                </c:pt>
                <c:pt idx="12">
                  <c:v>0.021778148704568262</c:v>
                </c:pt>
                <c:pt idx="13">
                  <c:v>-0.07918679204869997</c:v>
                </c:pt>
                <c:pt idx="14">
                  <c:v>-0.0483569319635834</c:v>
                </c:pt>
                <c:pt idx="15">
                  <c:v>0.014188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-0.4687902814634918</c:v>
                </c:pt>
                <c:pt idx="1">
                  <c:v>-0.4998903184216131</c:v>
                </c:pt>
                <c:pt idx="2">
                  <c:v>-0.25676880569518434</c:v>
                </c:pt>
                <c:pt idx="3">
                  <c:v>0.022747385834411268</c:v>
                </c:pt>
                <c:pt idx="4">
                  <c:v>-0.13412782716113283</c:v>
                </c:pt>
                <c:pt idx="5">
                  <c:v>0.03153446044764221</c:v>
                </c:pt>
                <c:pt idx="6">
                  <c:v>-0.006416088012673873</c:v>
                </c:pt>
                <c:pt idx="7">
                  <c:v>-0.03675804803765344</c:v>
                </c:pt>
                <c:pt idx="8">
                  <c:v>0</c:v>
                </c:pt>
                <c:pt idx="9">
                  <c:v>-0.04836452235373438</c:v>
                </c:pt>
                <c:pt idx="10">
                  <c:v>0.06002364784881688</c:v>
                </c:pt>
                <c:pt idx="11">
                  <c:v>-0.0440700082151627</c:v>
                </c:pt>
                <c:pt idx="12">
                  <c:v>0.020827011616106825</c:v>
                </c:pt>
                <c:pt idx="13">
                  <c:v>-0.07384688879127234</c:v>
                </c:pt>
                <c:pt idx="14">
                  <c:v>-0.028004491820763193</c:v>
                </c:pt>
                <c:pt idx="15">
                  <c:v>0.015099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6136405"/>
        <c:axId val="12574462"/>
      </c:barChart>
      <c:catAx>
        <c:axId val="46136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136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MBP2O1
 Collared coils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9977385"/>
        <c:axId val="242521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0.34999999999999964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-8.35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-4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16942723"/>
        <c:axId val="18266780"/>
      </c:lineChart>
      <c:catAx>
        <c:axId val="3997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9977385"/>
        <c:crossesAt val="1"/>
        <c:crossBetween val="between"/>
        <c:dispUnits/>
      </c:valAx>
      <c:catAx>
        <c:axId val="16942723"/>
        <c:scaling>
          <c:orientation val="minMax"/>
        </c:scaling>
        <c:axPos val="b"/>
        <c:delete val="1"/>
        <c:majorTickMark val="in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</c:scaling>
        <c:axPos val="l"/>
        <c:delete val="1"/>
        <c:majorTickMark val="in"/>
        <c:minorTickMark val="none"/>
        <c:tickLblPos val="nextTo"/>
        <c:crossAx val="169427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MBP2O1
 Collared coils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0183293"/>
        <c:axId val="32141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28927639"/>
        <c:axId val="59022160"/>
      </c:lineChart>
      <c:cat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0183293"/>
        <c:crossesAt val="1"/>
        <c:crossBetween val="between"/>
        <c:dispUnits/>
      </c:valAx>
      <c:catAx>
        <c:axId val="28927639"/>
        <c:scaling>
          <c:orientation val="minMax"/>
        </c:scaling>
        <c:axPos val="b"/>
        <c:delete val="1"/>
        <c:majorTickMark val="in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delete val="1"/>
        <c:majorTickMark val="in"/>
        <c:minorTickMark val="none"/>
        <c:tickLblPos val="nextTo"/>
        <c:crossAx val="2892763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061295"/>
        <c:axId val="11898472"/>
      </c:bar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61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MBP2O1 - Collared coils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0.5969464125205957</c:v>
                </c:pt>
                <c:pt idx="1">
                  <c:v>0.7849005835478093</c:v>
                </c:pt>
                <c:pt idx="2">
                  <c:v>0.06514056219077764</c:v>
                </c:pt>
                <c:pt idx="3">
                  <c:v>0.1368778595160586</c:v>
                </c:pt>
                <c:pt idx="4">
                  <c:v>0.04737869764503516</c:v>
                </c:pt>
                <c:pt idx="5">
                  <c:v>0.07648133913984131</c:v>
                </c:pt>
                <c:pt idx="6">
                  <c:v>0.017033374756094826</c:v>
                </c:pt>
                <c:pt idx="7">
                  <c:v>0.02302604470524371</c:v>
                </c:pt>
                <c:pt idx="8">
                  <c:v>2.9559247280162554E-17</c:v>
                </c:pt>
                <c:pt idx="9">
                  <c:v>0.003650836016745322</c:v>
                </c:pt>
                <c:pt idx="10">
                  <c:v>0.001254935673199144</c:v>
                </c:pt>
                <c:pt idx="11">
                  <c:v>0.004642808632739868</c:v>
                </c:pt>
                <c:pt idx="12">
                  <c:v>0.001129539057480656</c:v>
                </c:pt>
                <c:pt idx="13">
                  <c:v>0.0039156680294080756</c:v>
                </c:pt>
                <c:pt idx="14">
                  <c:v>0.0008695705336206472</c:v>
                </c:pt>
                <c:pt idx="15">
                  <c:v>0.0006063728468625619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1.1376140954196028</c:v>
                </c:pt>
                <c:pt idx="1">
                  <c:v>0.3089144734741367</c:v>
                </c:pt>
                <c:pt idx="2">
                  <c:v>0.19505504971431323</c:v>
                </c:pt>
                <c:pt idx="3">
                  <c:v>0.10534676148980716</c:v>
                </c:pt>
                <c:pt idx="4">
                  <c:v>0.09396867113325416</c:v>
                </c:pt>
                <c:pt idx="5">
                  <c:v>0.04657381594694034</c:v>
                </c:pt>
                <c:pt idx="6">
                  <c:v>0.016088950145684594</c:v>
                </c:pt>
                <c:pt idx="7">
                  <c:v>0.019164907873839947</c:v>
                </c:pt>
                <c:pt idx="8">
                  <c:v>2.369751505739083E-17</c:v>
                </c:pt>
                <c:pt idx="9">
                  <c:v>0.006890511930356038</c:v>
                </c:pt>
                <c:pt idx="10">
                  <c:v>0.003375667256933965</c:v>
                </c:pt>
                <c:pt idx="11">
                  <c:v>0.00249964307220036</c:v>
                </c:pt>
                <c:pt idx="12">
                  <c:v>0.0009545534900078367</c:v>
                </c:pt>
                <c:pt idx="13">
                  <c:v>0.002600751354805823</c:v>
                </c:pt>
                <c:pt idx="14">
                  <c:v>0.001655829148843365</c:v>
                </c:pt>
                <c:pt idx="15">
                  <c:v>0.0009251493151789631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0.9244749991990848</c:v>
                </c:pt>
                <c:pt idx="1">
                  <c:v>1.5523369571111407</c:v>
                </c:pt>
                <c:pt idx="2">
                  <c:v>0.1583523256316411</c:v>
                </c:pt>
                <c:pt idx="3">
                  <c:v>0.1754237165319524</c:v>
                </c:pt>
                <c:pt idx="4">
                  <c:v>0.09148700316508186</c:v>
                </c:pt>
                <c:pt idx="5">
                  <c:v>0.10202153080569212</c:v>
                </c:pt>
                <c:pt idx="6">
                  <c:v>0.02587928360431403</c:v>
                </c:pt>
                <c:pt idx="7">
                  <c:v>0.02456608898261161</c:v>
                </c:pt>
                <c:pt idx="8">
                  <c:v>1.0198840379509956E-17</c:v>
                </c:pt>
                <c:pt idx="9">
                  <c:v>0.009376308517798072</c:v>
                </c:pt>
                <c:pt idx="10">
                  <c:v>0.0024887910175115124</c:v>
                </c:pt>
                <c:pt idx="11">
                  <c:v>0.004986940670772794</c:v>
                </c:pt>
                <c:pt idx="12">
                  <c:v>0.001280305032547798</c:v>
                </c:pt>
                <c:pt idx="13">
                  <c:v>0.002011201427714752</c:v>
                </c:pt>
                <c:pt idx="14">
                  <c:v>0.0012486794986892127</c:v>
                </c:pt>
                <c:pt idx="15">
                  <c:v>0.0007038593168439535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1.1117894243870134</c:v>
                </c:pt>
                <c:pt idx="1">
                  <c:v>0.3558298002005028</c:v>
                </c:pt>
                <c:pt idx="2">
                  <c:v>0.4467848093931502</c:v>
                </c:pt>
                <c:pt idx="3">
                  <c:v>0.1882945292668596</c:v>
                </c:pt>
                <c:pt idx="4">
                  <c:v>0.1215237554411614</c:v>
                </c:pt>
                <c:pt idx="5">
                  <c:v>0.08023574661970347</c:v>
                </c:pt>
                <c:pt idx="6">
                  <c:v>0.042700757035277</c:v>
                </c:pt>
                <c:pt idx="7">
                  <c:v>0.024699392501840507</c:v>
                </c:pt>
                <c:pt idx="8">
                  <c:v>3.593752861156057E-17</c:v>
                </c:pt>
                <c:pt idx="9">
                  <c:v>0.006621149718176724</c:v>
                </c:pt>
                <c:pt idx="10">
                  <c:v>0.004162172159747384</c:v>
                </c:pt>
                <c:pt idx="11">
                  <c:v>0.0023739717711117377</c:v>
                </c:pt>
                <c:pt idx="12">
                  <c:v>0.0016001038717448645</c:v>
                </c:pt>
                <c:pt idx="13">
                  <c:v>0.0014264012352225475</c:v>
                </c:pt>
                <c:pt idx="14">
                  <c:v>0.0028982867733838248</c:v>
                </c:pt>
                <c:pt idx="15">
                  <c:v>0.0008088408061346834</c:v>
                </c:pt>
              </c:numCache>
            </c:numRef>
          </c:yVal>
          <c:smooth val="0"/>
        </c:ser>
        <c:axId val="61437393"/>
        <c:axId val="16065626"/>
      </c:scatterChart>
      <c:valAx>
        <c:axId val="614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6065626"/>
        <c:crossesAt val="0.001"/>
        <c:crossBetween val="midCat"/>
        <c:dispUnits/>
      </c:valAx>
      <c:valAx>
        <c:axId val="16065626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437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MBP2O1
 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05"/>
          <c:w val="0.737"/>
          <c:h val="0.799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-0.488106603245811</c:v>
                </c:pt>
                <c:pt idx="1">
                  <c:v>-0.15733140719820718</c:v>
                </c:pt>
                <c:pt idx="2">
                  <c:v>0.023835844408244156</c:v>
                </c:pt>
                <c:pt idx="3">
                  <c:v>-0.12899714277452975</c:v>
                </c:pt>
                <c:pt idx="4">
                  <c:v>-0.15563689671359573</c:v>
                </c:pt>
                <c:pt idx="5">
                  <c:v>-0.2602481344999327</c:v>
                </c:pt>
                <c:pt idx="6">
                  <c:v>-0.23266952139841204</c:v>
                </c:pt>
                <c:pt idx="7">
                  <c:v>-0.17943646309058417</c:v>
                </c:pt>
                <c:pt idx="8">
                  <c:v>-0.0742150621868469</c:v>
                </c:pt>
                <c:pt idx="9">
                  <c:v>0.018168988310282908</c:v>
                </c:pt>
                <c:pt idx="10">
                  <c:v>-0.10141489048728673</c:v>
                </c:pt>
                <c:pt idx="11">
                  <c:v>-0.17778726171810177</c:v>
                </c:pt>
                <c:pt idx="12">
                  <c:v>-0.04751939809296599</c:v>
                </c:pt>
                <c:pt idx="13">
                  <c:v>-0.12411879462791307</c:v>
                </c:pt>
                <c:pt idx="14">
                  <c:v>-0.18017633126747928</c:v>
                </c:pt>
                <c:pt idx="15">
                  <c:v>-0.18992883073098715</c:v>
                </c:pt>
                <c:pt idx="16">
                  <c:v>-0.10483686493189646</c:v>
                </c:pt>
                <c:pt idx="17">
                  <c:v>-0.2782476218750639</c:v>
                </c:pt>
                <c:pt idx="18">
                  <c:v>-0.1947265985475647</c:v>
                </c:pt>
                <c:pt idx="19">
                  <c:v>-0.19396582311962285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0.5961269712825814</c:v>
                </c:pt>
                <c:pt idx="1">
                  <c:v>0.2558058894208771</c:v>
                </c:pt>
                <c:pt idx="2">
                  <c:v>0.3908986978473554</c:v>
                </c:pt>
                <c:pt idx="3">
                  <c:v>0.33726320382836644</c:v>
                </c:pt>
                <c:pt idx="4">
                  <c:v>0.37592854564859035</c:v>
                </c:pt>
                <c:pt idx="5">
                  <c:v>0.34794993415962766</c:v>
                </c:pt>
                <c:pt idx="6">
                  <c:v>0.23652578158659932</c:v>
                </c:pt>
                <c:pt idx="7">
                  <c:v>0.39370868435552037</c:v>
                </c:pt>
                <c:pt idx="8">
                  <c:v>0.3089108867554378</c:v>
                </c:pt>
                <c:pt idx="9">
                  <c:v>0.4403381805239714</c:v>
                </c:pt>
                <c:pt idx="10">
                  <c:v>0.5078371513124509</c:v>
                </c:pt>
                <c:pt idx="11">
                  <c:v>0.3484340834336697</c:v>
                </c:pt>
                <c:pt idx="12">
                  <c:v>0.3415706036456152</c:v>
                </c:pt>
                <c:pt idx="13">
                  <c:v>0.33571186708517137</c:v>
                </c:pt>
                <c:pt idx="14">
                  <c:v>0.24452239383545019</c:v>
                </c:pt>
                <c:pt idx="15">
                  <c:v>0.20573944363753355</c:v>
                </c:pt>
                <c:pt idx="16">
                  <c:v>0.27198265738519883</c:v>
                </c:pt>
                <c:pt idx="17">
                  <c:v>0.12648349012627141</c:v>
                </c:pt>
                <c:pt idx="18">
                  <c:v>0.13547487799858565</c:v>
                </c:pt>
                <c:pt idx="19">
                  <c:v>0.39160029867751156</c:v>
                </c:pt>
              </c:numCache>
            </c:numRef>
          </c:val>
          <c:smooth val="0"/>
        </c:ser>
        <c:axId val="34899109"/>
        <c:axId val="45656526"/>
      </c:lineChart>
      <c:catAx>
        <c:axId val="3489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4899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"/>
          <c:y val="0.442"/>
          <c:w val="0.382"/>
          <c:h val="0.118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MBP2O1
 Collared coils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925"/>
          <c:w val="0.74"/>
          <c:h val="0.81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1.4593013573169882</c:v>
                </c:pt>
                <c:pt idx="1">
                  <c:v>-0.14563856962023888</c:v>
                </c:pt>
                <c:pt idx="2">
                  <c:v>-0.15217172265268278</c:v>
                </c:pt>
                <c:pt idx="3">
                  <c:v>-0.26844077437945235</c:v>
                </c:pt>
                <c:pt idx="4">
                  <c:v>-0.401082503129961</c:v>
                </c:pt>
                <c:pt idx="5">
                  <c:v>-0.5379465407123696</c:v>
                </c:pt>
                <c:pt idx="6">
                  <c:v>-0.3721995655026847</c:v>
                </c:pt>
                <c:pt idx="7">
                  <c:v>-0.33858699958359656</c:v>
                </c:pt>
                <c:pt idx="8">
                  <c:v>-0.3048188845632226</c:v>
                </c:pt>
                <c:pt idx="9">
                  <c:v>-0.23592439428141598</c:v>
                </c:pt>
                <c:pt idx="10">
                  <c:v>-0.25582468493882027</c:v>
                </c:pt>
                <c:pt idx="11">
                  <c:v>-0.3359811937256765</c:v>
                </c:pt>
                <c:pt idx="12">
                  <c:v>-0.30290415070165627</c:v>
                </c:pt>
                <c:pt idx="13">
                  <c:v>-0.4060855887647588</c:v>
                </c:pt>
                <c:pt idx="14">
                  <c:v>-0.3959469334345393</c:v>
                </c:pt>
                <c:pt idx="15">
                  <c:v>-0.3783253584772827</c:v>
                </c:pt>
                <c:pt idx="16">
                  <c:v>-0.2072772000223632</c:v>
                </c:pt>
                <c:pt idx="17">
                  <c:v>-0.34557346358686275</c:v>
                </c:pt>
                <c:pt idx="18">
                  <c:v>-0.24987342526676848</c:v>
                </c:pt>
                <c:pt idx="19">
                  <c:v>-0.04201685443419351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-0.19179121682772413</c:v>
                </c:pt>
                <c:pt idx="1">
                  <c:v>0.07022897288890297</c:v>
                </c:pt>
                <c:pt idx="2">
                  <c:v>0.28503730387941273</c:v>
                </c:pt>
                <c:pt idx="3">
                  <c:v>0.3735553489670557</c:v>
                </c:pt>
                <c:pt idx="4">
                  <c:v>0.16819880906873855</c:v>
                </c:pt>
                <c:pt idx="5">
                  <c:v>0.2944974000171181</c:v>
                </c:pt>
                <c:pt idx="6">
                  <c:v>0.2519640269023813</c:v>
                </c:pt>
                <c:pt idx="7">
                  <c:v>0.4458217294868809</c:v>
                </c:pt>
                <c:pt idx="8">
                  <c:v>0.42409049619004185</c:v>
                </c:pt>
                <c:pt idx="9">
                  <c:v>0.3948849918541613</c:v>
                </c:pt>
                <c:pt idx="10">
                  <c:v>0.4234451786380437</c:v>
                </c:pt>
                <c:pt idx="11">
                  <c:v>0.3545968442529199</c:v>
                </c:pt>
                <c:pt idx="12">
                  <c:v>0.4553922582266536</c:v>
                </c:pt>
                <c:pt idx="13">
                  <c:v>0.43485366102071754</c:v>
                </c:pt>
                <c:pt idx="14">
                  <c:v>0.377144744491625</c:v>
                </c:pt>
                <c:pt idx="15">
                  <c:v>0.40051681510079085</c:v>
                </c:pt>
                <c:pt idx="16">
                  <c:v>0.4065173351555581</c:v>
                </c:pt>
                <c:pt idx="17">
                  <c:v>0.3850308045250273</c:v>
                </c:pt>
                <c:pt idx="18">
                  <c:v>0.26803429051934063</c:v>
                </c:pt>
                <c:pt idx="19">
                  <c:v>0.6432385683408919</c:v>
                </c:pt>
              </c:numCache>
            </c:numRef>
          </c:val>
          <c:smooth val="0"/>
        </c:ser>
        <c:axId val="8255551"/>
        <c:axId val="7191096"/>
      </c:lineChart>
      <c:catAx>
        <c:axId val="825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7191096"/>
        <c:crosses val="autoZero"/>
        <c:auto val="1"/>
        <c:lblOffset val="100"/>
        <c:noMultiLvlLbl val="0"/>
      </c:catAx>
      <c:valAx>
        <c:axId val="7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825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5"/>
          <c:y val="0.41575"/>
          <c:w val="0.45075"/>
          <c:h val="0.110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0.2635</cdr:x>
      <cdr:y>0.28725</cdr:y>
    </cdr:from>
    <cdr:to>
      <cdr:x>0.283</cdr:x>
      <cdr:y>0.306</cdr:y>
    </cdr:to>
    <cdr:sp>
      <cdr:nvSpPr>
        <cdr:cNvPr id="1" name="TextBox 1"/>
        <cdr:cNvSpPr txBox="1">
          <a:spLocks noChangeArrowheads="1"/>
        </cdr:cNvSpPr>
      </cdr:nvSpPr>
      <cdr:spPr>
        <a:xfrm>
          <a:off x="1314450" y="15049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0.2885</cdr:y>
    </cdr:from>
    <cdr:to>
      <cdr:x>0.28225</cdr:x>
      <cdr:y>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1514475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0.2785</cdr:y>
    </cdr:from>
    <cdr:to>
      <cdr:x>0.193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38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0.04525</cdr:y>
    </cdr:from>
    <cdr:to>
      <cdr:x>0.99875</cdr:x>
      <cdr:y>0.9375</cdr:y>
    </cdr:to>
    <cdr:graphicFrame>
      <cdr:nvGraphicFramePr>
        <cdr:cNvPr id="2" name="Chart 2"/>
        <cdr:cNvGraphicFramePr/>
      </cdr:nvGraphicFramePr>
      <cdr:xfrm>
        <a:off x="4676775" y="266700"/>
        <a:ext cx="5019675" cy="525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0.04525</cdr:y>
    </cdr:from>
    <cdr:to>
      <cdr:x>0.482</cdr:x>
      <cdr:y>0.9375</cdr:y>
    </cdr:to>
    <cdr:graphicFrame>
      <cdr:nvGraphicFramePr>
        <cdr:cNvPr id="3" name="Chart 3"/>
        <cdr:cNvGraphicFramePr/>
      </cdr:nvGraphicFramePr>
      <cdr:xfrm>
        <a:off x="9525" y="266700"/>
        <a:ext cx="4676775" cy="52578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Shape 1025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0.1925</cdr:y>
    </cdr:from>
    <cdr:to>
      <cdr:x>0.90425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0.9015</cdr:x>
      <cdr:y>0.20175</cdr:y>
    </cdr:from>
    <cdr:to>
      <cdr:x>0.9335</cdr:x>
      <cdr:y>0.2155</cdr:y>
    </cdr:to>
    <cdr:sp>
      <cdr:nvSpPr>
        <cdr:cNvPr id="2" name="Rectangle 2"/>
        <cdr:cNvSpPr>
          <a:spLocks/>
        </cdr:cNvSpPr>
      </cdr:nvSpPr>
      <cdr:spPr>
        <a:xfrm>
          <a:off x="8382000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0.9015</cdr:x>
      <cdr:y>0.24525</cdr:y>
    </cdr:from>
    <cdr:to>
      <cdr:x>0.9335</cdr:x>
      <cdr:y>0.25975</cdr:y>
    </cdr:to>
    <cdr:sp>
      <cdr:nvSpPr>
        <cdr:cNvPr id="3" name="Rectangle 3"/>
        <cdr:cNvSpPr>
          <a:spLocks/>
        </cdr:cNvSpPr>
      </cdr:nvSpPr>
      <cdr:spPr>
        <a:xfrm>
          <a:off x="8382000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0.13825</cdr:y>
    </cdr:from>
    <cdr:to>
      <cdr:x>0.657</cdr:x>
      <cdr:y>0.89925</cdr:y>
    </cdr:to>
    <cdr:sp>
      <cdr:nvSpPr>
        <cdr:cNvPr id="4" name="Line 4"/>
        <cdr:cNvSpPr>
          <a:spLocks/>
        </cdr:cNvSpPr>
      </cdr:nvSpPr>
      <cdr:spPr>
        <a:xfrm flipH="1">
          <a:off x="609600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0.6605</cdr:x>
      <cdr:y>0.19025</cdr:y>
    </cdr:from>
    <cdr:to>
      <cdr:x>0.71325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43625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0.13925</cdr:y>
    </cdr:from>
    <cdr:to>
      <cdr:x>0.601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2415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0.6225</cdr:x>
      <cdr:y>0.14975</cdr:y>
    </cdr:from>
    <cdr:to>
      <cdr:x>0.72525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9"/>
  <sheetViews>
    <sheetView workbookViewId="0" topLeftCell="A1">
      <selection activeCell="I2" sqref="I2:K2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12" t="s">
        <v>110</v>
      </c>
      <c r="B1" s="113"/>
      <c r="C1" s="115" t="s">
        <v>125</v>
      </c>
      <c r="D1" s="115"/>
      <c r="E1" s="115"/>
      <c r="F1" s="115"/>
      <c r="G1" s="115"/>
      <c r="H1" s="115"/>
      <c r="I1" s="115"/>
      <c r="J1" s="115"/>
      <c r="K1" s="116"/>
    </row>
    <row r="2" spans="1:20" ht="12.75">
      <c r="A2" s="114" t="s">
        <v>111</v>
      </c>
      <c r="B2" s="111"/>
      <c r="C2" s="109" t="s">
        <v>136</v>
      </c>
      <c r="D2" s="109"/>
      <c r="E2" s="109"/>
      <c r="F2" s="111" t="s">
        <v>112</v>
      </c>
      <c r="G2" s="111"/>
      <c r="H2" s="111"/>
      <c r="I2" s="109" t="s">
        <v>125</v>
      </c>
      <c r="J2" s="109"/>
      <c r="K2" s="110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114" t="s">
        <v>134</v>
      </c>
      <c r="B3" s="111"/>
      <c r="C3" s="109" t="s">
        <v>135</v>
      </c>
      <c r="D3" s="109"/>
      <c r="E3" s="109"/>
      <c r="F3" s="109"/>
      <c r="G3" s="109"/>
      <c r="H3" s="109"/>
      <c r="I3" s="109"/>
      <c r="J3" s="109"/>
      <c r="K3" s="110"/>
      <c r="L3" s="99"/>
      <c r="M3" s="99"/>
      <c r="N3" s="99"/>
      <c r="O3" s="99"/>
      <c r="P3" s="99"/>
      <c r="Q3" s="99"/>
      <c r="R3" s="99"/>
      <c r="S3" s="99"/>
      <c r="T3" s="99"/>
    </row>
    <row r="4" spans="1:11" ht="12.75">
      <c r="A4" s="114" t="s">
        <v>113</v>
      </c>
      <c r="B4" s="111"/>
      <c r="C4" s="109" t="s">
        <v>133</v>
      </c>
      <c r="D4" s="109"/>
      <c r="E4" s="109"/>
      <c r="F4" s="111"/>
      <c r="G4" s="109"/>
      <c r="H4" s="109"/>
      <c r="I4" s="109"/>
      <c r="J4" s="109"/>
      <c r="K4" s="110"/>
    </row>
    <row r="5" spans="1:11" ht="12.75">
      <c r="A5" s="114" t="s">
        <v>118</v>
      </c>
      <c r="B5" s="111"/>
      <c r="C5" s="109" t="s">
        <v>120</v>
      </c>
      <c r="D5" s="109"/>
      <c r="E5" s="109"/>
      <c r="F5" s="111" t="s">
        <v>119</v>
      </c>
      <c r="G5" s="111"/>
      <c r="H5" s="111"/>
      <c r="I5" s="109">
        <v>21</v>
      </c>
      <c r="J5" s="109"/>
      <c r="K5" s="110"/>
    </row>
    <row r="6" spans="1:11" ht="12.75">
      <c r="A6" s="114" t="s">
        <v>114</v>
      </c>
      <c r="B6" s="111"/>
      <c r="C6" s="109" t="s">
        <v>121</v>
      </c>
      <c r="D6" s="109"/>
      <c r="E6" s="109"/>
      <c r="F6" s="111" t="s">
        <v>115</v>
      </c>
      <c r="G6" s="111"/>
      <c r="H6" s="111"/>
      <c r="I6" s="109" t="s">
        <v>121</v>
      </c>
      <c r="J6" s="109"/>
      <c r="K6" s="110"/>
    </row>
    <row r="7" spans="1:11" ht="13.5" thickBot="1">
      <c r="A7" s="122" t="s">
        <v>116</v>
      </c>
      <c r="B7" s="123"/>
      <c r="C7" s="138" t="s">
        <v>125</v>
      </c>
      <c r="D7" s="138"/>
      <c r="E7" s="138"/>
      <c r="F7" s="123" t="s">
        <v>117</v>
      </c>
      <c r="G7" s="123"/>
      <c r="H7" s="123"/>
      <c r="I7" s="138" t="s">
        <v>125</v>
      </c>
      <c r="J7" s="138"/>
      <c r="K7" s="139"/>
    </row>
    <row r="8" ht="13.5" thickBot="1"/>
    <row r="9" spans="1:45" ht="13.5" thickBot="1">
      <c r="A9" s="7" t="s">
        <v>0</v>
      </c>
      <c r="B9" s="113" t="s">
        <v>131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1"/>
      <c r="V9" s="4" t="s">
        <v>57</v>
      </c>
      <c r="X9" s="7" t="s">
        <v>0</v>
      </c>
      <c r="Y9" s="113" t="s">
        <v>132</v>
      </c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21"/>
      <c r="AS9" s="4" t="s">
        <v>57</v>
      </c>
    </row>
    <row r="10" spans="1:45" ht="12.75">
      <c r="A10" s="8" t="s">
        <v>61</v>
      </c>
      <c r="B10" s="19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/>
      <c r="V10" s="34"/>
      <c r="W10" s="30"/>
      <c r="X10" s="33" t="s">
        <v>1</v>
      </c>
      <c r="Y10" s="19"/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1"/>
      <c r="AS10" s="21"/>
    </row>
    <row r="11" spans="1:45" ht="13.5" thickBot="1">
      <c r="A11" s="31" t="s">
        <v>60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35"/>
      <c r="W11" s="30"/>
      <c r="X11" s="32" t="s">
        <v>60</v>
      </c>
      <c r="Y11" s="23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5"/>
    </row>
    <row r="12" spans="1:45" ht="13.5" thickBot="1">
      <c r="A12" s="13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19</v>
      </c>
      <c r="S12" s="14" t="s">
        <v>20</v>
      </c>
      <c r="T12" s="14" t="s">
        <v>21</v>
      </c>
      <c r="U12" s="15" t="s">
        <v>22</v>
      </c>
      <c r="V12" s="39"/>
      <c r="X12" s="13" t="s">
        <v>2</v>
      </c>
      <c r="Y12" s="14" t="s">
        <v>3</v>
      </c>
      <c r="Z12" s="14" t="s">
        <v>4</v>
      </c>
      <c r="AA12" s="14" t="s">
        <v>5</v>
      </c>
      <c r="AB12" s="14" t="s">
        <v>6</v>
      </c>
      <c r="AC12" s="14" t="s">
        <v>7</v>
      </c>
      <c r="AD12" s="14" t="s">
        <v>8</v>
      </c>
      <c r="AE12" s="14" t="s">
        <v>9</v>
      </c>
      <c r="AF12" s="14" t="s">
        <v>10</v>
      </c>
      <c r="AG12" s="14" t="s">
        <v>11</v>
      </c>
      <c r="AH12" s="14" t="s">
        <v>12</v>
      </c>
      <c r="AI12" s="14" t="s">
        <v>13</v>
      </c>
      <c r="AJ12" s="14" t="s">
        <v>14</v>
      </c>
      <c r="AK12" s="14" t="s">
        <v>15</v>
      </c>
      <c r="AL12" s="14" t="s">
        <v>16</v>
      </c>
      <c r="AM12" s="14" t="s">
        <v>17</v>
      </c>
      <c r="AN12" s="14" t="s">
        <v>18</v>
      </c>
      <c r="AO12" s="14" t="s">
        <v>19</v>
      </c>
      <c r="AP12" s="14" t="s">
        <v>20</v>
      </c>
      <c r="AQ12" s="14" t="s">
        <v>21</v>
      </c>
      <c r="AR12" s="15" t="s">
        <v>22</v>
      </c>
      <c r="AS12" s="40"/>
    </row>
    <row r="13" spans="1:46" ht="12.75">
      <c r="A13" s="9" t="s">
        <v>23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9"/>
      <c r="W13" s="28"/>
      <c r="X13" s="29" t="s">
        <v>23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9"/>
      <c r="AT13" s="26"/>
    </row>
    <row r="14" spans="1:45" ht="12.75">
      <c r="A14" s="9" t="s">
        <v>24</v>
      </c>
      <c r="B14" s="22">
        <v>14.405</v>
      </c>
      <c r="C14" s="22">
        <v>-0.41799</v>
      </c>
      <c r="D14" s="22">
        <v>-0.48037</v>
      </c>
      <c r="E14" s="22">
        <v>-2.1698</v>
      </c>
      <c r="F14" s="22">
        <v>-1.4201</v>
      </c>
      <c r="G14" s="22">
        <v>-0.74813</v>
      </c>
      <c r="H14" s="22">
        <v>-0.79194</v>
      </c>
      <c r="I14" s="22">
        <v>0.00060526</v>
      </c>
      <c r="J14" s="22">
        <v>-0.48189</v>
      </c>
      <c r="K14" s="22">
        <v>-0.65883</v>
      </c>
      <c r="L14" s="22">
        <v>-0.85444</v>
      </c>
      <c r="M14" s="22">
        <v>-0.76409</v>
      </c>
      <c r="N14" s="22">
        <v>-0.0097043</v>
      </c>
      <c r="O14" s="22">
        <v>-0.785</v>
      </c>
      <c r="P14" s="22">
        <v>-1.5453</v>
      </c>
      <c r="Q14" s="22">
        <v>-1.7738</v>
      </c>
      <c r="R14" s="22">
        <v>-0.89741</v>
      </c>
      <c r="S14" s="22">
        <v>-0.83018</v>
      </c>
      <c r="T14" s="22">
        <v>-1.5529</v>
      </c>
      <c r="U14" s="22">
        <v>-0.49807</v>
      </c>
      <c r="V14" s="37">
        <v>0</v>
      </c>
      <c r="W14" s="1"/>
      <c r="X14" s="10" t="s">
        <v>24</v>
      </c>
      <c r="Y14" s="22">
        <v>-4.5224</v>
      </c>
      <c r="Z14" s="22">
        <v>-0.90239</v>
      </c>
      <c r="AA14" s="22">
        <v>-0.47057</v>
      </c>
      <c r="AB14" s="22">
        <v>-0.033902</v>
      </c>
      <c r="AC14" s="22">
        <v>-0.27898</v>
      </c>
      <c r="AD14" s="22">
        <v>-1.1698</v>
      </c>
      <c r="AE14" s="22">
        <v>-0.93347</v>
      </c>
      <c r="AF14" s="22">
        <v>-0.35092</v>
      </c>
      <c r="AG14" s="22">
        <v>-0.31953</v>
      </c>
      <c r="AH14" s="22">
        <v>-0.52179</v>
      </c>
      <c r="AI14" s="22">
        <v>0.030281</v>
      </c>
      <c r="AJ14" s="22">
        <v>0.7742</v>
      </c>
      <c r="AK14" s="22">
        <v>2.1736</v>
      </c>
      <c r="AL14" s="22">
        <v>2.1832</v>
      </c>
      <c r="AM14" s="22">
        <v>0.29674</v>
      </c>
      <c r="AN14" s="22">
        <v>-0.46819</v>
      </c>
      <c r="AO14" s="22">
        <v>0.16587</v>
      </c>
      <c r="AP14" s="22">
        <v>0.19665</v>
      </c>
      <c r="AQ14" s="22">
        <v>-0.53156</v>
      </c>
      <c r="AR14" s="22">
        <v>1.2415</v>
      </c>
      <c r="AS14" s="37">
        <v>0</v>
      </c>
    </row>
    <row r="15" spans="1:45" ht="12.75">
      <c r="A15" s="9" t="s">
        <v>25</v>
      </c>
      <c r="B15" s="22">
        <v>-8.6619</v>
      </c>
      <c r="C15" s="22">
        <v>-0.0030293</v>
      </c>
      <c r="D15" s="22">
        <v>-1.3278</v>
      </c>
      <c r="E15" s="22">
        <v>-0.84731</v>
      </c>
      <c r="F15" s="22">
        <v>-2.3247</v>
      </c>
      <c r="G15" s="22">
        <v>-1.3093</v>
      </c>
      <c r="H15" s="22">
        <v>0.8392</v>
      </c>
      <c r="I15" s="22">
        <v>-0.12037</v>
      </c>
      <c r="J15" s="22">
        <v>-1.287</v>
      </c>
      <c r="K15" s="22">
        <v>-1.4418</v>
      </c>
      <c r="L15" s="22">
        <v>-0.48483</v>
      </c>
      <c r="M15" s="22">
        <v>-1.0881</v>
      </c>
      <c r="N15" s="22">
        <v>-1.5219</v>
      </c>
      <c r="O15" s="22">
        <v>-0.71044</v>
      </c>
      <c r="P15" s="22">
        <v>-1.6824</v>
      </c>
      <c r="Q15" s="22">
        <v>-1.5799</v>
      </c>
      <c r="R15" s="22">
        <v>-1.1398</v>
      </c>
      <c r="S15" s="22">
        <v>-1.2076</v>
      </c>
      <c r="T15" s="22">
        <v>-2.3045</v>
      </c>
      <c r="U15" s="22">
        <v>-7.0103</v>
      </c>
      <c r="V15" s="37">
        <v>0</v>
      </c>
      <c r="W15" s="1"/>
      <c r="X15" s="10" t="s">
        <v>25</v>
      </c>
      <c r="Y15" s="22">
        <v>16.726</v>
      </c>
      <c r="Z15" s="22">
        <v>-2.3762</v>
      </c>
      <c r="AA15" s="22">
        <v>-2.9933</v>
      </c>
      <c r="AB15" s="22">
        <v>-2.4548</v>
      </c>
      <c r="AC15" s="22">
        <v>-4.4024</v>
      </c>
      <c r="AD15" s="22">
        <v>-2.4083</v>
      </c>
      <c r="AE15" s="22">
        <v>-0.63235</v>
      </c>
      <c r="AF15" s="22">
        <v>-2.0626</v>
      </c>
      <c r="AG15" s="22">
        <v>-2.848</v>
      </c>
      <c r="AH15" s="22">
        <v>-1.7127</v>
      </c>
      <c r="AI15" s="22">
        <v>-0.56068</v>
      </c>
      <c r="AJ15" s="22">
        <v>-1.3992</v>
      </c>
      <c r="AK15" s="22">
        <v>-3.1673</v>
      </c>
      <c r="AL15" s="22">
        <v>-2.6882</v>
      </c>
      <c r="AM15" s="22">
        <v>-4.4521</v>
      </c>
      <c r="AN15" s="22">
        <v>-5.5975</v>
      </c>
      <c r="AO15" s="22">
        <v>-5.7254</v>
      </c>
      <c r="AP15" s="22">
        <v>-4.9341</v>
      </c>
      <c r="AQ15" s="22">
        <v>-4.1849</v>
      </c>
      <c r="AR15" s="22">
        <v>-8.6205</v>
      </c>
      <c r="AS15" s="37">
        <v>0</v>
      </c>
    </row>
    <row r="16" spans="1:45" ht="12.75">
      <c r="A16" s="9" t="s">
        <v>26</v>
      </c>
      <c r="B16" s="22">
        <v>-12.51</v>
      </c>
      <c r="C16" s="22">
        <v>0.067467</v>
      </c>
      <c r="D16" s="22">
        <v>0.016449</v>
      </c>
      <c r="E16" s="22">
        <v>-0.11925</v>
      </c>
      <c r="F16" s="22">
        <v>-0.22922</v>
      </c>
      <c r="G16" s="22">
        <v>-0.12629</v>
      </c>
      <c r="H16" s="22">
        <v>-0.11724</v>
      </c>
      <c r="I16" s="22">
        <v>-0.010678</v>
      </c>
      <c r="J16" s="22">
        <v>-0.025452</v>
      </c>
      <c r="K16" s="22">
        <v>-0.047167</v>
      </c>
      <c r="L16" s="22">
        <v>-0.08429</v>
      </c>
      <c r="M16" s="22">
        <v>-0.10942</v>
      </c>
      <c r="N16" s="22">
        <v>-0.10917</v>
      </c>
      <c r="O16" s="22">
        <v>-0.071724</v>
      </c>
      <c r="P16" s="22">
        <v>-0.13986</v>
      </c>
      <c r="Q16" s="22">
        <v>-0.10361</v>
      </c>
      <c r="R16" s="22">
        <v>-0.098321</v>
      </c>
      <c r="S16" s="22">
        <v>-0.051036</v>
      </c>
      <c r="T16" s="22">
        <v>-0.017243</v>
      </c>
      <c r="U16" s="22">
        <v>-0.033201</v>
      </c>
      <c r="V16" s="37">
        <v>0</v>
      </c>
      <c r="W16" s="1"/>
      <c r="X16" s="10" t="s">
        <v>26</v>
      </c>
      <c r="Y16" s="22">
        <v>-0.58177</v>
      </c>
      <c r="Z16" s="22">
        <v>-0.28076</v>
      </c>
      <c r="AA16" s="22">
        <v>-0.029163</v>
      </c>
      <c r="AB16" s="22">
        <v>-0.072452</v>
      </c>
      <c r="AC16" s="22">
        <v>-0.0079502</v>
      </c>
      <c r="AD16" s="22">
        <v>-0.015154</v>
      </c>
      <c r="AE16" s="22">
        <v>0.0072513</v>
      </c>
      <c r="AF16" s="22">
        <v>-0.00011909</v>
      </c>
      <c r="AG16" s="22">
        <v>0.10611</v>
      </c>
      <c r="AH16" s="22">
        <v>-0.20466</v>
      </c>
      <c r="AI16" s="22">
        <v>-0.29424</v>
      </c>
      <c r="AJ16" s="22">
        <v>-0.11425</v>
      </c>
      <c r="AK16" s="22">
        <v>0.22587</v>
      </c>
      <c r="AL16" s="22">
        <v>0.24373</v>
      </c>
      <c r="AM16" s="22">
        <v>-0.08993</v>
      </c>
      <c r="AN16" s="22">
        <v>-0.36139</v>
      </c>
      <c r="AO16" s="22">
        <v>-0.13744</v>
      </c>
      <c r="AP16" s="22">
        <v>-0.038631</v>
      </c>
      <c r="AQ16" s="22">
        <v>-0.29525</v>
      </c>
      <c r="AR16" s="22">
        <v>0.092976</v>
      </c>
      <c r="AS16" s="37">
        <v>0</v>
      </c>
    </row>
    <row r="17" spans="1:45" ht="12.75">
      <c r="A17" s="9" t="s">
        <v>27</v>
      </c>
      <c r="B17" s="22">
        <v>5.7509</v>
      </c>
      <c r="C17" s="22">
        <v>0.56163</v>
      </c>
      <c r="D17" s="22">
        <v>0.39795</v>
      </c>
      <c r="E17" s="22">
        <v>0.3665</v>
      </c>
      <c r="F17" s="22">
        <v>0.63032</v>
      </c>
      <c r="G17" s="22">
        <v>0.16734</v>
      </c>
      <c r="H17" s="22">
        <v>0.10404</v>
      </c>
      <c r="I17" s="22">
        <v>0.32442</v>
      </c>
      <c r="J17" s="22">
        <v>0.24139</v>
      </c>
      <c r="K17" s="22">
        <v>0.32997</v>
      </c>
      <c r="L17" s="22">
        <v>0.27685</v>
      </c>
      <c r="M17" s="22">
        <v>0.39797</v>
      </c>
      <c r="N17" s="22">
        <v>0.36297</v>
      </c>
      <c r="O17" s="22">
        <v>0.40578</v>
      </c>
      <c r="P17" s="22">
        <v>0.34807</v>
      </c>
      <c r="Q17" s="22">
        <v>0.33876</v>
      </c>
      <c r="R17" s="22">
        <v>0.45022</v>
      </c>
      <c r="S17" s="22">
        <v>0.4558</v>
      </c>
      <c r="T17" s="22">
        <v>0.56541</v>
      </c>
      <c r="U17" s="22">
        <v>-1.626</v>
      </c>
      <c r="V17" s="37">
        <v>0</v>
      </c>
      <c r="W17" s="1"/>
      <c r="X17" s="10" t="s">
        <v>27</v>
      </c>
      <c r="Y17" s="22">
        <v>-1.6607</v>
      </c>
      <c r="Z17" s="22">
        <v>0.51752</v>
      </c>
      <c r="AA17" s="22">
        <v>0.31772</v>
      </c>
      <c r="AB17" s="22">
        <v>0.32524</v>
      </c>
      <c r="AC17" s="22">
        <v>0.68664</v>
      </c>
      <c r="AD17" s="22">
        <v>0.225</v>
      </c>
      <c r="AE17" s="22">
        <v>0.087458</v>
      </c>
      <c r="AF17" s="22">
        <v>0.26506</v>
      </c>
      <c r="AG17" s="22">
        <v>0.094709</v>
      </c>
      <c r="AH17" s="22">
        <v>0.21167</v>
      </c>
      <c r="AI17" s="22">
        <v>0.010086</v>
      </c>
      <c r="AJ17" s="22">
        <v>0.029756</v>
      </c>
      <c r="AK17" s="22">
        <v>0.39594</v>
      </c>
      <c r="AL17" s="22">
        <v>0.34596</v>
      </c>
      <c r="AM17" s="22">
        <v>0.34974</v>
      </c>
      <c r="AN17" s="22">
        <v>0.36021</v>
      </c>
      <c r="AO17" s="22">
        <v>0.15419</v>
      </c>
      <c r="AP17" s="22">
        <v>0.045529</v>
      </c>
      <c r="AQ17" s="22">
        <v>0.38103</v>
      </c>
      <c r="AR17" s="22">
        <v>-1.4363</v>
      </c>
      <c r="AS17" s="37">
        <v>0</v>
      </c>
    </row>
    <row r="18" spans="1:45" ht="12.75">
      <c r="A18" s="9" t="s">
        <v>28</v>
      </c>
      <c r="B18" s="22">
        <v>5.3633</v>
      </c>
      <c r="C18" s="22">
        <v>-0.067717</v>
      </c>
      <c r="D18" s="22">
        <v>-0.047474</v>
      </c>
      <c r="E18" s="22">
        <v>-0.0092054</v>
      </c>
      <c r="F18" s="22">
        <v>-0.02085</v>
      </c>
      <c r="G18" s="22">
        <v>-0.090824</v>
      </c>
      <c r="H18" s="22">
        <v>-0.16934</v>
      </c>
      <c r="I18" s="22">
        <v>-0.068307</v>
      </c>
      <c r="J18" s="22">
        <v>-0.083304</v>
      </c>
      <c r="K18" s="22">
        <v>-0.042051</v>
      </c>
      <c r="L18" s="22">
        <v>-0.094942</v>
      </c>
      <c r="M18" s="22">
        <v>-0.087235</v>
      </c>
      <c r="N18" s="22">
        <v>-0.1401</v>
      </c>
      <c r="O18" s="22">
        <v>-0.11565</v>
      </c>
      <c r="P18" s="22">
        <v>-0.01686</v>
      </c>
      <c r="Q18" s="22">
        <v>-0.050686</v>
      </c>
      <c r="R18" s="22">
        <v>-0.016742</v>
      </c>
      <c r="S18" s="22">
        <v>-0.086706</v>
      </c>
      <c r="T18" s="22">
        <v>-0.14393</v>
      </c>
      <c r="U18" s="22">
        <v>-0.17403</v>
      </c>
      <c r="V18" s="37">
        <v>0</v>
      </c>
      <c r="W18" s="1"/>
      <c r="X18" s="10" t="s">
        <v>28</v>
      </c>
      <c r="Y18" s="22">
        <v>-0.18373</v>
      </c>
      <c r="Z18" s="22">
        <v>-0.049529</v>
      </c>
      <c r="AA18" s="22">
        <v>-0.12877</v>
      </c>
      <c r="AB18" s="22">
        <v>-0.11257</v>
      </c>
      <c r="AC18" s="22">
        <v>-0.18964</v>
      </c>
      <c r="AD18" s="22">
        <v>-0.060103</v>
      </c>
      <c r="AE18" s="22">
        <v>-0.037568</v>
      </c>
      <c r="AF18" s="22">
        <v>-0.0018791</v>
      </c>
      <c r="AG18" s="22">
        <v>0.041342</v>
      </c>
      <c r="AH18" s="22">
        <v>0.024276</v>
      </c>
      <c r="AI18" s="22">
        <v>-0.043124</v>
      </c>
      <c r="AJ18" s="22">
        <v>-0.084904</v>
      </c>
      <c r="AK18" s="22">
        <v>-0.2573</v>
      </c>
      <c r="AL18" s="22">
        <v>-0.18351</v>
      </c>
      <c r="AM18" s="22">
        <v>-0.022888</v>
      </c>
      <c r="AN18" s="22">
        <v>0.15745</v>
      </c>
      <c r="AO18" s="22">
        <v>0.022804</v>
      </c>
      <c r="AP18" s="22">
        <v>-0.12828</v>
      </c>
      <c r="AQ18" s="22">
        <v>-0.047205</v>
      </c>
      <c r="AR18" s="22">
        <v>0.081705</v>
      </c>
      <c r="AS18" s="37">
        <v>0</v>
      </c>
    </row>
    <row r="19" spans="1:45" ht="12.75">
      <c r="A19" s="9" t="s">
        <v>29</v>
      </c>
      <c r="B19" s="22">
        <v>0.74646</v>
      </c>
      <c r="C19" s="22">
        <v>0.65143</v>
      </c>
      <c r="D19" s="22">
        <v>0.68123</v>
      </c>
      <c r="E19" s="22">
        <v>0.70396</v>
      </c>
      <c r="F19" s="22">
        <v>0.64391</v>
      </c>
      <c r="G19" s="22">
        <v>0.62407</v>
      </c>
      <c r="H19" s="22">
        <v>0.85578</v>
      </c>
      <c r="I19" s="22">
        <v>0.80545</v>
      </c>
      <c r="J19" s="22">
        <v>0.78348</v>
      </c>
      <c r="K19" s="22">
        <v>0.73964</v>
      </c>
      <c r="L19" s="22">
        <v>0.75486</v>
      </c>
      <c r="M19" s="22">
        <v>0.70372</v>
      </c>
      <c r="N19" s="22">
        <v>0.73838</v>
      </c>
      <c r="O19" s="22">
        <v>0.80315</v>
      </c>
      <c r="P19" s="22">
        <v>0.63744</v>
      </c>
      <c r="Q19" s="22">
        <v>0.69589</v>
      </c>
      <c r="R19" s="22">
        <v>0.66194</v>
      </c>
      <c r="S19" s="22">
        <v>0.64926</v>
      </c>
      <c r="T19" s="22">
        <v>0.55415</v>
      </c>
      <c r="U19" s="22">
        <v>0.20672</v>
      </c>
      <c r="V19" s="37">
        <v>0</v>
      </c>
      <c r="W19" s="1"/>
      <c r="X19" s="10" t="s">
        <v>29</v>
      </c>
      <c r="Y19" s="22">
        <v>1.5823</v>
      </c>
      <c r="Z19" s="22">
        <v>0.6227</v>
      </c>
      <c r="AA19" s="22">
        <v>0.71233</v>
      </c>
      <c r="AB19" s="22">
        <v>0.7684</v>
      </c>
      <c r="AC19" s="22">
        <v>0.71913</v>
      </c>
      <c r="AD19" s="22">
        <v>0.6126</v>
      </c>
      <c r="AE19" s="22">
        <v>0.75738</v>
      </c>
      <c r="AF19" s="22">
        <v>0.68802</v>
      </c>
      <c r="AG19" s="22">
        <v>0.67832</v>
      </c>
      <c r="AH19" s="22">
        <v>0.65428</v>
      </c>
      <c r="AI19" s="22">
        <v>0.75715</v>
      </c>
      <c r="AJ19" s="22">
        <v>0.71594</v>
      </c>
      <c r="AK19" s="22">
        <v>0.7575</v>
      </c>
      <c r="AL19" s="22">
        <v>0.74559</v>
      </c>
      <c r="AM19" s="22">
        <v>0.42311</v>
      </c>
      <c r="AN19" s="22">
        <v>0.55499</v>
      </c>
      <c r="AO19" s="22">
        <v>0.57511</v>
      </c>
      <c r="AP19" s="22">
        <v>0.56168</v>
      </c>
      <c r="AQ19" s="22">
        <v>0.52756</v>
      </c>
      <c r="AR19" s="22">
        <v>0.1531</v>
      </c>
      <c r="AS19" s="37">
        <v>0</v>
      </c>
    </row>
    <row r="20" spans="1:45" ht="12.75">
      <c r="A20" s="9" t="s">
        <v>30</v>
      </c>
      <c r="B20" s="22">
        <v>-1.6206</v>
      </c>
      <c r="C20" s="22">
        <v>-0.0063775</v>
      </c>
      <c r="D20" s="22">
        <v>-0.024826</v>
      </c>
      <c r="E20" s="22">
        <v>-0.080728</v>
      </c>
      <c r="F20" s="22">
        <v>-0.044324</v>
      </c>
      <c r="G20" s="22">
        <v>-0.055492</v>
      </c>
      <c r="H20" s="22">
        <v>-0.02966</v>
      </c>
      <c r="I20" s="22">
        <v>-0.041386</v>
      </c>
      <c r="J20" s="22">
        <v>-0.018383</v>
      </c>
      <c r="K20" s="22">
        <v>-0.033779</v>
      </c>
      <c r="L20" s="22">
        <v>-0.033115</v>
      </c>
      <c r="M20" s="22">
        <v>-0.038947</v>
      </c>
      <c r="N20" s="22">
        <v>-0.026922</v>
      </c>
      <c r="O20" s="22">
        <v>-0.034106</v>
      </c>
      <c r="P20" s="22">
        <v>-0.065732</v>
      </c>
      <c r="Q20" s="22">
        <v>-0.034114</v>
      </c>
      <c r="R20" s="22">
        <v>-0.0005755</v>
      </c>
      <c r="S20" s="22">
        <v>-0.017214</v>
      </c>
      <c r="T20" s="22">
        <v>-0.027452</v>
      </c>
      <c r="U20" s="22">
        <v>0.0010012</v>
      </c>
      <c r="V20" s="37">
        <v>0</v>
      </c>
      <c r="W20" s="1"/>
      <c r="X20" s="10" t="s">
        <v>30</v>
      </c>
      <c r="Y20" s="22">
        <v>-0.12879</v>
      </c>
      <c r="Z20" s="22">
        <v>-0.010462</v>
      </c>
      <c r="AA20" s="22">
        <v>0.071902</v>
      </c>
      <c r="AB20" s="22">
        <v>0.011548</v>
      </c>
      <c r="AC20" s="22">
        <v>0.037559</v>
      </c>
      <c r="AD20" s="22">
        <v>-0.049743</v>
      </c>
      <c r="AE20" s="22">
        <v>-0.034403</v>
      </c>
      <c r="AF20" s="22">
        <v>-0.014535</v>
      </c>
      <c r="AG20" s="22">
        <v>-0.015719</v>
      </c>
      <c r="AH20" s="22">
        <v>0.018004</v>
      </c>
      <c r="AI20" s="22">
        <v>-0.010597</v>
      </c>
      <c r="AJ20" s="22">
        <v>-0.02055</v>
      </c>
      <c r="AK20" s="22">
        <v>0.067448</v>
      </c>
      <c r="AL20" s="22">
        <v>0.019338</v>
      </c>
      <c r="AM20" s="22">
        <v>-0.012232</v>
      </c>
      <c r="AN20" s="22">
        <v>-0.049755</v>
      </c>
      <c r="AO20" s="22">
        <v>-0.018339</v>
      </c>
      <c r="AP20" s="22">
        <v>9.2147E-05</v>
      </c>
      <c r="AQ20" s="22">
        <v>-0.021545</v>
      </c>
      <c r="AR20" s="22">
        <v>-0.053831</v>
      </c>
      <c r="AS20" s="37">
        <v>0</v>
      </c>
    </row>
    <row r="21" spans="1:45" ht="12.75">
      <c r="A21" s="9" t="s">
        <v>31</v>
      </c>
      <c r="B21" s="22">
        <v>0.14966</v>
      </c>
      <c r="C21" s="22">
        <v>0.2865</v>
      </c>
      <c r="D21" s="22">
        <v>0.28536</v>
      </c>
      <c r="E21" s="22">
        <v>0.27072</v>
      </c>
      <c r="F21" s="22">
        <v>0.31331</v>
      </c>
      <c r="G21" s="22">
        <v>0.27938</v>
      </c>
      <c r="H21" s="22">
        <v>0.27557</v>
      </c>
      <c r="I21" s="22">
        <v>0.2733</v>
      </c>
      <c r="J21" s="22">
        <v>0.29135</v>
      </c>
      <c r="K21" s="22">
        <v>0.2944</v>
      </c>
      <c r="L21" s="22">
        <v>0.25837</v>
      </c>
      <c r="M21" s="22">
        <v>0.29112</v>
      </c>
      <c r="N21" s="22">
        <v>0.27856</v>
      </c>
      <c r="O21" s="22">
        <v>0.29725</v>
      </c>
      <c r="P21" s="22">
        <v>0.30188</v>
      </c>
      <c r="Q21" s="22">
        <v>0.30888</v>
      </c>
      <c r="R21" s="22">
        <v>0.288</v>
      </c>
      <c r="S21" s="22">
        <v>0.27725</v>
      </c>
      <c r="T21" s="22">
        <v>0.25415</v>
      </c>
      <c r="U21" s="22">
        <v>0.10529</v>
      </c>
      <c r="V21" s="37">
        <v>0</v>
      </c>
      <c r="W21" s="1"/>
      <c r="X21" s="10" t="s">
        <v>31</v>
      </c>
      <c r="Y21" s="22">
        <v>0.080392</v>
      </c>
      <c r="Z21" s="22">
        <v>0.26704</v>
      </c>
      <c r="AA21" s="22">
        <v>0.26192</v>
      </c>
      <c r="AB21" s="22">
        <v>0.27303</v>
      </c>
      <c r="AC21" s="22">
        <v>0.28368</v>
      </c>
      <c r="AD21" s="22">
        <v>0.27325</v>
      </c>
      <c r="AE21" s="22">
        <v>0.29567</v>
      </c>
      <c r="AF21" s="22">
        <v>0.30259</v>
      </c>
      <c r="AG21" s="22">
        <v>0.32083</v>
      </c>
      <c r="AH21" s="22">
        <v>0.31085</v>
      </c>
      <c r="AI21" s="22">
        <v>0.24416</v>
      </c>
      <c r="AJ21" s="22">
        <v>0.27996</v>
      </c>
      <c r="AK21" s="22">
        <v>0.26806</v>
      </c>
      <c r="AL21" s="22">
        <v>0.31338</v>
      </c>
      <c r="AM21" s="22">
        <v>0.2828</v>
      </c>
      <c r="AN21" s="22">
        <v>0.34269</v>
      </c>
      <c r="AO21" s="22">
        <v>0.2929</v>
      </c>
      <c r="AP21" s="22">
        <v>0.29798</v>
      </c>
      <c r="AQ21" s="22">
        <v>0.27813</v>
      </c>
      <c r="AR21" s="22">
        <v>0.090385</v>
      </c>
      <c r="AS21" s="37">
        <v>0</v>
      </c>
    </row>
    <row r="22" spans="1:45" ht="12.75">
      <c r="A22" s="9" t="s">
        <v>32</v>
      </c>
      <c r="B22" s="22">
        <v>0.4777</v>
      </c>
      <c r="C22" s="22">
        <v>-0.063182</v>
      </c>
      <c r="D22" s="22">
        <v>-0.060474</v>
      </c>
      <c r="E22" s="22">
        <v>-0.11053</v>
      </c>
      <c r="F22" s="22">
        <v>-0.17914</v>
      </c>
      <c r="G22" s="22">
        <v>-0.23459</v>
      </c>
      <c r="H22" s="22">
        <v>-0.16079</v>
      </c>
      <c r="I22" s="22">
        <v>-0.13743</v>
      </c>
      <c r="J22" s="22">
        <v>-0.12513</v>
      </c>
      <c r="K22" s="22">
        <v>-0.095858</v>
      </c>
      <c r="L22" s="22">
        <v>-0.10495</v>
      </c>
      <c r="M22" s="22">
        <v>-0.1402</v>
      </c>
      <c r="N22" s="22">
        <v>-0.12319</v>
      </c>
      <c r="O22" s="22">
        <v>-0.1692</v>
      </c>
      <c r="P22" s="22">
        <v>-0.1669</v>
      </c>
      <c r="Q22" s="22">
        <v>-0.15648</v>
      </c>
      <c r="R22" s="22">
        <v>-0.085074</v>
      </c>
      <c r="S22" s="22">
        <v>-0.14658</v>
      </c>
      <c r="T22" s="22">
        <v>-0.10449</v>
      </c>
      <c r="U22" s="22">
        <v>-0.0049181</v>
      </c>
      <c r="V22" s="37">
        <v>0</v>
      </c>
      <c r="W22" s="1"/>
      <c r="X22" s="10" t="s">
        <v>32</v>
      </c>
      <c r="Y22" s="22">
        <v>-0.050552</v>
      </c>
      <c r="Z22" s="22">
        <v>-0.062909</v>
      </c>
      <c r="AA22" s="22">
        <v>0.019248</v>
      </c>
      <c r="AB22" s="22">
        <v>-0.049859</v>
      </c>
      <c r="AC22" s="22">
        <v>-0.062949</v>
      </c>
      <c r="AD22" s="22">
        <v>-0.10848</v>
      </c>
      <c r="AE22" s="22">
        <v>-0.097569</v>
      </c>
      <c r="AF22" s="22">
        <v>-0.068645</v>
      </c>
      <c r="AG22" s="22">
        <v>-0.024873</v>
      </c>
      <c r="AH22" s="22">
        <v>0.019468</v>
      </c>
      <c r="AI22" s="22">
        <v>-0.032977</v>
      </c>
      <c r="AJ22" s="22">
        <v>-0.071133</v>
      </c>
      <c r="AK22" s="22">
        <v>-0.011629</v>
      </c>
      <c r="AL22" s="22">
        <v>-0.048263</v>
      </c>
      <c r="AM22" s="22">
        <v>-0.073526</v>
      </c>
      <c r="AN22" s="22">
        <v>-0.076978</v>
      </c>
      <c r="AO22" s="22">
        <v>-0.040551</v>
      </c>
      <c r="AP22" s="22">
        <v>-0.11884</v>
      </c>
      <c r="AQ22" s="22">
        <v>-0.083117</v>
      </c>
      <c r="AR22" s="22">
        <v>-0.04407</v>
      </c>
      <c r="AS22" s="37">
        <v>0</v>
      </c>
    </row>
    <row r="23" spans="1:45" ht="12.75">
      <c r="A23" s="9" t="s">
        <v>33</v>
      </c>
      <c r="B23" s="22">
        <v>0.55168</v>
      </c>
      <c r="C23" s="22">
        <v>0.75791</v>
      </c>
      <c r="D23" s="22">
        <v>0.75326</v>
      </c>
      <c r="E23" s="22">
        <v>0.75555</v>
      </c>
      <c r="F23" s="22">
        <v>0.77022</v>
      </c>
      <c r="G23" s="22">
        <v>0.76849</v>
      </c>
      <c r="H23" s="22">
        <v>0.75586</v>
      </c>
      <c r="I23" s="22">
        <v>0.75421</v>
      </c>
      <c r="J23" s="22">
        <v>0.74974</v>
      </c>
      <c r="K23" s="22">
        <v>0.75416</v>
      </c>
      <c r="L23" s="22">
        <v>0.75372</v>
      </c>
      <c r="M23" s="22">
        <v>0.75274</v>
      </c>
      <c r="N23" s="22">
        <v>0.75524</v>
      </c>
      <c r="O23" s="22">
        <v>0.75989</v>
      </c>
      <c r="P23" s="22">
        <v>0.76302</v>
      </c>
      <c r="Q23" s="22">
        <v>0.75395</v>
      </c>
      <c r="R23" s="22">
        <v>0.75171</v>
      </c>
      <c r="S23" s="22">
        <v>0.75146</v>
      </c>
      <c r="T23" s="22">
        <v>0.75852</v>
      </c>
      <c r="U23" s="22">
        <v>0.37775</v>
      </c>
      <c r="V23" s="37">
        <v>0</v>
      </c>
      <c r="W23" s="1"/>
      <c r="X23" s="10" t="s">
        <v>33</v>
      </c>
      <c r="Y23" s="22">
        <v>0.39993</v>
      </c>
      <c r="Z23" s="22">
        <v>0.75967</v>
      </c>
      <c r="AA23" s="22">
        <v>0.75887</v>
      </c>
      <c r="AB23" s="22">
        <v>0.75563</v>
      </c>
      <c r="AC23" s="22">
        <v>0.77306</v>
      </c>
      <c r="AD23" s="22">
        <v>0.76925</v>
      </c>
      <c r="AE23" s="22">
        <v>0.75374</v>
      </c>
      <c r="AF23" s="22">
        <v>0.75383</v>
      </c>
      <c r="AG23" s="22">
        <v>0.75086</v>
      </c>
      <c r="AH23" s="22">
        <v>0.7543</v>
      </c>
      <c r="AI23" s="22">
        <v>0.74744</v>
      </c>
      <c r="AJ23" s="22">
        <v>0.74405</v>
      </c>
      <c r="AK23" s="22">
        <v>0.74633</v>
      </c>
      <c r="AL23" s="22">
        <v>0.75067</v>
      </c>
      <c r="AM23" s="22">
        <v>0.75229</v>
      </c>
      <c r="AN23" s="22">
        <v>0.7445</v>
      </c>
      <c r="AO23" s="22">
        <v>0.73754</v>
      </c>
      <c r="AP23" s="22">
        <v>0.74243</v>
      </c>
      <c r="AQ23" s="22">
        <v>0.76141</v>
      </c>
      <c r="AR23" s="22">
        <v>0.39333</v>
      </c>
      <c r="AS23" s="37">
        <v>0</v>
      </c>
    </row>
    <row r="24" spans="1:45" ht="12.75">
      <c r="A24" s="9" t="s">
        <v>34</v>
      </c>
      <c r="B24" s="22">
        <v>-0.098323</v>
      </c>
      <c r="C24" s="22">
        <v>-0.010691</v>
      </c>
      <c r="D24" s="22">
        <v>-0.009045</v>
      </c>
      <c r="E24" s="22">
        <v>-0.015571</v>
      </c>
      <c r="F24" s="22">
        <v>-0.021539</v>
      </c>
      <c r="G24" s="22">
        <v>-0.032938</v>
      </c>
      <c r="H24" s="22">
        <v>-0.021942</v>
      </c>
      <c r="I24" s="22">
        <v>-0.018818</v>
      </c>
      <c r="J24" s="22">
        <v>-0.015701</v>
      </c>
      <c r="K24" s="22">
        <v>-0.01358</v>
      </c>
      <c r="L24" s="22">
        <v>-0.014869</v>
      </c>
      <c r="M24" s="22">
        <v>-0.019794</v>
      </c>
      <c r="N24" s="22">
        <v>-0.016649</v>
      </c>
      <c r="O24" s="22">
        <v>-0.025579</v>
      </c>
      <c r="P24" s="22">
        <v>-0.025823</v>
      </c>
      <c r="Q24" s="22">
        <v>-0.02196</v>
      </c>
      <c r="R24" s="22">
        <v>-0.011462</v>
      </c>
      <c r="S24" s="22">
        <v>-0.019508</v>
      </c>
      <c r="T24" s="22">
        <v>-0.016204</v>
      </c>
      <c r="U24" s="22">
        <v>-0.0083384</v>
      </c>
      <c r="V24" s="37">
        <v>0</v>
      </c>
      <c r="W24" s="1"/>
      <c r="X24" s="10" t="s">
        <v>34</v>
      </c>
      <c r="Y24" s="22">
        <v>-0.0058727</v>
      </c>
      <c r="Z24" s="22">
        <v>-0.0069738</v>
      </c>
      <c r="AA24" s="22">
        <v>-0.0046137</v>
      </c>
      <c r="AB24" s="22">
        <v>-0.0081402</v>
      </c>
      <c r="AC24" s="22">
        <v>-0.0083595</v>
      </c>
      <c r="AD24" s="22">
        <v>-0.01733</v>
      </c>
      <c r="AE24" s="22">
        <v>-0.013564</v>
      </c>
      <c r="AF24" s="22">
        <v>-0.011757</v>
      </c>
      <c r="AG24" s="22">
        <v>-0.0058556</v>
      </c>
      <c r="AH24" s="22">
        <v>-0.0012239</v>
      </c>
      <c r="AI24" s="22">
        <v>-0.0051113</v>
      </c>
      <c r="AJ24" s="22">
        <v>-0.0097238</v>
      </c>
      <c r="AK24" s="22">
        <v>-0.0023195</v>
      </c>
      <c r="AL24" s="22">
        <v>-0.0041132</v>
      </c>
      <c r="AM24" s="22">
        <v>-0.013294</v>
      </c>
      <c r="AN24" s="22">
        <v>-0.0089177</v>
      </c>
      <c r="AO24" s="22">
        <v>-0.0066628</v>
      </c>
      <c r="AP24" s="22">
        <v>-0.016373</v>
      </c>
      <c r="AQ24" s="22">
        <v>-0.01633</v>
      </c>
      <c r="AR24" s="22">
        <v>0.0013433</v>
      </c>
      <c r="AS24" s="37">
        <v>0</v>
      </c>
    </row>
    <row r="25" spans="1:45" ht="12.75">
      <c r="A25" s="9" t="s">
        <v>35</v>
      </c>
      <c r="B25" s="22">
        <v>-0.00014344</v>
      </c>
      <c r="C25" s="22">
        <v>0.0742</v>
      </c>
      <c r="D25" s="22">
        <v>0.070717</v>
      </c>
      <c r="E25" s="22">
        <v>0.073936</v>
      </c>
      <c r="F25" s="22">
        <v>0.062385</v>
      </c>
      <c r="G25" s="22">
        <v>0.07281</v>
      </c>
      <c r="H25" s="22">
        <v>0.075541</v>
      </c>
      <c r="I25" s="22">
        <v>0.074679</v>
      </c>
      <c r="J25" s="22">
        <v>0.073858</v>
      </c>
      <c r="K25" s="22">
        <v>0.073091</v>
      </c>
      <c r="L25" s="22">
        <v>0.073522</v>
      </c>
      <c r="M25" s="22">
        <v>0.077408</v>
      </c>
      <c r="N25" s="22">
        <v>0.075365</v>
      </c>
      <c r="O25" s="22">
        <v>0.076045</v>
      </c>
      <c r="P25" s="22">
        <v>0.079368</v>
      </c>
      <c r="Q25" s="22">
        <v>0.075839</v>
      </c>
      <c r="R25" s="22">
        <v>0.076645</v>
      </c>
      <c r="S25" s="22">
        <v>0.077308</v>
      </c>
      <c r="T25" s="22">
        <v>0.073115</v>
      </c>
      <c r="U25" s="22">
        <v>0.028994</v>
      </c>
      <c r="V25" s="37">
        <v>0</v>
      </c>
      <c r="W25" s="1"/>
      <c r="X25" s="10" t="s">
        <v>35</v>
      </c>
      <c r="Y25" s="22">
        <v>0.040008</v>
      </c>
      <c r="Z25" s="22">
        <v>0.071266</v>
      </c>
      <c r="AA25" s="22">
        <v>0.067402</v>
      </c>
      <c r="AB25" s="22">
        <v>0.06998</v>
      </c>
      <c r="AC25" s="22">
        <v>0.056328</v>
      </c>
      <c r="AD25" s="22">
        <v>0.065766</v>
      </c>
      <c r="AE25" s="22">
        <v>0.07296</v>
      </c>
      <c r="AF25" s="22">
        <v>0.073055</v>
      </c>
      <c r="AG25" s="22">
        <v>0.07211</v>
      </c>
      <c r="AH25" s="22">
        <v>0.066079</v>
      </c>
      <c r="AI25" s="22">
        <v>0.06742</v>
      </c>
      <c r="AJ25" s="22">
        <v>0.070848</v>
      </c>
      <c r="AK25" s="22">
        <v>0.069245</v>
      </c>
      <c r="AL25" s="22">
        <v>0.067984</v>
      </c>
      <c r="AM25" s="22">
        <v>0.066793</v>
      </c>
      <c r="AN25" s="22">
        <v>0.057495</v>
      </c>
      <c r="AO25" s="22">
        <v>0.063783</v>
      </c>
      <c r="AP25" s="22">
        <v>0.065945</v>
      </c>
      <c r="AQ25" s="22">
        <v>0.064813</v>
      </c>
      <c r="AR25" s="22">
        <v>0.02905</v>
      </c>
      <c r="AS25" s="37">
        <v>0</v>
      </c>
    </row>
    <row r="26" spans="1:45" ht="12.75">
      <c r="A26" s="9" t="s">
        <v>36</v>
      </c>
      <c r="B26" s="22">
        <v>0.023187</v>
      </c>
      <c r="C26" s="22">
        <v>-0.0035387</v>
      </c>
      <c r="D26" s="22">
        <v>-0.0045766</v>
      </c>
      <c r="E26" s="22">
        <v>-0.0068567</v>
      </c>
      <c r="F26" s="22">
        <v>-0.010324</v>
      </c>
      <c r="G26" s="22">
        <v>-0.014198</v>
      </c>
      <c r="H26" s="22">
        <v>-0.008764</v>
      </c>
      <c r="I26" s="22">
        <v>-0.0076713</v>
      </c>
      <c r="J26" s="22">
        <v>-0.0060616</v>
      </c>
      <c r="K26" s="22">
        <v>-0.0041316</v>
      </c>
      <c r="L26" s="22">
        <v>-0.0059814</v>
      </c>
      <c r="M26" s="22">
        <v>-0.0068558</v>
      </c>
      <c r="N26" s="22">
        <v>-0.0062754</v>
      </c>
      <c r="O26" s="22">
        <v>-0.010662</v>
      </c>
      <c r="P26" s="22">
        <v>-0.008325</v>
      </c>
      <c r="Q26" s="22">
        <v>-0.010076</v>
      </c>
      <c r="R26" s="22">
        <v>-0.0044173</v>
      </c>
      <c r="S26" s="22">
        <v>-0.0078823</v>
      </c>
      <c r="T26" s="22">
        <v>-0.0066958</v>
      </c>
      <c r="U26" s="22">
        <v>-0.0022157</v>
      </c>
      <c r="V26" s="37">
        <v>0</v>
      </c>
      <c r="W26" s="1"/>
      <c r="X26" s="10" t="s">
        <v>36</v>
      </c>
      <c r="Y26" s="22">
        <v>0.0065791</v>
      </c>
      <c r="Z26" s="22">
        <v>-0.0010057</v>
      </c>
      <c r="AA26" s="22">
        <v>0.00050427</v>
      </c>
      <c r="AB26" s="22">
        <v>-0.0012489</v>
      </c>
      <c r="AC26" s="22">
        <v>-0.0016857</v>
      </c>
      <c r="AD26" s="22">
        <v>-0.0057542</v>
      </c>
      <c r="AE26" s="22">
        <v>-0.0048746</v>
      </c>
      <c r="AF26" s="22">
        <v>-0.0028133</v>
      </c>
      <c r="AG26" s="22">
        <v>-0.0010951</v>
      </c>
      <c r="AH26" s="22">
        <v>0.002195</v>
      </c>
      <c r="AI26" s="22">
        <v>-0.00028038</v>
      </c>
      <c r="AJ26" s="22">
        <v>-0.0021705</v>
      </c>
      <c r="AK26" s="22">
        <v>-0.00089867</v>
      </c>
      <c r="AL26" s="22">
        <v>-0.0013506</v>
      </c>
      <c r="AM26" s="22">
        <v>-0.0015519</v>
      </c>
      <c r="AN26" s="22">
        <v>-0.0024771</v>
      </c>
      <c r="AO26" s="22">
        <v>-0.0017323</v>
      </c>
      <c r="AP26" s="22">
        <v>-0.0051495</v>
      </c>
      <c r="AQ26" s="22">
        <v>-0.0054086</v>
      </c>
      <c r="AR26" s="22">
        <v>0.0017571</v>
      </c>
      <c r="AS26" s="37">
        <v>0</v>
      </c>
    </row>
    <row r="27" spans="1:45" ht="12.75">
      <c r="A27" s="9" t="s">
        <v>37</v>
      </c>
      <c r="B27" s="22">
        <v>0.025433</v>
      </c>
      <c r="C27" s="22">
        <v>0.031289</v>
      </c>
      <c r="D27" s="22">
        <v>0.033511</v>
      </c>
      <c r="E27" s="22">
        <v>0.033099</v>
      </c>
      <c r="F27" s="22">
        <v>0.030974</v>
      </c>
      <c r="G27" s="22">
        <v>0.02935</v>
      </c>
      <c r="H27" s="22">
        <v>0.030017</v>
      </c>
      <c r="I27" s="22">
        <v>0.034432</v>
      </c>
      <c r="J27" s="22">
        <v>0.032909</v>
      </c>
      <c r="K27" s="22">
        <v>0.032169</v>
      </c>
      <c r="L27" s="22">
        <v>0.033204</v>
      </c>
      <c r="M27" s="22">
        <v>0.028023</v>
      </c>
      <c r="N27" s="22">
        <v>0.031939</v>
      </c>
      <c r="O27" s="22">
        <v>0.030409</v>
      </c>
      <c r="P27" s="22">
        <v>0.028874</v>
      </c>
      <c r="Q27" s="22">
        <v>0.029755</v>
      </c>
      <c r="R27" s="22">
        <v>0.033206</v>
      </c>
      <c r="S27" s="22">
        <v>0.030752</v>
      </c>
      <c r="T27" s="22">
        <v>0.031539</v>
      </c>
      <c r="U27" s="22">
        <v>0.0093738</v>
      </c>
      <c r="V27" s="37">
        <v>0</v>
      </c>
      <c r="W27" s="1"/>
      <c r="X27" s="10" t="s">
        <v>37</v>
      </c>
      <c r="Y27" s="22">
        <v>0.004091</v>
      </c>
      <c r="Z27" s="22">
        <v>0.03013</v>
      </c>
      <c r="AA27" s="22">
        <v>0.031751</v>
      </c>
      <c r="AB27" s="22">
        <v>0.029162</v>
      </c>
      <c r="AC27" s="22">
        <v>0.034708</v>
      </c>
      <c r="AD27" s="22">
        <v>0.032295</v>
      </c>
      <c r="AE27" s="22">
        <v>0.027783</v>
      </c>
      <c r="AF27" s="22">
        <v>0.029405</v>
      </c>
      <c r="AG27" s="22">
        <v>0.029521</v>
      </c>
      <c r="AH27" s="22">
        <v>0.033564</v>
      </c>
      <c r="AI27" s="22">
        <v>0.035384</v>
      </c>
      <c r="AJ27" s="22">
        <v>0.029202</v>
      </c>
      <c r="AK27" s="22">
        <v>0.032015</v>
      </c>
      <c r="AL27" s="22">
        <v>0.031208</v>
      </c>
      <c r="AM27" s="22">
        <v>0.027656</v>
      </c>
      <c r="AN27" s="22">
        <v>0.023695</v>
      </c>
      <c r="AO27" s="22">
        <v>0.026226</v>
      </c>
      <c r="AP27" s="22">
        <v>0.022315</v>
      </c>
      <c r="AQ27" s="22">
        <v>0.023952</v>
      </c>
      <c r="AR27" s="22">
        <v>0.0081151</v>
      </c>
      <c r="AS27" s="37">
        <v>0</v>
      </c>
    </row>
    <row r="28" spans="1:45" ht="12.75">
      <c r="A28" s="9" t="s">
        <v>38</v>
      </c>
      <c r="B28" s="22">
        <v>-0.00085597</v>
      </c>
      <c r="C28" s="22">
        <v>0.009587</v>
      </c>
      <c r="D28" s="22">
        <v>0.0099497</v>
      </c>
      <c r="E28" s="22">
        <v>0.016933</v>
      </c>
      <c r="F28" s="22">
        <v>0.025442</v>
      </c>
      <c r="G28" s="22">
        <v>0.03435</v>
      </c>
      <c r="H28" s="22">
        <v>0.023061</v>
      </c>
      <c r="I28" s="22">
        <v>0.019383</v>
      </c>
      <c r="J28" s="22">
        <v>0.016865</v>
      </c>
      <c r="K28" s="22">
        <v>0.013778</v>
      </c>
      <c r="L28" s="22">
        <v>0.015332</v>
      </c>
      <c r="M28" s="22">
        <v>0.020371</v>
      </c>
      <c r="N28" s="22">
        <v>0.018039</v>
      </c>
      <c r="O28" s="22">
        <v>0.025018</v>
      </c>
      <c r="P28" s="22">
        <v>0.024828</v>
      </c>
      <c r="Q28" s="22">
        <v>0.022684</v>
      </c>
      <c r="R28" s="22">
        <v>0.011068</v>
      </c>
      <c r="S28" s="22">
        <v>0.020601</v>
      </c>
      <c r="T28" s="22">
        <v>0.014569</v>
      </c>
      <c r="U28" s="22">
        <v>0.0043539</v>
      </c>
      <c r="V28" s="37">
        <v>0</v>
      </c>
      <c r="W28" s="1"/>
      <c r="X28" s="10" t="s">
        <v>38</v>
      </c>
      <c r="Y28" s="22">
        <v>0.016066</v>
      </c>
      <c r="Z28" s="22">
        <v>0.0078281</v>
      </c>
      <c r="AA28" s="22">
        <v>-0.00053082</v>
      </c>
      <c r="AB28" s="22">
        <v>0.0086841</v>
      </c>
      <c r="AC28" s="22">
        <v>0.0085634</v>
      </c>
      <c r="AD28" s="22">
        <v>0.016103</v>
      </c>
      <c r="AE28" s="22">
        <v>0.013484</v>
      </c>
      <c r="AF28" s="22">
        <v>0.010795</v>
      </c>
      <c r="AG28" s="22">
        <v>0.0042209</v>
      </c>
      <c r="AH28" s="22">
        <v>-0.0023345</v>
      </c>
      <c r="AI28" s="22">
        <v>0.0048424</v>
      </c>
      <c r="AJ28" s="22">
        <v>0.0095807</v>
      </c>
      <c r="AK28" s="22">
        <v>0.0023032</v>
      </c>
      <c r="AL28" s="22">
        <v>0.0073676</v>
      </c>
      <c r="AM28" s="22">
        <v>0.011365</v>
      </c>
      <c r="AN28" s="22">
        <v>0.012257</v>
      </c>
      <c r="AO28" s="22">
        <v>0.0079902</v>
      </c>
      <c r="AP28" s="22">
        <v>0.017777</v>
      </c>
      <c r="AQ28" s="22">
        <v>0.015448</v>
      </c>
      <c r="AR28" s="22">
        <v>0.0038289</v>
      </c>
      <c r="AS28" s="37">
        <v>0</v>
      </c>
    </row>
    <row r="29" spans="1:45" ht="13.5" thickBot="1">
      <c r="A29" s="12" t="s">
        <v>39</v>
      </c>
      <c r="B29" s="22">
        <v>-0.047399</v>
      </c>
      <c r="C29" s="22">
        <v>-0.068639</v>
      </c>
      <c r="D29" s="22">
        <v>-0.068525</v>
      </c>
      <c r="E29" s="22">
        <v>-0.069401</v>
      </c>
      <c r="F29" s="22">
        <v>-0.06923</v>
      </c>
      <c r="G29" s="22">
        <v>-0.068609</v>
      </c>
      <c r="H29" s="22">
        <v>-0.067287</v>
      </c>
      <c r="I29" s="22">
        <v>-0.067641</v>
      </c>
      <c r="J29" s="22">
        <v>-0.067892</v>
      </c>
      <c r="K29" s="22">
        <v>-0.068456</v>
      </c>
      <c r="L29" s="22">
        <v>-0.068076</v>
      </c>
      <c r="M29" s="22">
        <v>-0.06871</v>
      </c>
      <c r="N29" s="22">
        <v>-0.068951</v>
      </c>
      <c r="O29" s="22">
        <v>-0.068256</v>
      </c>
      <c r="P29" s="22">
        <v>-0.069428</v>
      </c>
      <c r="Q29" s="22">
        <v>-0.068694</v>
      </c>
      <c r="R29" s="22">
        <v>-0.068693</v>
      </c>
      <c r="S29" s="22">
        <v>-0.068955</v>
      </c>
      <c r="T29" s="22">
        <v>-0.069426</v>
      </c>
      <c r="U29" s="22">
        <v>-0.03694</v>
      </c>
      <c r="V29" s="38">
        <v>0</v>
      </c>
      <c r="W29" s="1"/>
      <c r="X29" s="11" t="s">
        <v>39</v>
      </c>
      <c r="Y29" s="24">
        <v>-0.041875</v>
      </c>
      <c r="Z29" s="24">
        <v>-0.068784</v>
      </c>
      <c r="AA29" s="24">
        <v>-0.069047</v>
      </c>
      <c r="AB29" s="24">
        <v>-0.068977</v>
      </c>
      <c r="AC29" s="24">
        <v>-0.069828</v>
      </c>
      <c r="AD29" s="24">
        <v>-0.068679</v>
      </c>
      <c r="AE29" s="24">
        <v>-0.067568</v>
      </c>
      <c r="AF29" s="24">
        <v>-0.068906</v>
      </c>
      <c r="AG29" s="24">
        <v>-0.068706</v>
      </c>
      <c r="AH29" s="24">
        <v>-0.068468</v>
      </c>
      <c r="AI29" s="24">
        <v>-0.066985</v>
      </c>
      <c r="AJ29" s="24">
        <v>-0.06752</v>
      </c>
      <c r="AK29" s="24">
        <v>-0.069368</v>
      </c>
      <c r="AL29" s="24">
        <v>-0.068993</v>
      </c>
      <c r="AM29" s="24">
        <v>-0.069303</v>
      </c>
      <c r="AN29" s="24">
        <v>-0.068775</v>
      </c>
      <c r="AO29" s="24">
        <v>-0.069181</v>
      </c>
      <c r="AP29" s="24">
        <v>-0.068368</v>
      </c>
      <c r="AQ29" s="24">
        <v>-0.068623</v>
      </c>
      <c r="AR29" s="24">
        <v>-0.037589</v>
      </c>
      <c r="AS29" s="38">
        <v>0</v>
      </c>
    </row>
    <row r="30" spans="1:45" ht="12.75">
      <c r="A30" s="87" t="s">
        <v>40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36" t="s">
        <v>125</v>
      </c>
      <c r="W30" s="1"/>
      <c r="X30" s="10" t="s">
        <v>40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36"/>
    </row>
    <row r="31" spans="1:45" ht="12.75">
      <c r="A31" s="9" t="s">
        <v>41</v>
      </c>
      <c r="B31" s="22">
        <v>51.14</v>
      </c>
      <c r="C31" s="22">
        <v>-0.45473</v>
      </c>
      <c r="D31" s="22">
        <v>-2.1599</v>
      </c>
      <c r="E31" s="22">
        <v>-1.0144</v>
      </c>
      <c r="F31" s="22">
        <v>-0.80757</v>
      </c>
      <c r="G31" s="22">
        <v>-1.7879</v>
      </c>
      <c r="H31" s="22">
        <v>-2.5266</v>
      </c>
      <c r="I31" s="22">
        <v>0.37676</v>
      </c>
      <c r="J31" s="22">
        <v>0.41081</v>
      </c>
      <c r="K31" s="22">
        <v>-0.29788</v>
      </c>
      <c r="L31" s="22">
        <v>0.38462</v>
      </c>
      <c r="M31" s="22">
        <v>-0.4141</v>
      </c>
      <c r="N31" s="22">
        <v>-0.71195</v>
      </c>
      <c r="O31" s="22">
        <v>-0.52072</v>
      </c>
      <c r="P31" s="22">
        <v>-1.0231</v>
      </c>
      <c r="Q31" s="22">
        <v>-2.8249</v>
      </c>
      <c r="R31" s="22">
        <v>-3.15</v>
      </c>
      <c r="S31" s="22">
        <v>-2.6161</v>
      </c>
      <c r="T31" s="22">
        <v>-1.512</v>
      </c>
      <c r="U31" s="22">
        <v>0.26435</v>
      </c>
      <c r="V31" s="37">
        <v>0</v>
      </c>
      <c r="W31" s="1"/>
      <c r="X31" s="10" t="s">
        <v>41</v>
      </c>
      <c r="Y31" s="22">
        <v>1.2812</v>
      </c>
      <c r="Z31" s="22">
        <v>2.9188</v>
      </c>
      <c r="AA31" s="22">
        <v>2.2408</v>
      </c>
      <c r="AB31" s="22">
        <v>1.3577</v>
      </c>
      <c r="AC31" s="22">
        <v>-1.2188</v>
      </c>
      <c r="AD31" s="22">
        <v>1.1861</v>
      </c>
      <c r="AE31" s="22">
        <v>1.4312</v>
      </c>
      <c r="AF31" s="22">
        <v>0.60529</v>
      </c>
      <c r="AG31" s="22">
        <v>-0.22232</v>
      </c>
      <c r="AH31" s="22">
        <v>-0.099538</v>
      </c>
      <c r="AI31" s="22">
        <v>2.4945</v>
      </c>
      <c r="AJ31" s="22">
        <v>1.9954</v>
      </c>
      <c r="AK31" s="22">
        <v>0.35869</v>
      </c>
      <c r="AL31" s="22">
        <v>0.54381</v>
      </c>
      <c r="AM31" s="22">
        <v>1.7187</v>
      </c>
      <c r="AN31" s="22">
        <v>0.60193</v>
      </c>
      <c r="AO31" s="22">
        <v>0.47539</v>
      </c>
      <c r="AP31" s="22">
        <v>-0.20117</v>
      </c>
      <c r="AQ31" s="22">
        <v>-0.52407</v>
      </c>
      <c r="AR31" s="22">
        <v>1.8126</v>
      </c>
      <c r="AS31" s="37">
        <v>0</v>
      </c>
    </row>
    <row r="32" spans="1:45" ht="12.75">
      <c r="A32" s="9" t="s">
        <v>42</v>
      </c>
      <c r="B32" s="22">
        <v>18.209</v>
      </c>
      <c r="C32" s="22">
        <v>0.25224</v>
      </c>
      <c r="D32" s="22">
        <v>0.11162</v>
      </c>
      <c r="E32" s="22">
        <v>0.33235</v>
      </c>
      <c r="F32" s="22">
        <v>-0.18834</v>
      </c>
      <c r="G32" s="22">
        <v>-0.0027142</v>
      </c>
      <c r="H32" s="22">
        <v>0.10073</v>
      </c>
      <c r="I32" s="22">
        <v>0.14744</v>
      </c>
      <c r="J32" s="22">
        <v>-0.3872</v>
      </c>
      <c r="K32" s="22">
        <v>0.54961</v>
      </c>
      <c r="L32" s="22">
        <v>0.44599</v>
      </c>
      <c r="M32" s="22">
        <v>-0.17227</v>
      </c>
      <c r="N32" s="22">
        <v>-0.16003</v>
      </c>
      <c r="O32" s="22">
        <v>0.2245</v>
      </c>
      <c r="P32" s="22">
        <v>0.59551</v>
      </c>
      <c r="Q32" s="22">
        <v>-0.030309</v>
      </c>
      <c r="R32" s="22">
        <v>0.048332</v>
      </c>
      <c r="S32" s="22">
        <v>-0.28955</v>
      </c>
      <c r="T32" s="22">
        <v>-0.46856</v>
      </c>
      <c r="U32" s="22">
        <v>-0.14406</v>
      </c>
      <c r="V32" s="37">
        <v>0</v>
      </c>
      <c r="W32" s="1"/>
      <c r="X32" s="10" t="s">
        <v>42</v>
      </c>
      <c r="Y32" s="22">
        <v>0.95411</v>
      </c>
      <c r="Z32" s="22">
        <v>0.81599</v>
      </c>
      <c r="AA32" s="22">
        <v>-0.24662</v>
      </c>
      <c r="AB32" s="22">
        <v>-0.25069</v>
      </c>
      <c r="AC32" s="22">
        <v>0.03625</v>
      </c>
      <c r="AD32" s="22">
        <v>-0.081227</v>
      </c>
      <c r="AE32" s="22">
        <v>0.077868</v>
      </c>
      <c r="AF32" s="22">
        <v>-0.42154</v>
      </c>
      <c r="AG32" s="22">
        <v>0.027639</v>
      </c>
      <c r="AH32" s="22">
        <v>0.11339</v>
      </c>
      <c r="AI32" s="22">
        <v>-0.32965</v>
      </c>
      <c r="AJ32" s="22">
        <v>-0.06969</v>
      </c>
      <c r="AK32" s="22">
        <v>-0.83244</v>
      </c>
      <c r="AL32" s="22">
        <v>-0.37041</v>
      </c>
      <c r="AM32" s="22">
        <v>0.13557</v>
      </c>
      <c r="AN32" s="22">
        <v>0.01968</v>
      </c>
      <c r="AO32" s="22">
        <v>-0.44196</v>
      </c>
      <c r="AP32" s="22">
        <v>0.091579</v>
      </c>
      <c r="AQ32" s="22">
        <v>-0.4985</v>
      </c>
      <c r="AR32" s="22">
        <v>-0.42138</v>
      </c>
      <c r="AS32" s="37">
        <v>0</v>
      </c>
    </row>
    <row r="33" spans="1:45" ht="12.75">
      <c r="A33" s="9" t="s">
        <v>43</v>
      </c>
      <c r="B33" s="22">
        <v>-14.707</v>
      </c>
      <c r="C33" s="22">
        <v>-0.80948</v>
      </c>
      <c r="D33" s="22">
        <v>-0.74969</v>
      </c>
      <c r="E33" s="22">
        <v>-0.5315</v>
      </c>
      <c r="F33" s="22">
        <v>-0.95396</v>
      </c>
      <c r="G33" s="22">
        <v>-0.93655</v>
      </c>
      <c r="H33" s="22">
        <v>-0.88553</v>
      </c>
      <c r="I33" s="22">
        <v>-0.93478</v>
      </c>
      <c r="J33" s="22">
        <v>-1.11</v>
      </c>
      <c r="K33" s="22">
        <v>-0.65629</v>
      </c>
      <c r="L33" s="22">
        <v>-0.70473</v>
      </c>
      <c r="M33" s="22">
        <v>-0.73051</v>
      </c>
      <c r="N33" s="22">
        <v>-0.67911</v>
      </c>
      <c r="O33" s="22">
        <v>-1.1098</v>
      </c>
      <c r="P33" s="22">
        <v>-0.87637</v>
      </c>
      <c r="Q33" s="22">
        <v>-0.62871</v>
      </c>
      <c r="R33" s="22">
        <v>-0.81027</v>
      </c>
      <c r="S33" s="22">
        <v>-0.34295</v>
      </c>
      <c r="T33" s="22">
        <v>-0.58196</v>
      </c>
      <c r="U33" s="22">
        <v>-0.87108</v>
      </c>
      <c r="V33" s="37">
        <v>0</v>
      </c>
      <c r="W33" s="1"/>
      <c r="X33" s="10" t="s">
        <v>43</v>
      </c>
      <c r="Y33" s="22">
        <v>0.025724</v>
      </c>
      <c r="Z33" s="22">
        <v>-0.44251</v>
      </c>
      <c r="AA33" s="22">
        <v>-0.075457</v>
      </c>
      <c r="AB33" s="22">
        <v>-0.043751</v>
      </c>
      <c r="AC33" s="22">
        <v>1.1484</v>
      </c>
      <c r="AD33" s="22">
        <v>0.64571</v>
      </c>
      <c r="AE33" s="22">
        <v>0.080749</v>
      </c>
      <c r="AF33" s="22">
        <v>0.43552</v>
      </c>
      <c r="AG33" s="22">
        <v>0.30397</v>
      </c>
      <c r="AH33" s="22">
        <v>0.15484</v>
      </c>
      <c r="AI33" s="22">
        <v>0.13129</v>
      </c>
      <c r="AJ33" s="22">
        <v>0.016364</v>
      </c>
      <c r="AK33" s="22">
        <v>0.81615</v>
      </c>
      <c r="AL33" s="22">
        <v>1.074</v>
      </c>
      <c r="AM33" s="22">
        <v>0.38747</v>
      </c>
      <c r="AN33" s="22">
        <v>0.82815</v>
      </c>
      <c r="AO33" s="22">
        <v>0.64011</v>
      </c>
      <c r="AP33" s="22">
        <v>-0.050987</v>
      </c>
      <c r="AQ33" s="22">
        <v>-0.24587</v>
      </c>
      <c r="AR33" s="22">
        <v>0.98026</v>
      </c>
      <c r="AS33" s="37">
        <v>0</v>
      </c>
    </row>
    <row r="34" spans="1:45" ht="12.75">
      <c r="A34" s="9" t="s">
        <v>44</v>
      </c>
      <c r="B34" s="22">
        <v>-9.5882</v>
      </c>
      <c r="C34" s="22">
        <v>-0.13979</v>
      </c>
      <c r="D34" s="22">
        <v>-0.040423</v>
      </c>
      <c r="E34" s="22">
        <v>-0.20418</v>
      </c>
      <c r="F34" s="22">
        <v>-0.016464</v>
      </c>
      <c r="G34" s="22">
        <v>0.0039101</v>
      </c>
      <c r="H34" s="22">
        <v>0.039328</v>
      </c>
      <c r="I34" s="22">
        <v>0.041858</v>
      </c>
      <c r="J34" s="22">
        <v>-0.08653</v>
      </c>
      <c r="K34" s="22">
        <v>0.071689</v>
      </c>
      <c r="L34" s="22">
        <v>-0.052115</v>
      </c>
      <c r="M34" s="22">
        <v>-0.18568</v>
      </c>
      <c r="N34" s="22">
        <v>-0.13491</v>
      </c>
      <c r="O34" s="22">
        <v>0.10548</v>
      </c>
      <c r="P34" s="22">
        <v>0.075246</v>
      </c>
      <c r="Q34" s="22">
        <v>0.057787</v>
      </c>
      <c r="R34" s="22">
        <v>0.076336</v>
      </c>
      <c r="S34" s="22">
        <v>0.13943</v>
      </c>
      <c r="T34" s="22">
        <v>0.12552</v>
      </c>
      <c r="U34" s="22">
        <v>0.36297</v>
      </c>
      <c r="V34" s="37">
        <v>0</v>
      </c>
      <c r="W34" s="1"/>
      <c r="X34" s="10" t="s">
        <v>44</v>
      </c>
      <c r="Y34" s="22">
        <v>-1.3834</v>
      </c>
      <c r="Z34" s="22">
        <v>0.10645</v>
      </c>
      <c r="AA34" s="22">
        <v>-0.30922</v>
      </c>
      <c r="AB34" s="22">
        <v>-0.28851</v>
      </c>
      <c r="AC34" s="22">
        <v>-0.13001</v>
      </c>
      <c r="AD34" s="22">
        <v>-0.035513</v>
      </c>
      <c r="AE34" s="22">
        <v>0.1024</v>
      </c>
      <c r="AF34" s="22">
        <v>-0.13301</v>
      </c>
      <c r="AG34" s="22">
        <v>0.0095057</v>
      </c>
      <c r="AH34" s="22">
        <v>0.16637</v>
      </c>
      <c r="AI34" s="22">
        <v>-0.030777</v>
      </c>
      <c r="AJ34" s="22">
        <v>-0.066506</v>
      </c>
      <c r="AK34" s="22">
        <v>-0.41967</v>
      </c>
      <c r="AL34" s="22">
        <v>-0.57074</v>
      </c>
      <c r="AM34" s="22">
        <v>-0.074218</v>
      </c>
      <c r="AN34" s="22">
        <v>0.12639</v>
      </c>
      <c r="AO34" s="22">
        <v>-0.019654</v>
      </c>
      <c r="AP34" s="22">
        <v>-0.016589</v>
      </c>
      <c r="AQ34" s="22">
        <v>0.027218</v>
      </c>
      <c r="AR34" s="22">
        <v>0.054021</v>
      </c>
      <c r="AS34" s="37">
        <v>0</v>
      </c>
    </row>
    <row r="35" spans="1:45" ht="12.75">
      <c r="A35" s="9" t="s">
        <v>45</v>
      </c>
      <c r="B35" s="22">
        <v>3.0371</v>
      </c>
      <c r="C35" s="22">
        <v>0.034844</v>
      </c>
      <c r="D35" s="22">
        <v>-0.061658</v>
      </c>
      <c r="E35" s="22">
        <v>0.044963</v>
      </c>
      <c r="F35" s="22">
        <v>0.038243</v>
      </c>
      <c r="G35" s="22">
        <v>-0.031315</v>
      </c>
      <c r="H35" s="22">
        <v>-0.16945</v>
      </c>
      <c r="I35" s="22">
        <v>0.01422</v>
      </c>
      <c r="J35" s="22">
        <v>-0.020379</v>
      </c>
      <c r="K35" s="22">
        <v>-0.033675</v>
      </c>
      <c r="L35" s="22">
        <v>0.14627</v>
      </c>
      <c r="M35" s="22">
        <v>0.0905</v>
      </c>
      <c r="N35" s="22">
        <v>0.086323</v>
      </c>
      <c r="O35" s="22">
        <v>0.16001</v>
      </c>
      <c r="P35" s="22">
        <v>0.071695</v>
      </c>
      <c r="Q35" s="22">
        <v>-0.031373</v>
      </c>
      <c r="R35" s="22">
        <v>-0.11386</v>
      </c>
      <c r="S35" s="22">
        <v>-0.18117</v>
      </c>
      <c r="T35" s="22">
        <v>0.046306</v>
      </c>
      <c r="U35" s="22">
        <v>0.079169</v>
      </c>
      <c r="V35" s="37">
        <v>0</v>
      </c>
      <c r="W35" s="1"/>
      <c r="X35" s="10" t="s">
        <v>45</v>
      </c>
      <c r="Y35" s="22">
        <v>0.67287</v>
      </c>
      <c r="Z35" s="22">
        <v>0.12097</v>
      </c>
      <c r="AA35" s="22">
        <v>0.30187</v>
      </c>
      <c r="AB35" s="22">
        <v>0.23241</v>
      </c>
      <c r="AC35" s="22">
        <v>-0.048362</v>
      </c>
      <c r="AD35" s="22">
        <v>-0.064247</v>
      </c>
      <c r="AE35" s="22">
        <v>0.074915</v>
      </c>
      <c r="AF35" s="22">
        <v>0.17231</v>
      </c>
      <c r="AG35" s="22">
        <v>0.10914</v>
      </c>
      <c r="AH35" s="22">
        <v>0.053356</v>
      </c>
      <c r="AI35" s="22">
        <v>0.294</v>
      </c>
      <c r="AJ35" s="22">
        <v>0.24747</v>
      </c>
      <c r="AK35" s="22">
        <v>0.13844</v>
      </c>
      <c r="AL35" s="22">
        <v>0.20572</v>
      </c>
      <c r="AM35" s="22">
        <v>-0.072053</v>
      </c>
      <c r="AN35" s="22">
        <v>-0.048158</v>
      </c>
      <c r="AO35" s="22">
        <v>-0.076509</v>
      </c>
      <c r="AP35" s="22">
        <v>-0.092578</v>
      </c>
      <c r="AQ35" s="22">
        <v>-0.1109</v>
      </c>
      <c r="AR35" s="22">
        <v>-0.19513</v>
      </c>
      <c r="AS35" s="37">
        <v>0</v>
      </c>
    </row>
    <row r="36" spans="1:45" ht="12.75">
      <c r="A36" s="9" t="s">
        <v>46</v>
      </c>
      <c r="B36" s="22">
        <v>1.6228</v>
      </c>
      <c r="C36" s="22">
        <v>-0.021907</v>
      </c>
      <c r="D36" s="22">
        <v>0.00090127</v>
      </c>
      <c r="E36" s="22">
        <v>0.029185</v>
      </c>
      <c r="F36" s="22">
        <v>0.067444</v>
      </c>
      <c r="G36" s="22">
        <v>-0.052817</v>
      </c>
      <c r="H36" s="22">
        <v>-0.0023422</v>
      </c>
      <c r="I36" s="22">
        <v>0.032632</v>
      </c>
      <c r="J36" s="22">
        <v>0.024656</v>
      </c>
      <c r="K36" s="22">
        <v>0.043727</v>
      </c>
      <c r="L36" s="22">
        <v>0.02182</v>
      </c>
      <c r="M36" s="22">
        <v>-0.055476</v>
      </c>
      <c r="N36" s="22">
        <v>-0.01351</v>
      </c>
      <c r="O36" s="22">
        <v>-0.0038524</v>
      </c>
      <c r="P36" s="22">
        <v>-0.044986</v>
      </c>
      <c r="Q36" s="22">
        <v>-0.054505</v>
      </c>
      <c r="R36" s="22">
        <v>0.11219</v>
      </c>
      <c r="S36" s="22">
        <v>0.065948</v>
      </c>
      <c r="T36" s="22">
        <v>-0.03935</v>
      </c>
      <c r="U36" s="22">
        <v>-0.13725</v>
      </c>
      <c r="V36" s="37">
        <v>0</v>
      </c>
      <c r="W36" s="1"/>
      <c r="X36" s="10" t="s">
        <v>46</v>
      </c>
      <c r="Y36" s="22">
        <v>-1.4354</v>
      </c>
      <c r="Z36" s="22">
        <v>-0.026045</v>
      </c>
      <c r="AA36" s="22">
        <v>0.17469</v>
      </c>
      <c r="AB36" s="22">
        <v>0.04463</v>
      </c>
      <c r="AC36" s="22">
        <v>0.078269</v>
      </c>
      <c r="AD36" s="22">
        <v>-0.087918</v>
      </c>
      <c r="AE36" s="22">
        <v>-0.052065</v>
      </c>
      <c r="AF36" s="22">
        <v>-0.083865</v>
      </c>
      <c r="AG36" s="22">
        <v>-0.068</v>
      </c>
      <c r="AH36" s="22">
        <v>-0.038358</v>
      </c>
      <c r="AI36" s="22">
        <v>-0.060893</v>
      </c>
      <c r="AJ36" s="22">
        <v>-0.038251</v>
      </c>
      <c r="AK36" s="22">
        <v>0.11983</v>
      </c>
      <c r="AL36" s="22">
        <v>0.10111</v>
      </c>
      <c r="AM36" s="22">
        <v>-0.092462</v>
      </c>
      <c r="AN36" s="22">
        <v>-0.12895</v>
      </c>
      <c r="AO36" s="22">
        <v>0.009212</v>
      </c>
      <c r="AP36" s="22">
        <v>0.070394</v>
      </c>
      <c r="AQ36" s="22">
        <v>0.029061</v>
      </c>
      <c r="AR36" s="22">
        <v>-0.12142</v>
      </c>
      <c r="AS36" s="37">
        <v>0</v>
      </c>
    </row>
    <row r="37" spans="1:45" ht="12.75">
      <c r="A37" s="9" t="s">
        <v>47</v>
      </c>
      <c r="B37" s="22">
        <v>-0.19404</v>
      </c>
      <c r="C37" s="22">
        <v>-0.053358</v>
      </c>
      <c r="D37" s="22">
        <v>0.016044</v>
      </c>
      <c r="E37" s="22">
        <v>0.042029</v>
      </c>
      <c r="F37" s="22">
        <v>-0.012467</v>
      </c>
      <c r="G37" s="22">
        <v>0.015879</v>
      </c>
      <c r="H37" s="22">
        <v>-0.0037883</v>
      </c>
      <c r="I37" s="22">
        <v>0.0089696</v>
      </c>
      <c r="J37" s="22">
        <v>0.0048628</v>
      </c>
      <c r="K37" s="22">
        <v>0.012667</v>
      </c>
      <c r="L37" s="22">
        <v>0.010095</v>
      </c>
      <c r="M37" s="22">
        <v>0.034573</v>
      </c>
      <c r="N37" s="22">
        <v>0.022968</v>
      </c>
      <c r="O37" s="22">
        <v>0.0093425</v>
      </c>
      <c r="P37" s="22">
        <v>0.037057</v>
      </c>
      <c r="Q37" s="22">
        <v>0.035999</v>
      </c>
      <c r="R37" s="22">
        <v>0.030306</v>
      </c>
      <c r="S37" s="22">
        <v>0.041968</v>
      </c>
      <c r="T37" s="22">
        <v>0.0075611</v>
      </c>
      <c r="U37" s="22">
        <v>0.065098</v>
      </c>
      <c r="V37" s="37">
        <v>0</v>
      </c>
      <c r="W37" s="1"/>
      <c r="X37" s="10" t="s">
        <v>47</v>
      </c>
      <c r="Y37" s="22">
        <v>0.039377</v>
      </c>
      <c r="Z37" s="22">
        <v>-0.044928</v>
      </c>
      <c r="AA37" s="22">
        <v>0.036553</v>
      </c>
      <c r="AB37" s="22">
        <v>0.0070584</v>
      </c>
      <c r="AC37" s="22">
        <v>0.035703</v>
      </c>
      <c r="AD37" s="22">
        <v>0.065345</v>
      </c>
      <c r="AE37" s="22">
        <v>0.040631</v>
      </c>
      <c r="AF37" s="22">
        <v>0.10461</v>
      </c>
      <c r="AG37" s="22">
        <v>0.13056</v>
      </c>
      <c r="AH37" s="22">
        <v>0.11937</v>
      </c>
      <c r="AI37" s="22">
        <v>0.074492</v>
      </c>
      <c r="AJ37" s="22">
        <v>0.071324</v>
      </c>
      <c r="AK37" s="22">
        <v>0.080896</v>
      </c>
      <c r="AL37" s="22">
        <v>0.13766</v>
      </c>
      <c r="AM37" s="22">
        <v>0.043224</v>
      </c>
      <c r="AN37" s="22">
        <v>0.036002</v>
      </c>
      <c r="AO37" s="22">
        <v>-0.00073158</v>
      </c>
      <c r="AP37" s="22">
        <v>-0.010671</v>
      </c>
      <c r="AQ37" s="22">
        <v>0.015859</v>
      </c>
      <c r="AR37" s="22">
        <v>-0.031297</v>
      </c>
      <c r="AS37" s="37">
        <v>0</v>
      </c>
    </row>
    <row r="38" spans="1:45" ht="12.75">
      <c r="A38" s="9" t="s">
        <v>48</v>
      </c>
      <c r="B38" s="22">
        <v>-0.85248</v>
      </c>
      <c r="C38" s="22">
        <v>-0.018195</v>
      </c>
      <c r="D38" s="22">
        <v>-0.041043</v>
      </c>
      <c r="E38" s="22">
        <v>-0.042714</v>
      </c>
      <c r="F38" s="22">
        <v>-0.041711</v>
      </c>
      <c r="G38" s="22">
        <v>-0.037639</v>
      </c>
      <c r="H38" s="22">
        <v>-0.022023</v>
      </c>
      <c r="I38" s="22">
        <v>-0.047579</v>
      </c>
      <c r="J38" s="22">
        <v>-0.070233</v>
      </c>
      <c r="K38" s="22">
        <v>-0.034952</v>
      </c>
      <c r="L38" s="22">
        <v>-0.031583</v>
      </c>
      <c r="M38" s="22">
        <v>-0.051928</v>
      </c>
      <c r="N38" s="22">
        <v>-0.070095</v>
      </c>
      <c r="O38" s="22">
        <v>-0.062108</v>
      </c>
      <c r="P38" s="22">
        <v>-0.044479</v>
      </c>
      <c r="Q38" s="22">
        <v>-0.066843</v>
      </c>
      <c r="R38" s="22">
        <v>-0.070292</v>
      </c>
      <c r="S38" s="22">
        <v>-0.058111</v>
      </c>
      <c r="T38" s="22">
        <v>-0.048371</v>
      </c>
      <c r="U38" s="22">
        <v>-0.03121</v>
      </c>
      <c r="V38" s="37">
        <v>0</v>
      </c>
      <c r="W38" s="1"/>
      <c r="X38" s="10" t="s">
        <v>48</v>
      </c>
      <c r="Y38" s="22">
        <v>-0.0096444</v>
      </c>
      <c r="Z38" s="22">
        <v>-0.0050182</v>
      </c>
      <c r="AA38" s="22">
        <v>-0.055599</v>
      </c>
      <c r="AB38" s="22">
        <v>-0.03724</v>
      </c>
      <c r="AC38" s="22">
        <v>-0.032248</v>
      </c>
      <c r="AD38" s="22">
        <v>-0.043595</v>
      </c>
      <c r="AE38" s="22">
        <v>-0.031666</v>
      </c>
      <c r="AF38" s="22">
        <v>-0.048493</v>
      </c>
      <c r="AG38" s="22">
        <v>-0.02379</v>
      </c>
      <c r="AH38" s="22">
        <v>-0.0078229</v>
      </c>
      <c r="AI38" s="22">
        <v>-0.024048</v>
      </c>
      <c r="AJ38" s="22">
        <v>-0.03681</v>
      </c>
      <c r="AK38" s="22">
        <v>-0.093534</v>
      </c>
      <c r="AL38" s="22">
        <v>-0.049925</v>
      </c>
      <c r="AM38" s="22">
        <v>-0.015602</v>
      </c>
      <c r="AN38" s="22">
        <v>-0.023727</v>
      </c>
      <c r="AO38" s="22">
        <v>-0.053572</v>
      </c>
      <c r="AP38" s="22">
        <v>-0.033912</v>
      </c>
      <c r="AQ38" s="22">
        <v>-0.049582</v>
      </c>
      <c r="AR38" s="22">
        <v>-0.012319</v>
      </c>
      <c r="AS38" s="37">
        <v>0</v>
      </c>
    </row>
    <row r="39" spans="1:45" ht="12.75">
      <c r="A39" s="9" t="s">
        <v>49</v>
      </c>
      <c r="B39" s="22">
        <v>-0.030808</v>
      </c>
      <c r="C39" s="22">
        <v>0.034935</v>
      </c>
      <c r="D39" s="22">
        <v>0.13001</v>
      </c>
      <c r="E39" s="22">
        <v>0.17233</v>
      </c>
      <c r="F39" s="22">
        <v>0.082355</v>
      </c>
      <c r="G39" s="22">
        <v>0.14882</v>
      </c>
      <c r="H39" s="22">
        <v>0.11897</v>
      </c>
      <c r="I39" s="22">
        <v>0.2075</v>
      </c>
      <c r="J39" s="22">
        <v>0.19372</v>
      </c>
      <c r="K39" s="22">
        <v>0.18044</v>
      </c>
      <c r="L39" s="22">
        <v>0.19286</v>
      </c>
      <c r="M39" s="22">
        <v>0.16513</v>
      </c>
      <c r="N39" s="22">
        <v>0.20988</v>
      </c>
      <c r="O39" s="22">
        <v>0.20588</v>
      </c>
      <c r="P39" s="22">
        <v>0.18063</v>
      </c>
      <c r="Q39" s="22">
        <v>0.18831</v>
      </c>
      <c r="R39" s="22">
        <v>0.18311</v>
      </c>
      <c r="S39" s="22">
        <v>0.17574</v>
      </c>
      <c r="T39" s="22">
        <v>0.12612</v>
      </c>
      <c r="U39" s="22">
        <v>0.14322</v>
      </c>
      <c r="V39" s="37">
        <v>0</v>
      </c>
      <c r="W39" s="1"/>
      <c r="X39" s="10" t="s">
        <v>49</v>
      </c>
      <c r="Y39" s="22">
        <v>0.19287</v>
      </c>
      <c r="Z39" s="22">
        <v>0.11886</v>
      </c>
      <c r="AA39" s="22">
        <v>0.17397</v>
      </c>
      <c r="AB39" s="22">
        <v>0.15277</v>
      </c>
      <c r="AC39" s="22">
        <v>0.17419</v>
      </c>
      <c r="AD39" s="22">
        <v>0.16439</v>
      </c>
      <c r="AE39" s="22">
        <v>0.11037</v>
      </c>
      <c r="AF39" s="22">
        <v>0.17956</v>
      </c>
      <c r="AG39" s="22">
        <v>0.13834</v>
      </c>
      <c r="AH39" s="22">
        <v>0.19491</v>
      </c>
      <c r="AI39" s="22">
        <v>0.2256</v>
      </c>
      <c r="AJ39" s="22">
        <v>0.15591</v>
      </c>
      <c r="AK39" s="22">
        <v>0.15124</v>
      </c>
      <c r="AL39" s="22">
        <v>0.15066</v>
      </c>
      <c r="AM39" s="22">
        <v>0.11278</v>
      </c>
      <c r="AN39" s="22">
        <v>0.095825</v>
      </c>
      <c r="AO39" s="22">
        <v>0.1199</v>
      </c>
      <c r="AP39" s="22">
        <v>0.061128</v>
      </c>
      <c r="AQ39" s="22">
        <v>0.066569</v>
      </c>
      <c r="AR39" s="22">
        <v>0.091005</v>
      </c>
      <c r="AS39" s="37">
        <v>0</v>
      </c>
    </row>
    <row r="40" spans="1:45" ht="12.75">
      <c r="A40" s="9" t="s">
        <v>50</v>
      </c>
      <c r="B40" s="22">
        <v>0.036616</v>
      </c>
      <c r="C40" s="22">
        <v>-0.042312</v>
      </c>
      <c r="D40" s="22">
        <v>-0.041465</v>
      </c>
      <c r="E40" s="22">
        <v>-0.039939</v>
      </c>
      <c r="F40" s="22">
        <v>-0.026063</v>
      </c>
      <c r="G40" s="22">
        <v>-0.049588</v>
      </c>
      <c r="H40" s="22">
        <v>-0.031702</v>
      </c>
      <c r="I40" s="22">
        <v>-0.048752</v>
      </c>
      <c r="J40" s="22">
        <v>-0.037289</v>
      </c>
      <c r="K40" s="22">
        <v>-0.0379</v>
      </c>
      <c r="L40" s="22">
        <v>-0.034019</v>
      </c>
      <c r="M40" s="22">
        <v>-0.041079</v>
      </c>
      <c r="N40" s="22">
        <v>-0.042474</v>
      </c>
      <c r="O40" s="22">
        <v>-0.048155</v>
      </c>
      <c r="P40" s="22">
        <v>-0.048749</v>
      </c>
      <c r="Q40" s="22">
        <v>-0.047994</v>
      </c>
      <c r="R40" s="22">
        <v>-0.027518</v>
      </c>
      <c r="S40" s="22">
        <v>-0.027267</v>
      </c>
      <c r="T40" s="22">
        <v>-0.044401</v>
      </c>
      <c r="U40" s="22">
        <v>-0.011677</v>
      </c>
      <c r="V40" s="37">
        <v>0</v>
      </c>
      <c r="W40" s="1"/>
      <c r="X40" s="10" t="s">
        <v>50</v>
      </c>
      <c r="Y40" s="22">
        <v>-0.1833</v>
      </c>
      <c r="Z40" s="22">
        <v>-0.049157</v>
      </c>
      <c r="AA40" s="22">
        <v>-0.037435</v>
      </c>
      <c r="AB40" s="22">
        <v>-0.037697</v>
      </c>
      <c r="AC40" s="22">
        <v>-0.035388</v>
      </c>
      <c r="AD40" s="22">
        <v>-0.045351</v>
      </c>
      <c r="AE40" s="22">
        <v>-0.040186</v>
      </c>
      <c r="AF40" s="22">
        <v>-0.047162</v>
      </c>
      <c r="AG40" s="22">
        <v>-0.043511</v>
      </c>
      <c r="AH40" s="22">
        <v>-0.044036</v>
      </c>
      <c r="AI40" s="22">
        <v>-0.038872</v>
      </c>
      <c r="AJ40" s="22">
        <v>-0.032593</v>
      </c>
      <c r="AK40" s="22">
        <v>-0.045952</v>
      </c>
      <c r="AL40" s="22">
        <v>-0.033139</v>
      </c>
      <c r="AM40" s="22">
        <v>-0.043148</v>
      </c>
      <c r="AN40" s="22">
        <v>-0.051227</v>
      </c>
      <c r="AO40" s="22">
        <v>-0.030828</v>
      </c>
      <c r="AP40" s="22">
        <v>-0.035984</v>
      </c>
      <c r="AQ40" s="22">
        <v>-0.051433</v>
      </c>
      <c r="AR40" s="22">
        <v>-0.0035076</v>
      </c>
      <c r="AS40" s="37">
        <v>0</v>
      </c>
    </row>
    <row r="41" spans="1:45" ht="12.75">
      <c r="A41" s="9" t="s">
        <v>51</v>
      </c>
      <c r="B41" s="22">
        <v>0.099146</v>
      </c>
      <c r="C41" s="22">
        <v>0.013529</v>
      </c>
      <c r="D41" s="22">
        <v>0.027281</v>
      </c>
      <c r="E41" s="22">
        <v>0.03549</v>
      </c>
      <c r="F41" s="22">
        <v>0.023557</v>
      </c>
      <c r="G41" s="22">
        <v>0.032436</v>
      </c>
      <c r="H41" s="22">
        <v>0.022353</v>
      </c>
      <c r="I41" s="22">
        <v>0.036689</v>
      </c>
      <c r="J41" s="22">
        <v>0.031479</v>
      </c>
      <c r="K41" s="22">
        <v>0.03087</v>
      </c>
      <c r="L41" s="22">
        <v>0.034935</v>
      </c>
      <c r="M41" s="22">
        <v>0.032522</v>
      </c>
      <c r="N41" s="22">
        <v>0.033692</v>
      </c>
      <c r="O41" s="22">
        <v>0.034585</v>
      </c>
      <c r="P41" s="22">
        <v>0.030139</v>
      </c>
      <c r="Q41" s="22">
        <v>0.031981</v>
      </c>
      <c r="R41" s="22">
        <v>0.028428</v>
      </c>
      <c r="S41" s="22">
        <v>0.027446</v>
      </c>
      <c r="T41" s="22">
        <v>0.030441</v>
      </c>
      <c r="U41" s="22">
        <v>0.017211</v>
      </c>
      <c r="V41" s="37">
        <v>0</v>
      </c>
      <c r="W41" s="1"/>
      <c r="X41" s="10" t="s">
        <v>51</v>
      </c>
      <c r="Y41" s="22">
        <v>0.047149</v>
      </c>
      <c r="Z41" s="22">
        <v>0.023369</v>
      </c>
      <c r="AA41" s="22">
        <v>0.024441</v>
      </c>
      <c r="AB41" s="22">
        <v>0.02471</v>
      </c>
      <c r="AC41" s="22">
        <v>0.011295</v>
      </c>
      <c r="AD41" s="22">
        <v>0.020026</v>
      </c>
      <c r="AE41" s="22">
        <v>0.018089</v>
      </c>
      <c r="AF41" s="22">
        <v>0.025184</v>
      </c>
      <c r="AG41" s="22">
        <v>0.020084</v>
      </c>
      <c r="AH41" s="22">
        <v>0.025263</v>
      </c>
      <c r="AI41" s="22">
        <v>0.037094</v>
      </c>
      <c r="AJ41" s="22">
        <v>0.028602</v>
      </c>
      <c r="AK41" s="22">
        <v>0.021118</v>
      </c>
      <c r="AL41" s="22">
        <v>0.025485</v>
      </c>
      <c r="AM41" s="22">
        <v>0.023194</v>
      </c>
      <c r="AN41" s="22">
        <v>0.011072</v>
      </c>
      <c r="AO41" s="22">
        <v>0.017852</v>
      </c>
      <c r="AP41" s="22">
        <v>0.007017</v>
      </c>
      <c r="AQ41" s="22">
        <v>0.012992</v>
      </c>
      <c r="AR41" s="22">
        <v>0.0098503</v>
      </c>
      <c r="AS41" s="37">
        <v>0</v>
      </c>
    </row>
    <row r="42" spans="1:45" ht="12.75">
      <c r="A42" s="9" t="s">
        <v>52</v>
      </c>
      <c r="B42" s="22">
        <v>-0.055968</v>
      </c>
      <c r="C42" s="22">
        <v>-0.0037073</v>
      </c>
      <c r="D42" s="22">
        <v>-0.0043004</v>
      </c>
      <c r="E42" s="22">
        <v>-0.0041261</v>
      </c>
      <c r="F42" s="22">
        <v>0.0018363</v>
      </c>
      <c r="G42" s="22">
        <v>-0.0052917</v>
      </c>
      <c r="H42" s="22">
        <v>-0.0020494</v>
      </c>
      <c r="I42" s="22">
        <v>-0.0042142</v>
      </c>
      <c r="J42" s="22">
        <v>-0.0050283</v>
      </c>
      <c r="K42" s="22">
        <v>-0.0025413</v>
      </c>
      <c r="L42" s="22">
        <v>-0.0049927</v>
      </c>
      <c r="M42" s="22">
        <v>-0.0056485</v>
      </c>
      <c r="N42" s="22">
        <v>-0.007503</v>
      </c>
      <c r="O42" s="22">
        <v>-0.0034701</v>
      </c>
      <c r="P42" s="22">
        <v>-0.0018838</v>
      </c>
      <c r="Q42" s="22">
        <v>-0.0071016</v>
      </c>
      <c r="R42" s="22">
        <v>-0.0065848</v>
      </c>
      <c r="S42" s="22">
        <v>-0.0029481</v>
      </c>
      <c r="T42" s="22">
        <v>-0.0050135</v>
      </c>
      <c r="U42" s="22">
        <v>0.00095483</v>
      </c>
      <c r="V42" s="37">
        <v>0</v>
      </c>
      <c r="W42" s="1"/>
      <c r="X42" s="10" t="s">
        <v>52</v>
      </c>
      <c r="Y42" s="22">
        <v>0.0036964</v>
      </c>
      <c r="Z42" s="22">
        <v>0.0013952</v>
      </c>
      <c r="AA42" s="22">
        <v>-0.0030271</v>
      </c>
      <c r="AB42" s="22">
        <v>-0.0044253</v>
      </c>
      <c r="AC42" s="22">
        <v>-0.00021557</v>
      </c>
      <c r="AD42" s="22">
        <v>-0.0035648</v>
      </c>
      <c r="AE42" s="22">
        <v>-0.0016316</v>
      </c>
      <c r="AF42" s="22">
        <v>-0.0036884</v>
      </c>
      <c r="AG42" s="22">
        <v>-0.00070003</v>
      </c>
      <c r="AH42" s="22">
        <v>0.0014344</v>
      </c>
      <c r="AI42" s="22">
        <v>-0.0038392</v>
      </c>
      <c r="AJ42" s="22">
        <v>-0.00068932</v>
      </c>
      <c r="AK42" s="22">
        <v>-0.0050867</v>
      </c>
      <c r="AL42" s="22">
        <v>-0.00030272</v>
      </c>
      <c r="AM42" s="22">
        <v>0.00088931</v>
      </c>
      <c r="AN42" s="22">
        <v>-0.0018035</v>
      </c>
      <c r="AO42" s="22">
        <v>-0.0032862</v>
      </c>
      <c r="AP42" s="22">
        <v>-0.0036386</v>
      </c>
      <c r="AQ42" s="22">
        <v>-0.0057591</v>
      </c>
      <c r="AR42" s="22">
        <v>0.00065253</v>
      </c>
      <c r="AS42" s="37">
        <v>0</v>
      </c>
    </row>
    <row r="43" spans="1:45" ht="12.75">
      <c r="A43" s="9" t="s">
        <v>53</v>
      </c>
      <c r="B43" s="22">
        <v>-0.034506</v>
      </c>
      <c r="C43" s="22">
        <v>0.0039544</v>
      </c>
      <c r="D43" s="22">
        <v>0.0079442</v>
      </c>
      <c r="E43" s="22">
        <v>0.012878</v>
      </c>
      <c r="F43" s="22">
        <v>0.0061368</v>
      </c>
      <c r="G43" s="22">
        <v>0.0090117</v>
      </c>
      <c r="H43" s="22">
        <v>0.0076288</v>
      </c>
      <c r="I43" s="22">
        <v>0.012953</v>
      </c>
      <c r="J43" s="22">
        <v>0.012643</v>
      </c>
      <c r="K43" s="22">
        <v>0.011639</v>
      </c>
      <c r="L43" s="22">
        <v>0.013498</v>
      </c>
      <c r="M43" s="22">
        <v>0.010531</v>
      </c>
      <c r="N43" s="22">
        <v>0.012368</v>
      </c>
      <c r="O43" s="22">
        <v>0.011604</v>
      </c>
      <c r="P43" s="22">
        <v>0.010173</v>
      </c>
      <c r="Q43" s="22">
        <v>0.0098401</v>
      </c>
      <c r="R43" s="22">
        <v>0.01146</v>
      </c>
      <c r="S43" s="22">
        <v>0.010286</v>
      </c>
      <c r="T43" s="22">
        <v>0.0065082</v>
      </c>
      <c r="U43" s="22">
        <v>0.0037006</v>
      </c>
      <c r="V43" s="37">
        <v>0</v>
      </c>
      <c r="W43" s="1"/>
      <c r="X43" s="10" t="s">
        <v>53</v>
      </c>
      <c r="Y43" s="22">
        <v>0.004195</v>
      </c>
      <c r="Z43" s="22">
        <v>0.010026</v>
      </c>
      <c r="AA43" s="22">
        <v>0.014945</v>
      </c>
      <c r="AB43" s="22">
        <v>0.012669</v>
      </c>
      <c r="AC43" s="22">
        <v>0.017972</v>
      </c>
      <c r="AD43" s="22">
        <v>0.015056</v>
      </c>
      <c r="AE43" s="22">
        <v>0.0084423</v>
      </c>
      <c r="AF43" s="22">
        <v>0.011291</v>
      </c>
      <c r="AG43" s="22">
        <v>0.0083555</v>
      </c>
      <c r="AH43" s="22">
        <v>0.013302</v>
      </c>
      <c r="AI43" s="22">
        <v>0.018363</v>
      </c>
      <c r="AJ43" s="22">
        <v>0.013213</v>
      </c>
      <c r="AK43" s="22">
        <v>0.0114</v>
      </c>
      <c r="AL43" s="22">
        <v>0.012747</v>
      </c>
      <c r="AM43" s="22">
        <v>0.0095364</v>
      </c>
      <c r="AN43" s="22">
        <v>0.0076594</v>
      </c>
      <c r="AO43" s="22">
        <v>0.007162</v>
      </c>
      <c r="AP43" s="22">
        <v>0.0051113</v>
      </c>
      <c r="AQ43" s="22">
        <v>0.0053172</v>
      </c>
      <c r="AR43" s="22">
        <v>0.0071092</v>
      </c>
      <c r="AS43" s="37">
        <v>0</v>
      </c>
    </row>
    <row r="44" spans="1:45" ht="12.75">
      <c r="A44" s="9" t="s">
        <v>54</v>
      </c>
      <c r="B44" s="22">
        <v>-0.0043986</v>
      </c>
      <c r="C44" s="22">
        <v>-0.0059302</v>
      </c>
      <c r="D44" s="22">
        <v>-0.0052975</v>
      </c>
      <c r="E44" s="22">
        <v>-0.0020268</v>
      </c>
      <c r="F44" s="22">
        <v>-0.0047981</v>
      </c>
      <c r="G44" s="22">
        <v>0.0024813</v>
      </c>
      <c r="H44" s="22">
        <v>-0.00064769</v>
      </c>
      <c r="I44" s="22">
        <v>0.0019144</v>
      </c>
      <c r="J44" s="22">
        <v>-0.0004146</v>
      </c>
      <c r="K44" s="22">
        <v>-0.0014724</v>
      </c>
      <c r="L44" s="22">
        <v>-0.00020806</v>
      </c>
      <c r="M44" s="22">
        <v>-0.00091594</v>
      </c>
      <c r="N44" s="22">
        <v>-0.00081528</v>
      </c>
      <c r="O44" s="22">
        <v>0.0026727</v>
      </c>
      <c r="P44" s="22">
        <v>0.0020656</v>
      </c>
      <c r="Q44" s="22">
        <v>0.0027164</v>
      </c>
      <c r="R44" s="22">
        <v>0.00068333</v>
      </c>
      <c r="S44" s="22">
        <v>0.0020894</v>
      </c>
      <c r="T44" s="22">
        <v>-0.0009535</v>
      </c>
      <c r="U44" s="22">
        <v>0.00025069</v>
      </c>
      <c r="V44" s="37">
        <v>0</v>
      </c>
      <c r="W44" s="1"/>
      <c r="X44" s="10" t="s">
        <v>54</v>
      </c>
      <c r="Y44" s="22">
        <v>-0.0020946</v>
      </c>
      <c r="Z44" s="22">
        <v>-0.0046775</v>
      </c>
      <c r="AA44" s="22">
        <v>-0.0088624</v>
      </c>
      <c r="AB44" s="22">
        <v>-0.0065481</v>
      </c>
      <c r="AC44" s="22">
        <v>-0.0053463</v>
      </c>
      <c r="AD44" s="22">
        <v>-0.0023299</v>
      </c>
      <c r="AE44" s="22">
        <v>-0.0035449</v>
      </c>
      <c r="AF44" s="22">
        <v>-0.0035506</v>
      </c>
      <c r="AG44" s="22">
        <v>-0.0059727</v>
      </c>
      <c r="AH44" s="22">
        <v>-0.0085993</v>
      </c>
      <c r="AI44" s="22">
        <v>-0.0057863</v>
      </c>
      <c r="AJ44" s="22">
        <v>-0.0050577</v>
      </c>
      <c r="AK44" s="22">
        <v>-0.0082417</v>
      </c>
      <c r="AL44" s="22">
        <v>-0.0060454</v>
      </c>
      <c r="AM44" s="22">
        <v>-0.0047745</v>
      </c>
      <c r="AN44" s="22">
        <v>-0.0036307</v>
      </c>
      <c r="AO44" s="22">
        <v>-0.0047799</v>
      </c>
      <c r="AP44" s="22">
        <v>-0.0026581</v>
      </c>
      <c r="AQ44" s="22">
        <v>-0.003506</v>
      </c>
      <c r="AR44" s="22">
        <v>-0.0013964</v>
      </c>
      <c r="AS44" s="37">
        <v>0</v>
      </c>
    </row>
    <row r="45" spans="1:45" ht="12.75">
      <c r="A45" s="9" t="s">
        <v>55</v>
      </c>
      <c r="B45" s="22">
        <v>0.0011654</v>
      </c>
      <c r="C45" s="22">
        <v>-0.0048647</v>
      </c>
      <c r="D45" s="22">
        <v>-0.02116</v>
      </c>
      <c r="E45" s="22">
        <v>-0.024413</v>
      </c>
      <c r="F45" s="22">
        <v>-0.012285</v>
      </c>
      <c r="G45" s="22">
        <v>-0.020676</v>
      </c>
      <c r="H45" s="22">
        <v>-0.017309</v>
      </c>
      <c r="I45" s="22">
        <v>-0.028232</v>
      </c>
      <c r="J45" s="22">
        <v>-0.026569</v>
      </c>
      <c r="K45" s="22">
        <v>-0.024396</v>
      </c>
      <c r="L45" s="22">
        <v>-0.02503</v>
      </c>
      <c r="M45" s="22">
        <v>-0.021111</v>
      </c>
      <c r="N45" s="22">
        <v>-0.026342</v>
      </c>
      <c r="O45" s="22">
        <v>-0.025829</v>
      </c>
      <c r="P45" s="22">
        <v>-0.022846</v>
      </c>
      <c r="Q45" s="22">
        <v>-0.024702</v>
      </c>
      <c r="R45" s="22">
        <v>-0.025911</v>
      </c>
      <c r="S45" s="22">
        <v>-0.025155</v>
      </c>
      <c r="T45" s="22">
        <v>-0.0194</v>
      </c>
      <c r="U45" s="22">
        <v>-0.020363</v>
      </c>
      <c r="V45" s="37">
        <v>0</v>
      </c>
      <c r="W45" s="1"/>
      <c r="X45" s="10" t="s">
        <v>55</v>
      </c>
      <c r="Y45" s="22">
        <v>-0.016904</v>
      </c>
      <c r="Z45" s="22">
        <v>-0.016071</v>
      </c>
      <c r="AA45" s="22">
        <v>-0.022424</v>
      </c>
      <c r="AB45" s="22">
        <v>-0.018894</v>
      </c>
      <c r="AC45" s="22">
        <v>-0.023011</v>
      </c>
      <c r="AD45" s="22">
        <v>-0.019557</v>
      </c>
      <c r="AE45" s="22">
        <v>-0.013236</v>
      </c>
      <c r="AF45" s="22">
        <v>-0.022003</v>
      </c>
      <c r="AG45" s="22">
        <v>-0.016165</v>
      </c>
      <c r="AH45" s="22">
        <v>-0.024374</v>
      </c>
      <c r="AI45" s="22">
        <v>-0.026869</v>
      </c>
      <c r="AJ45" s="22">
        <v>-0.017182</v>
      </c>
      <c r="AK45" s="22">
        <v>-0.017066</v>
      </c>
      <c r="AL45" s="22">
        <v>-0.018526</v>
      </c>
      <c r="AM45" s="22">
        <v>-0.016033</v>
      </c>
      <c r="AN45" s="22">
        <v>-0.014775</v>
      </c>
      <c r="AO45" s="22">
        <v>-0.019154</v>
      </c>
      <c r="AP45" s="22">
        <v>-0.013346</v>
      </c>
      <c r="AQ45" s="22">
        <v>-0.011827</v>
      </c>
      <c r="AR45" s="22">
        <v>-0.012949</v>
      </c>
      <c r="AS45" s="37">
        <v>0</v>
      </c>
    </row>
    <row r="46" spans="1:45" ht="13.5" thickBot="1">
      <c r="A46" s="12" t="s">
        <v>56</v>
      </c>
      <c r="B46" s="24">
        <v>-0.003671</v>
      </c>
      <c r="C46" s="24">
        <v>0.0015403</v>
      </c>
      <c r="D46" s="24">
        <v>0.0015073</v>
      </c>
      <c r="E46" s="24">
        <v>0.0014485</v>
      </c>
      <c r="F46" s="24">
        <v>-0.0011766</v>
      </c>
      <c r="G46" s="24">
        <v>0.00011826</v>
      </c>
      <c r="H46" s="24">
        <v>-0.0010033</v>
      </c>
      <c r="I46" s="24">
        <v>0.0013904</v>
      </c>
      <c r="J46" s="24">
        <v>-0.00010257</v>
      </c>
      <c r="K46" s="24">
        <v>0.0011289</v>
      </c>
      <c r="L46" s="24">
        <v>0.00044798</v>
      </c>
      <c r="M46" s="24">
        <v>-7.3588E-05</v>
      </c>
      <c r="N46" s="24">
        <v>-0.00036922</v>
      </c>
      <c r="O46" s="24">
        <v>0.0003019</v>
      </c>
      <c r="P46" s="24">
        <v>-0.0011132</v>
      </c>
      <c r="Q46" s="24">
        <v>0.00042451</v>
      </c>
      <c r="R46" s="24">
        <v>0.00028274</v>
      </c>
      <c r="S46" s="24">
        <v>-0.00099412</v>
      </c>
      <c r="T46" s="24">
        <v>-9.4708E-05</v>
      </c>
      <c r="U46" s="24">
        <v>-0.0020569</v>
      </c>
      <c r="V46" s="38">
        <v>0</v>
      </c>
      <c r="W46" s="1"/>
      <c r="X46" s="11" t="s">
        <v>56</v>
      </c>
      <c r="Y46" s="24">
        <v>-0.0039654</v>
      </c>
      <c r="Z46" s="24">
        <v>0.00067397</v>
      </c>
      <c r="AA46" s="24">
        <v>0.00072604</v>
      </c>
      <c r="AB46" s="24">
        <v>0.00016907</v>
      </c>
      <c r="AC46" s="24">
        <v>0.0007291</v>
      </c>
      <c r="AD46" s="24">
        <v>0.00032051</v>
      </c>
      <c r="AE46" s="24">
        <v>0.00091249</v>
      </c>
      <c r="AF46" s="24">
        <v>-0.00027333</v>
      </c>
      <c r="AG46" s="24">
        <v>-0.00056979</v>
      </c>
      <c r="AH46" s="24">
        <v>0.0013056</v>
      </c>
      <c r="AI46" s="24">
        <v>0.00042831</v>
      </c>
      <c r="AJ46" s="24">
        <v>-0.00013188</v>
      </c>
      <c r="AK46" s="24">
        <v>0.0025363</v>
      </c>
      <c r="AL46" s="24">
        <v>0.00018394</v>
      </c>
      <c r="AM46" s="24">
        <v>-0.00071691</v>
      </c>
      <c r="AN46" s="24">
        <v>0.00085757</v>
      </c>
      <c r="AO46" s="24">
        <v>2.2097E-05</v>
      </c>
      <c r="AP46" s="24">
        <v>0.0014188</v>
      </c>
      <c r="AQ46" s="24">
        <v>0.0015099</v>
      </c>
      <c r="AR46" s="24">
        <v>-0.0027172</v>
      </c>
      <c r="AS46" s="38">
        <v>0</v>
      </c>
    </row>
    <row r="47" spans="1:45" ht="12.75">
      <c r="A47" s="10" t="s">
        <v>58</v>
      </c>
      <c r="B47" s="101">
        <v>1.4593013573169882</v>
      </c>
      <c r="C47" s="101">
        <v>-0.14563856962023888</v>
      </c>
      <c r="D47" s="101">
        <v>-0.15217172265268278</v>
      </c>
      <c r="E47" s="101">
        <v>-0.26844077437945235</v>
      </c>
      <c r="F47" s="101">
        <v>-0.401082503129961</v>
      </c>
      <c r="G47" s="101">
        <v>-0.5379465407123696</v>
      </c>
      <c r="H47" s="101">
        <v>-0.3721995655026847</v>
      </c>
      <c r="I47" s="101">
        <v>-0.33858699958359656</v>
      </c>
      <c r="J47" s="101">
        <v>-0.3048188845632226</v>
      </c>
      <c r="K47" s="101">
        <v>-0.23592439428141598</v>
      </c>
      <c r="L47" s="101">
        <v>-0.25582468493882027</v>
      </c>
      <c r="M47" s="101">
        <v>-0.3359811937256765</v>
      </c>
      <c r="N47" s="101">
        <v>-0.30290415070165627</v>
      </c>
      <c r="O47" s="101">
        <v>-0.4060855887647588</v>
      </c>
      <c r="P47" s="101">
        <v>-0.3959469334345393</v>
      </c>
      <c r="Q47" s="101">
        <v>-0.3783253584772827</v>
      </c>
      <c r="R47" s="101">
        <v>-0.2072772000223632</v>
      </c>
      <c r="S47" s="101">
        <v>-0.34557346358686275</v>
      </c>
      <c r="T47" s="101">
        <v>-0.24987342526676848</v>
      </c>
      <c r="U47" s="102">
        <v>-0.04201685443419351</v>
      </c>
      <c r="V47" s="5"/>
      <c r="X47" s="10" t="s">
        <v>58</v>
      </c>
      <c r="Y47" s="101">
        <v>-0.488106603245811</v>
      </c>
      <c r="Z47" s="101">
        <v>-0.15733140719820718</v>
      </c>
      <c r="AA47" s="101">
        <v>0.023835844408244156</v>
      </c>
      <c r="AB47" s="101">
        <v>-0.12899714277452975</v>
      </c>
      <c r="AC47" s="101">
        <v>-0.15563689671359573</v>
      </c>
      <c r="AD47" s="101">
        <v>-0.2602481344999327</v>
      </c>
      <c r="AE47" s="101">
        <v>-0.23266952139841204</v>
      </c>
      <c r="AF47" s="101">
        <v>-0.17943646309058417</v>
      </c>
      <c r="AG47" s="101">
        <v>-0.0742150621868469</v>
      </c>
      <c r="AH47" s="101">
        <v>0.018168988310282908</v>
      </c>
      <c r="AI47" s="101">
        <v>-0.10141489048728673</v>
      </c>
      <c r="AJ47" s="101">
        <v>-0.17778726171810177</v>
      </c>
      <c r="AK47" s="101">
        <v>-0.04751939809296599</v>
      </c>
      <c r="AL47" s="101">
        <v>-0.12411879462791307</v>
      </c>
      <c r="AM47" s="101">
        <v>-0.18017633126747928</v>
      </c>
      <c r="AN47" s="101">
        <v>-0.18992883073098715</v>
      </c>
      <c r="AO47" s="101">
        <v>-0.10483686493189646</v>
      </c>
      <c r="AP47" s="101">
        <v>-0.2782476218750639</v>
      </c>
      <c r="AQ47" s="101">
        <v>-0.1947265985475647</v>
      </c>
      <c r="AR47" s="102">
        <v>-0.19396582311962285</v>
      </c>
      <c r="AS47" s="5"/>
    </row>
    <row r="48" spans="1:45" ht="13.5" thickBot="1">
      <c r="A48" s="11" t="s">
        <v>59</v>
      </c>
      <c r="B48" s="103">
        <v>-0.19179121682772413</v>
      </c>
      <c r="C48" s="103">
        <v>0.07022897288890297</v>
      </c>
      <c r="D48" s="103">
        <v>0.28503730387941273</v>
      </c>
      <c r="E48" s="103">
        <v>0.3735553489670557</v>
      </c>
      <c r="F48" s="103">
        <v>0.16819880906873855</v>
      </c>
      <c r="G48" s="103">
        <v>0.2944974000171181</v>
      </c>
      <c r="H48" s="103">
        <v>0.2519640269023813</v>
      </c>
      <c r="I48" s="103">
        <v>0.4458217294868809</v>
      </c>
      <c r="J48" s="103">
        <v>0.42409049619004185</v>
      </c>
      <c r="K48" s="103">
        <v>0.3948849918541613</v>
      </c>
      <c r="L48" s="103">
        <v>0.4234451786380437</v>
      </c>
      <c r="M48" s="103">
        <v>0.3545968442529199</v>
      </c>
      <c r="N48" s="103">
        <v>0.4553922582266536</v>
      </c>
      <c r="O48" s="103">
        <v>0.43485366102071754</v>
      </c>
      <c r="P48" s="103">
        <v>0.377144744491625</v>
      </c>
      <c r="Q48" s="103">
        <v>0.40051681510079085</v>
      </c>
      <c r="R48" s="103">
        <v>0.4065173351555581</v>
      </c>
      <c r="S48" s="103">
        <v>0.3850308045250273</v>
      </c>
      <c r="T48" s="103">
        <v>0.26803429051934063</v>
      </c>
      <c r="U48" s="104">
        <v>0.6432385683408919</v>
      </c>
      <c r="V48" s="6"/>
      <c r="X48" s="11" t="s">
        <v>59</v>
      </c>
      <c r="Y48" s="103">
        <v>0.5961269712825814</v>
      </c>
      <c r="Z48" s="103">
        <v>0.2558058894208771</v>
      </c>
      <c r="AA48" s="103">
        <v>0.3908986978473554</v>
      </c>
      <c r="AB48" s="103">
        <v>0.33726320382836644</v>
      </c>
      <c r="AC48" s="103">
        <v>0.37592854564859035</v>
      </c>
      <c r="AD48" s="103">
        <v>0.34794993415962766</v>
      </c>
      <c r="AE48" s="103">
        <v>0.23652578158659932</v>
      </c>
      <c r="AF48" s="103">
        <v>0.39370868435552037</v>
      </c>
      <c r="AG48" s="103">
        <v>0.3089108867554378</v>
      </c>
      <c r="AH48" s="103">
        <v>0.4403381805239714</v>
      </c>
      <c r="AI48" s="103">
        <v>0.5078371513124509</v>
      </c>
      <c r="AJ48" s="103">
        <v>0.3484340834336697</v>
      </c>
      <c r="AK48" s="103">
        <v>0.3415706036456152</v>
      </c>
      <c r="AL48" s="103">
        <v>0.33571186708517137</v>
      </c>
      <c r="AM48" s="103">
        <v>0.24452239383545019</v>
      </c>
      <c r="AN48" s="103">
        <v>0.20573944363753355</v>
      </c>
      <c r="AO48" s="103">
        <v>0.27198265738519883</v>
      </c>
      <c r="AP48" s="103">
        <v>0.12648349012627141</v>
      </c>
      <c r="AQ48" s="103">
        <v>0.13547487799858565</v>
      </c>
      <c r="AR48" s="104">
        <v>0.39160029867751156</v>
      </c>
      <c r="AS48" s="6"/>
    </row>
    <row r="49" spans="1:27" ht="13.5" thickBot="1">
      <c r="A49" s="117" t="s">
        <v>124</v>
      </c>
      <c r="B49" s="118"/>
      <c r="C49" s="119">
        <v>0</v>
      </c>
      <c r="D49" s="120"/>
      <c r="X49" s="117" t="s">
        <v>124</v>
      </c>
      <c r="Y49" s="118"/>
      <c r="Z49" s="119">
        <v>14.4391</v>
      </c>
      <c r="AA49" s="120"/>
    </row>
  </sheetData>
  <mergeCells count="30">
    <mergeCell ref="A6:B6"/>
    <mergeCell ref="A5:B5"/>
    <mergeCell ref="C6:E6"/>
    <mergeCell ref="X49:Y49"/>
    <mergeCell ref="Z49:AA49"/>
    <mergeCell ref="C7:E7"/>
    <mergeCell ref="B9:U9"/>
    <mergeCell ref="Y9:AR9"/>
    <mergeCell ref="A7:B7"/>
    <mergeCell ref="F7:H7"/>
    <mergeCell ref="I7:K7"/>
    <mergeCell ref="A49:B49"/>
    <mergeCell ref="C49:D49"/>
    <mergeCell ref="C1:K1"/>
    <mergeCell ref="C2:E2"/>
    <mergeCell ref="C4:E4"/>
    <mergeCell ref="I2:K2"/>
    <mergeCell ref="F4:H4"/>
    <mergeCell ref="A1:B1"/>
    <mergeCell ref="A2:B2"/>
    <mergeCell ref="A4:B4"/>
    <mergeCell ref="A3:B3"/>
    <mergeCell ref="I4:K4"/>
    <mergeCell ref="F2:H2"/>
    <mergeCell ref="F5:H5"/>
    <mergeCell ref="F6:H6"/>
    <mergeCell ref="I6:K6"/>
    <mergeCell ref="I5:K5"/>
    <mergeCell ref="C3:K3"/>
    <mergeCell ref="C5:E5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7" t="s">
        <v>0</v>
      </c>
      <c r="B1" s="113" t="s">
        <v>131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21"/>
      <c r="V1" s="4" t="s">
        <v>57</v>
      </c>
      <c r="X1" s="7" t="s">
        <v>0</v>
      </c>
      <c r="Y1" s="113" t="s">
        <v>137</v>
      </c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21"/>
      <c r="AS1" s="4" t="s">
        <v>57</v>
      </c>
    </row>
    <row r="2" spans="1:45" ht="12.75">
      <c r="A2" s="8" t="s">
        <v>61</v>
      </c>
      <c r="B2" s="19">
        <f>'Original data'!B10</f>
        <v>0</v>
      </c>
      <c r="C2" s="20">
        <f>'Original data'!C10</f>
        <v>0</v>
      </c>
      <c r="D2" s="20">
        <f>'Original data'!D10</f>
        <v>0</v>
      </c>
      <c r="E2" s="20">
        <f>'Original data'!E10</f>
        <v>0</v>
      </c>
      <c r="F2" s="20">
        <f>'Original data'!F10</f>
        <v>0</v>
      </c>
      <c r="G2" s="20">
        <f>'Original data'!G10</f>
        <v>0</v>
      </c>
      <c r="H2" s="20">
        <f>'Original data'!H10</f>
        <v>0</v>
      </c>
      <c r="I2" s="20">
        <f>'Original data'!I10</f>
        <v>0</v>
      </c>
      <c r="J2" s="20">
        <f>'Original data'!J10</f>
        <v>0</v>
      </c>
      <c r="K2" s="20">
        <f>'Original data'!K10</f>
        <v>0</v>
      </c>
      <c r="L2" s="20">
        <f>'Original data'!L10</f>
        <v>0</v>
      </c>
      <c r="M2" s="20">
        <f>'Original data'!M10</f>
        <v>0</v>
      </c>
      <c r="N2" s="20">
        <f>'Original data'!N10</f>
        <v>0</v>
      </c>
      <c r="O2" s="20">
        <f>'Original data'!O10</f>
        <v>0</v>
      </c>
      <c r="P2" s="20">
        <f>'Original data'!P10</f>
        <v>0</v>
      </c>
      <c r="Q2" s="20">
        <f>'Original data'!Q10</f>
        <v>0</v>
      </c>
      <c r="R2" s="20">
        <f>'Original data'!R10</f>
        <v>0</v>
      </c>
      <c r="S2" s="20">
        <f>'Original data'!S10</f>
        <v>0</v>
      </c>
      <c r="T2" s="20">
        <f>'Original data'!T10</f>
        <v>0</v>
      </c>
      <c r="U2" s="21">
        <f>'Original data'!U10</f>
        <v>0</v>
      </c>
      <c r="V2" s="34">
        <f>'Original data'!V10</f>
        <v>0</v>
      </c>
      <c r="W2" s="30"/>
      <c r="X2" s="33" t="str">
        <f>'Original data'!X10</f>
        <v>C1</v>
      </c>
      <c r="Y2" s="19">
        <f>'Original data'!Y10</f>
        <v>0</v>
      </c>
      <c r="Z2" s="20">
        <f>'Original data'!Z10</f>
        <v>0</v>
      </c>
      <c r="AA2" s="20">
        <f>'Original data'!AA10</f>
        <v>0</v>
      </c>
      <c r="AB2" s="20">
        <f>'Original data'!AB10</f>
        <v>0</v>
      </c>
      <c r="AC2" s="20">
        <f>'Original data'!AC10</f>
        <v>0</v>
      </c>
      <c r="AD2" s="20">
        <f>'Original data'!AD10</f>
        <v>0</v>
      </c>
      <c r="AE2" s="20">
        <f>'Original data'!AE10</f>
        <v>0</v>
      </c>
      <c r="AF2" s="20">
        <f>'Original data'!AF10</f>
        <v>0</v>
      </c>
      <c r="AG2" s="20">
        <f>'Original data'!AG10</f>
        <v>0</v>
      </c>
      <c r="AH2" s="20">
        <f>'Original data'!AH10</f>
        <v>0</v>
      </c>
      <c r="AI2" s="20">
        <f>'Original data'!AI10</f>
        <v>0</v>
      </c>
      <c r="AJ2" s="20">
        <f>'Original data'!AJ10</f>
        <v>0</v>
      </c>
      <c r="AK2" s="20">
        <f>'Original data'!AK10</f>
        <v>0</v>
      </c>
      <c r="AL2" s="20">
        <f>'Original data'!AL10</f>
        <v>0</v>
      </c>
      <c r="AM2" s="20">
        <f>'Original data'!AM10</f>
        <v>0</v>
      </c>
      <c r="AN2" s="20">
        <f>'Original data'!AN10</f>
        <v>0</v>
      </c>
      <c r="AO2" s="20">
        <f>'Original data'!AO10</f>
        <v>0</v>
      </c>
      <c r="AP2" s="20">
        <f>'Original data'!AP10</f>
        <v>0</v>
      </c>
      <c r="AQ2" s="20">
        <f>'Original data'!AQ10</f>
        <v>0</v>
      </c>
      <c r="AR2" s="21">
        <f>'Original data'!AR10</f>
        <v>0</v>
      </c>
      <c r="AS2" s="21">
        <f>'Original data'!AS10</f>
        <v>0</v>
      </c>
    </row>
    <row r="3" spans="1:45" ht="13.5" thickBot="1">
      <c r="A3" s="31" t="s">
        <v>60</v>
      </c>
      <c r="B3" s="23">
        <f>'Original data'!B11</f>
        <v>0</v>
      </c>
      <c r="C3" s="24">
        <f>'Original data'!C11</f>
        <v>0</v>
      </c>
      <c r="D3" s="24">
        <f>'Original data'!D11</f>
        <v>0</v>
      </c>
      <c r="E3" s="24">
        <f>'Original data'!E11</f>
        <v>0</v>
      </c>
      <c r="F3" s="24">
        <f>'Original data'!F11</f>
        <v>0</v>
      </c>
      <c r="G3" s="24">
        <f>'Original data'!G11</f>
        <v>0</v>
      </c>
      <c r="H3" s="24">
        <f>'Original data'!H11</f>
        <v>0</v>
      </c>
      <c r="I3" s="24">
        <f>'Original data'!I11</f>
        <v>0</v>
      </c>
      <c r="J3" s="24">
        <f>'Original data'!J11</f>
        <v>0</v>
      </c>
      <c r="K3" s="24">
        <f>'Original data'!K11</f>
        <v>0</v>
      </c>
      <c r="L3" s="24">
        <f>'Original data'!L11</f>
        <v>0</v>
      </c>
      <c r="M3" s="24">
        <f>'Original data'!M11</f>
        <v>0</v>
      </c>
      <c r="N3" s="24">
        <f>'Original data'!N11</f>
        <v>0</v>
      </c>
      <c r="O3" s="24">
        <f>'Original data'!O11</f>
        <v>0</v>
      </c>
      <c r="P3" s="24">
        <f>'Original data'!P11</f>
        <v>0</v>
      </c>
      <c r="Q3" s="24">
        <f>'Original data'!Q11</f>
        <v>0</v>
      </c>
      <c r="R3" s="24">
        <f>'Original data'!R11</f>
        <v>0</v>
      </c>
      <c r="S3" s="24">
        <f>'Original data'!S11</f>
        <v>0</v>
      </c>
      <c r="T3" s="24">
        <f>'Original data'!T11</f>
        <v>0</v>
      </c>
      <c r="U3" s="25">
        <f>'Original data'!U11</f>
        <v>0</v>
      </c>
      <c r="V3" s="35">
        <f>'Original data'!V11</f>
        <v>0</v>
      </c>
      <c r="W3" s="30"/>
      <c r="X3" s="32" t="str">
        <f>'Original data'!X11</f>
        <v>Angle (mrad)</v>
      </c>
      <c r="Y3" s="23">
        <f>'Original data'!Y11</f>
        <v>0</v>
      </c>
      <c r="Z3" s="24">
        <f>'Original data'!Z11</f>
        <v>0</v>
      </c>
      <c r="AA3" s="24">
        <f>'Original data'!AA11</f>
        <v>0</v>
      </c>
      <c r="AB3" s="24">
        <f>'Original data'!AB11</f>
        <v>0</v>
      </c>
      <c r="AC3" s="24">
        <f>'Original data'!AC11</f>
        <v>0</v>
      </c>
      <c r="AD3" s="24">
        <f>'Original data'!AD11</f>
        <v>0</v>
      </c>
      <c r="AE3" s="24">
        <f>'Original data'!AE11</f>
        <v>0</v>
      </c>
      <c r="AF3" s="24">
        <f>'Original data'!AF11</f>
        <v>0</v>
      </c>
      <c r="AG3" s="24">
        <f>'Original data'!AG11</f>
        <v>0</v>
      </c>
      <c r="AH3" s="24">
        <f>'Original data'!AH11</f>
        <v>0</v>
      </c>
      <c r="AI3" s="24">
        <f>'Original data'!AI11</f>
        <v>0</v>
      </c>
      <c r="AJ3" s="24">
        <f>'Original data'!AJ11</f>
        <v>0</v>
      </c>
      <c r="AK3" s="24">
        <f>'Original data'!AK11</f>
        <v>0</v>
      </c>
      <c r="AL3" s="24">
        <f>'Original data'!AL11</f>
        <v>0</v>
      </c>
      <c r="AM3" s="24">
        <f>'Original data'!AM11</f>
        <v>0</v>
      </c>
      <c r="AN3" s="24">
        <f>'Original data'!AN11</f>
        <v>0</v>
      </c>
      <c r="AO3" s="24">
        <f>'Original data'!AO11</f>
        <v>0</v>
      </c>
      <c r="AP3" s="24">
        <f>'Original data'!AP11</f>
        <v>0</v>
      </c>
      <c r="AQ3" s="24">
        <f>'Original data'!AQ11</f>
        <v>0</v>
      </c>
      <c r="AR3" s="25">
        <f>'Original data'!AR11</f>
        <v>0</v>
      </c>
      <c r="AS3" s="25">
        <f>'Original data'!AS11</f>
        <v>0</v>
      </c>
    </row>
    <row r="4" spans="1:45" ht="13.5" thickBot="1">
      <c r="A4" s="13" t="s">
        <v>2</v>
      </c>
      <c r="B4" s="14" t="str">
        <f>'Original data'!B12</f>
        <v>Position 1</v>
      </c>
      <c r="C4" s="14" t="str">
        <f>'Original data'!C12</f>
        <v>Position 2</v>
      </c>
      <c r="D4" s="14" t="str">
        <f>'Original data'!D12</f>
        <v>Position 3</v>
      </c>
      <c r="E4" s="14" t="str">
        <f>'Original data'!E12</f>
        <v>Position 4</v>
      </c>
      <c r="F4" s="14" t="str">
        <f>'Original data'!F12</f>
        <v>Position 5</v>
      </c>
      <c r="G4" s="14" t="str">
        <f>'Original data'!G12</f>
        <v>Position 6</v>
      </c>
      <c r="H4" s="14" t="str">
        <f>'Original data'!H12</f>
        <v>Position 7</v>
      </c>
      <c r="I4" s="14" t="str">
        <f>'Original data'!I12</f>
        <v>Position 8</v>
      </c>
      <c r="J4" s="14" t="str">
        <f>'Original data'!J12</f>
        <v>Position 9</v>
      </c>
      <c r="K4" s="14" t="str">
        <f>'Original data'!K12</f>
        <v>Position 10</v>
      </c>
      <c r="L4" s="14" t="str">
        <f>'Original data'!L12</f>
        <v>Position 11</v>
      </c>
      <c r="M4" s="14" t="str">
        <f>'Original data'!M12</f>
        <v>Position 12</v>
      </c>
      <c r="N4" s="14" t="str">
        <f>'Original data'!N12</f>
        <v>Position 13</v>
      </c>
      <c r="O4" s="14" t="str">
        <f>'Original data'!O12</f>
        <v>Position 14</v>
      </c>
      <c r="P4" s="14" t="str">
        <f>'Original data'!P12</f>
        <v>Position 15</v>
      </c>
      <c r="Q4" s="14" t="str">
        <f>'Original data'!Q12</f>
        <v>Position 16</v>
      </c>
      <c r="R4" s="14" t="str">
        <f>'Original data'!R12</f>
        <v>Position 17</v>
      </c>
      <c r="S4" s="14" t="str">
        <f>'Original data'!S12</f>
        <v>Position 18</v>
      </c>
      <c r="T4" s="14" t="str">
        <f>'Original data'!T12</f>
        <v>Position 19</v>
      </c>
      <c r="U4" s="15" t="str">
        <f>'Original data'!U12</f>
        <v>Position 20</v>
      </c>
      <c r="V4" s="39">
        <f>'Original data'!V12</f>
        <v>0</v>
      </c>
      <c r="X4" s="13" t="str">
        <f>'Original data'!X12</f>
        <v>Multipoles</v>
      </c>
      <c r="Y4" s="14" t="str">
        <f>'Original data'!Y12</f>
        <v>Position 1</v>
      </c>
      <c r="Z4" s="14" t="str">
        <f>'Original data'!Z12</f>
        <v>Position 2</v>
      </c>
      <c r="AA4" s="14" t="str">
        <f>'Original data'!AA12</f>
        <v>Position 3</v>
      </c>
      <c r="AB4" s="14" t="str">
        <f>'Original data'!AB12</f>
        <v>Position 4</v>
      </c>
      <c r="AC4" s="14" t="str">
        <f>'Original data'!AC12</f>
        <v>Position 5</v>
      </c>
      <c r="AD4" s="14" t="str">
        <f>'Original data'!AD12</f>
        <v>Position 6</v>
      </c>
      <c r="AE4" s="14" t="str">
        <f>'Original data'!AE12</f>
        <v>Position 7</v>
      </c>
      <c r="AF4" s="14" t="str">
        <f>'Original data'!AF12</f>
        <v>Position 8</v>
      </c>
      <c r="AG4" s="14" t="str">
        <f>'Original data'!AG12</f>
        <v>Position 9</v>
      </c>
      <c r="AH4" s="14" t="str">
        <f>'Original data'!AH12</f>
        <v>Position 10</v>
      </c>
      <c r="AI4" s="14" t="str">
        <f>'Original data'!AI12</f>
        <v>Position 11</v>
      </c>
      <c r="AJ4" s="14" t="str">
        <f>'Original data'!AJ12</f>
        <v>Position 12</v>
      </c>
      <c r="AK4" s="14" t="str">
        <f>'Original data'!AK12</f>
        <v>Position 13</v>
      </c>
      <c r="AL4" s="14" t="str">
        <f>'Original data'!AL12</f>
        <v>Position 14</v>
      </c>
      <c r="AM4" s="14" t="str">
        <f>'Original data'!AM12</f>
        <v>Position 15</v>
      </c>
      <c r="AN4" s="14" t="str">
        <f>'Original data'!AN12</f>
        <v>Position 16</v>
      </c>
      <c r="AO4" s="14" t="str">
        <f>'Original data'!AO12</f>
        <v>Position 17</v>
      </c>
      <c r="AP4" s="14" t="str">
        <f>'Original data'!AP12</f>
        <v>Position 18</v>
      </c>
      <c r="AQ4" s="14" t="str">
        <f>'Original data'!AQ12</f>
        <v>Position 19</v>
      </c>
      <c r="AR4" s="15" t="str">
        <f>'Original data'!AR12</f>
        <v>Position 20</v>
      </c>
      <c r="AS4" s="40">
        <f>'Original data'!AS12</f>
        <v>0</v>
      </c>
    </row>
    <row r="5" spans="1:46" ht="12.75">
      <c r="A5" s="9" t="s">
        <v>23</v>
      </c>
      <c r="B5" s="27">
        <f>'Original data'!B13</f>
        <v>0</v>
      </c>
      <c r="C5" s="27">
        <f>'Original data'!C13</f>
        <v>0</v>
      </c>
      <c r="D5" s="27">
        <f>'Original data'!D13</f>
        <v>0</v>
      </c>
      <c r="E5" s="27">
        <f>'Original data'!E13</f>
        <v>0</v>
      </c>
      <c r="F5" s="27">
        <f>'Original data'!F13</f>
        <v>0</v>
      </c>
      <c r="G5" s="27">
        <f>'Original data'!G13</f>
        <v>0</v>
      </c>
      <c r="H5" s="27">
        <f>'Original data'!H13</f>
        <v>0</v>
      </c>
      <c r="I5" s="27">
        <f>'Original data'!I13</f>
        <v>0</v>
      </c>
      <c r="J5" s="27">
        <f>'Original data'!J13</f>
        <v>0</v>
      </c>
      <c r="K5" s="27">
        <f>'Original data'!K13</f>
        <v>0</v>
      </c>
      <c r="L5" s="27">
        <f>'Original data'!L13</f>
        <v>0</v>
      </c>
      <c r="M5" s="27">
        <f>'Original data'!M13</f>
        <v>0</v>
      </c>
      <c r="N5" s="27">
        <f>'Original data'!N13</f>
        <v>0</v>
      </c>
      <c r="O5" s="27">
        <f>'Original data'!O13</f>
        <v>0</v>
      </c>
      <c r="P5" s="27">
        <f>'Original data'!P13</f>
        <v>0</v>
      </c>
      <c r="Q5" s="27">
        <f>'Original data'!Q13</f>
        <v>0</v>
      </c>
      <c r="R5" s="27">
        <f>'Original data'!R13</f>
        <v>0</v>
      </c>
      <c r="S5" s="27">
        <f>'Original data'!S13</f>
        <v>0</v>
      </c>
      <c r="T5" s="27">
        <f>'Original data'!T13</f>
        <v>0</v>
      </c>
      <c r="U5" s="27">
        <f>'Original data'!U13</f>
        <v>0</v>
      </c>
      <c r="V5" s="29">
        <f>'Original data'!V13</f>
        <v>0</v>
      </c>
      <c r="W5" s="28"/>
      <c r="X5" s="29" t="str">
        <f>'Original data'!X13</f>
        <v>b1</v>
      </c>
      <c r="Y5" s="27">
        <f>'Original data'!Y13</f>
        <v>0</v>
      </c>
      <c r="Z5" s="27">
        <f>'Original data'!Z13</f>
        <v>0</v>
      </c>
      <c r="AA5" s="27">
        <f>'Original data'!AA13</f>
        <v>0</v>
      </c>
      <c r="AB5" s="27">
        <f>'Original data'!AB13</f>
        <v>0</v>
      </c>
      <c r="AC5" s="27">
        <f>'Original data'!AC13</f>
        <v>0</v>
      </c>
      <c r="AD5" s="27">
        <f>'Original data'!AD13</f>
        <v>0</v>
      </c>
      <c r="AE5" s="27">
        <f>'Original data'!AE13</f>
        <v>0</v>
      </c>
      <c r="AF5" s="27">
        <f>'Original data'!AF13</f>
        <v>0</v>
      </c>
      <c r="AG5" s="27">
        <f>'Original data'!AG13</f>
        <v>0</v>
      </c>
      <c r="AH5" s="27">
        <f>'Original data'!AH13</f>
        <v>0</v>
      </c>
      <c r="AI5" s="27">
        <f>'Original data'!AI13</f>
        <v>0</v>
      </c>
      <c r="AJ5" s="27">
        <f>'Original data'!AJ13</f>
        <v>0</v>
      </c>
      <c r="AK5" s="27">
        <f>'Original data'!AK13</f>
        <v>0</v>
      </c>
      <c r="AL5" s="27">
        <f>'Original data'!AL13</f>
        <v>0</v>
      </c>
      <c r="AM5" s="27">
        <f>'Original data'!AM13</f>
        <v>0</v>
      </c>
      <c r="AN5" s="27">
        <f>'Original data'!AN13</f>
        <v>0</v>
      </c>
      <c r="AO5" s="27">
        <f>'Original data'!AO13</f>
        <v>0</v>
      </c>
      <c r="AP5" s="27">
        <f>'Original data'!AP13</f>
        <v>0</v>
      </c>
      <c r="AQ5" s="27">
        <f>'Original data'!AQ13</f>
        <v>0</v>
      </c>
      <c r="AR5" s="27">
        <f>'Original data'!AR13</f>
        <v>0</v>
      </c>
      <c r="AS5" s="29">
        <f>'Original data'!AS13</f>
        <v>0</v>
      </c>
      <c r="AT5" s="26"/>
    </row>
    <row r="6" spans="1:45" ht="12.75">
      <c r="A6" s="9" t="s">
        <v>24</v>
      </c>
      <c r="B6" s="22">
        <f>'Original data'!B14</f>
        <v>14.405</v>
      </c>
      <c r="C6" s="22">
        <f>'Original data'!C14</f>
        <v>-0.41799</v>
      </c>
      <c r="D6" s="22">
        <f>'Original data'!D14</f>
        <v>-0.48037</v>
      </c>
      <c r="E6" s="22">
        <f>'Original data'!E14</f>
        <v>-2.1698</v>
      </c>
      <c r="F6" s="22">
        <f>'Original data'!F14</f>
        <v>-1.4201</v>
      </c>
      <c r="G6" s="22">
        <f>'Original data'!G14</f>
        <v>-0.74813</v>
      </c>
      <c r="H6" s="22">
        <f>'Original data'!H14</f>
        <v>-0.79194</v>
      </c>
      <c r="I6" s="22">
        <f>'Original data'!I14</f>
        <v>0.00060526</v>
      </c>
      <c r="J6" s="22">
        <f>'Original data'!J14</f>
        <v>-0.48189</v>
      </c>
      <c r="K6" s="22">
        <f>'Original data'!K14</f>
        <v>-0.65883</v>
      </c>
      <c r="L6" s="22">
        <f>'Original data'!L14</f>
        <v>-0.85444</v>
      </c>
      <c r="M6" s="22">
        <f>'Original data'!M14</f>
        <v>-0.76409</v>
      </c>
      <c r="N6" s="22">
        <f>'Original data'!N14</f>
        <v>-0.0097043</v>
      </c>
      <c r="O6" s="22">
        <f>'Original data'!O14</f>
        <v>-0.785</v>
      </c>
      <c r="P6" s="22">
        <f>'Original data'!P14</f>
        <v>-1.5453</v>
      </c>
      <c r="Q6" s="22">
        <f>'Original data'!Q14</f>
        <v>-1.7738</v>
      </c>
      <c r="R6" s="22">
        <f>'Original data'!R14</f>
        <v>-0.89741</v>
      </c>
      <c r="S6" s="22">
        <f>'Original data'!S14</f>
        <v>-0.83018</v>
      </c>
      <c r="T6" s="22">
        <f>'Original data'!T14</f>
        <v>-1.5529</v>
      </c>
      <c r="U6" s="22">
        <f>'Original data'!U14</f>
        <v>-0.49807</v>
      </c>
      <c r="V6" s="37">
        <f>'Original data'!V14</f>
        <v>0</v>
      </c>
      <c r="W6" s="1"/>
      <c r="X6" s="10" t="str">
        <f>'Original data'!X14</f>
        <v>b2</v>
      </c>
      <c r="Y6" s="22">
        <f>'Original data'!Y14</f>
        <v>-4.5224</v>
      </c>
      <c r="Z6" s="22">
        <f>'Original data'!Z14</f>
        <v>-0.90239</v>
      </c>
      <c r="AA6" s="22">
        <f>'Original data'!AA14</f>
        <v>-0.47057</v>
      </c>
      <c r="AB6" s="22">
        <f>'Original data'!AB14</f>
        <v>-0.033902</v>
      </c>
      <c r="AC6" s="22">
        <f>'Original data'!AC14</f>
        <v>-0.27898</v>
      </c>
      <c r="AD6" s="22">
        <f>'Original data'!AD14</f>
        <v>-1.1698</v>
      </c>
      <c r="AE6" s="22">
        <f>'Original data'!AE14</f>
        <v>-0.93347</v>
      </c>
      <c r="AF6" s="22">
        <f>'Original data'!AF14</f>
        <v>-0.35092</v>
      </c>
      <c r="AG6" s="22">
        <f>'Original data'!AG14</f>
        <v>-0.31953</v>
      </c>
      <c r="AH6" s="22">
        <f>'Original data'!AH14</f>
        <v>-0.52179</v>
      </c>
      <c r="AI6" s="22">
        <f>'Original data'!AI14</f>
        <v>0.030281</v>
      </c>
      <c r="AJ6" s="22">
        <f>'Original data'!AJ14</f>
        <v>0.7742</v>
      </c>
      <c r="AK6" s="22">
        <f>'Original data'!AK14</f>
        <v>2.1736</v>
      </c>
      <c r="AL6" s="22">
        <f>'Original data'!AL14</f>
        <v>2.1832</v>
      </c>
      <c r="AM6" s="22">
        <f>'Original data'!AM14</f>
        <v>0.29674</v>
      </c>
      <c r="AN6" s="22">
        <f>'Original data'!AN14</f>
        <v>-0.46819</v>
      </c>
      <c r="AO6" s="22">
        <f>'Original data'!AO14</f>
        <v>0.16587</v>
      </c>
      <c r="AP6" s="22">
        <f>'Original data'!AP14</f>
        <v>0.19665</v>
      </c>
      <c r="AQ6" s="22">
        <f>'Original data'!AQ14</f>
        <v>-0.53156</v>
      </c>
      <c r="AR6" s="22">
        <f>'Original data'!AR14</f>
        <v>1.2415</v>
      </c>
      <c r="AS6" s="37">
        <f>'Original data'!AS14</f>
        <v>0</v>
      </c>
    </row>
    <row r="7" spans="1:45" ht="12.75">
      <c r="A7" s="9" t="s">
        <v>25</v>
      </c>
      <c r="B7" s="22">
        <f>'Original data'!B15</f>
        <v>-8.6619</v>
      </c>
      <c r="C7" s="22">
        <f>'Original data'!C15</f>
        <v>-0.0030293</v>
      </c>
      <c r="D7" s="22">
        <f>'Original data'!D15</f>
        <v>-1.3278</v>
      </c>
      <c r="E7" s="22">
        <f>'Original data'!E15</f>
        <v>-0.84731</v>
      </c>
      <c r="F7" s="22">
        <f>'Original data'!F15</f>
        <v>-2.3247</v>
      </c>
      <c r="G7" s="22">
        <f>'Original data'!G15</f>
        <v>-1.3093</v>
      </c>
      <c r="H7" s="22">
        <f>'Original data'!H15</f>
        <v>0.8392</v>
      </c>
      <c r="I7" s="22">
        <f>'Original data'!I15</f>
        <v>-0.12037</v>
      </c>
      <c r="J7" s="22">
        <f>'Original data'!J15</f>
        <v>-1.287</v>
      </c>
      <c r="K7" s="22">
        <f>'Original data'!K15</f>
        <v>-1.4418</v>
      </c>
      <c r="L7" s="22">
        <f>'Original data'!L15</f>
        <v>-0.48483</v>
      </c>
      <c r="M7" s="22">
        <f>'Original data'!M15</f>
        <v>-1.0881</v>
      </c>
      <c r="N7" s="22">
        <f>'Original data'!N15</f>
        <v>-1.5219</v>
      </c>
      <c r="O7" s="22">
        <f>'Original data'!O15</f>
        <v>-0.71044</v>
      </c>
      <c r="P7" s="22">
        <f>'Original data'!P15</f>
        <v>-1.6824</v>
      </c>
      <c r="Q7" s="22">
        <f>'Original data'!Q15</f>
        <v>-1.5799</v>
      </c>
      <c r="R7" s="22">
        <f>'Original data'!R15</f>
        <v>-1.1398</v>
      </c>
      <c r="S7" s="22">
        <f>'Original data'!S15</f>
        <v>-1.2076</v>
      </c>
      <c r="T7" s="22">
        <f>'Original data'!T15</f>
        <v>-2.3045</v>
      </c>
      <c r="U7" s="22">
        <f>'Original data'!U15</f>
        <v>-7.0103</v>
      </c>
      <c r="V7" s="37">
        <f>'Original data'!V15</f>
        <v>0</v>
      </c>
      <c r="W7" s="1"/>
      <c r="X7" s="10" t="str">
        <f>'Original data'!X15</f>
        <v>b3</v>
      </c>
      <c r="Y7" s="22">
        <f>'Original data'!Y15</f>
        <v>16.726</v>
      </c>
      <c r="Z7" s="22">
        <f>'Original data'!Z15</f>
        <v>-2.3762</v>
      </c>
      <c r="AA7" s="22">
        <f>'Original data'!AA15</f>
        <v>-2.9933</v>
      </c>
      <c r="AB7" s="22">
        <f>'Original data'!AB15</f>
        <v>-2.4548</v>
      </c>
      <c r="AC7" s="22">
        <f>'Original data'!AC15</f>
        <v>-4.4024</v>
      </c>
      <c r="AD7" s="22">
        <f>'Original data'!AD15</f>
        <v>-2.4083</v>
      </c>
      <c r="AE7" s="22">
        <f>'Original data'!AE15</f>
        <v>-0.63235</v>
      </c>
      <c r="AF7" s="22">
        <f>'Original data'!AF15</f>
        <v>-2.0626</v>
      </c>
      <c r="AG7" s="22">
        <f>'Original data'!AG15</f>
        <v>-2.848</v>
      </c>
      <c r="AH7" s="22">
        <f>'Original data'!AH15</f>
        <v>-1.7127</v>
      </c>
      <c r="AI7" s="22">
        <f>'Original data'!AI15</f>
        <v>-0.56068</v>
      </c>
      <c r="AJ7" s="22">
        <f>'Original data'!AJ15</f>
        <v>-1.3992</v>
      </c>
      <c r="AK7" s="22">
        <f>'Original data'!AK15</f>
        <v>-3.1673</v>
      </c>
      <c r="AL7" s="22">
        <f>'Original data'!AL15</f>
        <v>-2.6882</v>
      </c>
      <c r="AM7" s="22">
        <f>'Original data'!AM15</f>
        <v>-4.4521</v>
      </c>
      <c r="AN7" s="22">
        <f>'Original data'!AN15</f>
        <v>-5.5975</v>
      </c>
      <c r="AO7" s="22">
        <f>'Original data'!AO15</f>
        <v>-5.7254</v>
      </c>
      <c r="AP7" s="22">
        <f>'Original data'!AP15</f>
        <v>-4.9341</v>
      </c>
      <c r="AQ7" s="22">
        <f>'Original data'!AQ15</f>
        <v>-4.1849</v>
      </c>
      <c r="AR7" s="22">
        <f>'Original data'!AR15</f>
        <v>-8.6205</v>
      </c>
      <c r="AS7" s="37">
        <f>'Original data'!AS15</f>
        <v>0</v>
      </c>
    </row>
    <row r="8" spans="1:45" ht="12.75">
      <c r="A8" s="9" t="s">
        <v>26</v>
      </c>
      <c r="B8" s="22">
        <f>'Original data'!B16</f>
        <v>-12.51</v>
      </c>
      <c r="C8" s="22">
        <f>'Original data'!C16</f>
        <v>0.067467</v>
      </c>
      <c r="D8" s="22">
        <f>'Original data'!D16</f>
        <v>0.016449</v>
      </c>
      <c r="E8" s="22">
        <f>'Original data'!E16</f>
        <v>-0.11925</v>
      </c>
      <c r="F8" s="22">
        <f>'Original data'!F16</f>
        <v>-0.22922</v>
      </c>
      <c r="G8" s="22">
        <f>'Original data'!G16</f>
        <v>-0.12629</v>
      </c>
      <c r="H8" s="22">
        <f>'Original data'!H16</f>
        <v>-0.11724</v>
      </c>
      <c r="I8" s="22">
        <f>'Original data'!I16</f>
        <v>-0.010678</v>
      </c>
      <c r="J8" s="22">
        <f>'Original data'!J16</f>
        <v>-0.025452</v>
      </c>
      <c r="K8" s="22">
        <f>'Original data'!K16</f>
        <v>-0.047167</v>
      </c>
      <c r="L8" s="22">
        <f>'Original data'!L16</f>
        <v>-0.08429</v>
      </c>
      <c r="M8" s="22">
        <f>'Original data'!M16</f>
        <v>-0.10942</v>
      </c>
      <c r="N8" s="22">
        <f>'Original data'!N16</f>
        <v>-0.10917</v>
      </c>
      <c r="O8" s="22">
        <f>'Original data'!O16</f>
        <v>-0.071724</v>
      </c>
      <c r="P8" s="22">
        <f>'Original data'!P16</f>
        <v>-0.13986</v>
      </c>
      <c r="Q8" s="22">
        <f>'Original data'!Q16</f>
        <v>-0.10361</v>
      </c>
      <c r="R8" s="22">
        <f>'Original data'!R16</f>
        <v>-0.098321</v>
      </c>
      <c r="S8" s="22">
        <f>'Original data'!S16</f>
        <v>-0.051036</v>
      </c>
      <c r="T8" s="22">
        <f>'Original data'!T16</f>
        <v>-0.017243</v>
      </c>
      <c r="U8" s="22">
        <f>'Original data'!U16</f>
        <v>-0.033201</v>
      </c>
      <c r="V8" s="37">
        <f>'Original data'!V16</f>
        <v>0</v>
      </c>
      <c r="W8" s="1"/>
      <c r="X8" s="10" t="str">
        <f>'Original data'!X16</f>
        <v>b4</v>
      </c>
      <c r="Y8" s="22">
        <f>'Original data'!Y16</f>
        <v>-0.58177</v>
      </c>
      <c r="Z8" s="22">
        <f>'Original data'!Z16</f>
        <v>-0.28076</v>
      </c>
      <c r="AA8" s="22">
        <f>'Original data'!AA16</f>
        <v>-0.029163</v>
      </c>
      <c r="AB8" s="22">
        <f>'Original data'!AB16</f>
        <v>-0.072452</v>
      </c>
      <c r="AC8" s="22">
        <f>'Original data'!AC16</f>
        <v>-0.0079502</v>
      </c>
      <c r="AD8" s="22">
        <f>'Original data'!AD16</f>
        <v>-0.015154</v>
      </c>
      <c r="AE8" s="22">
        <f>'Original data'!AE16</f>
        <v>0.0072513</v>
      </c>
      <c r="AF8" s="22">
        <f>'Original data'!AF16</f>
        <v>-0.00011909</v>
      </c>
      <c r="AG8" s="22">
        <f>'Original data'!AG16</f>
        <v>0.10611</v>
      </c>
      <c r="AH8" s="22">
        <f>'Original data'!AH16</f>
        <v>-0.20466</v>
      </c>
      <c r="AI8" s="22">
        <f>'Original data'!AI16</f>
        <v>-0.29424</v>
      </c>
      <c r="AJ8" s="22">
        <f>'Original data'!AJ16</f>
        <v>-0.11425</v>
      </c>
      <c r="AK8" s="22">
        <f>'Original data'!AK16</f>
        <v>0.22587</v>
      </c>
      <c r="AL8" s="22">
        <f>'Original data'!AL16</f>
        <v>0.24373</v>
      </c>
      <c r="AM8" s="22">
        <f>'Original data'!AM16</f>
        <v>-0.08993</v>
      </c>
      <c r="AN8" s="22">
        <f>'Original data'!AN16</f>
        <v>-0.36139</v>
      </c>
      <c r="AO8" s="22">
        <f>'Original data'!AO16</f>
        <v>-0.13744</v>
      </c>
      <c r="AP8" s="22">
        <f>'Original data'!AP16</f>
        <v>-0.038631</v>
      </c>
      <c r="AQ8" s="22">
        <f>'Original data'!AQ16</f>
        <v>-0.29525</v>
      </c>
      <c r="AR8" s="22">
        <f>'Original data'!AR16</f>
        <v>0.092976</v>
      </c>
      <c r="AS8" s="37">
        <f>'Original data'!AS16</f>
        <v>0</v>
      </c>
    </row>
    <row r="9" spans="1:45" ht="12.75">
      <c r="A9" s="9" t="s">
        <v>27</v>
      </c>
      <c r="B9" s="22">
        <f>'Original data'!B17</f>
        <v>5.7509</v>
      </c>
      <c r="C9" s="22">
        <f>'Original data'!C17</f>
        <v>0.56163</v>
      </c>
      <c r="D9" s="22">
        <f>'Original data'!D17</f>
        <v>0.39795</v>
      </c>
      <c r="E9" s="22">
        <f>'Original data'!E17</f>
        <v>0.3665</v>
      </c>
      <c r="F9" s="22">
        <f>'Original data'!F17</f>
        <v>0.63032</v>
      </c>
      <c r="G9" s="22">
        <f>'Original data'!G17</f>
        <v>0.16734</v>
      </c>
      <c r="H9" s="22">
        <f>'Original data'!H17</f>
        <v>0.10404</v>
      </c>
      <c r="I9" s="22">
        <f>'Original data'!I17</f>
        <v>0.32442</v>
      </c>
      <c r="J9" s="22">
        <f>'Original data'!J17</f>
        <v>0.24139</v>
      </c>
      <c r="K9" s="22">
        <f>'Original data'!K17</f>
        <v>0.32997</v>
      </c>
      <c r="L9" s="22">
        <f>'Original data'!L17</f>
        <v>0.27685</v>
      </c>
      <c r="M9" s="22">
        <f>'Original data'!M17</f>
        <v>0.39797</v>
      </c>
      <c r="N9" s="22">
        <f>'Original data'!N17</f>
        <v>0.36297</v>
      </c>
      <c r="O9" s="22">
        <f>'Original data'!O17</f>
        <v>0.40578</v>
      </c>
      <c r="P9" s="22">
        <f>'Original data'!P17</f>
        <v>0.34807</v>
      </c>
      <c r="Q9" s="22">
        <f>'Original data'!Q17</f>
        <v>0.33876</v>
      </c>
      <c r="R9" s="22">
        <f>'Original data'!R17</f>
        <v>0.45022</v>
      </c>
      <c r="S9" s="22">
        <f>'Original data'!S17</f>
        <v>0.4558</v>
      </c>
      <c r="T9" s="22">
        <f>'Original data'!T17</f>
        <v>0.56541</v>
      </c>
      <c r="U9" s="22">
        <f>'Original data'!U17</f>
        <v>-1.626</v>
      </c>
      <c r="V9" s="37">
        <f>'Original data'!V17</f>
        <v>0</v>
      </c>
      <c r="W9" s="1"/>
      <c r="X9" s="10" t="str">
        <f>'Original data'!X17</f>
        <v>b5</v>
      </c>
      <c r="Y9" s="22">
        <f>'Original data'!Y17</f>
        <v>-1.6607</v>
      </c>
      <c r="Z9" s="22">
        <f>'Original data'!Z17</f>
        <v>0.51752</v>
      </c>
      <c r="AA9" s="22">
        <f>'Original data'!AA17</f>
        <v>0.31772</v>
      </c>
      <c r="AB9" s="22">
        <f>'Original data'!AB17</f>
        <v>0.32524</v>
      </c>
      <c r="AC9" s="22">
        <f>'Original data'!AC17</f>
        <v>0.68664</v>
      </c>
      <c r="AD9" s="22">
        <f>'Original data'!AD17</f>
        <v>0.225</v>
      </c>
      <c r="AE9" s="22">
        <f>'Original data'!AE17</f>
        <v>0.087458</v>
      </c>
      <c r="AF9" s="22">
        <f>'Original data'!AF17</f>
        <v>0.26506</v>
      </c>
      <c r="AG9" s="22">
        <f>'Original data'!AG17</f>
        <v>0.094709</v>
      </c>
      <c r="AH9" s="22">
        <f>'Original data'!AH17</f>
        <v>0.21167</v>
      </c>
      <c r="AI9" s="22">
        <f>'Original data'!AI17</f>
        <v>0.010086</v>
      </c>
      <c r="AJ9" s="22">
        <f>'Original data'!AJ17</f>
        <v>0.029756</v>
      </c>
      <c r="AK9" s="22">
        <f>'Original data'!AK17</f>
        <v>0.39594</v>
      </c>
      <c r="AL9" s="22">
        <f>'Original data'!AL17</f>
        <v>0.34596</v>
      </c>
      <c r="AM9" s="22">
        <f>'Original data'!AM17</f>
        <v>0.34974</v>
      </c>
      <c r="AN9" s="22">
        <f>'Original data'!AN17</f>
        <v>0.36021</v>
      </c>
      <c r="AO9" s="22">
        <f>'Original data'!AO17</f>
        <v>0.15419</v>
      </c>
      <c r="AP9" s="22">
        <f>'Original data'!AP17</f>
        <v>0.045529</v>
      </c>
      <c r="AQ9" s="22">
        <f>'Original data'!AQ17</f>
        <v>0.38103</v>
      </c>
      <c r="AR9" s="22">
        <f>'Original data'!AR17</f>
        <v>-1.4363</v>
      </c>
      <c r="AS9" s="37">
        <f>'Original data'!AS17</f>
        <v>0</v>
      </c>
    </row>
    <row r="10" spans="1:45" ht="12.75">
      <c r="A10" s="9" t="s">
        <v>28</v>
      </c>
      <c r="B10" s="22">
        <f>'Original data'!B18</f>
        <v>5.3633</v>
      </c>
      <c r="C10" s="22">
        <f>'Original data'!C18</f>
        <v>-0.067717</v>
      </c>
      <c r="D10" s="22">
        <f>'Original data'!D18</f>
        <v>-0.047474</v>
      </c>
      <c r="E10" s="22">
        <f>'Original data'!E18</f>
        <v>-0.0092054</v>
      </c>
      <c r="F10" s="22">
        <f>'Original data'!F18</f>
        <v>-0.02085</v>
      </c>
      <c r="G10" s="22">
        <f>'Original data'!G18</f>
        <v>-0.090824</v>
      </c>
      <c r="H10" s="22">
        <f>'Original data'!H18</f>
        <v>-0.16934</v>
      </c>
      <c r="I10" s="22">
        <f>'Original data'!I18</f>
        <v>-0.068307</v>
      </c>
      <c r="J10" s="22">
        <f>'Original data'!J18</f>
        <v>-0.083304</v>
      </c>
      <c r="K10" s="22">
        <f>'Original data'!K18</f>
        <v>-0.042051</v>
      </c>
      <c r="L10" s="22">
        <f>'Original data'!L18</f>
        <v>-0.094942</v>
      </c>
      <c r="M10" s="22">
        <f>'Original data'!M18</f>
        <v>-0.087235</v>
      </c>
      <c r="N10" s="22">
        <f>'Original data'!N18</f>
        <v>-0.1401</v>
      </c>
      <c r="O10" s="22">
        <f>'Original data'!O18</f>
        <v>-0.11565</v>
      </c>
      <c r="P10" s="22">
        <f>'Original data'!P18</f>
        <v>-0.01686</v>
      </c>
      <c r="Q10" s="22">
        <f>'Original data'!Q18</f>
        <v>-0.050686</v>
      </c>
      <c r="R10" s="22">
        <f>'Original data'!R18</f>
        <v>-0.016742</v>
      </c>
      <c r="S10" s="22">
        <f>'Original data'!S18</f>
        <v>-0.086706</v>
      </c>
      <c r="T10" s="22">
        <f>'Original data'!T18</f>
        <v>-0.14393</v>
      </c>
      <c r="U10" s="22">
        <f>'Original data'!U18</f>
        <v>-0.17403</v>
      </c>
      <c r="V10" s="37">
        <f>'Original data'!V18</f>
        <v>0</v>
      </c>
      <c r="W10" s="1"/>
      <c r="X10" s="10" t="str">
        <f>'Original data'!X18</f>
        <v>b6</v>
      </c>
      <c r="Y10" s="22">
        <f>'Original data'!Y18</f>
        <v>-0.18373</v>
      </c>
      <c r="Z10" s="22">
        <f>'Original data'!Z18</f>
        <v>-0.049529</v>
      </c>
      <c r="AA10" s="22">
        <f>'Original data'!AA18</f>
        <v>-0.12877</v>
      </c>
      <c r="AB10" s="22">
        <f>'Original data'!AB18</f>
        <v>-0.11257</v>
      </c>
      <c r="AC10" s="22">
        <f>'Original data'!AC18</f>
        <v>-0.18964</v>
      </c>
      <c r="AD10" s="22">
        <f>'Original data'!AD18</f>
        <v>-0.060103</v>
      </c>
      <c r="AE10" s="22">
        <f>'Original data'!AE18</f>
        <v>-0.037568</v>
      </c>
      <c r="AF10" s="22">
        <f>'Original data'!AF18</f>
        <v>-0.0018791</v>
      </c>
      <c r="AG10" s="22">
        <f>'Original data'!AG18</f>
        <v>0.041342</v>
      </c>
      <c r="AH10" s="22">
        <f>'Original data'!AH18</f>
        <v>0.024276</v>
      </c>
      <c r="AI10" s="22">
        <f>'Original data'!AI18</f>
        <v>-0.043124</v>
      </c>
      <c r="AJ10" s="22">
        <f>'Original data'!AJ18</f>
        <v>-0.084904</v>
      </c>
      <c r="AK10" s="22">
        <f>'Original data'!AK18</f>
        <v>-0.2573</v>
      </c>
      <c r="AL10" s="22">
        <f>'Original data'!AL18</f>
        <v>-0.18351</v>
      </c>
      <c r="AM10" s="22">
        <f>'Original data'!AM18</f>
        <v>-0.022888</v>
      </c>
      <c r="AN10" s="22">
        <f>'Original data'!AN18</f>
        <v>0.15745</v>
      </c>
      <c r="AO10" s="22">
        <f>'Original data'!AO18</f>
        <v>0.022804</v>
      </c>
      <c r="AP10" s="22">
        <f>'Original data'!AP18</f>
        <v>-0.12828</v>
      </c>
      <c r="AQ10" s="22">
        <f>'Original data'!AQ18</f>
        <v>-0.047205</v>
      </c>
      <c r="AR10" s="22">
        <f>'Original data'!AR18</f>
        <v>0.081705</v>
      </c>
      <c r="AS10" s="37">
        <f>'Original data'!AS18</f>
        <v>0</v>
      </c>
    </row>
    <row r="11" spans="1:45" ht="12.75">
      <c r="A11" s="9" t="s">
        <v>29</v>
      </c>
      <c r="B11" s="22">
        <f>'Original data'!B19</f>
        <v>0.74646</v>
      </c>
      <c r="C11" s="22">
        <f>'Original data'!C19</f>
        <v>0.65143</v>
      </c>
      <c r="D11" s="22">
        <f>'Original data'!D19</f>
        <v>0.68123</v>
      </c>
      <c r="E11" s="22">
        <f>'Original data'!E19</f>
        <v>0.70396</v>
      </c>
      <c r="F11" s="22">
        <f>'Original data'!F19</f>
        <v>0.64391</v>
      </c>
      <c r="G11" s="22">
        <f>'Original data'!G19</f>
        <v>0.62407</v>
      </c>
      <c r="H11" s="22">
        <f>'Original data'!H19</f>
        <v>0.85578</v>
      </c>
      <c r="I11" s="22">
        <f>'Original data'!I19</f>
        <v>0.80545</v>
      </c>
      <c r="J11" s="22">
        <f>'Original data'!J19</f>
        <v>0.78348</v>
      </c>
      <c r="K11" s="22">
        <f>'Original data'!K19</f>
        <v>0.73964</v>
      </c>
      <c r="L11" s="22">
        <f>'Original data'!L19</f>
        <v>0.75486</v>
      </c>
      <c r="M11" s="22">
        <f>'Original data'!M19</f>
        <v>0.70372</v>
      </c>
      <c r="N11" s="22">
        <f>'Original data'!N19</f>
        <v>0.73838</v>
      </c>
      <c r="O11" s="22">
        <f>'Original data'!O19</f>
        <v>0.80315</v>
      </c>
      <c r="P11" s="22">
        <f>'Original data'!P19</f>
        <v>0.63744</v>
      </c>
      <c r="Q11" s="22">
        <f>'Original data'!Q19</f>
        <v>0.69589</v>
      </c>
      <c r="R11" s="22">
        <f>'Original data'!R19</f>
        <v>0.66194</v>
      </c>
      <c r="S11" s="22">
        <f>'Original data'!S19</f>
        <v>0.64926</v>
      </c>
      <c r="T11" s="22">
        <f>'Original data'!T19</f>
        <v>0.55415</v>
      </c>
      <c r="U11" s="22">
        <f>'Original data'!U19</f>
        <v>0.20672</v>
      </c>
      <c r="V11" s="37">
        <f>'Original data'!V19</f>
        <v>0</v>
      </c>
      <c r="W11" s="1"/>
      <c r="X11" s="10" t="str">
        <f>'Original data'!X19</f>
        <v>b7</v>
      </c>
      <c r="Y11" s="22">
        <f>'Original data'!Y19</f>
        <v>1.5823</v>
      </c>
      <c r="Z11" s="22">
        <f>'Original data'!Z19</f>
        <v>0.6227</v>
      </c>
      <c r="AA11" s="22">
        <f>'Original data'!AA19</f>
        <v>0.71233</v>
      </c>
      <c r="AB11" s="22">
        <f>'Original data'!AB19</f>
        <v>0.7684</v>
      </c>
      <c r="AC11" s="22">
        <f>'Original data'!AC19</f>
        <v>0.71913</v>
      </c>
      <c r="AD11" s="22">
        <f>'Original data'!AD19</f>
        <v>0.6126</v>
      </c>
      <c r="AE11" s="22">
        <f>'Original data'!AE19</f>
        <v>0.75738</v>
      </c>
      <c r="AF11" s="22">
        <f>'Original data'!AF19</f>
        <v>0.68802</v>
      </c>
      <c r="AG11" s="22">
        <f>'Original data'!AG19</f>
        <v>0.67832</v>
      </c>
      <c r="AH11" s="22">
        <f>'Original data'!AH19</f>
        <v>0.65428</v>
      </c>
      <c r="AI11" s="22">
        <f>'Original data'!AI19</f>
        <v>0.75715</v>
      </c>
      <c r="AJ11" s="22">
        <f>'Original data'!AJ19</f>
        <v>0.71594</v>
      </c>
      <c r="AK11" s="22">
        <f>'Original data'!AK19</f>
        <v>0.7575</v>
      </c>
      <c r="AL11" s="22">
        <f>'Original data'!AL19</f>
        <v>0.74559</v>
      </c>
      <c r="AM11" s="22">
        <f>'Original data'!AM19</f>
        <v>0.42311</v>
      </c>
      <c r="AN11" s="22">
        <f>'Original data'!AN19</f>
        <v>0.55499</v>
      </c>
      <c r="AO11" s="22">
        <f>'Original data'!AO19</f>
        <v>0.57511</v>
      </c>
      <c r="AP11" s="22">
        <f>'Original data'!AP19</f>
        <v>0.56168</v>
      </c>
      <c r="AQ11" s="22">
        <f>'Original data'!AQ19</f>
        <v>0.52756</v>
      </c>
      <c r="AR11" s="22">
        <f>'Original data'!AR19</f>
        <v>0.1531</v>
      </c>
      <c r="AS11" s="37">
        <f>'Original data'!AS19</f>
        <v>0</v>
      </c>
    </row>
    <row r="12" spans="1:45" ht="12.75">
      <c r="A12" s="9" t="s">
        <v>30</v>
      </c>
      <c r="B12" s="22">
        <f>'Original data'!B20</f>
        <v>-1.6206</v>
      </c>
      <c r="C12" s="22">
        <f>'Original data'!C20</f>
        <v>-0.0063775</v>
      </c>
      <c r="D12" s="22">
        <f>'Original data'!D20</f>
        <v>-0.024826</v>
      </c>
      <c r="E12" s="22">
        <f>'Original data'!E20</f>
        <v>-0.080728</v>
      </c>
      <c r="F12" s="22">
        <f>'Original data'!F20</f>
        <v>-0.044324</v>
      </c>
      <c r="G12" s="22">
        <f>'Original data'!G20</f>
        <v>-0.055492</v>
      </c>
      <c r="H12" s="22">
        <f>'Original data'!H20</f>
        <v>-0.02966</v>
      </c>
      <c r="I12" s="22">
        <f>'Original data'!I20</f>
        <v>-0.041386</v>
      </c>
      <c r="J12" s="22">
        <f>'Original data'!J20</f>
        <v>-0.018383</v>
      </c>
      <c r="K12" s="22">
        <f>'Original data'!K20</f>
        <v>-0.033779</v>
      </c>
      <c r="L12" s="22">
        <f>'Original data'!L20</f>
        <v>-0.033115</v>
      </c>
      <c r="M12" s="22">
        <f>'Original data'!M20</f>
        <v>-0.038947</v>
      </c>
      <c r="N12" s="22">
        <f>'Original data'!N20</f>
        <v>-0.026922</v>
      </c>
      <c r="O12" s="22">
        <f>'Original data'!O20</f>
        <v>-0.034106</v>
      </c>
      <c r="P12" s="22">
        <f>'Original data'!P20</f>
        <v>-0.065732</v>
      </c>
      <c r="Q12" s="22">
        <f>'Original data'!Q20</f>
        <v>-0.034114</v>
      </c>
      <c r="R12" s="22">
        <f>'Original data'!R20</f>
        <v>-0.0005755</v>
      </c>
      <c r="S12" s="22">
        <f>'Original data'!S20</f>
        <v>-0.017214</v>
      </c>
      <c r="T12" s="22">
        <f>'Original data'!T20</f>
        <v>-0.027452</v>
      </c>
      <c r="U12" s="22">
        <f>'Original data'!U20</f>
        <v>0.0010012</v>
      </c>
      <c r="V12" s="37">
        <f>'Original data'!V20</f>
        <v>0</v>
      </c>
      <c r="W12" s="1"/>
      <c r="X12" s="10" t="str">
        <f>'Original data'!X20</f>
        <v>b8</v>
      </c>
      <c r="Y12" s="22">
        <f>'Original data'!Y20</f>
        <v>-0.12879</v>
      </c>
      <c r="Z12" s="22">
        <f>'Original data'!Z20</f>
        <v>-0.010462</v>
      </c>
      <c r="AA12" s="22">
        <f>'Original data'!AA20</f>
        <v>0.071902</v>
      </c>
      <c r="AB12" s="22">
        <f>'Original data'!AB20</f>
        <v>0.011548</v>
      </c>
      <c r="AC12" s="22">
        <f>'Original data'!AC20</f>
        <v>0.037559</v>
      </c>
      <c r="AD12" s="22">
        <f>'Original data'!AD20</f>
        <v>-0.049743</v>
      </c>
      <c r="AE12" s="22">
        <f>'Original data'!AE20</f>
        <v>-0.034403</v>
      </c>
      <c r="AF12" s="22">
        <f>'Original data'!AF20</f>
        <v>-0.014535</v>
      </c>
      <c r="AG12" s="22">
        <f>'Original data'!AG20</f>
        <v>-0.015719</v>
      </c>
      <c r="AH12" s="22">
        <f>'Original data'!AH20</f>
        <v>0.018004</v>
      </c>
      <c r="AI12" s="22">
        <f>'Original data'!AI20</f>
        <v>-0.010597</v>
      </c>
      <c r="AJ12" s="22">
        <f>'Original data'!AJ20</f>
        <v>-0.02055</v>
      </c>
      <c r="AK12" s="22">
        <f>'Original data'!AK20</f>
        <v>0.067448</v>
      </c>
      <c r="AL12" s="22">
        <f>'Original data'!AL20</f>
        <v>0.019338</v>
      </c>
      <c r="AM12" s="22">
        <f>'Original data'!AM20</f>
        <v>-0.012232</v>
      </c>
      <c r="AN12" s="22">
        <f>'Original data'!AN20</f>
        <v>-0.049755</v>
      </c>
      <c r="AO12" s="22">
        <f>'Original data'!AO20</f>
        <v>-0.018339</v>
      </c>
      <c r="AP12" s="22">
        <f>'Original data'!AP20</f>
        <v>9.2147E-05</v>
      </c>
      <c r="AQ12" s="22">
        <f>'Original data'!AQ20</f>
        <v>-0.021545</v>
      </c>
      <c r="AR12" s="22">
        <f>'Original data'!AR20</f>
        <v>-0.053831</v>
      </c>
      <c r="AS12" s="37">
        <f>'Original data'!AS20</f>
        <v>0</v>
      </c>
    </row>
    <row r="13" spans="1:45" ht="12.75">
      <c r="A13" s="9" t="s">
        <v>31</v>
      </c>
      <c r="B13" s="22">
        <f>'Original data'!B21</f>
        <v>0.14966</v>
      </c>
      <c r="C13" s="22">
        <f>'Original data'!C21</f>
        <v>0.2865</v>
      </c>
      <c r="D13" s="22">
        <f>'Original data'!D21</f>
        <v>0.28536</v>
      </c>
      <c r="E13" s="22">
        <f>'Original data'!E21</f>
        <v>0.27072</v>
      </c>
      <c r="F13" s="22">
        <f>'Original data'!F21</f>
        <v>0.31331</v>
      </c>
      <c r="G13" s="22">
        <f>'Original data'!G21</f>
        <v>0.27938</v>
      </c>
      <c r="H13" s="22">
        <f>'Original data'!H21</f>
        <v>0.27557</v>
      </c>
      <c r="I13" s="22">
        <f>'Original data'!I21</f>
        <v>0.2733</v>
      </c>
      <c r="J13" s="22">
        <f>'Original data'!J21</f>
        <v>0.29135</v>
      </c>
      <c r="K13" s="22">
        <f>'Original data'!K21</f>
        <v>0.2944</v>
      </c>
      <c r="L13" s="22">
        <f>'Original data'!L21</f>
        <v>0.25837</v>
      </c>
      <c r="M13" s="22">
        <f>'Original data'!M21</f>
        <v>0.29112</v>
      </c>
      <c r="N13" s="22">
        <f>'Original data'!N21</f>
        <v>0.27856</v>
      </c>
      <c r="O13" s="22">
        <f>'Original data'!O21</f>
        <v>0.29725</v>
      </c>
      <c r="P13" s="22">
        <f>'Original data'!P21</f>
        <v>0.30188</v>
      </c>
      <c r="Q13" s="22">
        <f>'Original data'!Q21</f>
        <v>0.30888</v>
      </c>
      <c r="R13" s="22">
        <f>'Original data'!R21</f>
        <v>0.288</v>
      </c>
      <c r="S13" s="22">
        <f>'Original data'!S21</f>
        <v>0.27725</v>
      </c>
      <c r="T13" s="22">
        <f>'Original data'!T21</f>
        <v>0.25415</v>
      </c>
      <c r="U13" s="22">
        <f>'Original data'!U21</f>
        <v>0.10529</v>
      </c>
      <c r="V13" s="37">
        <f>'Original data'!V21</f>
        <v>0</v>
      </c>
      <c r="W13" s="1"/>
      <c r="X13" s="10" t="str">
        <f>'Original data'!X21</f>
        <v>b9</v>
      </c>
      <c r="Y13" s="22">
        <f>'Original data'!Y21</f>
        <v>0.080392</v>
      </c>
      <c r="Z13" s="22">
        <f>'Original data'!Z21</f>
        <v>0.26704</v>
      </c>
      <c r="AA13" s="22">
        <f>'Original data'!AA21</f>
        <v>0.26192</v>
      </c>
      <c r="AB13" s="22">
        <f>'Original data'!AB21</f>
        <v>0.27303</v>
      </c>
      <c r="AC13" s="22">
        <f>'Original data'!AC21</f>
        <v>0.28368</v>
      </c>
      <c r="AD13" s="22">
        <f>'Original data'!AD21</f>
        <v>0.27325</v>
      </c>
      <c r="AE13" s="22">
        <f>'Original data'!AE21</f>
        <v>0.29567</v>
      </c>
      <c r="AF13" s="22">
        <f>'Original data'!AF21</f>
        <v>0.30259</v>
      </c>
      <c r="AG13" s="22">
        <f>'Original data'!AG21</f>
        <v>0.32083</v>
      </c>
      <c r="AH13" s="22">
        <f>'Original data'!AH21</f>
        <v>0.31085</v>
      </c>
      <c r="AI13" s="22">
        <f>'Original data'!AI21</f>
        <v>0.24416</v>
      </c>
      <c r="AJ13" s="22">
        <f>'Original data'!AJ21</f>
        <v>0.27996</v>
      </c>
      <c r="AK13" s="22">
        <f>'Original data'!AK21</f>
        <v>0.26806</v>
      </c>
      <c r="AL13" s="22">
        <f>'Original data'!AL21</f>
        <v>0.31338</v>
      </c>
      <c r="AM13" s="22">
        <f>'Original data'!AM21</f>
        <v>0.2828</v>
      </c>
      <c r="AN13" s="22">
        <f>'Original data'!AN21</f>
        <v>0.34269</v>
      </c>
      <c r="AO13" s="22">
        <f>'Original data'!AO21</f>
        <v>0.2929</v>
      </c>
      <c r="AP13" s="22">
        <f>'Original data'!AP21</f>
        <v>0.29798</v>
      </c>
      <c r="AQ13" s="22">
        <f>'Original data'!AQ21</f>
        <v>0.27813</v>
      </c>
      <c r="AR13" s="22">
        <f>'Original data'!AR21</f>
        <v>0.090385</v>
      </c>
      <c r="AS13" s="37">
        <f>'Original data'!AS21</f>
        <v>0</v>
      </c>
    </row>
    <row r="14" spans="1:45" ht="12.75">
      <c r="A14" s="9" t="s">
        <v>32</v>
      </c>
      <c r="B14" s="22">
        <f>'Original data'!B22</f>
        <v>0.4777</v>
      </c>
      <c r="C14" s="22">
        <f>'Original data'!C22</f>
        <v>-0.063182</v>
      </c>
      <c r="D14" s="22">
        <f>'Original data'!D22</f>
        <v>-0.060474</v>
      </c>
      <c r="E14" s="22">
        <f>'Original data'!E22</f>
        <v>-0.11053</v>
      </c>
      <c r="F14" s="22">
        <f>'Original data'!F22</f>
        <v>-0.17914</v>
      </c>
      <c r="G14" s="22">
        <f>'Original data'!G22</f>
        <v>-0.23459</v>
      </c>
      <c r="H14" s="22">
        <f>'Original data'!H22</f>
        <v>-0.16079</v>
      </c>
      <c r="I14" s="22">
        <f>'Original data'!I22</f>
        <v>-0.13743</v>
      </c>
      <c r="J14" s="22">
        <f>'Original data'!J22</f>
        <v>-0.12513</v>
      </c>
      <c r="K14" s="22">
        <f>'Original data'!K22</f>
        <v>-0.095858</v>
      </c>
      <c r="L14" s="22">
        <f>'Original data'!L22</f>
        <v>-0.10495</v>
      </c>
      <c r="M14" s="22">
        <f>'Original data'!M22</f>
        <v>-0.1402</v>
      </c>
      <c r="N14" s="22">
        <f>'Original data'!N22</f>
        <v>-0.12319</v>
      </c>
      <c r="O14" s="22">
        <f>'Original data'!O22</f>
        <v>-0.1692</v>
      </c>
      <c r="P14" s="22">
        <f>'Original data'!P22</f>
        <v>-0.1669</v>
      </c>
      <c r="Q14" s="22">
        <f>'Original data'!Q22</f>
        <v>-0.15648</v>
      </c>
      <c r="R14" s="22">
        <f>'Original data'!R22</f>
        <v>-0.085074</v>
      </c>
      <c r="S14" s="22">
        <f>'Original data'!S22</f>
        <v>-0.14658</v>
      </c>
      <c r="T14" s="22">
        <f>'Original data'!T22</f>
        <v>-0.10449</v>
      </c>
      <c r="U14" s="22">
        <f>'Original data'!U22</f>
        <v>-0.0049181</v>
      </c>
      <c r="V14" s="37">
        <f>'Original data'!V22</f>
        <v>0</v>
      </c>
      <c r="W14" s="1"/>
      <c r="X14" s="10" t="str">
        <f>'Original data'!X22</f>
        <v>b10</v>
      </c>
      <c r="Y14" s="22">
        <f>'Original data'!Y22</f>
        <v>-0.050552</v>
      </c>
      <c r="Z14" s="22">
        <f>'Original data'!Z22</f>
        <v>-0.062909</v>
      </c>
      <c r="AA14" s="22">
        <f>'Original data'!AA22</f>
        <v>0.019248</v>
      </c>
      <c r="AB14" s="22">
        <f>'Original data'!AB22</f>
        <v>-0.049859</v>
      </c>
      <c r="AC14" s="22">
        <f>'Original data'!AC22</f>
        <v>-0.062949</v>
      </c>
      <c r="AD14" s="22">
        <f>'Original data'!AD22</f>
        <v>-0.10848</v>
      </c>
      <c r="AE14" s="22">
        <f>'Original data'!AE22</f>
        <v>-0.097569</v>
      </c>
      <c r="AF14" s="22">
        <f>'Original data'!AF22</f>
        <v>-0.068645</v>
      </c>
      <c r="AG14" s="22">
        <f>'Original data'!AG22</f>
        <v>-0.024873</v>
      </c>
      <c r="AH14" s="22">
        <f>'Original data'!AH22</f>
        <v>0.019468</v>
      </c>
      <c r="AI14" s="22">
        <f>'Original data'!AI22</f>
        <v>-0.032977</v>
      </c>
      <c r="AJ14" s="22">
        <f>'Original data'!AJ22</f>
        <v>-0.071133</v>
      </c>
      <c r="AK14" s="22">
        <f>'Original data'!AK22</f>
        <v>-0.011629</v>
      </c>
      <c r="AL14" s="22">
        <f>'Original data'!AL22</f>
        <v>-0.048263</v>
      </c>
      <c r="AM14" s="22">
        <f>'Original data'!AM22</f>
        <v>-0.073526</v>
      </c>
      <c r="AN14" s="22">
        <f>'Original data'!AN22</f>
        <v>-0.076978</v>
      </c>
      <c r="AO14" s="22">
        <f>'Original data'!AO22</f>
        <v>-0.040551</v>
      </c>
      <c r="AP14" s="22">
        <f>'Original data'!AP22</f>
        <v>-0.11884</v>
      </c>
      <c r="AQ14" s="22">
        <f>'Original data'!AQ22</f>
        <v>-0.083117</v>
      </c>
      <c r="AR14" s="22">
        <f>'Original data'!AR22</f>
        <v>-0.04407</v>
      </c>
      <c r="AS14" s="37">
        <f>'Original data'!AS22</f>
        <v>0</v>
      </c>
    </row>
    <row r="15" spans="1:45" ht="12.75">
      <c r="A15" s="9" t="s">
        <v>33</v>
      </c>
      <c r="B15" s="22">
        <f>'Original data'!B23</f>
        <v>0.55168</v>
      </c>
      <c r="C15" s="22">
        <f>'Original data'!C23</f>
        <v>0.75791</v>
      </c>
      <c r="D15" s="22">
        <f>'Original data'!D23</f>
        <v>0.75326</v>
      </c>
      <c r="E15" s="22">
        <f>'Original data'!E23</f>
        <v>0.75555</v>
      </c>
      <c r="F15" s="22">
        <f>'Original data'!F23</f>
        <v>0.77022</v>
      </c>
      <c r="G15" s="22">
        <f>'Original data'!G23</f>
        <v>0.76849</v>
      </c>
      <c r="H15" s="22">
        <f>'Original data'!H23</f>
        <v>0.75586</v>
      </c>
      <c r="I15" s="22">
        <f>'Original data'!I23</f>
        <v>0.75421</v>
      </c>
      <c r="J15" s="22">
        <f>'Original data'!J23</f>
        <v>0.74974</v>
      </c>
      <c r="K15" s="22">
        <f>'Original data'!K23</f>
        <v>0.75416</v>
      </c>
      <c r="L15" s="22">
        <f>'Original data'!L23</f>
        <v>0.75372</v>
      </c>
      <c r="M15" s="22">
        <f>'Original data'!M23</f>
        <v>0.75274</v>
      </c>
      <c r="N15" s="22">
        <f>'Original data'!N23</f>
        <v>0.75524</v>
      </c>
      <c r="O15" s="22">
        <f>'Original data'!O23</f>
        <v>0.75989</v>
      </c>
      <c r="P15" s="22">
        <f>'Original data'!P23</f>
        <v>0.76302</v>
      </c>
      <c r="Q15" s="22">
        <f>'Original data'!Q23</f>
        <v>0.75395</v>
      </c>
      <c r="R15" s="22">
        <f>'Original data'!R23</f>
        <v>0.75171</v>
      </c>
      <c r="S15" s="22">
        <f>'Original data'!S23</f>
        <v>0.75146</v>
      </c>
      <c r="T15" s="22">
        <f>'Original data'!T23</f>
        <v>0.75852</v>
      </c>
      <c r="U15" s="22">
        <f>'Original data'!U23</f>
        <v>0.37775</v>
      </c>
      <c r="V15" s="37">
        <f>'Original data'!V23</f>
        <v>0</v>
      </c>
      <c r="W15" s="1"/>
      <c r="X15" s="10" t="str">
        <f>'Original data'!X23</f>
        <v>b11</v>
      </c>
      <c r="Y15" s="22">
        <f>'Original data'!Y23</f>
        <v>0.39993</v>
      </c>
      <c r="Z15" s="22">
        <f>'Original data'!Z23</f>
        <v>0.75967</v>
      </c>
      <c r="AA15" s="22">
        <f>'Original data'!AA23</f>
        <v>0.75887</v>
      </c>
      <c r="AB15" s="22">
        <f>'Original data'!AB23</f>
        <v>0.75563</v>
      </c>
      <c r="AC15" s="22">
        <f>'Original data'!AC23</f>
        <v>0.77306</v>
      </c>
      <c r="AD15" s="22">
        <f>'Original data'!AD23</f>
        <v>0.76925</v>
      </c>
      <c r="AE15" s="22">
        <f>'Original data'!AE23</f>
        <v>0.75374</v>
      </c>
      <c r="AF15" s="22">
        <f>'Original data'!AF23</f>
        <v>0.75383</v>
      </c>
      <c r="AG15" s="22">
        <f>'Original data'!AG23</f>
        <v>0.75086</v>
      </c>
      <c r="AH15" s="22">
        <f>'Original data'!AH23</f>
        <v>0.7543</v>
      </c>
      <c r="AI15" s="22">
        <f>'Original data'!AI23</f>
        <v>0.74744</v>
      </c>
      <c r="AJ15" s="22">
        <f>'Original data'!AJ23</f>
        <v>0.74405</v>
      </c>
      <c r="AK15" s="22">
        <f>'Original data'!AK23</f>
        <v>0.74633</v>
      </c>
      <c r="AL15" s="22">
        <f>'Original data'!AL23</f>
        <v>0.75067</v>
      </c>
      <c r="AM15" s="22">
        <f>'Original data'!AM23</f>
        <v>0.75229</v>
      </c>
      <c r="AN15" s="22">
        <f>'Original data'!AN23</f>
        <v>0.7445</v>
      </c>
      <c r="AO15" s="22">
        <f>'Original data'!AO23</f>
        <v>0.73754</v>
      </c>
      <c r="AP15" s="22">
        <f>'Original data'!AP23</f>
        <v>0.74243</v>
      </c>
      <c r="AQ15" s="22">
        <f>'Original data'!AQ23</f>
        <v>0.76141</v>
      </c>
      <c r="AR15" s="22">
        <f>'Original data'!AR23</f>
        <v>0.39333</v>
      </c>
      <c r="AS15" s="37">
        <f>'Original data'!AS23</f>
        <v>0</v>
      </c>
    </row>
    <row r="16" spans="1:45" ht="12.75">
      <c r="A16" s="9" t="s">
        <v>34</v>
      </c>
      <c r="B16" s="22">
        <f>'Original data'!B24</f>
        <v>-0.098323</v>
      </c>
      <c r="C16" s="22">
        <f>'Original data'!C24</f>
        <v>-0.010691</v>
      </c>
      <c r="D16" s="22">
        <f>'Original data'!D24</f>
        <v>-0.009045</v>
      </c>
      <c r="E16" s="22">
        <f>'Original data'!E24</f>
        <v>-0.015571</v>
      </c>
      <c r="F16" s="22">
        <f>'Original data'!F24</f>
        <v>-0.021539</v>
      </c>
      <c r="G16" s="22">
        <f>'Original data'!G24</f>
        <v>-0.032938</v>
      </c>
      <c r="H16" s="22">
        <f>'Original data'!H24</f>
        <v>-0.021942</v>
      </c>
      <c r="I16" s="22">
        <f>'Original data'!I24</f>
        <v>-0.018818</v>
      </c>
      <c r="J16" s="22">
        <f>'Original data'!J24</f>
        <v>-0.015701</v>
      </c>
      <c r="K16" s="22">
        <f>'Original data'!K24</f>
        <v>-0.01358</v>
      </c>
      <c r="L16" s="22">
        <f>'Original data'!L24</f>
        <v>-0.014869</v>
      </c>
      <c r="M16" s="22">
        <f>'Original data'!M24</f>
        <v>-0.019794</v>
      </c>
      <c r="N16" s="22">
        <f>'Original data'!N24</f>
        <v>-0.016649</v>
      </c>
      <c r="O16" s="22">
        <f>'Original data'!O24</f>
        <v>-0.025579</v>
      </c>
      <c r="P16" s="22">
        <f>'Original data'!P24</f>
        <v>-0.025823</v>
      </c>
      <c r="Q16" s="22">
        <f>'Original data'!Q24</f>
        <v>-0.02196</v>
      </c>
      <c r="R16" s="22">
        <f>'Original data'!R24</f>
        <v>-0.011462</v>
      </c>
      <c r="S16" s="22">
        <f>'Original data'!S24</f>
        <v>-0.019508</v>
      </c>
      <c r="T16" s="22">
        <f>'Original data'!T24</f>
        <v>-0.016204</v>
      </c>
      <c r="U16" s="22">
        <f>'Original data'!U24</f>
        <v>-0.0083384</v>
      </c>
      <c r="V16" s="37">
        <f>'Original data'!V24</f>
        <v>0</v>
      </c>
      <c r="W16" s="1"/>
      <c r="X16" s="10" t="str">
        <f>'Original data'!X24</f>
        <v>b12</v>
      </c>
      <c r="Y16" s="22">
        <f>'Original data'!Y24</f>
        <v>-0.0058727</v>
      </c>
      <c r="Z16" s="22">
        <f>'Original data'!Z24</f>
        <v>-0.0069738</v>
      </c>
      <c r="AA16" s="22">
        <f>'Original data'!AA24</f>
        <v>-0.0046137</v>
      </c>
      <c r="AB16" s="22">
        <f>'Original data'!AB24</f>
        <v>-0.0081402</v>
      </c>
      <c r="AC16" s="22">
        <f>'Original data'!AC24</f>
        <v>-0.0083595</v>
      </c>
      <c r="AD16" s="22">
        <f>'Original data'!AD24</f>
        <v>-0.01733</v>
      </c>
      <c r="AE16" s="22">
        <f>'Original data'!AE24</f>
        <v>-0.013564</v>
      </c>
      <c r="AF16" s="22">
        <f>'Original data'!AF24</f>
        <v>-0.011757</v>
      </c>
      <c r="AG16" s="22">
        <f>'Original data'!AG24</f>
        <v>-0.0058556</v>
      </c>
      <c r="AH16" s="22">
        <f>'Original data'!AH24</f>
        <v>-0.0012239</v>
      </c>
      <c r="AI16" s="22">
        <f>'Original data'!AI24</f>
        <v>-0.0051113</v>
      </c>
      <c r="AJ16" s="22">
        <f>'Original data'!AJ24</f>
        <v>-0.0097238</v>
      </c>
      <c r="AK16" s="22">
        <f>'Original data'!AK24</f>
        <v>-0.0023195</v>
      </c>
      <c r="AL16" s="22">
        <f>'Original data'!AL24</f>
        <v>-0.0041132</v>
      </c>
      <c r="AM16" s="22">
        <f>'Original data'!AM24</f>
        <v>-0.013294</v>
      </c>
      <c r="AN16" s="22">
        <f>'Original data'!AN24</f>
        <v>-0.0089177</v>
      </c>
      <c r="AO16" s="22">
        <f>'Original data'!AO24</f>
        <v>-0.0066628</v>
      </c>
      <c r="AP16" s="22">
        <f>'Original data'!AP24</f>
        <v>-0.016373</v>
      </c>
      <c r="AQ16" s="22">
        <f>'Original data'!AQ24</f>
        <v>-0.01633</v>
      </c>
      <c r="AR16" s="22">
        <f>'Original data'!AR24</f>
        <v>0.0013433</v>
      </c>
      <c r="AS16" s="37">
        <f>'Original data'!AS24</f>
        <v>0</v>
      </c>
    </row>
    <row r="17" spans="1:45" ht="12.75">
      <c r="A17" s="9" t="s">
        <v>35</v>
      </c>
      <c r="B17" s="22">
        <f>'Original data'!B25</f>
        <v>-0.00014344</v>
      </c>
      <c r="C17" s="22">
        <f>'Original data'!C25</f>
        <v>0.0742</v>
      </c>
      <c r="D17" s="22">
        <f>'Original data'!D25</f>
        <v>0.070717</v>
      </c>
      <c r="E17" s="22">
        <f>'Original data'!E25</f>
        <v>0.073936</v>
      </c>
      <c r="F17" s="22">
        <f>'Original data'!F25</f>
        <v>0.062385</v>
      </c>
      <c r="G17" s="22">
        <f>'Original data'!G25</f>
        <v>0.07281</v>
      </c>
      <c r="H17" s="22">
        <f>'Original data'!H25</f>
        <v>0.075541</v>
      </c>
      <c r="I17" s="22">
        <f>'Original data'!I25</f>
        <v>0.074679</v>
      </c>
      <c r="J17" s="22">
        <f>'Original data'!J25</f>
        <v>0.073858</v>
      </c>
      <c r="K17" s="22">
        <f>'Original data'!K25</f>
        <v>0.073091</v>
      </c>
      <c r="L17" s="22">
        <f>'Original data'!L25</f>
        <v>0.073522</v>
      </c>
      <c r="M17" s="22">
        <f>'Original data'!M25</f>
        <v>0.077408</v>
      </c>
      <c r="N17" s="22">
        <f>'Original data'!N25</f>
        <v>0.075365</v>
      </c>
      <c r="O17" s="22">
        <f>'Original data'!O25</f>
        <v>0.076045</v>
      </c>
      <c r="P17" s="22">
        <f>'Original data'!P25</f>
        <v>0.079368</v>
      </c>
      <c r="Q17" s="22">
        <f>'Original data'!Q25</f>
        <v>0.075839</v>
      </c>
      <c r="R17" s="22">
        <f>'Original data'!R25</f>
        <v>0.076645</v>
      </c>
      <c r="S17" s="22">
        <f>'Original data'!S25</f>
        <v>0.077308</v>
      </c>
      <c r="T17" s="22">
        <f>'Original data'!T25</f>
        <v>0.073115</v>
      </c>
      <c r="U17" s="22">
        <f>'Original data'!U25</f>
        <v>0.028994</v>
      </c>
      <c r="V17" s="37">
        <f>'Original data'!V25</f>
        <v>0</v>
      </c>
      <c r="W17" s="1"/>
      <c r="X17" s="10" t="str">
        <f>'Original data'!X25</f>
        <v>b13</v>
      </c>
      <c r="Y17" s="22">
        <f>'Original data'!Y25</f>
        <v>0.040008</v>
      </c>
      <c r="Z17" s="22">
        <f>'Original data'!Z25</f>
        <v>0.071266</v>
      </c>
      <c r="AA17" s="22">
        <f>'Original data'!AA25</f>
        <v>0.067402</v>
      </c>
      <c r="AB17" s="22">
        <f>'Original data'!AB25</f>
        <v>0.06998</v>
      </c>
      <c r="AC17" s="22">
        <f>'Original data'!AC25</f>
        <v>0.056328</v>
      </c>
      <c r="AD17" s="22">
        <f>'Original data'!AD25</f>
        <v>0.065766</v>
      </c>
      <c r="AE17" s="22">
        <f>'Original data'!AE25</f>
        <v>0.07296</v>
      </c>
      <c r="AF17" s="22">
        <f>'Original data'!AF25</f>
        <v>0.073055</v>
      </c>
      <c r="AG17" s="22">
        <f>'Original data'!AG25</f>
        <v>0.07211</v>
      </c>
      <c r="AH17" s="22">
        <f>'Original data'!AH25</f>
        <v>0.066079</v>
      </c>
      <c r="AI17" s="22">
        <f>'Original data'!AI25</f>
        <v>0.06742</v>
      </c>
      <c r="AJ17" s="22">
        <f>'Original data'!AJ25</f>
        <v>0.070848</v>
      </c>
      <c r="AK17" s="22">
        <f>'Original data'!AK25</f>
        <v>0.069245</v>
      </c>
      <c r="AL17" s="22">
        <f>'Original data'!AL25</f>
        <v>0.067984</v>
      </c>
      <c r="AM17" s="22">
        <f>'Original data'!AM25</f>
        <v>0.066793</v>
      </c>
      <c r="AN17" s="22">
        <f>'Original data'!AN25</f>
        <v>0.057495</v>
      </c>
      <c r="AO17" s="22">
        <f>'Original data'!AO25</f>
        <v>0.063783</v>
      </c>
      <c r="AP17" s="22">
        <f>'Original data'!AP25</f>
        <v>0.065945</v>
      </c>
      <c r="AQ17" s="22">
        <f>'Original data'!AQ25</f>
        <v>0.064813</v>
      </c>
      <c r="AR17" s="22">
        <f>'Original data'!AR25</f>
        <v>0.02905</v>
      </c>
      <c r="AS17" s="37">
        <f>'Original data'!AS25</f>
        <v>0</v>
      </c>
    </row>
    <row r="18" spans="1:45" ht="12.75">
      <c r="A18" s="9" t="s">
        <v>36</v>
      </c>
      <c r="B18" s="22">
        <f>'Original data'!B26</f>
        <v>0.023187</v>
      </c>
      <c r="C18" s="22">
        <f>'Original data'!C26</f>
        <v>-0.0035387</v>
      </c>
      <c r="D18" s="22">
        <f>'Original data'!D26</f>
        <v>-0.0045766</v>
      </c>
      <c r="E18" s="22">
        <f>'Original data'!E26</f>
        <v>-0.0068567</v>
      </c>
      <c r="F18" s="22">
        <f>'Original data'!F26</f>
        <v>-0.010324</v>
      </c>
      <c r="G18" s="22">
        <f>'Original data'!G26</f>
        <v>-0.014198</v>
      </c>
      <c r="H18" s="22">
        <f>'Original data'!H26</f>
        <v>-0.008764</v>
      </c>
      <c r="I18" s="22">
        <f>'Original data'!I26</f>
        <v>-0.0076713</v>
      </c>
      <c r="J18" s="22">
        <f>'Original data'!J26</f>
        <v>-0.0060616</v>
      </c>
      <c r="K18" s="22">
        <f>'Original data'!K26</f>
        <v>-0.0041316</v>
      </c>
      <c r="L18" s="22">
        <f>'Original data'!L26</f>
        <v>-0.0059814</v>
      </c>
      <c r="M18" s="22">
        <f>'Original data'!M26</f>
        <v>-0.0068558</v>
      </c>
      <c r="N18" s="22">
        <f>'Original data'!N26</f>
        <v>-0.0062754</v>
      </c>
      <c r="O18" s="22">
        <f>'Original data'!O26</f>
        <v>-0.010662</v>
      </c>
      <c r="P18" s="22">
        <f>'Original data'!P26</f>
        <v>-0.008325</v>
      </c>
      <c r="Q18" s="22">
        <f>'Original data'!Q26</f>
        <v>-0.010076</v>
      </c>
      <c r="R18" s="22">
        <f>'Original data'!R26</f>
        <v>-0.0044173</v>
      </c>
      <c r="S18" s="22">
        <f>'Original data'!S26</f>
        <v>-0.0078823</v>
      </c>
      <c r="T18" s="22">
        <f>'Original data'!T26</f>
        <v>-0.0066958</v>
      </c>
      <c r="U18" s="22">
        <f>'Original data'!U26</f>
        <v>-0.0022157</v>
      </c>
      <c r="V18" s="37">
        <f>'Original data'!V26</f>
        <v>0</v>
      </c>
      <c r="W18" s="1"/>
      <c r="X18" s="10" t="str">
        <f>'Original data'!X26</f>
        <v>b14</v>
      </c>
      <c r="Y18" s="22">
        <f>'Original data'!Y26</f>
        <v>0.0065791</v>
      </c>
      <c r="Z18" s="22">
        <f>'Original data'!Z26</f>
        <v>-0.0010057</v>
      </c>
      <c r="AA18" s="22">
        <f>'Original data'!AA26</f>
        <v>0.00050427</v>
      </c>
      <c r="AB18" s="22">
        <f>'Original data'!AB26</f>
        <v>-0.0012489</v>
      </c>
      <c r="AC18" s="22">
        <f>'Original data'!AC26</f>
        <v>-0.0016857</v>
      </c>
      <c r="AD18" s="22">
        <f>'Original data'!AD26</f>
        <v>-0.0057542</v>
      </c>
      <c r="AE18" s="22">
        <f>'Original data'!AE26</f>
        <v>-0.0048746</v>
      </c>
      <c r="AF18" s="22">
        <f>'Original data'!AF26</f>
        <v>-0.0028133</v>
      </c>
      <c r="AG18" s="22">
        <f>'Original data'!AG26</f>
        <v>-0.0010951</v>
      </c>
      <c r="AH18" s="22">
        <f>'Original data'!AH26</f>
        <v>0.002195</v>
      </c>
      <c r="AI18" s="22">
        <f>'Original data'!AI26</f>
        <v>-0.00028038</v>
      </c>
      <c r="AJ18" s="22">
        <f>'Original data'!AJ26</f>
        <v>-0.0021705</v>
      </c>
      <c r="AK18" s="22">
        <f>'Original data'!AK26</f>
        <v>-0.00089867</v>
      </c>
      <c r="AL18" s="22">
        <f>'Original data'!AL26</f>
        <v>-0.0013506</v>
      </c>
      <c r="AM18" s="22">
        <f>'Original data'!AM26</f>
        <v>-0.0015519</v>
      </c>
      <c r="AN18" s="22">
        <f>'Original data'!AN26</f>
        <v>-0.0024771</v>
      </c>
      <c r="AO18" s="22">
        <f>'Original data'!AO26</f>
        <v>-0.0017323</v>
      </c>
      <c r="AP18" s="22">
        <f>'Original data'!AP26</f>
        <v>-0.0051495</v>
      </c>
      <c r="AQ18" s="22">
        <f>'Original data'!AQ26</f>
        <v>-0.0054086</v>
      </c>
      <c r="AR18" s="22">
        <f>'Original data'!AR26</f>
        <v>0.0017571</v>
      </c>
      <c r="AS18" s="37">
        <f>'Original data'!AS26</f>
        <v>0</v>
      </c>
    </row>
    <row r="19" spans="1:45" ht="12.75">
      <c r="A19" s="9" t="s">
        <v>37</v>
      </c>
      <c r="B19" s="22">
        <f>'Original data'!B27</f>
        <v>0.025433</v>
      </c>
      <c r="C19" s="22">
        <f>'Original data'!C27</f>
        <v>0.031289</v>
      </c>
      <c r="D19" s="22">
        <f>'Original data'!D27</f>
        <v>0.033511</v>
      </c>
      <c r="E19" s="22">
        <f>'Original data'!E27</f>
        <v>0.033099</v>
      </c>
      <c r="F19" s="22">
        <f>'Original data'!F27</f>
        <v>0.030974</v>
      </c>
      <c r="G19" s="22">
        <f>'Original data'!G27</f>
        <v>0.02935</v>
      </c>
      <c r="H19" s="22">
        <f>'Original data'!H27</f>
        <v>0.030017</v>
      </c>
      <c r="I19" s="22">
        <f>'Original data'!I27</f>
        <v>0.034432</v>
      </c>
      <c r="J19" s="22">
        <f>'Original data'!J27</f>
        <v>0.032909</v>
      </c>
      <c r="K19" s="22">
        <f>'Original data'!K27</f>
        <v>0.032169</v>
      </c>
      <c r="L19" s="22">
        <f>'Original data'!L27</f>
        <v>0.033204</v>
      </c>
      <c r="M19" s="22">
        <f>'Original data'!M27</f>
        <v>0.028023</v>
      </c>
      <c r="N19" s="22">
        <f>'Original data'!N27</f>
        <v>0.031939</v>
      </c>
      <c r="O19" s="22">
        <f>'Original data'!O27</f>
        <v>0.030409</v>
      </c>
      <c r="P19" s="22">
        <f>'Original data'!P27</f>
        <v>0.028874</v>
      </c>
      <c r="Q19" s="22">
        <f>'Original data'!Q27</f>
        <v>0.029755</v>
      </c>
      <c r="R19" s="22">
        <f>'Original data'!R27</f>
        <v>0.033206</v>
      </c>
      <c r="S19" s="22">
        <f>'Original data'!S27</f>
        <v>0.030752</v>
      </c>
      <c r="T19" s="22">
        <f>'Original data'!T27</f>
        <v>0.031539</v>
      </c>
      <c r="U19" s="22">
        <f>'Original data'!U27</f>
        <v>0.0093738</v>
      </c>
      <c r="V19" s="37">
        <f>'Original data'!V27</f>
        <v>0</v>
      </c>
      <c r="W19" s="1"/>
      <c r="X19" s="10" t="str">
        <f>'Original data'!X27</f>
        <v>b15</v>
      </c>
      <c r="Y19" s="22">
        <f>'Original data'!Y27</f>
        <v>0.004091</v>
      </c>
      <c r="Z19" s="22">
        <f>'Original data'!Z27</f>
        <v>0.03013</v>
      </c>
      <c r="AA19" s="22">
        <f>'Original data'!AA27</f>
        <v>0.031751</v>
      </c>
      <c r="AB19" s="22">
        <f>'Original data'!AB27</f>
        <v>0.029162</v>
      </c>
      <c r="AC19" s="22">
        <f>'Original data'!AC27</f>
        <v>0.034708</v>
      </c>
      <c r="AD19" s="22">
        <f>'Original data'!AD27</f>
        <v>0.032295</v>
      </c>
      <c r="AE19" s="22">
        <f>'Original data'!AE27</f>
        <v>0.027783</v>
      </c>
      <c r="AF19" s="22">
        <f>'Original data'!AF27</f>
        <v>0.029405</v>
      </c>
      <c r="AG19" s="22">
        <f>'Original data'!AG27</f>
        <v>0.029521</v>
      </c>
      <c r="AH19" s="22">
        <f>'Original data'!AH27</f>
        <v>0.033564</v>
      </c>
      <c r="AI19" s="22">
        <f>'Original data'!AI27</f>
        <v>0.035384</v>
      </c>
      <c r="AJ19" s="22">
        <f>'Original data'!AJ27</f>
        <v>0.029202</v>
      </c>
      <c r="AK19" s="22">
        <f>'Original data'!AK27</f>
        <v>0.032015</v>
      </c>
      <c r="AL19" s="22">
        <f>'Original data'!AL27</f>
        <v>0.031208</v>
      </c>
      <c r="AM19" s="22">
        <f>'Original data'!AM27</f>
        <v>0.027656</v>
      </c>
      <c r="AN19" s="22">
        <f>'Original data'!AN27</f>
        <v>0.023695</v>
      </c>
      <c r="AO19" s="22">
        <f>'Original data'!AO27</f>
        <v>0.026226</v>
      </c>
      <c r="AP19" s="22">
        <f>'Original data'!AP27</f>
        <v>0.022315</v>
      </c>
      <c r="AQ19" s="22">
        <f>'Original data'!AQ27</f>
        <v>0.023952</v>
      </c>
      <c r="AR19" s="22">
        <f>'Original data'!AR27</f>
        <v>0.0081151</v>
      </c>
      <c r="AS19" s="37">
        <f>'Original data'!AS27</f>
        <v>0</v>
      </c>
    </row>
    <row r="20" spans="1:45" ht="12.75">
      <c r="A20" s="9" t="s">
        <v>38</v>
      </c>
      <c r="B20" s="22">
        <f>'Original data'!B28</f>
        <v>-0.00085597</v>
      </c>
      <c r="C20" s="22">
        <f>'Original data'!C28</f>
        <v>0.009587</v>
      </c>
      <c r="D20" s="22">
        <f>'Original data'!D28</f>
        <v>0.0099497</v>
      </c>
      <c r="E20" s="22">
        <f>'Original data'!E28</f>
        <v>0.016933</v>
      </c>
      <c r="F20" s="22">
        <f>'Original data'!F28</f>
        <v>0.025442</v>
      </c>
      <c r="G20" s="22">
        <f>'Original data'!G28</f>
        <v>0.03435</v>
      </c>
      <c r="H20" s="22">
        <f>'Original data'!H28</f>
        <v>0.023061</v>
      </c>
      <c r="I20" s="22">
        <f>'Original data'!I28</f>
        <v>0.019383</v>
      </c>
      <c r="J20" s="22">
        <f>'Original data'!J28</f>
        <v>0.016865</v>
      </c>
      <c r="K20" s="22">
        <f>'Original data'!K28</f>
        <v>0.013778</v>
      </c>
      <c r="L20" s="22">
        <f>'Original data'!L28</f>
        <v>0.015332</v>
      </c>
      <c r="M20" s="22">
        <f>'Original data'!M28</f>
        <v>0.020371</v>
      </c>
      <c r="N20" s="22">
        <f>'Original data'!N28</f>
        <v>0.018039</v>
      </c>
      <c r="O20" s="22">
        <f>'Original data'!O28</f>
        <v>0.025018</v>
      </c>
      <c r="P20" s="22">
        <f>'Original data'!P28</f>
        <v>0.024828</v>
      </c>
      <c r="Q20" s="22">
        <f>'Original data'!Q28</f>
        <v>0.022684</v>
      </c>
      <c r="R20" s="22">
        <f>'Original data'!R28</f>
        <v>0.011068</v>
      </c>
      <c r="S20" s="22">
        <f>'Original data'!S28</f>
        <v>0.020601</v>
      </c>
      <c r="T20" s="22">
        <f>'Original data'!T28</f>
        <v>0.014569</v>
      </c>
      <c r="U20" s="22">
        <f>'Original data'!U28</f>
        <v>0.0043539</v>
      </c>
      <c r="V20" s="37">
        <f>'Original data'!V28</f>
        <v>0</v>
      </c>
      <c r="W20" s="1"/>
      <c r="X20" s="10" t="str">
        <f>'Original data'!X28</f>
        <v>b16</v>
      </c>
      <c r="Y20" s="22">
        <f>'Original data'!Y28</f>
        <v>0.016066</v>
      </c>
      <c r="Z20" s="22">
        <f>'Original data'!Z28</f>
        <v>0.0078281</v>
      </c>
      <c r="AA20" s="22">
        <f>'Original data'!AA28</f>
        <v>-0.00053082</v>
      </c>
      <c r="AB20" s="22">
        <f>'Original data'!AB28</f>
        <v>0.0086841</v>
      </c>
      <c r="AC20" s="22">
        <f>'Original data'!AC28</f>
        <v>0.0085634</v>
      </c>
      <c r="AD20" s="22">
        <f>'Original data'!AD28</f>
        <v>0.016103</v>
      </c>
      <c r="AE20" s="22">
        <f>'Original data'!AE28</f>
        <v>0.013484</v>
      </c>
      <c r="AF20" s="22">
        <f>'Original data'!AF28</f>
        <v>0.010795</v>
      </c>
      <c r="AG20" s="22">
        <f>'Original data'!AG28</f>
        <v>0.0042209</v>
      </c>
      <c r="AH20" s="22">
        <f>'Original data'!AH28</f>
        <v>-0.0023345</v>
      </c>
      <c r="AI20" s="22">
        <f>'Original data'!AI28</f>
        <v>0.0048424</v>
      </c>
      <c r="AJ20" s="22">
        <f>'Original data'!AJ28</f>
        <v>0.0095807</v>
      </c>
      <c r="AK20" s="22">
        <f>'Original data'!AK28</f>
        <v>0.0023032</v>
      </c>
      <c r="AL20" s="22">
        <f>'Original data'!AL28</f>
        <v>0.0073676</v>
      </c>
      <c r="AM20" s="22">
        <f>'Original data'!AM28</f>
        <v>0.011365</v>
      </c>
      <c r="AN20" s="22">
        <f>'Original data'!AN28</f>
        <v>0.012257</v>
      </c>
      <c r="AO20" s="22">
        <f>'Original data'!AO28</f>
        <v>0.0079902</v>
      </c>
      <c r="AP20" s="22">
        <f>'Original data'!AP28</f>
        <v>0.017777</v>
      </c>
      <c r="AQ20" s="22">
        <f>'Original data'!AQ28</f>
        <v>0.015448</v>
      </c>
      <c r="AR20" s="22">
        <f>'Original data'!AR28</f>
        <v>0.0038289</v>
      </c>
      <c r="AS20" s="37">
        <f>'Original data'!AS28</f>
        <v>0</v>
      </c>
    </row>
    <row r="21" spans="1:45" ht="13.5" thickBot="1">
      <c r="A21" s="12" t="s">
        <v>39</v>
      </c>
      <c r="B21" s="22">
        <f>'Original data'!B29</f>
        <v>-0.047399</v>
      </c>
      <c r="C21" s="22">
        <f>'Original data'!C29</f>
        <v>-0.068639</v>
      </c>
      <c r="D21" s="22">
        <f>'Original data'!D29</f>
        <v>-0.068525</v>
      </c>
      <c r="E21" s="22">
        <f>'Original data'!E29</f>
        <v>-0.069401</v>
      </c>
      <c r="F21" s="22">
        <f>'Original data'!F29</f>
        <v>-0.06923</v>
      </c>
      <c r="G21" s="22">
        <f>'Original data'!G29</f>
        <v>-0.068609</v>
      </c>
      <c r="H21" s="22">
        <f>'Original data'!H29</f>
        <v>-0.067287</v>
      </c>
      <c r="I21" s="22">
        <f>'Original data'!I29</f>
        <v>-0.067641</v>
      </c>
      <c r="J21" s="22">
        <f>'Original data'!J29</f>
        <v>-0.067892</v>
      </c>
      <c r="K21" s="22">
        <f>'Original data'!K29</f>
        <v>-0.068456</v>
      </c>
      <c r="L21" s="22">
        <f>'Original data'!L29</f>
        <v>-0.068076</v>
      </c>
      <c r="M21" s="22">
        <f>'Original data'!M29</f>
        <v>-0.06871</v>
      </c>
      <c r="N21" s="22">
        <f>'Original data'!N29</f>
        <v>-0.068951</v>
      </c>
      <c r="O21" s="22">
        <f>'Original data'!O29</f>
        <v>-0.068256</v>
      </c>
      <c r="P21" s="22">
        <f>'Original data'!P29</f>
        <v>-0.069428</v>
      </c>
      <c r="Q21" s="22">
        <f>'Original data'!Q29</f>
        <v>-0.068694</v>
      </c>
      <c r="R21" s="22">
        <f>'Original data'!R29</f>
        <v>-0.068693</v>
      </c>
      <c r="S21" s="22">
        <f>'Original data'!S29</f>
        <v>-0.068955</v>
      </c>
      <c r="T21" s="22">
        <f>'Original data'!T29</f>
        <v>-0.069426</v>
      </c>
      <c r="U21" s="22">
        <f>'Original data'!U29</f>
        <v>-0.03694</v>
      </c>
      <c r="V21" s="38">
        <f>'Original data'!V29</f>
        <v>0</v>
      </c>
      <c r="W21" s="1"/>
      <c r="X21" s="11" t="str">
        <f>'Original data'!X29</f>
        <v>b17</v>
      </c>
      <c r="Y21" s="24">
        <f>'Original data'!Y29</f>
        <v>-0.041875</v>
      </c>
      <c r="Z21" s="24">
        <f>'Original data'!Z29</f>
        <v>-0.068784</v>
      </c>
      <c r="AA21" s="24">
        <f>'Original data'!AA29</f>
        <v>-0.069047</v>
      </c>
      <c r="AB21" s="24">
        <f>'Original data'!AB29</f>
        <v>-0.068977</v>
      </c>
      <c r="AC21" s="24">
        <f>'Original data'!AC29</f>
        <v>-0.069828</v>
      </c>
      <c r="AD21" s="24">
        <f>'Original data'!AD29</f>
        <v>-0.068679</v>
      </c>
      <c r="AE21" s="24">
        <f>'Original data'!AE29</f>
        <v>-0.067568</v>
      </c>
      <c r="AF21" s="24">
        <f>'Original data'!AF29</f>
        <v>-0.068906</v>
      </c>
      <c r="AG21" s="24">
        <f>'Original data'!AG29</f>
        <v>-0.068706</v>
      </c>
      <c r="AH21" s="24">
        <f>'Original data'!AH29</f>
        <v>-0.068468</v>
      </c>
      <c r="AI21" s="24">
        <f>'Original data'!AI29</f>
        <v>-0.066985</v>
      </c>
      <c r="AJ21" s="24">
        <f>'Original data'!AJ29</f>
        <v>-0.06752</v>
      </c>
      <c r="AK21" s="24">
        <f>'Original data'!AK29</f>
        <v>-0.069368</v>
      </c>
      <c r="AL21" s="24">
        <f>'Original data'!AL29</f>
        <v>-0.068993</v>
      </c>
      <c r="AM21" s="24">
        <f>'Original data'!AM29</f>
        <v>-0.069303</v>
      </c>
      <c r="AN21" s="24">
        <f>'Original data'!AN29</f>
        <v>-0.068775</v>
      </c>
      <c r="AO21" s="24">
        <f>'Original data'!AO29</f>
        <v>-0.069181</v>
      </c>
      <c r="AP21" s="24">
        <f>'Original data'!AP29</f>
        <v>-0.068368</v>
      </c>
      <c r="AQ21" s="24">
        <f>'Original data'!AQ29</f>
        <v>-0.068623</v>
      </c>
      <c r="AR21" s="24">
        <f>'Original data'!AR29</f>
        <v>-0.037589</v>
      </c>
      <c r="AS21" s="38">
        <f>'Original data'!AS29</f>
        <v>0</v>
      </c>
    </row>
    <row r="22" spans="1:45" ht="12.75">
      <c r="A22" s="87" t="s">
        <v>40</v>
      </c>
      <c r="B22" s="20">
        <f>'Original data'!B30</f>
        <v>0</v>
      </c>
      <c r="C22" s="20">
        <f>'Original data'!C30</f>
        <v>0</v>
      </c>
      <c r="D22" s="20">
        <f>'Original data'!D30</f>
        <v>0</v>
      </c>
      <c r="E22" s="20">
        <f>'Original data'!E30</f>
        <v>0</v>
      </c>
      <c r="F22" s="20">
        <f>'Original data'!F30</f>
        <v>0</v>
      </c>
      <c r="G22" s="20">
        <f>'Original data'!G30</f>
        <v>0</v>
      </c>
      <c r="H22" s="20">
        <f>'Original data'!H30</f>
        <v>0</v>
      </c>
      <c r="I22" s="20">
        <f>'Original data'!I30</f>
        <v>0</v>
      </c>
      <c r="J22" s="20">
        <f>'Original data'!J30</f>
        <v>0</v>
      </c>
      <c r="K22" s="20">
        <f>'Original data'!K30</f>
        <v>0</v>
      </c>
      <c r="L22" s="20">
        <f>'Original data'!L30</f>
        <v>0</v>
      </c>
      <c r="M22" s="20">
        <f>'Original data'!M30</f>
        <v>0</v>
      </c>
      <c r="N22" s="20">
        <f>'Original data'!N30</f>
        <v>0</v>
      </c>
      <c r="O22" s="20">
        <f>'Original data'!O30</f>
        <v>0</v>
      </c>
      <c r="P22" s="20">
        <f>'Original data'!P30</f>
        <v>0</v>
      </c>
      <c r="Q22" s="20">
        <f>'Original data'!Q30</f>
        <v>0</v>
      </c>
      <c r="R22" s="20">
        <f>'Original data'!R30</f>
        <v>0</v>
      </c>
      <c r="S22" s="20">
        <f>'Original data'!S30</f>
        <v>0</v>
      </c>
      <c r="T22" s="20">
        <f>'Original data'!T30</f>
        <v>0</v>
      </c>
      <c r="U22" s="20">
        <f>'Original data'!U30</f>
        <v>0</v>
      </c>
      <c r="V22" s="36" t="str">
        <f>'Original data'!V30</f>
        <v> </v>
      </c>
      <c r="W22" s="1"/>
      <c r="X22" s="10" t="str">
        <f>'Original data'!X30</f>
        <v>a1</v>
      </c>
      <c r="Y22" s="22">
        <f>'Original data'!Y30</f>
        <v>0</v>
      </c>
      <c r="Z22" s="22">
        <f>'Original data'!Z30</f>
        <v>0</v>
      </c>
      <c r="AA22" s="22">
        <f>'Original data'!AA30</f>
        <v>0</v>
      </c>
      <c r="AB22" s="22">
        <f>'Original data'!AB30</f>
        <v>0</v>
      </c>
      <c r="AC22" s="22">
        <f>'Original data'!AC30</f>
        <v>0</v>
      </c>
      <c r="AD22" s="22">
        <f>'Original data'!AD30</f>
        <v>0</v>
      </c>
      <c r="AE22" s="22">
        <f>'Original data'!AE30</f>
        <v>0</v>
      </c>
      <c r="AF22" s="22">
        <f>'Original data'!AF30</f>
        <v>0</v>
      </c>
      <c r="AG22" s="22">
        <f>'Original data'!AG30</f>
        <v>0</v>
      </c>
      <c r="AH22" s="22">
        <f>'Original data'!AH30</f>
        <v>0</v>
      </c>
      <c r="AI22" s="22">
        <f>'Original data'!AI30</f>
        <v>0</v>
      </c>
      <c r="AJ22" s="22">
        <f>'Original data'!AJ30</f>
        <v>0</v>
      </c>
      <c r="AK22" s="22">
        <f>'Original data'!AK30</f>
        <v>0</v>
      </c>
      <c r="AL22" s="22">
        <f>'Original data'!AL30</f>
        <v>0</v>
      </c>
      <c r="AM22" s="22">
        <f>'Original data'!AM30</f>
        <v>0</v>
      </c>
      <c r="AN22" s="22">
        <f>'Original data'!AN30</f>
        <v>0</v>
      </c>
      <c r="AO22" s="22">
        <f>'Original data'!AO30</f>
        <v>0</v>
      </c>
      <c r="AP22" s="22">
        <f>'Original data'!AP30</f>
        <v>0</v>
      </c>
      <c r="AQ22" s="22">
        <f>'Original data'!AQ30</f>
        <v>0</v>
      </c>
      <c r="AR22" s="22">
        <f>'Original data'!AR30</f>
        <v>0</v>
      </c>
      <c r="AS22" s="36">
        <f>'Original data'!AS30</f>
        <v>0</v>
      </c>
    </row>
    <row r="23" spans="1:45" ht="12.75">
      <c r="A23" s="9" t="s">
        <v>41</v>
      </c>
      <c r="B23" s="22">
        <f>'Original data'!B31</f>
        <v>51.14</v>
      </c>
      <c r="C23" s="22">
        <f>'Original data'!C31</f>
        <v>-0.45473</v>
      </c>
      <c r="D23" s="22">
        <f>'Original data'!D31</f>
        <v>-2.1599</v>
      </c>
      <c r="E23" s="22">
        <f>'Original data'!E31</f>
        <v>-1.0144</v>
      </c>
      <c r="F23" s="22">
        <f>'Original data'!F31</f>
        <v>-0.80757</v>
      </c>
      <c r="G23" s="22">
        <f>'Original data'!G31</f>
        <v>-1.7879</v>
      </c>
      <c r="H23" s="22">
        <f>'Original data'!H31</f>
        <v>-2.5266</v>
      </c>
      <c r="I23" s="22">
        <f>'Original data'!I31</f>
        <v>0.37676</v>
      </c>
      <c r="J23" s="22">
        <f>'Original data'!J31</f>
        <v>0.41081</v>
      </c>
      <c r="K23" s="22">
        <f>'Original data'!K31</f>
        <v>-0.29788</v>
      </c>
      <c r="L23" s="22">
        <f>'Original data'!L31</f>
        <v>0.38462</v>
      </c>
      <c r="M23" s="22">
        <f>'Original data'!M31</f>
        <v>-0.4141</v>
      </c>
      <c r="N23" s="22">
        <f>'Original data'!N31</f>
        <v>-0.71195</v>
      </c>
      <c r="O23" s="22">
        <f>'Original data'!O31</f>
        <v>-0.52072</v>
      </c>
      <c r="P23" s="22">
        <f>'Original data'!P31</f>
        <v>-1.0231</v>
      </c>
      <c r="Q23" s="22">
        <f>'Original data'!Q31</f>
        <v>-2.8249</v>
      </c>
      <c r="R23" s="22">
        <f>'Original data'!R31</f>
        <v>-3.15</v>
      </c>
      <c r="S23" s="22">
        <f>'Original data'!S31</f>
        <v>-2.6161</v>
      </c>
      <c r="T23" s="22">
        <f>'Original data'!T31</f>
        <v>-1.512</v>
      </c>
      <c r="U23" s="22">
        <f>'Original data'!U31</f>
        <v>0.26435</v>
      </c>
      <c r="V23" s="37">
        <f>'Original data'!V31</f>
        <v>0</v>
      </c>
      <c r="W23" s="1"/>
      <c r="X23" s="10" t="str">
        <f>'Original data'!X31</f>
        <v>a2</v>
      </c>
      <c r="Y23" s="22">
        <f>'Original data'!Y31</f>
        <v>1.2812</v>
      </c>
      <c r="Z23" s="22">
        <f>'Original data'!Z31</f>
        <v>2.9188</v>
      </c>
      <c r="AA23" s="22">
        <f>'Original data'!AA31</f>
        <v>2.2408</v>
      </c>
      <c r="AB23" s="22">
        <f>'Original data'!AB31</f>
        <v>1.3577</v>
      </c>
      <c r="AC23" s="22">
        <f>'Original data'!AC31</f>
        <v>-1.2188</v>
      </c>
      <c r="AD23" s="22">
        <f>'Original data'!AD31</f>
        <v>1.1861</v>
      </c>
      <c r="AE23" s="22">
        <f>'Original data'!AE31</f>
        <v>1.4312</v>
      </c>
      <c r="AF23" s="22">
        <f>'Original data'!AF31</f>
        <v>0.60529</v>
      </c>
      <c r="AG23" s="22">
        <f>'Original data'!AG31</f>
        <v>-0.22232</v>
      </c>
      <c r="AH23" s="22">
        <f>'Original data'!AH31</f>
        <v>-0.099538</v>
      </c>
      <c r="AI23" s="22">
        <f>'Original data'!AI31</f>
        <v>2.4945</v>
      </c>
      <c r="AJ23" s="22">
        <f>'Original data'!AJ31</f>
        <v>1.9954</v>
      </c>
      <c r="AK23" s="22">
        <f>'Original data'!AK31</f>
        <v>0.35869</v>
      </c>
      <c r="AL23" s="22">
        <f>'Original data'!AL31</f>
        <v>0.54381</v>
      </c>
      <c r="AM23" s="22">
        <f>'Original data'!AM31</f>
        <v>1.7187</v>
      </c>
      <c r="AN23" s="22">
        <f>'Original data'!AN31</f>
        <v>0.60193</v>
      </c>
      <c r="AO23" s="22">
        <f>'Original data'!AO31</f>
        <v>0.47539</v>
      </c>
      <c r="AP23" s="22">
        <f>'Original data'!AP31</f>
        <v>-0.20117</v>
      </c>
      <c r="AQ23" s="22">
        <f>'Original data'!AQ31</f>
        <v>-0.52407</v>
      </c>
      <c r="AR23" s="22">
        <f>'Original data'!AR31</f>
        <v>1.8126</v>
      </c>
      <c r="AS23" s="37">
        <f>'Original data'!AS31</f>
        <v>0</v>
      </c>
    </row>
    <row r="24" spans="1:45" ht="12.75">
      <c r="A24" s="9" t="s">
        <v>42</v>
      </c>
      <c r="B24" s="22">
        <f>'Original data'!B32</f>
        <v>18.209</v>
      </c>
      <c r="C24" s="22">
        <f>'Original data'!C32</f>
        <v>0.25224</v>
      </c>
      <c r="D24" s="22">
        <f>'Original data'!D32</f>
        <v>0.11162</v>
      </c>
      <c r="E24" s="22">
        <f>'Original data'!E32</f>
        <v>0.33235</v>
      </c>
      <c r="F24" s="22">
        <f>'Original data'!F32</f>
        <v>-0.18834</v>
      </c>
      <c r="G24" s="22">
        <f>'Original data'!G32</f>
        <v>-0.0027142</v>
      </c>
      <c r="H24" s="22">
        <f>'Original data'!H32</f>
        <v>0.10073</v>
      </c>
      <c r="I24" s="22">
        <f>'Original data'!I32</f>
        <v>0.14744</v>
      </c>
      <c r="J24" s="22">
        <f>'Original data'!J32</f>
        <v>-0.3872</v>
      </c>
      <c r="K24" s="22">
        <f>'Original data'!K32</f>
        <v>0.54961</v>
      </c>
      <c r="L24" s="22">
        <f>'Original data'!L32</f>
        <v>0.44599</v>
      </c>
      <c r="M24" s="22">
        <f>'Original data'!M32</f>
        <v>-0.17227</v>
      </c>
      <c r="N24" s="22">
        <f>'Original data'!N32</f>
        <v>-0.16003</v>
      </c>
      <c r="O24" s="22">
        <f>'Original data'!O32</f>
        <v>0.2245</v>
      </c>
      <c r="P24" s="22">
        <f>'Original data'!P32</f>
        <v>0.59551</v>
      </c>
      <c r="Q24" s="22">
        <f>'Original data'!Q32</f>
        <v>-0.030309</v>
      </c>
      <c r="R24" s="22">
        <f>'Original data'!R32</f>
        <v>0.048332</v>
      </c>
      <c r="S24" s="22">
        <f>'Original data'!S32</f>
        <v>-0.28955</v>
      </c>
      <c r="T24" s="22">
        <f>'Original data'!T32</f>
        <v>-0.46856</v>
      </c>
      <c r="U24" s="22">
        <f>'Original data'!U32</f>
        <v>-0.14406</v>
      </c>
      <c r="V24" s="37">
        <f>'Original data'!V32</f>
        <v>0</v>
      </c>
      <c r="W24" s="1"/>
      <c r="X24" s="10" t="str">
        <f>'Original data'!X32</f>
        <v>a3</v>
      </c>
      <c r="Y24" s="22">
        <f>'Original data'!Y32</f>
        <v>0.95411</v>
      </c>
      <c r="Z24" s="22">
        <f>'Original data'!Z32</f>
        <v>0.81599</v>
      </c>
      <c r="AA24" s="22">
        <f>'Original data'!AA32</f>
        <v>-0.24662</v>
      </c>
      <c r="AB24" s="22">
        <f>'Original data'!AB32</f>
        <v>-0.25069</v>
      </c>
      <c r="AC24" s="22">
        <f>'Original data'!AC32</f>
        <v>0.03625</v>
      </c>
      <c r="AD24" s="22">
        <f>'Original data'!AD32</f>
        <v>-0.081227</v>
      </c>
      <c r="AE24" s="22">
        <f>'Original data'!AE32</f>
        <v>0.077868</v>
      </c>
      <c r="AF24" s="22">
        <f>'Original data'!AF32</f>
        <v>-0.42154</v>
      </c>
      <c r="AG24" s="22">
        <f>'Original data'!AG32</f>
        <v>0.027639</v>
      </c>
      <c r="AH24" s="22">
        <f>'Original data'!AH32</f>
        <v>0.11339</v>
      </c>
      <c r="AI24" s="22">
        <f>'Original data'!AI32</f>
        <v>-0.32965</v>
      </c>
      <c r="AJ24" s="22">
        <f>'Original data'!AJ32</f>
        <v>-0.06969</v>
      </c>
      <c r="AK24" s="22">
        <f>'Original data'!AK32</f>
        <v>-0.83244</v>
      </c>
      <c r="AL24" s="22">
        <f>'Original data'!AL32</f>
        <v>-0.37041</v>
      </c>
      <c r="AM24" s="22">
        <f>'Original data'!AM32</f>
        <v>0.13557</v>
      </c>
      <c r="AN24" s="22">
        <f>'Original data'!AN32</f>
        <v>0.01968</v>
      </c>
      <c r="AO24" s="22">
        <f>'Original data'!AO32</f>
        <v>-0.44196</v>
      </c>
      <c r="AP24" s="22">
        <f>'Original data'!AP32</f>
        <v>0.091579</v>
      </c>
      <c r="AQ24" s="22">
        <f>'Original data'!AQ32</f>
        <v>-0.4985</v>
      </c>
      <c r="AR24" s="22">
        <f>'Original data'!AR32</f>
        <v>-0.42138</v>
      </c>
      <c r="AS24" s="37">
        <f>'Original data'!AS32</f>
        <v>0</v>
      </c>
    </row>
    <row r="25" spans="1:45" ht="12.75">
      <c r="A25" s="9" t="s">
        <v>43</v>
      </c>
      <c r="B25" s="22">
        <f>'Original data'!B33</f>
        <v>-14.707</v>
      </c>
      <c r="C25" s="22">
        <f>'Original data'!C33</f>
        <v>-0.80948</v>
      </c>
      <c r="D25" s="22">
        <f>'Original data'!D33</f>
        <v>-0.74969</v>
      </c>
      <c r="E25" s="22">
        <f>'Original data'!E33</f>
        <v>-0.5315</v>
      </c>
      <c r="F25" s="22">
        <f>'Original data'!F33</f>
        <v>-0.95396</v>
      </c>
      <c r="G25" s="22">
        <f>'Original data'!G33</f>
        <v>-0.93655</v>
      </c>
      <c r="H25" s="22">
        <f>'Original data'!H33</f>
        <v>-0.88553</v>
      </c>
      <c r="I25" s="22">
        <f>'Original data'!I33</f>
        <v>-0.93478</v>
      </c>
      <c r="J25" s="22">
        <f>'Original data'!J33</f>
        <v>-1.11</v>
      </c>
      <c r="K25" s="22">
        <f>'Original data'!K33</f>
        <v>-0.65629</v>
      </c>
      <c r="L25" s="22">
        <f>'Original data'!L33</f>
        <v>-0.70473</v>
      </c>
      <c r="M25" s="22">
        <f>'Original data'!M33</f>
        <v>-0.73051</v>
      </c>
      <c r="N25" s="22">
        <f>'Original data'!N33</f>
        <v>-0.67911</v>
      </c>
      <c r="O25" s="22">
        <f>'Original data'!O33</f>
        <v>-1.1098</v>
      </c>
      <c r="P25" s="22">
        <f>'Original data'!P33</f>
        <v>-0.87637</v>
      </c>
      <c r="Q25" s="22">
        <f>'Original data'!Q33</f>
        <v>-0.62871</v>
      </c>
      <c r="R25" s="22">
        <f>'Original data'!R33</f>
        <v>-0.81027</v>
      </c>
      <c r="S25" s="22">
        <f>'Original data'!S33</f>
        <v>-0.34295</v>
      </c>
      <c r="T25" s="22">
        <f>'Original data'!T33</f>
        <v>-0.58196</v>
      </c>
      <c r="U25" s="22">
        <f>'Original data'!U33</f>
        <v>-0.87108</v>
      </c>
      <c r="V25" s="37">
        <f>'Original data'!V33</f>
        <v>0</v>
      </c>
      <c r="W25" s="1"/>
      <c r="X25" s="10" t="str">
        <f>'Original data'!X33</f>
        <v>a4</v>
      </c>
      <c r="Y25" s="22">
        <f>'Original data'!Y33</f>
        <v>0.025724</v>
      </c>
      <c r="Z25" s="22">
        <f>'Original data'!Z33</f>
        <v>-0.44251</v>
      </c>
      <c r="AA25" s="22">
        <f>'Original data'!AA33</f>
        <v>-0.075457</v>
      </c>
      <c r="AB25" s="22">
        <f>'Original data'!AB33</f>
        <v>-0.043751</v>
      </c>
      <c r="AC25" s="22">
        <f>'Original data'!AC33</f>
        <v>1.1484</v>
      </c>
      <c r="AD25" s="22">
        <f>'Original data'!AD33</f>
        <v>0.64571</v>
      </c>
      <c r="AE25" s="22">
        <f>'Original data'!AE33</f>
        <v>0.080749</v>
      </c>
      <c r="AF25" s="22">
        <f>'Original data'!AF33</f>
        <v>0.43552</v>
      </c>
      <c r="AG25" s="22">
        <f>'Original data'!AG33</f>
        <v>0.30397</v>
      </c>
      <c r="AH25" s="22">
        <f>'Original data'!AH33</f>
        <v>0.15484</v>
      </c>
      <c r="AI25" s="22">
        <f>'Original data'!AI33</f>
        <v>0.13129</v>
      </c>
      <c r="AJ25" s="22">
        <f>'Original data'!AJ33</f>
        <v>0.016364</v>
      </c>
      <c r="AK25" s="22">
        <f>'Original data'!AK33</f>
        <v>0.81615</v>
      </c>
      <c r="AL25" s="22">
        <f>'Original data'!AL33</f>
        <v>1.074</v>
      </c>
      <c r="AM25" s="22">
        <f>'Original data'!AM33</f>
        <v>0.38747</v>
      </c>
      <c r="AN25" s="22">
        <f>'Original data'!AN33</f>
        <v>0.82815</v>
      </c>
      <c r="AO25" s="22">
        <f>'Original data'!AO33</f>
        <v>0.64011</v>
      </c>
      <c r="AP25" s="22">
        <f>'Original data'!AP33</f>
        <v>-0.050987</v>
      </c>
      <c r="AQ25" s="22">
        <f>'Original data'!AQ33</f>
        <v>-0.24587</v>
      </c>
      <c r="AR25" s="22">
        <f>'Original data'!AR33</f>
        <v>0.98026</v>
      </c>
      <c r="AS25" s="37">
        <f>'Original data'!AS33</f>
        <v>0</v>
      </c>
    </row>
    <row r="26" spans="1:45" ht="12.75">
      <c r="A26" s="9" t="s">
        <v>44</v>
      </c>
      <c r="B26" s="22">
        <f>'Original data'!B34</f>
        <v>-9.5882</v>
      </c>
      <c r="C26" s="22">
        <f>'Original data'!C34</f>
        <v>-0.13979</v>
      </c>
      <c r="D26" s="22">
        <f>'Original data'!D34</f>
        <v>-0.040423</v>
      </c>
      <c r="E26" s="22">
        <f>'Original data'!E34</f>
        <v>-0.20418</v>
      </c>
      <c r="F26" s="22">
        <f>'Original data'!F34</f>
        <v>-0.016464</v>
      </c>
      <c r="G26" s="22">
        <f>'Original data'!G34</f>
        <v>0.0039101</v>
      </c>
      <c r="H26" s="22">
        <f>'Original data'!H34</f>
        <v>0.039328</v>
      </c>
      <c r="I26" s="22">
        <f>'Original data'!I34</f>
        <v>0.041858</v>
      </c>
      <c r="J26" s="22">
        <f>'Original data'!J34</f>
        <v>-0.08653</v>
      </c>
      <c r="K26" s="22">
        <f>'Original data'!K34</f>
        <v>0.071689</v>
      </c>
      <c r="L26" s="22">
        <f>'Original data'!L34</f>
        <v>-0.052115</v>
      </c>
      <c r="M26" s="22">
        <f>'Original data'!M34</f>
        <v>-0.18568</v>
      </c>
      <c r="N26" s="22">
        <f>'Original data'!N34</f>
        <v>-0.13491</v>
      </c>
      <c r="O26" s="22">
        <f>'Original data'!O34</f>
        <v>0.10548</v>
      </c>
      <c r="P26" s="22">
        <f>'Original data'!P34</f>
        <v>0.075246</v>
      </c>
      <c r="Q26" s="22">
        <f>'Original data'!Q34</f>
        <v>0.057787</v>
      </c>
      <c r="R26" s="22">
        <f>'Original data'!R34</f>
        <v>0.076336</v>
      </c>
      <c r="S26" s="22">
        <f>'Original data'!S34</f>
        <v>0.13943</v>
      </c>
      <c r="T26" s="22">
        <f>'Original data'!T34</f>
        <v>0.12552</v>
      </c>
      <c r="U26" s="22">
        <f>'Original data'!U34</f>
        <v>0.36297</v>
      </c>
      <c r="V26" s="37">
        <f>'Original data'!V34</f>
        <v>0</v>
      </c>
      <c r="W26" s="1"/>
      <c r="X26" s="10" t="str">
        <f>'Original data'!X34</f>
        <v>a5</v>
      </c>
      <c r="Y26" s="22">
        <f>'Original data'!Y34</f>
        <v>-1.3834</v>
      </c>
      <c r="Z26" s="22">
        <f>'Original data'!Z34</f>
        <v>0.10645</v>
      </c>
      <c r="AA26" s="22">
        <f>'Original data'!AA34</f>
        <v>-0.30922</v>
      </c>
      <c r="AB26" s="22">
        <f>'Original data'!AB34</f>
        <v>-0.28851</v>
      </c>
      <c r="AC26" s="22">
        <f>'Original data'!AC34</f>
        <v>-0.13001</v>
      </c>
      <c r="AD26" s="22">
        <f>'Original data'!AD34</f>
        <v>-0.035513</v>
      </c>
      <c r="AE26" s="22">
        <f>'Original data'!AE34</f>
        <v>0.1024</v>
      </c>
      <c r="AF26" s="22">
        <f>'Original data'!AF34</f>
        <v>-0.13301</v>
      </c>
      <c r="AG26" s="22">
        <f>'Original data'!AG34</f>
        <v>0.0095057</v>
      </c>
      <c r="AH26" s="22">
        <f>'Original data'!AH34</f>
        <v>0.16637</v>
      </c>
      <c r="AI26" s="22">
        <f>'Original data'!AI34</f>
        <v>-0.030777</v>
      </c>
      <c r="AJ26" s="22">
        <f>'Original data'!AJ34</f>
        <v>-0.066506</v>
      </c>
      <c r="AK26" s="22">
        <f>'Original data'!AK34</f>
        <v>-0.41967</v>
      </c>
      <c r="AL26" s="22">
        <f>'Original data'!AL34</f>
        <v>-0.57074</v>
      </c>
      <c r="AM26" s="22">
        <f>'Original data'!AM34</f>
        <v>-0.074218</v>
      </c>
      <c r="AN26" s="22">
        <f>'Original data'!AN34</f>
        <v>0.12639</v>
      </c>
      <c r="AO26" s="22">
        <f>'Original data'!AO34</f>
        <v>-0.019654</v>
      </c>
      <c r="AP26" s="22">
        <f>'Original data'!AP34</f>
        <v>-0.016589</v>
      </c>
      <c r="AQ26" s="22">
        <f>'Original data'!AQ34</f>
        <v>0.027218</v>
      </c>
      <c r="AR26" s="22">
        <f>'Original data'!AR34</f>
        <v>0.054021</v>
      </c>
      <c r="AS26" s="37">
        <f>'Original data'!AS34</f>
        <v>0</v>
      </c>
    </row>
    <row r="27" spans="1:45" ht="12.75">
      <c r="A27" s="9" t="s">
        <v>45</v>
      </c>
      <c r="B27" s="22">
        <f>'Original data'!B35</f>
        <v>3.0371</v>
      </c>
      <c r="C27" s="22">
        <f>'Original data'!C35</f>
        <v>0.034844</v>
      </c>
      <c r="D27" s="22">
        <f>'Original data'!D35</f>
        <v>-0.061658</v>
      </c>
      <c r="E27" s="22">
        <f>'Original data'!E35</f>
        <v>0.044963</v>
      </c>
      <c r="F27" s="22">
        <f>'Original data'!F35</f>
        <v>0.038243</v>
      </c>
      <c r="G27" s="22">
        <f>'Original data'!G35</f>
        <v>-0.031315</v>
      </c>
      <c r="H27" s="22">
        <f>'Original data'!H35</f>
        <v>-0.16945</v>
      </c>
      <c r="I27" s="22">
        <f>'Original data'!I35</f>
        <v>0.01422</v>
      </c>
      <c r="J27" s="22">
        <f>'Original data'!J35</f>
        <v>-0.020379</v>
      </c>
      <c r="K27" s="22">
        <f>'Original data'!K35</f>
        <v>-0.033675</v>
      </c>
      <c r="L27" s="22">
        <f>'Original data'!L35</f>
        <v>0.14627</v>
      </c>
      <c r="M27" s="22">
        <f>'Original data'!M35</f>
        <v>0.0905</v>
      </c>
      <c r="N27" s="22">
        <f>'Original data'!N35</f>
        <v>0.086323</v>
      </c>
      <c r="O27" s="22">
        <f>'Original data'!O35</f>
        <v>0.16001</v>
      </c>
      <c r="P27" s="22">
        <f>'Original data'!P35</f>
        <v>0.071695</v>
      </c>
      <c r="Q27" s="22">
        <f>'Original data'!Q35</f>
        <v>-0.031373</v>
      </c>
      <c r="R27" s="22">
        <f>'Original data'!R35</f>
        <v>-0.11386</v>
      </c>
      <c r="S27" s="22">
        <f>'Original data'!S35</f>
        <v>-0.18117</v>
      </c>
      <c r="T27" s="22">
        <f>'Original data'!T35</f>
        <v>0.046306</v>
      </c>
      <c r="U27" s="22">
        <f>'Original data'!U35</f>
        <v>0.079169</v>
      </c>
      <c r="V27" s="37">
        <f>'Original data'!V35</f>
        <v>0</v>
      </c>
      <c r="W27" s="1"/>
      <c r="X27" s="10" t="str">
        <f>'Original data'!X35</f>
        <v>a6</v>
      </c>
      <c r="Y27" s="22">
        <f>'Original data'!Y35</f>
        <v>0.67287</v>
      </c>
      <c r="Z27" s="22">
        <f>'Original data'!Z35</f>
        <v>0.12097</v>
      </c>
      <c r="AA27" s="22">
        <f>'Original data'!AA35</f>
        <v>0.30187</v>
      </c>
      <c r="AB27" s="22">
        <f>'Original data'!AB35</f>
        <v>0.23241</v>
      </c>
      <c r="AC27" s="22">
        <f>'Original data'!AC35</f>
        <v>-0.048362</v>
      </c>
      <c r="AD27" s="22">
        <f>'Original data'!AD35</f>
        <v>-0.064247</v>
      </c>
      <c r="AE27" s="22">
        <f>'Original data'!AE35</f>
        <v>0.074915</v>
      </c>
      <c r="AF27" s="22">
        <f>'Original data'!AF35</f>
        <v>0.17231</v>
      </c>
      <c r="AG27" s="22">
        <f>'Original data'!AG35</f>
        <v>0.10914</v>
      </c>
      <c r="AH27" s="22">
        <f>'Original data'!AH35</f>
        <v>0.053356</v>
      </c>
      <c r="AI27" s="22">
        <f>'Original data'!AI35</f>
        <v>0.294</v>
      </c>
      <c r="AJ27" s="22">
        <f>'Original data'!AJ35</f>
        <v>0.24747</v>
      </c>
      <c r="AK27" s="22">
        <f>'Original data'!AK35</f>
        <v>0.13844</v>
      </c>
      <c r="AL27" s="22">
        <f>'Original data'!AL35</f>
        <v>0.20572</v>
      </c>
      <c r="AM27" s="22">
        <f>'Original data'!AM35</f>
        <v>-0.072053</v>
      </c>
      <c r="AN27" s="22">
        <f>'Original data'!AN35</f>
        <v>-0.048158</v>
      </c>
      <c r="AO27" s="22">
        <f>'Original data'!AO35</f>
        <v>-0.076509</v>
      </c>
      <c r="AP27" s="22">
        <f>'Original data'!AP35</f>
        <v>-0.092578</v>
      </c>
      <c r="AQ27" s="22">
        <f>'Original data'!AQ35</f>
        <v>-0.1109</v>
      </c>
      <c r="AR27" s="22">
        <f>'Original data'!AR35</f>
        <v>-0.19513</v>
      </c>
      <c r="AS27" s="37">
        <f>'Original data'!AS35</f>
        <v>0</v>
      </c>
    </row>
    <row r="28" spans="1:45" ht="12.75">
      <c r="A28" s="9" t="s">
        <v>46</v>
      </c>
      <c r="B28" s="22">
        <f>'Original data'!B36</f>
        <v>1.6228</v>
      </c>
      <c r="C28" s="22">
        <f>'Original data'!C36</f>
        <v>-0.021907</v>
      </c>
      <c r="D28" s="22">
        <f>'Original data'!D36</f>
        <v>0.00090127</v>
      </c>
      <c r="E28" s="22">
        <f>'Original data'!E36</f>
        <v>0.029185</v>
      </c>
      <c r="F28" s="22">
        <f>'Original data'!F36</f>
        <v>0.067444</v>
      </c>
      <c r="G28" s="22">
        <f>'Original data'!G36</f>
        <v>-0.052817</v>
      </c>
      <c r="H28" s="22">
        <f>'Original data'!H36</f>
        <v>-0.0023422</v>
      </c>
      <c r="I28" s="22">
        <f>'Original data'!I36</f>
        <v>0.032632</v>
      </c>
      <c r="J28" s="22">
        <f>'Original data'!J36</f>
        <v>0.024656</v>
      </c>
      <c r="K28" s="22">
        <f>'Original data'!K36</f>
        <v>0.043727</v>
      </c>
      <c r="L28" s="22">
        <f>'Original data'!L36</f>
        <v>0.02182</v>
      </c>
      <c r="M28" s="22">
        <f>'Original data'!M36</f>
        <v>-0.055476</v>
      </c>
      <c r="N28" s="22">
        <f>'Original data'!N36</f>
        <v>-0.01351</v>
      </c>
      <c r="O28" s="22">
        <f>'Original data'!O36</f>
        <v>-0.0038524</v>
      </c>
      <c r="P28" s="22">
        <f>'Original data'!P36</f>
        <v>-0.044986</v>
      </c>
      <c r="Q28" s="22">
        <f>'Original data'!Q36</f>
        <v>-0.054505</v>
      </c>
      <c r="R28" s="22">
        <f>'Original data'!R36</f>
        <v>0.11219</v>
      </c>
      <c r="S28" s="22">
        <f>'Original data'!S36</f>
        <v>0.065948</v>
      </c>
      <c r="T28" s="22">
        <f>'Original data'!T36</f>
        <v>-0.03935</v>
      </c>
      <c r="U28" s="22">
        <f>'Original data'!U36</f>
        <v>-0.13725</v>
      </c>
      <c r="V28" s="37">
        <f>'Original data'!V36</f>
        <v>0</v>
      </c>
      <c r="W28" s="1"/>
      <c r="X28" s="10" t="str">
        <f>'Original data'!X36</f>
        <v>a7</v>
      </c>
      <c r="Y28" s="22">
        <f>'Original data'!Y36</f>
        <v>-1.4354</v>
      </c>
      <c r="Z28" s="22">
        <f>'Original data'!Z36</f>
        <v>-0.026045</v>
      </c>
      <c r="AA28" s="22">
        <f>'Original data'!AA36</f>
        <v>0.17469</v>
      </c>
      <c r="AB28" s="22">
        <f>'Original data'!AB36</f>
        <v>0.04463</v>
      </c>
      <c r="AC28" s="22">
        <f>'Original data'!AC36</f>
        <v>0.078269</v>
      </c>
      <c r="AD28" s="22">
        <f>'Original data'!AD36</f>
        <v>-0.087918</v>
      </c>
      <c r="AE28" s="22">
        <f>'Original data'!AE36</f>
        <v>-0.052065</v>
      </c>
      <c r="AF28" s="22">
        <f>'Original data'!AF36</f>
        <v>-0.083865</v>
      </c>
      <c r="AG28" s="22">
        <f>'Original data'!AG36</f>
        <v>-0.068</v>
      </c>
      <c r="AH28" s="22">
        <f>'Original data'!AH36</f>
        <v>-0.038358</v>
      </c>
      <c r="AI28" s="22">
        <f>'Original data'!AI36</f>
        <v>-0.060893</v>
      </c>
      <c r="AJ28" s="22">
        <f>'Original data'!AJ36</f>
        <v>-0.038251</v>
      </c>
      <c r="AK28" s="22">
        <f>'Original data'!AK36</f>
        <v>0.11983</v>
      </c>
      <c r="AL28" s="22">
        <f>'Original data'!AL36</f>
        <v>0.10111</v>
      </c>
      <c r="AM28" s="22">
        <f>'Original data'!AM36</f>
        <v>-0.092462</v>
      </c>
      <c r="AN28" s="22">
        <f>'Original data'!AN36</f>
        <v>-0.12895</v>
      </c>
      <c r="AO28" s="22">
        <f>'Original data'!AO36</f>
        <v>0.009212</v>
      </c>
      <c r="AP28" s="22">
        <f>'Original data'!AP36</f>
        <v>0.070394</v>
      </c>
      <c r="AQ28" s="22">
        <f>'Original data'!AQ36</f>
        <v>0.029061</v>
      </c>
      <c r="AR28" s="22">
        <f>'Original data'!AR36</f>
        <v>-0.12142</v>
      </c>
      <c r="AS28" s="37">
        <f>'Original data'!AS36</f>
        <v>0</v>
      </c>
    </row>
    <row r="29" spans="1:45" ht="12.75">
      <c r="A29" s="9" t="s">
        <v>47</v>
      </c>
      <c r="B29" s="22">
        <f>'Original data'!B37</f>
        <v>-0.19404</v>
      </c>
      <c r="C29" s="22">
        <f>'Original data'!C37</f>
        <v>-0.053358</v>
      </c>
      <c r="D29" s="22">
        <f>'Original data'!D37</f>
        <v>0.016044</v>
      </c>
      <c r="E29" s="22">
        <f>'Original data'!E37</f>
        <v>0.042029</v>
      </c>
      <c r="F29" s="22">
        <f>'Original data'!F37</f>
        <v>-0.012467</v>
      </c>
      <c r="G29" s="22">
        <f>'Original data'!G37</f>
        <v>0.015879</v>
      </c>
      <c r="H29" s="22">
        <f>'Original data'!H37</f>
        <v>-0.0037883</v>
      </c>
      <c r="I29" s="22">
        <f>'Original data'!I37</f>
        <v>0.0089696</v>
      </c>
      <c r="J29" s="22">
        <f>'Original data'!J37</f>
        <v>0.0048628</v>
      </c>
      <c r="K29" s="22">
        <f>'Original data'!K37</f>
        <v>0.012667</v>
      </c>
      <c r="L29" s="22">
        <f>'Original data'!L37</f>
        <v>0.010095</v>
      </c>
      <c r="M29" s="22">
        <f>'Original data'!M37</f>
        <v>0.034573</v>
      </c>
      <c r="N29" s="22">
        <f>'Original data'!N37</f>
        <v>0.022968</v>
      </c>
      <c r="O29" s="22">
        <f>'Original data'!O37</f>
        <v>0.0093425</v>
      </c>
      <c r="P29" s="22">
        <f>'Original data'!P37</f>
        <v>0.037057</v>
      </c>
      <c r="Q29" s="22">
        <f>'Original data'!Q37</f>
        <v>0.035999</v>
      </c>
      <c r="R29" s="22">
        <f>'Original data'!R37</f>
        <v>0.030306</v>
      </c>
      <c r="S29" s="22">
        <f>'Original data'!S37</f>
        <v>0.041968</v>
      </c>
      <c r="T29" s="22">
        <f>'Original data'!T37</f>
        <v>0.0075611</v>
      </c>
      <c r="U29" s="22">
        <f>'Original data'!U37</f>
        <v>0.065098</v>
      </c>
      <c r="V29" s="37">
        <f>'Original data'!V37</f>
        <v>0</v>
      </c>
      <c r="W29" s="1"/>
      <c r="X29" s="10" t="str">
        <f>'Original data'!X37</f>
        <v>a8</v>
      </c>
      <c r="Y29" s="22">
        <f>'Original data'!Y37</f>
        <v>0.039377</v>
      </c>
      <c r="Z29" s="22">
        <f>'Original data'!Z37</f>
        <v>-0.044928</v>
      </c>
      <c r="AA29" s="22">
        <f>'Original data'!AA37</f>
        <v>0.036553</v>
      </c>
      <c r="AB29" s="22">
        <f>'Original data'!AB37</f>
        <v>0.0070584</v>
      </c>
      <c r="AC29" s="22">
        <f>'Original data'!AC37</f>
        <v>0.035703</v>
      </c>
      <c r="AD29" s="22">
        <f>'Original data'!AD37</f>
        <v>0.065345</v>
      </c>
      <c r="AE29" s="22">
        <f>'Original data'!AE37</f>
        <v>0.040631</v>
      </c>
      <c r="AF29" s="22">
        <f>'Original data'!AF37</f>
        <v>0.10461</v>
      </c>
      <c r="AG29" s="22">
        <f>'Original data'!AG37</f>
        <v>0.13056</v>
      </c>
      <c r="AH29" s="22">
        <f>'Original data'!AH37</f>
        <v>0.11937</v>
      </c>
      <c r="AI29" s="22">
        <f>'Original data'!AI37</f>
        <v>0.074492</v>
      </c>
      <c r="AJ29" s="22">
        <f>'Original data'!AJ37</f>
        <v>0.071324</v>
      </c>
      <c r="AK29" s="22">
        <f>'Original data'!AK37</f>
        <v>0.080896</v>
      </c>
      <c r="AL29" s="22">
        <f>'Original data'!AL37</f>
        <v>0.13766</v>
      </c>
      <c r="AM29" s="22">
        <f>'Original data'!AM37</f>
        <v>0.043224</v>
      </c>
      <c r="AN29" s="22">
        <f>'Original data'!AN37</f>
        <v>0.036002</v>
      </c>
      <c r="AO29" s="22">
        <f>'Original data'!AO37</f>
        <v>-0.00073158</v>
      </c>
      <c r="AP29" s="22">
        <f>'Original data'!AP37</f>
        <v>-0.010671</v>
      </c>
      <c r="AQ29" s="22">
        <f>'Original data'!AQ37</f>
        <v>0.015859</v>
      </c>
      <c r="AR29" s="22">
        <f>'Original data'!AR37</f>
        <v>-0.031297</v>
      </c>
      <c r="AS29" s="37">
        <f>'Original data'!AS37</f>
        <v>0</v>
      </c>
    </row>
    <row r="30" spans="1:45" ht="12.75">
      <c r="A30" s="9" t="s">
        <v>48</v>
      </c>
      <c r="B30" s="22">
        <f>'Original data'!B38</f>
        <v>-0.85248</v>
      </c>
      <c r="C30" s="22">
        <f>'Original data'!C38</f>
        <v>-0.018195</v>
      </c>
      <c r="D30" s="22">
        <f>'Original data'!D38</f>
        <v>-0.041043</v>
      </c>
      <c r="E30" s="22">
        <f>'Original data'!E38</f>
        <v>-0.042714</v>
      </c>
      <c r="F30" s="22">
        <f>'Original data'!F38</f>
        <v>-0.041711</v>
      </c>
      <c r="G30" s="22">
        <f>'Original data'!G38</f>
        <v>-0.037639</v>
      </c>
      <c r="H30" s="22">
        <f>'Original data'!H38</f>
        <v>-0.022023</v>
      </c>
      <c r="I30" s="22">
        <f>'Original data'!I38</f>
        <v>-0.047579</v>
      </c>
      <c r="J30" s="22">
        <f>'Original data'!J38</f>
        <v>-0.070233</v>
      </c>
      <c r="K30" s="22">
        <f>'Original data'!K38</f>
        <v>-0.034952</v>
      </c>
      <c r="L30" s="22">
        <f>'Original data'!L38</f>
        <v>-0.031583</v>
      </c>
      <c r="M30" s="22">
        <f>'Original data'!M38</f>
        <v>-0.051928</v>
      </c>
      <c r="N30" s="22">
        <f>'Original data'!N38</f>
        <v>-0.070095</v>
      </c>
      <c r="O30" s="22">
        <f>'Original data'!O38</f>
        <v>-0.062108</v>
      </c>
      <c r="P30" s="22">
        <f>'Original data'!P38</f>
        <v>-0.044479</v>
      </c>
      <c r="Q30" s="22">
        <f>'Original data'!Q38</f>
        <v>-0.066843</v>
      </c>
      <c r="R30" s="22">
        <f>'Original data'!R38</f>
        <v>-0.070292</v>
      </c>
      <c r="S30" s="22">
        <f>'Original data'!S38</f>
        <v>-0.058111</v>
      </c>
      <c r="T30" s="22">
        <f>'Original data'!T38</f>
        <v>-0.048371</v>
      </c>
      <c r="U30" s="22">
        <f>'Original data'!U38</f>
        <v>-0.03121</v>
      </c>
      <c r="V30" s="37">
        <f>'Original data'!V38</f>
        <v>0</v>
      </c>
      <c r="W30" s="1"/>
      <c r="X30" s="10" t="str">
        <f>'Original data'!X38</f>
        <v>a9</v>
      </c>
      <c r="Y30" s="22">
        <f>'Original data'!Y38</f>
        <v>-0.0096444</v>
      </c>
      <c r="Z30" s="22">
        <f>'Original data'!Z38</f>
        <v>-0.0050182</v>
      </c>
      <c r="AA30" s="22">
        <f>'Original data'!AA38</f>
        <v>-0.055599</v>
      </c>
      <c r="AB30" s="22">
        <f>'Original data'!AB38</f>
        <v>-0.03724</v>
      </c>
      <c r="AC30" s="22">
        <f>'Original data'!AC38</f>
        <v>-0.032248</v>
      </c>
      <c r="AD30" s="22">
        <f>'Original data'!AD38</f>
        <v>-0.043595</v>
      </c>
      <c r="AE30" s="22">
        <f>'Original data'!AE38</f>
        <v>-0.031666</v>
      </c>
      <c r="AF30" s="22">
        <f>'Original data'!AF38</f>
        <v>-0.048493</v>
      </c>
      <c r="AG30" s="22">
        <f>'Original data'!AG38</f>
        <v>-0.02379</v>
      </c>
      <c r="AH30" s="22">
        <f>'Original data'!AH38</f>
        <v>-0.0078229</v>
      </c>
      <c r="AI30" s="22">
        <f>'Original data'!AI38</f>
        <v>-0.024048</v>
      </c>
      <c r="AJ30" s="22">
        <f>'Original data'!AJ38</f>
        <v>-0.03681</v>
      </c>
      <c r="AK30" s="22">
        <f>'Original data'!AK38</f>
        <v>-0.093534</v>
      </c>
      <c r="AL30" s="22">
        <f>'Original data'!AL38</f>
        <v>-0.049925</v>
      </c>
      <c r="AM30" s="22">
        <f>'Original data'!AM38</f>
        <v>-0.015602</v>
      </c>
      <c r="AN30" s="22">
        <f>'Original data'!AN38</f>
        <v>-0.023727</v>
      </c>
      <c r="AO30" s="22">
        <f>'Original data'!AO38</f>
        <v>-0.053572</v>
      </c>
      <c r="AP30" s="22">
        <f>'Original data'!AP38</f>
        <v>-0.033912</v>
      </c>
      <c r="AQ30" s="22">
        <f>'Original data'!AQ38</f>
        <v>-0.049582</v>
      </c>
      <c r="AR30" s="22">
        <f>'Original data'!AR38</f>
        <v>-0.012319</v>
      </c>
      <c r="AS30" s="37">
        <f>'Original data'!AS38</f>
        <v>0</v>
      </c>
    </row>
    <row r="31" spans="1:45" ht="12.75">
      <c r="A31" s="9" t="s">
        <v>49</v>
      </c>
      <c r="B31" s="22">
        <f>'Original data'!B39</f>
        <v>-0.030808</v>
      </c>
      <c r="C31" s="22">
        <f>'Original data'!C39</f>
        <v>0.034935</v>
      </c>
      <c r="D31" s="22">
        <f>'Original data'!D39</f>
        <v>0.13001</v>
      </c>
      <c r="E31" s="22">
        <f>'Original data'!E39</f>
        <v>0.17233</v>
      </c>
      <c r="F31" s="22">
        <f>'Original data'!F39</f>
        <v>0.082355</v>
      </c>
      <c r="G31" s="22">
        <f>'Original data'!G39</f>
        <v>0.14882</v>
      </c>
      <c r="H31" s="22">
        <f>'Original data'!H39</f>
        <v>0.11897</v>
      </c>
      <c r="I31" s="22">
        <f>'Original data'!I39</f>
        <v>0.2075</v>
      </c>
      <c r="J31" s="22">
        <f>'Original data'!J39</f>
        <v>0.19372</v>
      </c>
      <c r="K31" s="22">
        <f>'Original data'!K39</f>
        <v>0.18044</v>
      </c>
      <c r="L31" s="22">
        <f>'Original data'!L39</f>
        <v>0.19286</v>
      </c>
      <c r="M31" s="22">
        <f>'Original data'!M39</f>
        <v>0.16513</v>
      </c>
      <c r="N31" s="22">
        <f>'Original data'!N39</f>
        <v>0.20988</v>
      </c>
      <c r="O31" s="22">
        <f>'Original data'!O39</f>
        <v>0.20588</v>
      </c>
      <c r="P31" s="22">
        <f>'Original data'!P39</f>
        <v>0.18063</v>
      </c>
      <c r="Q31" s="22">
        <f>'Original data'!Q39</f>
        <v>0.18831</v>
      </c>
      <c r="R31" s="22">
        <f>'Original data'!R39</f>
        <v>0.18311</v>
      </c>
      <c r="S31" s="22">
        <f>'Original data'!S39</f>
        <v>0.17574</v>
      </c>
      <c r="T31" s="22">
        <f>'Original data'!T39</f>
        <v>0.12612</v>
      </c>
      <c r="U31" s="22">
        <f>'Original data'!U39</f>
        <v>0.14322</v>
      </c>
      <c r="V31" s="37">
        <f>'Original data'!V39</f>
        <v>0</v>
      </c>
      <c r="W31" s="1"/>
      <c r="X31" s="10" t="str">
        <f>'Original data'!X39</f>
        <v>a10</v>
      </c>
      <c r="Y31" s="22">
        <f>'Original data'!Y39</f>
        <v>0.19287</v>
      </c>
      <c r="Z31" s="22">
        <f>'Original data'!Z39</f>
        <v>0.11886</v>
      </c>
      <c r="AA31" s="22">
        <f>'Original data'!AA39</f>
        <v>0.17397</v>
      </c>
      <c r="AB31" s="22">
        <f>'Original data'!AB39</f>
        <v>0.15277</v>
      </c>
      <c r="AC31" s="22">
        <f>'Original data'!AC39</f>
        <v>0.17419</v>
      </c>
      <c r="AD31" s="22">
        <f>'Original data'!AD39</f>
        <v>0.16439</v>
      </c>
      <c r="AE31" s="22">
        <f>'Original data'!AE39</f>
        <v>0.11037</v>
      </c>
      <c r="AF31" s="22">
        <f>'Original data'!AF39</f>
        <v>0.17956</v>
      </c>
      <c r="AG31" s="22">
        <f>'Original data'!AG39</f>
        <v>0.13834</v>
      </c>
      <c r="AH31" s="22">
        <f>'Original data'!AH39</f>
        <v>0.19491</v>
      </c>
      <c r="AI31" s="22">
        <f>'Original data'!AI39</f>
        <v>0.2256</v>
      </c>
      <c r="AJ31" s="22">
        <f>'Original data'!AJ39</f>
        <v>0.15591</v>
      </c>
      <c r="AK31" s="22">
        <f>'Original data'!AK39</f>
        <v>0.15124</v>
      </c>
      <c r="AL31" s="22">
        <f>'Original data'!AL39</f>
        <v>0.15066</v>
      </c>
      <c r="AM31" s="22">
        <f>'Original data'!AM39</f>
        <v>0.11278</v>
      </c>
      <c r="AN31" s="22">
        <f>'Original data'!AN39</f>
        <v>0.095825</v>
      </c>
      <c r="AO31" s="22">
        <f>'Original data'!AO39</f>
        <v>0.1199</v>
      </c>
      <c r="AP31" s="22">
        <f>'Original data'!AP39</f>
        <v>0.061128</v>
      </c>
      <c r="AQ31" s="22">
        <f>'Original data'!AQ39</f>
        <v>0.066569</v>
      </c>
      <c r="AR31" s="22">
        <f>'Original data'!AR39</f>
        <v>0.091005</v>
      </c>
      <c r="AS31" s="37">
        <f>'Original data'!AS39</f>
        <v>0</v>
      </c>
    </row>
    <row r="32" spans="1:45" ht="12.75">
      <c r="A32" s="9" t="s">
        <v>50</v>
      </c>
      <c r="B32" s="22">
        <f>'Original data'!B40</f>
        <v>0.036616</v>
      </c>
      <c r="C32" s="22">
        <f>'Original data'!C40</f>
        <v>-0.042312</v>
      </c>
      <c r="D32" s="22">
        <f>'Original data'!D40</f>
        <v>-0.041465</v>
      </c>
      <c r="E32" s="22">
        <f>'Original data'!E40</f>
        <v>-0.039939</v>
      </c>
      <c r="F32" s="22">
        <f>'Original data'!F40</f>
        <v>-0.026063</v>
      </c>
      <c r="G32" s="22">
        <f>'Original data'!G40</f>
        <v>-0.049588</v>
      </c>
      <c r="H32" s="22">
        <f>'Original data'!H40</f>
        <v>-0.031702</v>
      </c>
      <c r="I32" s="22">
        <f>'Original data'!I40</f>
        <v>-0.048752</v>
      </c>
      <c r="J32" s="22">
        <f>'Original data'!J40</f>
        <v>-0.037289</v>
      </c>
      <c r="K32" s="22">
        <f>'Original data'!K40</f>
        <v>-0.0379</v>
      </c>
      <c r="L32" s="22">
        <f>'Original data'!L40</f>
        <v>-0.034019</v>
      </c>
      <c r="M32" s="22">
        <f>'Original data'!M40</f>
        <v>-0.041079</v>
      </c>
      <c r="N32" s="22">
        <f>'Original data'!N40</f>
        <v>-0.042474</v>
      </c>
      <c r="O32" s="22">
        <f>'Original data'!O40</f>
        <v>-0.048155</v>
      </c>
      <c r="P32" s="22">
        <f>'Original data'!P40</f>
        <v>-0.048749</v>
      </c>
      <c r="Q32" s="22">
        <f>'Original data'!Q40</f>
        <v>-0.047994</v>
      </c>
      <c r="R32" s="22">
        <f>'Original data'!R40</f>
        <v>-0.027518</v>
      </c>
      <c r="S32" s="22">
        <f>'Original data'!S40</f>
        <v>-0.027267</v>
      </c>
      <c r="T32" s="22">
        <f>'Original data'!T40</f>
        <v>-0.044401</v>
      </c>
      <c r="U32" s="22">
        <f>'Original data'!U40</f>
        <v>-0.011677</v>
      </c>
      <c r="V32" s="37">
        <f>'Original data'!V40</f>
        <v>0</v>
      </c>
      <c r="W32" s="1"/>
      <c r="X32" s="10" t="str">
        <f>'Original data'!X40</f>
        <v>a11</v>
      </c>
      <c r="Y32" s="22">
        <f>'Original data'!Y40</f>
        <v>-0.1833</v>
      </c>
      <c r="Z32" s="22">
        <f>'Original data'!Z40</f>
        <v>-0.049157</v>
      </c>
      <c r="AA32" s="22">
        <f>'Original data'!AA40</f>
        <v>-0.037435</v>
      </c>
      <c r="AB32" s="22">
        <f>'Original data'!AB40</f>
        <v>-0.037697</v>
      </c>
      <c r="AC32" s="22">
        <f>'Original data'!AC40</f>
        <v>-0.035388</v>
      </c>
      <c r="AD32" s="22">
        <f>'Original data'!AD40</f>
        <v>-0.045351</v>
      </c>
      <c r="AE32" s="22">
        <f>'Original data'!AE40</f>
        <v>-0.040186</v>
      </c>
      <c r="AF32" s="22">
        <f>'Original data'!AF40</f>
        <v>-0.047162</v>
      </c>
      <c r="AG32" s="22">
        <f>'Original data'!AG40</f>
        <v>-0.043511</v>
      </c>
      <c r="AH32" s="22">
        <f>'Original data'!AH40</f>
        <v>-0.044036</v>
      </c>
      <c r="AI32" s="22">
        <f>'Original data'!AI40</f>
        <v>-0.038872</v>
      </c>
      <c r="AJ32" s="22">
        <f>'Original data'!AJ40</f>
        <v>-0.032593</v>
      </c>
      <c r="AK32" s="22">
        <f>'Original data'!AK40</f>
        <v>-0.045952</v>
      </c>
      <c r="AL32" s="22">
        <f>'Original data'!AL40</f>
        <v>-0.033139</v>
      </c>
      <c r="AM32" s="22">
        <f>'Original data'!AM40</f>
        <v>-0.043148</v>
      </c>
      <c r="AN32" s="22">
        <f>'Original data'!AN40</f>
        <v>-0.051227</v>
      </c>
      <c r="AO32" s="22">
        <f>'Original data'!AO40</f>
        <v>-0.030828</v>
      </c>
      <c r="AP32" s="22">
        <f>'Original data'!AP40</f>
        <v>-0.035984</v>
      </c>
      <c r="AQ32" s="22">
        <f>'Original data'!AQ40</f>
        <v>-0.051433</v>
      </c>
      <c r="AR32" s="22">
        <f>'Original data'!AR40</f>
        <v>-0.0035076</v>
      </c>
      <c r="AS32" s="37">
        <f>'Original data'!AS40</f>
        <v>0</v>
      </c>
    </row>
    <row r="33" spans="1:45" ht="12.75">
      <c r="A33" s="9" t="s">
        <v>51</v>
      </c>
      <c r="B33" s="22">
        <f>'Original data'!B41</f>
        <v>0.099146</v>
      </c>
      <c r="C33" s="22">
        <f>'Original data'!C41</f>
        <v>0.013529</v>
      </c>
      <c r="D33" s="22">
        <f>'Original data'!D41</f>
        <v>0.027281</v>
      </c>
      <c r="E33" s="22">
        <f>'Original data'!E41</f>
        <v>0.03549</v>
      </c>
      <c r="F33" s="22">
        <f>'Original data'!F41</f>
        <v>0.023557</v>
      </c>
      <c r="G33" s="22">
        <f>'Original data'!G41</f>
        <v>0.032436</v>
      </c>
      <c r="H33" s="22">
        <f>'Original data'!H41</f>
        <v>0.022353</v>
      </c>
      <c r="I33" s="22">
        <f>'Original data'!I41</f>
        <v>0.036689</v>
      </c>
      <c r="J33" s="22">
        <f>'Original data'!J41</f>
        <v>0.031479</v>
      </c>
      <c r="K33" s="22">
        <f>'Original data'!K41</f>
        <v>0.03087</v>
      </c>
      <c r="L33" s="22">
        <f>'Original data'!L41</f>
        <v>0.034935</v>
      </c>
      <c r="M33" s="22">
        <f>'Original data'!M41</f>
        <v>0.032522</v>
      </c>
      <c r="N33" s="22">
        <f>'Original data'!N41</f>
        <v>0.033692</v>
      </c>
      <c r="O33" s="22">
        <f>'Original data'!O41</f>
        <v>0.034585</v>
      </c>
      <c r="P33" s="22">
        <f>'Original data'!P41</f>
        <v>0.030139</v>
      </c>
      <c r="Q33" s="22">
        <f>'Original data'!Q41</f>
        <v>0.031981</v>
      </c>
      <c r="R33" s="22">
        <f>'Original data'!R41</f>
        <v>0.028428</v>
      </c>
      <c r="S33" s="22">
        <f>'Original data'!S41</f>
        <v>0.027446</v>
      </c>
      <c r="T33" s="22">
        <f>'Original data'!T41</f>
        <v>0.030441</v>
      </c>
      <c r="U33" s="22">
        <f>'Original data'!U41</f>
        <v>0.017211</v>
      </c>
      <c r="V33" s="37">
        <f>'Original data'!V41</f>
        <v>0</v>
      </c>
      <c r="W33" s="1"/>
      <c r="X33" s="10" t="str">
        <f>'Original data'!X41</f>
        <v>a12</v>
      </c>
      <c r="Y33" s="22">
        <f>'Original data'!Y41</f>
        <v>0.047149</v>
      </c>
      <c r="Z33" s="22">
        <f>'Original data'!Z41</f>
        <v>0.023369</v>
      </c>
      <c r="AA33" s="22">
        <f>'Original data'!AA41</f>
        <v>0.024441</v>
      </c>
      <c r="AB33" s="22">
        <f>'Original data'!AB41</f>
        <v>0.02471</v>
      </c>
      <c r="AC33" s="22">
        <f>'Original data'!AC41</f>
        <v>0.011295</v>
      </c>
      <c r="AD33" s="22">
        <f>'Original data'!AD41</f>
        <v>0.020026</v>
      </c>
      <c r="AE33" s="22">
        <f>'Original data'!AE41</f>
        <v>0.018089</v>
      </c>
      <c r="AF33" s="22">
        <f>'Original data'!AF41</f>
        <v>0.025184</v>
      </c>
      <c r="AG33" s="22">
        <f>'Original data'!AG41</f>
        <v>0.020084</v>
      </c>
      <c r="AH33" s="22">
        <f>'Original data'!AH41</f>
        <v>0.025263</v>
      </c>
      <c r="AI33" s="22">
        <f>'Original data'!AI41</f>
        <v>0.037094</v>
      </c>
      <c r="AJ33" s="22">
        <f>'Original data'!AJ41</f>
        <v>0.028602</v>
      </c>
      <c r="AK33" s="22">
        <f>'Original data'!AK41</f>
        <v>0.021118</v>
      </c>
      <c r="AL33" s="22">
        <f>'Original data'!AL41</f>
        <v>0.025485</v>
      </c>
      <c r="AM33" s="22">
        <f>'Original data'!AM41</f>
        <v>0.023194</v>
      </c>
      <c r="AN33" s="22">
        <f>'Original data'!AN41</f>
        <v>0.011072</v>
      </c>
      <c r="AO33" s="22">
        <f>'Original data'!AO41</f>
        <v>0.017852</v>
      </c>
      <c r="AP33" s="22">
        <f>'Original data'!AP41</f>
        <v>0.007017</v>
      </c>
      <c r="AQ33" s="22">
        <f>'Original data'!AQ41</f>
        <v>0.012992</v>
      </c>
      <c r="AR33" s="22">
        <f>'Original data'!AR41</f>
        <v>0.0098503</v>
      </c>
      <c r="AS33" s="37">
        <f>'Original data'!AS41</f>
        <v>0</v>
      </c>
    </row>
    <row r="34" spans="1:45" ht="12.75">
      <c r="A34" s="9" t="s">
        <v>52</v>
      </c>
      <c r="B34" s="22">
        <f>'Original data'!B42</f>
        <v>-0.055968</v>
      </c>
      <c r="C34" s="22">
        <f>'Original data'!C42</f>
        <v>-0.0037073</v>
      </c>
      <c r="D34" s="22">
        <f>'Original data'!D42</f>
        <v>-0.0043004</v>
      </c>
      <c r="E34" s="22">
        <f>'Original data'!E42</f>
        <v>-0.0041261</v>
      </c>
      <c r="F34" s="22">
        <f>'Original data'!F42</f>
        <v>0.0018363</v>
      </c>
      <c r="G34" s="22">
        <f>'Original data'!G42</f>
        <v>-0.0052917</v>
      </c>
      <c r="H34" s="22">
        <f>'Original data'!H42</f>
        <v>-0.0020494</v>
      </c>
      <c r="I34" s="22">
        <f>'Original data'!I42</f>
        <v>-0.0042142</v>
      </c>
      <c r="J34" s="22">
        <f>'Original data'!J42</f>
        <v>-0.0050283</v>
      </c>
      <c r="K34" s="22">
        <f>'Original data'!K42</f>
        <v>-0.0025413</v>
      </c>
      <c r="L34" s="22">
        <f>'Original data'!L42</f>
        <v>-0.0049927</v>
      </c>
      <c r="M34" s="22">
        <f>'Original data'!M42</f>
        <v>-0.0056485</v>
      </c>
      <c r="N34" s="22">
        <f>'Original data'!N42</f>
        <v>-0.007503</v>
      </c>
      <c r="O34" s="22">
        <f>'Original data'!O42</f>
        <v>-0.0034701</v>
      </c>
      <c r="P34" s="22">
        <f>'Original data'!P42</f>
        <v>-0.0018838</v>
      </c>
      <c r="Q34" s="22">
        <f>'Original data'!Q42</f>
        <v>-0.0071016</v>
      </c>
      <c r="R34" s="22">
        <f>'Original data'!R42</f>
        <v>-0.0065848</v>
      </c>
      <c r="S34" s="22">
        <f>'Original data'!S42</f>
        <v>-0.0029481</v>
      </c>
      <c r="T34" s="22">
        <f>'Original data'!T42</f>
        <v>-0.0050135</v>
      </c>
      <c r="U34" s="22">
        <f>'Original data'!U42</f>
        <v>0.00095483</v>
      </c>
      <c r="V34" s="37">
        <f>'Original data'!V42</f>
        <v>0</v>
      </c>
      <c r="W34" s="1"/>
      <c r="X34" s="10" t="str">
        <f>'Original data'!X42</f>
        <v>a13</v>
      </c>
      <c r="Y34" s="22">
        <f>'Original data'!Y42</f>
        <v>0.0036964</v>
      </c>
      <c r="Z34" s="22">
        <f>'Original data'!Z42</f>
        <v>0.0013952</v>
      </c>
      <c r="AA34" s="22">
        <f>'Original data'!AA42</f>
        <v>-0.0030271</v>
      </c>
      <c r="AB34" s="22">
        <f>'Original data'!AB42</f>
        <v>-0.0044253</v>
      </c>
      <c r="AC34" s="22">
        <f>'Original data'!AC42</f>
        <v>-0.00021557</v>
      </c>
      <c r="AD34" s="22">
        <f>'Original data'!AD42</f>
        <v>-0.0035648</v>
      </c>
      <c r="AE34" s="22">
        <f>'Original data'!AE42</f>
        <v>-0.0016316</v>
      </c>
      <c r="AF34" s="22">
        <f>'Original data'!AF42</f>
        <v>-0.0036884</v>
      </c>
      <c r="AG34" s="22">
        <f>'Original data'!AG42</f>
        <v>-0.00070003</v>
      </c>
      <c r="AH34" s="22">
        <f>'Original data'!AH42</f>
        <v>0.0014344</v>
      </c>
      <c r="AI34" s="22">
        <f>'Original data'!AI42</f>
        <v>-0.0038392</v>
      </c>
      <c r="AJ34" s="22">
        <f>'Original data'!AJ42</f>
        <v>-0.00068932</v>
      </c>
      <c r="AK34" s="22">
        <f>'Original data'!AK42</f>
        <v>-0.0050867</v>
      </c>
      <c r="AL34" s="22">
        <f>'Original data'!AL42</f>
        <v>-0.00030272</v>
      </c>
      <c r="AM34" s="22">
        <f>'Original data'!AM42</f>
        <v>0.00088931</v>
      </c>
      <c r="AN34" s="22">
        <f>'Original data'!AN42</f>
        <v>-0.0018035</v>
      </c>
      <c r="AO34" s="22">
        <f>'Original data'!AO42</f>
        <v>-0.0032862</v>
      </c>
      <c r="AP34" s="22">
        <f>'Original data'!AP42</f>
        <v>-0.0036386</v>
      </c>
      <c r="AQ34" s="22">
        <f>'Original data'!AQ42</f>
        <v>-0.0057591</v>
      </c>
      <c r="AR34" s="22">
        <f>'Original data'!AR42</f>
        <v>0.00065253</v>
      </c>
      <c r="AS34" s="37">
        <f>'Original data'!AS42</f>
        <v>0</v>
      </c>
    </row>
    <row r="35" spans="1:45" ht="12.75">
      <c r="A35" s="9" t="s">
        <v>53</v>
      </c>
      <c r="B35" s="22">
        <f>'Original data'!B43</f>
        <v>-0.034506</v>
      </c>
      <c r="C35" s="22">
        <f>'Original data'!C43</f>
        <v>0.0039544</v>
      </c>
      <c r="D35" s="22">
        <f>'Original data'!D43</f>
        <v>0.0079442</v>
      </c>
      <c r="E35" s="22">
        <f>'Original data'!E43</f>
        <v>0.012878</v>
      </c>
      <c r="F35" s="22">
        <f>'Original data'!F43</f>
        <v>0.0061368</v>
      </c>
      <c r="G35" s="22">
        <f>'Original data'!G43</f>
        <v>0.0090117</v>
      </c>
      <c r="H35" s="22">
        <f>'Original data'!H43</f>
        <v>0.0076288</v>
      </c>
      <c r="I35" s="22">
        <f>'Original data'!I43</f>
        <v>0.012953</v>
      </c>
      <c r="J35" s="22">
        <f>'Original data'!J43</f>
        <v>0.012643</v>
      </c>
      <c r="K35" s="22">
        <f>'Original data'!K43</f>
        <v>0.011639</v>
      </c>
      <c r="L35" s="22">
        <f>'Original data'!L43</f>
        <v>0.013498</v>
      </c>
      <c r="M35" s="22">
        <f>'Original data'!M43</f>
        <v>0.010531</v>
      </c>
      <c r="N35" s="22">
        <f>'Original data'!N43</f>
        <v>0.012368</v>
      </c>
      <c r="O35" s="22">
        <f>'Original data'!O43</f>
        <v>0.011604</v>
      </c>
      <c r="P35" s="22">
        <f>'Original data'!P43</f>
        <v>0.010173</v>
      </c>
      <c r="Q35" s="22">
        <f>'Original data'!Q43</f>
        <v>0.0098401</v>
      </c>
      <c r="R35" s="22">
        <f>'Original data'!R43</f>
        <v>0.01146</v>
      </c>
      <c r="S35" s="22">
        <f>'Original data'!S43</f>
        <v>0.010286</v>
      </c>
      <c r="T35" s="22">
        <f>'Original data'!T43</f>
        <v>0.0065082</v>
      </c>
      <c r="U35" s="22">
        <f>'Original data'!U43</f>
        <v>0.0037006</v>
      </c>
      <c r="V35" s="37">
        <f>'Original data'!V43</f>
        <v>0</v>
      </c>
      <c r="W35" s="1"/>
      <c r="X35" s="10" t="str">
        <f>'Original data'!X43</f>
        <v>a14</v>
      </c>
      <c r="Y35" s="22">
        <f>'Original data'!Y43</f>
        <v>0.004195</v>
      </c>
      <c r="Z35" s="22">
        <f>'Original data'!Z43</f>
        <v>0.010026</v>
      </c>
      <c r="AA35" s="22">
        <f>'Original data'!AA43</f>
        <v>0.014945</v>
      </c>
      <c r="AB35" s="22">
        <f>'Original data'!AB43</f>
        <v>0.012669</v>
      </c>
      <c r="AC35" s="22">
        <f>'Original data'!AC43</f>
        <v>0.017972</v>
      </c>
      <c r="AD35" s="22">
        <f>'Original data'!AD43</f>
        <v>0.015056</v>
      </c>
      <c r="AE35" s="22">
        <f>'Original data'!AE43</f>
        <v>0.0084423</v>
      </c>
      <c r="AF35" s="22">
        <f>'Original data'!AF43</f>
        <v>0.011291</v>
      </c>
      <c r="AG35" s="22">
        <f>'Original data'!AG43</f>
        <v>0.0083555</v>
      </c>
      <c r="AH35" s="22">
        <f>'Original data'!AH43</f>
        <v>0.013302</v>
      </c>
      <c r="AI35" s="22">
        <f>'Original data'!AI43</f>
        <v>0.018363</v>
      </c>
      <c r="AJ35" s="22">
        <f>'Original data'!AJ43</f>
        <v>0.013213</v>
      </c>
      <c r="AK35" s="22">
        <f>'Original data'!AK43</f>
        <v>0.0114</v>
      </c>
      <c r="AL35" s="22">
        <f>'Original data'!AL43</f>
        <v>0.012747</v>
      </c>
      <c r="AM35" s="22">
        <f>'Original data'!AM43</f>
        <v>0.0095364</v>
      </c>
      <c r="AN35" s="22">
        <f>'Original data'!AN43</f>
        <v>0.0076594</v>
      </c>
      <c r="AO35" s="22">
        <f>'Original data'!AO43</f>
        <v>0.007162</v>
      </c>
      <c r="AP35" s="22">
        <f>'Original data'!AP43</f>
        <v>0.0051113</v>
      </c>
      <c r="AQ35" s="22">
        <f>'Original data'!AQ43</f>
        <v>0.0053172</v>
      </c>
      <c r="AR35" s="22">
        <f>'Original data'!AR43</f>
        <v>0.0071092</v>
      </c>
      <c r="AS35" s="37">
        <f>'Original data'!AS43</f>
        <v>0</v>
      </c>
    </row>
    <row r="36" spans="1:45" ht="12.75">
      <c r="A36" s="9" t="s">
        <v>54</v>
      </c>
      <c r="B36" s="22">
        <f>'Original data'!B44</f>
        <v>-0.0043986</v>
      </c>
      <c r="C36" s="22">
        <f>'Original data'!C44</f>
        <v>-0.0059302</v>
      </c>
      <c r="D36" s="22">
        <f>'Original data'!D44</f>
        <v>-0.0052975</v>
      </c>
      <c r="E36" s="22">
        <f>'Original data'!E44</f>
        <v>-0.0020268</v>
      </c>
      <c r="F36" s="22">
        <f>'Original data'!F44</f>
        <v>-0.0047981</v>
      </c>
      <c r="G36" s="22">
        <f>'Original data'!G44</f>
        <v>0.0024813</v>
      </c>
      <c r="H36" s="22">
        <f>'Original data'!H44</f>
        <v>-0.00064769</v>
      </c>
      <c r="I36" s="22">
        <f>'Original data'!I44</f>
        <v>0.0019144</v>
      </c>
      <c r="J36" s="22">
        <f>'Original data'!J44</f>
        <v>-0.0004146</v>
      </c>
      <c r="K36" s="22">
        <f>'Original data'!K44</f>
        <v>-0.0014724</v>
      </c>
      <c r="L36" s="22">
        <f>'Original data'!L44</f>
        <v>-0.00020806</v>
      </c>
      <c r="M36" s="22">
        <f>'Original data'!M44</f>
        <v>-0.00091594</v>
      </c>
      <c r="N36" s="22">
        <f>'Original data'!N44</f>
        <v>-0.00081528</v>
      </c>
      <c r="O36" s="22">
        <f>'Original data'!O44</f>
        <v>0.0026727</v>
      </c>
      <c r="P36" s="22">
        <f>'Original data'!P44</f>
        <v>0.0020656</v>
      </c>
      <c r="Q36" s="22">
        <f>'Original data'!Q44</f>
        <v>0.0027164</v>
      </c>
      <c r="R36" s="22">
        <f>'Original data'!R44</f>
        <v>0.00068333</v>
      </c>
      <c r="S36" s="22">
        <f>'Original data'!S44</f>
        <v>0.0020894</v>
      </c>
      <c r="T36" s="22">
        <f>'Original data'!T44</f>
        <v>-0.0009535</v>
      </c>
      <c r="U36" s="22">
        <f>'Original data'!U44</f>
        <v>0.00025069</v>
      </c>
      <c r="V36" s="37">
        <f>'Original data'!V44</f>
        <v>0</v>
      </c>
      <c r="W36" s="1"/>
      <c r="X36" s="10" t="str">
        <f>'Original data'!X44</f>
        <v>a15</v>
      </c>
      <c r="Y36" s="22">
        <f>'Original data'!Y44</f>
        <v>-0.0020946</v>
      </c>
      <c r="Z36" s="22">
        <f>'Original data'!Z44</f>
        <v>-0.0046775</v>
      </c>
      <c r="AA36" s="22">
        <f>'Original data'!AA44</f>
        <v>-0.0088624</v>
      </c>
      <c r="AB36" s="22">
        <f>'Original data'!AB44</f>
        <v>-0.0065481</v>
      </c>
      <c r="AC36" s="22">
        <f>'Original data'!AC44</f>
        <v>-0.0053463</v>
      </c>
      <c r="AD36" s="22">
        <f>'Original data'!AD44</f>
        <v>-0.0023299</v>
      </c>
      <c r="AE36" s="22">
        <f>'Original data'!AE44</f>
        <v>-0.0035449</v>
      </c>
      <c r="AF36" s="22">
        <f>'Original data'!AF44</f>
        <v>-0.0035506</v>
      </c>
      <c r="AG36" s="22">
        <f>'Original data'!AG44</f>
        <v>-0.0059727</v>
      </c>
      <c r="AH36" s="22">
        <f>'Original data'!AH44</f>
        <v>-0.0085993</v>
      </c>
      <c r="AI36" s="22">
        <f>'Original data'!AI44</f>
        <v>-0.0057863</v>
      </c>
      <c r="AJ36" s="22">
        <f>'Original data'!AJ44</f>
        <v>-0.0050577</v>
      </c>
      <c r="AK36" s="22">
        <f>'Original data'!AK44</f>
        <v>-0.0082417</v>
      </c>
      <c r="AL36" s="22">
        <f>'Original data'!AL44</f>
        <v>-0.0060454</v>
      </c>
      <c r="AM36" s="22">
        <f>'Original data'!AM44</f>
        <v>-0.0047745</v>
      </c>
      <c r="AN36" s="22">
        <f>'Original data'!AN44</f>
        <v>-0.0036307</v>
      </c>
      <c r="AO36" s="22">
        <f>'Original data'!AO44</f>
        <v>-0.0047799</v>
      </c>
      <c r="AP36" s="22">
        <f>'Original data'!AP44</f>
        <v>-0.0026581</v>
      </c>
      <c r="AQ36" s="22">
        <f>'Original data'!AQ44</f>
        <v>-0.003506</v>
      </c>
      <c r="AR36" s="22">
        <f>'Original data'!AR44</f>
        <v>-0.0013964</v>
      </c>
      <c r="AS36" s="37">
        <f>'Original data'!AS44</f>
        <v>0</v>
      </c>
    </row>
    <row r="37" spans="1:45" ht="12.75">
      <c r="A37" s="9" t="s">
        <v>55</v>
      </c>
      <c r="B37" s="22">
        <f>'Original data'!B45</f>
        <v>0.0011654</v>
      </c>
      <c r="C37" s="22">
        <f>'Original data'!C45</f>
        <v>-0.0048647</v>
      </c>
      <c r="D37" s="22">
        <f>'Original data'!D45</f>
        <v>-0.02116</v>
      </c>
      <c r="E37" s="22">
        <f>'Original data'!E45</f>
        <v>-0.024413</v>
      </c>
      <c r="F37" s="22">
        <f>'Original data'!F45</f>
        <v>-0.012285</v>
      </c>
      <c r="G37" s="22">
        <f>'Original data'!G45</f>
        <v>-0.020676</v>
      </c>
      <c r="H37" s="22">
        <f>'Original data'!H45</f>
        <v>-0.017309</v>
      </c>
      <c r="I37" s="22">
        <f>'Original data'!I45</f>
        <v>-0.028232</v>
      </c>
      <c r="J37" s="22">
        <f>'Original data'!J45</f>
        <v>-0.026569</v>
      </c>
      <c r="K37" s="22">
        <f>'Original data'!K45</f>
        <v>-0.024396</v>
      </c>
      <c r="L37" s="22">
        <f>'Original data'!L45</f>
        <v>-0.02503</v>
      </c>
      <c r="M37" s="22">
        <f>'Original data'!M45</f>
        <v>-0.021111</v>
      </c>
      <c r="N37" s="22">
        <f>'Original data'!N45</f>
        <v>-0.026342</v>
      </c>
      <c r="O37" s="22">
        <f>'Original data'!O45</f>
        <v>-0.025829</v>
      </c>
      <c r="P37" s="22">
        <f>'Original data'!P45</f>
        <v>-0.022846</v>
      </c>
      <c r="Q37" s="22">
        <f>'Original data'!Q45</f>
        <v>-0.024702</v>
      </c>
      <c r="R37" s="22">
        <f>'Original data'!R45</f>
        <v>-0.025911</v>
      </c>
      <c r="S37" s="22">
        <f>'Original data'!S45</f>
        <v>-0.025155</v>
      </c>
      <c r="T37" s="22">
        <f>'Original data'!T45</f>
        <v>-0.0194</v>
      </c>
      <c r="U37" s="22">
        <f>'Original data'!U45</f>
        <v>-0.020363</v>
      </c>
      <c r="V37" s="37">
        <f>'Original data'!V45</f>
        <v>0</v>
      </c>
      <c r="W37" s="1"/>
      <c r="X37" s="10" t="str">
        <f>'Original data'!X45</f>
        <v>a16</v>
      </c>
      <c r="Y37" s="22">
        <f>'Original data'!Y45</f>
        <v>-0.016904</v>
      </c>
      <c r="Z37" s="22">
        <f>'Original data'!Z45</f>
        <v>-0.016071</v>
      </c>
      <c r="AA37" s="22">
        <f>'Original data'!AA45</f>
        <v>-0.022424</v>
      </c>
      <c r="AB37" s="22">
        <f>'Original data'!AB45</f>
        <v>-0.018894</v>
      </c>
      <c r="AC37" s="22">
        <f>'Original data'!AC45</f>
        <v>-0.023011</v>
      </c>
      <c r="AD37" s="22">
        <f>'Original data'!AD45</f>
        <v>-0.019557</v>
      </c>
      <c r="AE37" s="22">
        <f>'Original data'!AE45</f>
        <v>-0.013236</v>
      </c>
      <c r="AF37" s="22">
        <f>'Original data'!AF45</f>
        <v>-0.022003</v>
      </c>
      <c r="AG37" s="22">
        <f>'Original data'!AG45</f>
        <v>-0.016165</v>
      </c>
      <c r="AH37" s="22">
        <f>'Original data'!AH45</f>
        <v>-0.024374</v>
      </c>
      <c r="AI37" s="22">
        <f>'Original data'!AI45</f>
        <v>-0.026869</v>
      </c>
      <c r="AJ37" s="22">
        <f>'Original data'!AJ45</f>
        <v>-0.017182</v>
      </c>
      <c r="AK37" s="22">
        <f>'Original data'!AK45</f>
        <v>-0.017066</v>
      </c>
      <c r="AL37" s="22">
        <f>'Original data'!AL45</f>
        <v>-0.018526</v>
      </c>
      <c r="AM37" s="22">
        <f>'Original data'!AM45</f>
        <v>-0.016033</v>
      </c>
      <c r="AN37" s="22">
        <f>'Original data'!AN45</f>
        <v>-0.014775</v>
      </c>
      <c r="AO37" s="22">
        <f>'Original data'!AO45</f>
        <v>-0.019154</v>
      </c>
      <c r="AP37" s="22">
        <f>'Original data'!AP45</f>
        <v>-0.013346</v>
      </c>
      <c r="AQ37" s="22">
        <f>'Original data'!AQ45</f>
        <v>-0.011827</v>
      </c>
      <c r="AR37" s="22">
        <f>'Original data'!AR45</f>
        <v>-0.012949</v>
      </c>
      <c r="AS37" s="37">
        <f>'Original data'!AS45</f>
        <v>0</v>
      </c>
    </row>
    <row r="38" spans="1:45" ht="13.5" thickBot="1">
      <c r="A38" s="12" t="s">
        <v>56</v>
      </c>
      <c r="B38" s="24">
        <f>'Original data'!B46</f>
        <v>-0.003671</v>
      </c>
      <c r="C38" s="24">
        <f>'Original data'!C46</f>
        <v>0.0015403</v>
      </c>
      <c r="D38" s="24">
        <f>'Original data'!D46</f>
        <v>0.0015073</v>
      </c>
      <c r="E38" s="24">
        <f>'Original data'!E46</f>
        <v>0.0014485</v>
      </c>
      <c r="F38" s="24">
        <f>'Original data'!F46</f>
        <v>-0.0011766</v>
      </c>
      <c r="G38" s="24">
        <f>'Original data'!G46</f>
        <v>0.00011826</v>
      </c>
      <c r="H38" s="24">
        <f>'Original data'!H46</f>
        <v>-0.0010033</v>
      </c>
      <c r="I38" s="24">
        <f>'Original data'!I46</f>
        <v>0.0013904</v>
      </c>
      <c r="J38" s="24">
        <f>'Original data'!J46</f>
        <v>-0.00010257</v>
      </c>
      <c r="K38" s="24">
        <f>'Original data'!K46</f>
        <v>0.0011289</v>
      </c>
      <c r="L38" s="24">
        <f>'Original data'!L46</f>
        <v>0.00044798</v>
      </c>
      <c r="M38" s="24">
        <f>'Original data'!M46</f>
        <v>-7.3588E-05</v>
      </c>
      <c r="N38" s="24">
        <f>'Original data'!N46</f>
        <v>-0.00036922</v>
      </c>
      <c r="O38" s="24">
        <f>'Original data'!O46</f>
        <v>0.0003019</v>
      </c>
      <c r="P38" s="24">
        <f>'Original data'!P46</f>
        <v>-0.0011132</v>
      </c>
      <c r="Q38" s="24">
        <f>'Original data'!Q46</f>
        <v>0.00042451</v>
      </c>
      <c r="R38" s="24">
        <f>'Original data'!R46</f>
        <v>0.00028274</v>
      </c>
      <c r="S38" s="24">
        <f>'Original data'!S46</f>
        <v>-0.00099412</v>
      </c>
      <c r="T38" s="24">
        <f>'Original data'!T46</f>
        <v>-9.4708E-05</v>
      </c>
      <c r="U38" s="24">
        <f>'Original data'!U46</f>
        <v>-0.0020569</v>
      </c>
      <c r="V38" s="38">
        <f>'Original data'!V46</f>
        <v>0</v>
      </c>
      <c r="W38" s="1"/>
      <c r="X38" s="11" t="str">
        <f>'Original data'!X46</f>
        <v>a17</v>
      </c>
      <c r="Y38" s="24">
        <f>'Original data'!Y46</f>
        <v>-0.0039654</v>
      </c>
      <c r="Z38" s="24">
        <f>'Original data'!Z46</f>
        <v>0.00067397</v>
      </c>
      <c r="AA38" s="24">
        <f>'Original data'!AA46</f>
        <v>0.00072604</v>
      </c>
      <c r="AB38" s="24">
        <f>'Original data'!AB46</f>
        <v>0.00016907</v>
      </c>
      <c r="AC38" s="24">
        <f>'Original data'!AC46</f>
        <v>0.0007291</v>
      </c>
      <c r="AD38" s="24">
        <f>'Original data'!AD46</f>
        <v>0.00032051</v>
      </c>
      <c r="AE38" s="24">
        <f>'Original data'!AE46</f>
        <v>0.00091249</v>
      </c>
      <c r="AF38" s="24">
        <f>'Original data'!AF46</f>
        <v>-0.00027333</v>
      </c>
      <c r="AG38" s="24">
        <f>'Original data'!AG46</f>
        <v>-0.00056979</v>
      </c>
      <c r="AH38" s="24">
        <f>'Original data'!AH46</f>
        <v>0.0013056</v>
      </c>
      <c r="AI38" s="24">
        <f>'Original data'!AI46</f>
        <v>0.00042831</v>
      </c>
      <c r="AJ38" s="24">
        <f>'Original data'!AJ46</f>
        <v>-0.00013188</v>
      </c>
      <c r="AK38" s="24">
        <f>'Original data'!AK46</f>
        <v>0.0025363</v>
      </c>
      <c r="AL38" s="24">
        <f>'Original data'!AL46</f>
        <v>0.00018394</v>
      </c>
      <c r="AM38" s="24">
        <f>'Original data'!AM46</f>
        <v>-0.00071691</v>
      </c>
      <c r="AN38" s="24">
        <f>'Original data'!AN46</f>
        <v>0.00085757</v>
      </c>
      <c r="AO38" s="24">
        <f>'Original data'!AO46</f>
        <v>2.2097E-05</v>
      </c>
      <c r="AP38" s="24">
        <f>'Original data'!AP46</f>
        <v>0.0014188</v>
      </c>
      <c r="AQ38" s="24">
        <f>'Original data'!AQ46</f>
        <v>0.0015099</v>
      </c>
      <c r="AR38" s="24">
        <f>'Original data'!AR46</f>
        <v>-0.0027172</v>
      </c>
      <c r="AS38" s="38">
        <f>'Original data'!AS46</f>
        <v>0</v>
      </c>
    </row>
    <row r="39" spans="1:45" ht="13.5" thickBot="1">
      <c r="A39" s="10" t="s">
        <v>58</v>
      </c>
      <c r="B39" s="98">
        <f>'Original data'!B47</f>
        <v>1.4593013573169882</v>
      </c>
      <c r="C39" s="98">
        <f>'Original data'!C47</f>
        <v>-0.14563856962023888</v>
      </c>
      <c r="D39" s="98">
        <f>'Original data'!D47</f>
        <v>-0.15217172265268278</v>
      </c>
      <c r="E39" s="98">
        <f>'Original data'!E47</f>
        <v>-0.26844077437945235</v>
      </c>
      <c r="F39" s="98">
        <f>'Original data'!F47</f>
        <v>-0.401082503129961</v>
      </c>
      <c r="G39" s="98">
        <f>'Original data'!G47</f>
        <v>-0.5379465407123696</v>
      </c>
      <c r="H39" s="98">
        <f>'Original data'!H47</f>
        <v>-0.3721995655026847</v>
      </c>
      <c r="I39" s="98">
        <f>'Original data'!I47</f>
        <v>-0.33858699958359656</v>
      </c>
      <c r="J39" s="98">
        <f>'Original data'!J47</f>
        <v>-0.3048188845632226</v>
      </c>
      <c r="K39" s="98">
        <f>'Original data'!K47</f>
        <v>-0.23592439428141598</v>
      </c>
      <c r="L39" s="98">
        <f>'Original data'!L47</f>
        <v>-0.25582468493882027</v>
      </c>
      <c r="M39" s="98">
        <f>'Original data'!M47</f>
        <v>-0.3359811937256765</v>
      </c>
      <c r="N39" s="98">
        <f>'Original data'!N47</f>
        <v>-0.30290415070165627</v>
      </c>
      <c r="O39" s="98">
        <f>'Original data'!O47</f>
        <v>-0.4060855887647588</v>
      </c>
      <c r="P39" s="98">
        <f>'Original data'!P47</f>
        <v>-0.3959469334345393</v>
      </c>
      <c r="Q39" s="98">
        <f>'Original data'!Q47</f>
        <v>-0.3783253584772827</v>
      </c>
      <c r="R39" s="98">
        <f>'Original data'!R47</f>
        <v>-0.2072772000223632</v>
      </c>
      <c r="S39" s="98">
        <f>'Original data'!S47</f>
        <v>-0.34557346358686275</v>
      </c>
      <c r="T39" s="98">
        <f>'Original data'!T47</f>
        <v>-0.24987342526676848</v>
      </c>
      <c r="U39" s="98">
        <f>'Original data'!U47</f>
        <v>-0.04201685443419351</v>
      </c>
      <c r="V39" s="105"/>
      <c r="X39" s="10" t="str">
        <f>'Original data'!X47</f>
        <v>Dx (mm)</v>
      </c>
      <c r="Y39" s="101">
        <f>'Original data'!Y47</f>
        <v>-0.488106603245811</v>
      </c>
      <c r="Z39" s="101">
        <f>'Original data'!Z47</f>
        <v>-0.15733140719820718</v>
      </c>
      <c r="AA39" s="101">
        <f>'Original data'!AA47</f>
        <v>0.023835844408244156</v>
      </c>
      <c r="AB39" s="101">
        <f>'Original data'!AB47</f>
        <v>-0.12899714277452975</v>
      </c>
      <c r="AC39" s="101">
        <f>'Original data'!AC47</f>
        <v>-0.15563689671359573</v>
      </c>
      <c r="AD39" s="101">
        <f>'Original data'!AD47</f>
        <v>-0.2602481344999327</v>
      </c>
      <c r="AE39" s="101">
        <f>'Original data'!AE47</f>
        <v>-0.23266952139841204</v>
      </c>
      <c r="AF39" s="101">
        <f>'Original data'!AF47</f>
        <v>-0.17943646309058417</v>
      </c>
      <c r="AG39" s="101">
        <f>'Original data'!AG47</f>
        <v>-0.0742150621868469</v>
      </c>
      <c r="AH39" s="101">
        <f>'Original data'!AH47</f>
        <v>0.018168988310282908</v>
      </c>
      <c r="AI39" s="101">
        <f>'Original data'!AI47</f>
        <v>-0.10141489048728673</v>
      </c>
      <c r="AJ39" s="101">
        <f>'Original data'!AJ47</f>
        <v>-0.17778726171810177</v>
      </c>
      <c r="AK39" s="101">
        <f>'Original data'!AK47</f>
        <v>-0.04751939809296599</v>
      </c>
      <c r="AL39" s="101">
        <f>'Original data'!AL47</f>
        <v>-0.12411879462791307</v>
      </c>
      <c r="AM39" s="101">
        <f>'Original data'!AM47</f>
        <v>-0.18017633126747928</v>
      </c>
      <c r="AN39" s="101">
        <f>'Original data'!AN47</f>
        <v>-0.18992883073098715</v>
      </c>
      <c r="AO39" s="101">
        <f>'Original data'!AO47</f>
        <v>-0.10483686493189646</v>
      </c>
      <c r="AP39" s="101">
        <f>'Original data'!AP47</f>
        <v>-0.2782476218750639</v>
      </c>
      <c r="AQ39" s="101">
        <f>'Original data'!AQ47</f>
        <v>-0.1947265985475647</v>
      </c>
      <c r="AR39" s="101">
        <f>'Original data'!AR47</f>
        <v>-0.19396582311962285</v>
      </c>
      <c r="AS39" s="3"/>
    </row>
    <row r="40" spans="1:45" ht="13.5" thickBot="1">
      <c r="A40" s="11" t="s">
        <v>59</v>
      </c>
      <c r="B40" s="98">
        <f>'Original data'!B48</f>
        <v>-0.19179121682772413</v>
      </c>
      <c r="C40" s="98">
        <f>'Original data'!C48</f>
        <v>0.07022897288890297</v>
      </c>
      <c r="D40" s="98">
        <f>'Original data'!D48</f>
        <v>0.28503730387941273</v>
      </c>
      <c r="E40" s="98">
        <f>'Original data'!E48</f>
        <v>0.3735553489670557</v>
      </c>
      <c r="F40" s="98">
        <f>'Original data'!F48</f>
        <v>0.16819880906873855</v>
      </c>
      <c r="G40" s="98">
        <f>'Original data'!G48</f>
        <v>0.2944974000171181</v>
      </c>
      <c r="H40" s="98">
        <f>'Original data'!H48</f>
        <v>0.2519640269023813</v>
      </c>
      <c r="I40" s="98">
        <f>'Original data'!I48</f>
        <v>0.4458217294868809</v>
      </c>
      <c r="J40" s="98">
        <f>'Original data'!J48</f>
        <v>0.42409049619004185</v>
      </c>
      <c r="K40" s="98">
        <f>'Original data'!K48</f>
        <v>0.3948849918541613</v>
      </c>
      <c r="L40" s="98">
        <f>'Original data'!L48</f>
        <v>0.4234451786380437</v>
      </c>
      <c r="M40" s="98">
        <f>'Original data'!M48</f>
        <v>0.3545968442529199</v>
      </c>
      <c r="N40" s="98">
        <f>'Original data'!N48</f>
        <v>0.4553922582266536</v>
      </c>
      <c r="O40" s="98">
        <f>'Original data'!O48</f>
        <v>0.43485366102071754</v>
      </c>
      <c r="P40" s="98">
        <f>'Original data'!P48</f>
        <v>0.377144744491625</v>
      </c>
      <c r="Q40" s="98">
        <f>'Original data'!Q48</f>
        <v>0.40051681510079085</v>
      </c>
      <c r="R40" s="98">
        <f>'Original data'!R48</f>
        <v>0.4065173351555581</v>
      </c>
      <c r="S40" s="98">
        <f>'Original data'!S48</f>
        <v>0.3850308045250273</v>
      </c>
      <c r="T40" s="98">
        <f>'Original data'!T48</f>
        <v>0.26803429051934063</v>
      </c>
      <c r="U40" s="98">
        <f>'Original data'!U48</f>
        <v>0.6432385683408919</v>
      </c>
      <c r="V40" s="105"/>
      <c r="X40" s="11" t="str">
        <f>'Original data'!X48</f>
        <v>Dy (mm)</v>
      </c>
      <c r="Y40" s="103">
        <f>'Original data'!Y48</f>
        <v>0.5961269712825814</v>
      </c>
      <c r="Z40" s="103">
        <f>'Original data'!Z48</f>
        <v>0.2558058894208771</v>
      </c>
      <c r="AA40" s="103">
        <f>'Original data'!AA48</f>
        <v>0.3908986978473554</v>
      </c>
      <c r="AB40" s="103">
        <f>'Original data'!AB48</f>
        <v>0.33726320382836644</v>
      </c>
      <c r="AC40" s="103">
        <f>'Original data'!AC48</f>
        <v>0.37592854564859035</v>
      </c>
      <c r="AD40" s="103">
        <f>'Original data'!AD48</f>
        <v>0.34794993415962766</v>
      </c>
      <c r="AE40" s="103">
        <f>'Original data'!AE48</f>
        <v>0.23652578158659932</v>
      </c>
      <c r="AF40" s="103">
        <f>'Original data'!AF48</f>
        <v>0.39370868435552037</v>
      </c>
      <c r="AG40" s="103">
        <f>'Original data'!AG48</f>
        <v>0.3089108867554378</v>
      </c>
      <c r="AH40" s="103">
        <f>'Original data'!AH48</f>
        <v>0.4403381805239714</v>
      </c>
      <c r="AI40" s="103">
        <f>'Original data'!AI48</f>
        <v>0.5078371513124509</v>
      </c>
      <c r="AJ40" s="103">
        <f>'Original data'!AJ48</f>
        <v>0.3484340834336697</v>
      </c>
      <c r="AK40" s="103">
        <f>'Original data'!AK48</f>
        <v>0.3415706036456152</v>
      </c>
      <c r="AL40" s="103">
        <f>'Original data'!AL48</f>
        <v>0.33571186708517137</v>
      </c>
      <c r="AM40" s="103">
        <f>'Original data'!AM48</f>
        <v>0.24452239383545019</v>
      </c>
      <c r="AN40" s="103">
        <f>'Original data'!AN48</f>
        <v>0.20573944363753355</v>
      </c>
      <c r="AO40" s="103">
        <f>'Original data'!AO48</f>
        <v>0.27198265738519883</v>
      </c>
      <c r="AP40" s="103">
        <f>'Original data'!AP48</f>
        <v>0.12648349012627141</v>
      </c>
      <c r="AQ40" s="103">
        <f>'Original data'!AQ48</f>
        <v>0.13547487799858565</v>
      </c>
      <c r="AR40" s="103">
        <f>'Original data'!AR48</f>
        <v>0.39160029867751156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zoomScale="75" zoomScaleNormal="75" workbookViewId="0" topLeftCell="A77">
      <selection activeCell="T77" sqref="T77"/>
    </sheetView>
  </sheetViews>
  <sheetFormatPr defaultColWidth="9.140625" defaultRowHeight="12.75"/>
  <cols>
    <col min="1" max="1" width="2.7109375" style="42" bestFit="1" customWidth="1"/>
    <col min="2" max="2" width="8.140625" style="42" bestFit="1" customWidth="1"/>
    <col min="3" max="4" width="7.7109375" style="42" bestFit="1" customWidth="1"/>
    <col min="5" max="10" width="8.00390625" style="42" bestFit="1" customWidth="1"/>
    <col min="11" max="18" width="8.57421875" style="42" bestFit="1" customWidth="1"/>
    <col min="19" max="19" width="9.28125" style="42" bestFit="1" customWidth="1"/>
    <col min="20" max="20" width="8.57421875" style="42" bestFit="1" customWidth="1"/>
    <col min="21" max="21" width="8.421875" style="42" bestFit="1" customWidth="1"/>
    <col min="22" max="22" width="6.421875" style="42" bestFit="1" customWidth="1"/>
    <col min="23" max="23" width="7.421875" style="42" bestFit="1" customWidth="1"/>
    <col min="24" max="25" width="7.421875" style="42" customWidth="1"/>
    <col min="26" max="16384" width="9.140625" style="42" customWidth="1"/>
  </cols>
  <sheetData>
    <row r="1" spans="1:19" ht="11.25">
      <c r="A1" s="41"/>
      <c r="B1" s="124" t="s">
        <v>62</v>
      </c>
      <c r="C1" s="125"/>
      <c r="D1" s="125"/>
      <c r="E1" s="125"/>
      <c r="F1" s="125"/>
      <c r="G1" s="125"/>
      <c r="H1" s="125"/>
      <c r="I1" s="126"/>
      <c r="J1" s="127" t="s">
        <v>63</v>
      </c>
      <c r="K1" s="128"/>
      <c r="L1" s="128"/>
      <c r="M1" s="128"/>
      <c r="N1" s="128"/>
      <c r="O1" s="128"/>
      <c r="P1" s="128"/>
      <c r="Q1" s="129"/>
      <c r="S1" s="43" t="s">
        <v>64</v>
      </c>
    </row>
    <row r="2" spans="1:19" ht="11.25">
      <c r="A2" s="44"/>
      <c r="B2" s="130" t="s">
        <v>65</v>
      </c>
      <c r="C2" s="131"/>
      <c r="D2" s="131"/>
      <c r="E2" s="131"/>
      <c r="F2" s="137" t="s">
        <v>66</v>
      </c>
      <c r="G2" s="131"/>
      <c r="H2" s="131"/>
      <c r="I2" s="132"/>
      <c r="J2" s="130" t="s">
        <v>65</v>
      </c>
      <c r="K2" s="131"/>
      <c r="L2" s="131"/>
      <c r="M2" s="136"/>
      <c r="N2" s="131" t="s">
        <v>66</v>
      </c>
      <c r="O2" s="131"/>
      <c r="P2" s="131"/>
      <c r="Q2" s="132"/>
      <c r="S2" s="45"/>
    </row>
    <row r="3" spans="1:19" ht="11.25">
      <c r="A3" s="44"/>
      <c r="B3" s="130" t="s">
        <v>92</v>
      </c>
      <c r="C3" s="131"/>
      <c r="D3" s="131" t="s">
        <v>91</v>
      </c>
      <c r="E3" s="131"/>
      <c r="F3" s="137" t="s">
        <v>92</v>
      </c>
      <c r="G3" s="131"/>
      <c r="H3" s="131" t="s">
        <v>91</v>
      </c>
      <c r="I3" s="132"/>
      <c r="J3" s="130" t="s">
        <v>92</v>
      </c>
      <c r="K3" s="131"/>
      <c r="L3" s="131" t="s">
        <v>91</v>
      </c>
      <c r="M3" s="136"/>
      <c r="N3" s="131" t="s">
        <v>92</v>
      </c>
      <c r="O3" s="131"/>
      <c r="P3" s="131" t="s">
        <v>91</v>
      </c>
      <c r="Q3" s="132"/>
      <c r="S3" s="45"/>
    </row>
    <row r="4" spans="1:19" ht="11.25">
      <c r="A4" s="44"/>
      <c r="B4" s="46" t="s">
        <v>67</v>
      </c>
      <c r="C4" s="47" t="s">
        <v>68</v>
      </c>
      <c r="D4" s="47" t="s">
        <v>67</v>
      </c>
      <c r="E4" s="47" t="s">
        <v>68</v>
      </c>
      <c r="F4" s="48" t="s">
        <v>67</v>
      </c>
      <c r="G4" s="47" t="s">
        <v>68</v>
      </c>
      <c r="H4" s="47" t="s">
        <v>67</v>
      </c>
      <c r="I4" s="49" t="s">
        <v>68</v>
      </c>
      <c r="J4" s="46" t="s">
        <v>67</v>
      </c>
      <c r="K4" s="47" t="s">
        <v>68</v>
      </c>
      <c r="L4" s="47" t="s">
        <v>67</v>
      </c>
      <c r="M4" s="50" t="s">
        <v>68</v>
      </c>
      <c r="N4" s="47" t="s">
        <v>67</v>
      </c>
      <c r="O4" s="47" t="s">
        <v>68</v>
      </c>
      <c r="P4" s="47" t="s">
        <v>67</v>
      </c>
      <c r="Q4" s="49" t="s">
        <v>68</v>
      </c>
      <c r="S4" s="45"/>
    </row>
    <row r="5" spans="1:19" ht="11.25">
      <c r="A5" s="44">
        <v>1</v>
      </c>
      <c r="B5" s="51"/>
      <c r="C5" s="52"/>
      <c r="D5" s="53"/>
      <c r="E5" s="52"/>
      <c r="F5" s="54"/>
      <c r="G5" s="52"/>
      <c r="H5" s="52"/>
      <c r="I5" s="55"/>
      <c r="J5" s="76"/>
      <c r="K5" s="77"/>
      <c r="L5" s="78"/>
      <c r="M5" s="79"/>
      <c r="N5" s="52"/>
      <c r="O5" s="52"/>
      <c r="P5" s="52"/>
      <c r="Q5" s="55"/>
      <c r="S5" s="45">
        <v>0</v>
      </c>
    </row>
    <row r="6" spans="1:19" ht="11.25">
      <c r="A6" s="44">
        <v>2</v>
      </c>
      <c r="B6" s="57">
        <f>'Summary Data'!V6</f>
        <v>0</v>
      </c>
      <c r="C6" s="52">
        <f>STDEV('Summary Data'!B6:U6)</f>
        <v>3.4629419992402166</v>
      </c>
      <c r="D6" s="52">
        <f>AVERAGE(C68:T68)</f>
        <v>-0.9370458044621183</v>
      </c>
      <c r="E6" s="52">
        <f>STDEV(C68:T68)</f>
        <v>0.5969464125205957</v>
      </c>
      <c r="F6" s="54">
        <f>'Summary Data'!V23</f>
        <v>0</v>
      </c>
      <c r="G6" s="52">
        <f>STDEV('Summary Data'!B23:U23)</f>
        <v>11.728926560216065</v>
      </c>
      <c r="H6" s="52">
        <f>AVERAGE(C88:T88)</f>
        <v>-1.1006890818192372</v>
      </c>
      <c r="I6" s="55">
        <f>STDEV(C88:T88)</f>
        <v>1.1376140954196028</v>
      </c>
      <c r="J6" s="57">
        <f>'Summary Data'!AS6</f>
        <v>0</v>
      </c>
      <c r="K6" s="52">
        <f>STDEV('Summary Data'!Y6:AR6)</f>
        <v>1.3765033903687949</v>
      </c>
      <c r="L6" s="52">
        <f>AVERAGE(C108:T108)</f>
        <v>-0.06700479910621107</v>
      </c>
      <c r="M6" s="56">
        <f>STDEV(C108:T108)</f>
        <v>0.9244749991990848</v>
      </c>
      <c r="N6" s="52">
        <f>'Summary Data'!AS23</f>
        <v>0</v>
      </c>
      <c r="O6" s="52">
        <f>STDEV('Summary Data'!Y23:AR23)</f>
        <v>1.0899878863039283</v>
      </c>
      <c r="P6" s="52">
        <f>AVERAGE(C128:T128)</f>
        <v>0.9697891254220578</v>
      </c>
      <c r="Q6" s="55">
        <f>STDEV(C128:T128)</f>
        <v>1.1117894243870134</v>
      </c>
      <c r="S6" s="45">
        <v>0</v>
      </c>
    </row>
    <row r="7" spans="1:19" ht="11.25">
      <c r="A7" s="44">
        <v>3</v>
      </c>
      <c r="B7" s="57">
        <f>'Summary Data'!V7</f>
        <v>0</v>
      </c>
      <c r="C7" s="52">
        <f>STDEV('Summary Data'!B7:U7)</f>
        <v>2.2226151249882373</v>
      </c>
      <c r="D7" s="52">
        <f aca="true" t="shared" si="0" ref="D7:D15">AVERAGE(C69:T69)</f>
        <v>-1.1378716495149355</v>
      </c>
      <c r="E7" s="52">
        <f aca="true" t="shared" si="1" ref="E7:E15">STDEV(C69:T69)</f>
        <v>0.7849005835478093</v>
      </c>
      <c r="F7" s="54">
        <f>'Summary Data'!V24</f>
        <v>0</v>
      </c>
      <c r="G7" s="52">
        <f>STDEV('Summary Data'!B24:U24)</f>
        <v>4.070933780361611</v>
      </c>
      <c r="H7" s="52">
        <f aca="true" t="shared" si="2" ref="H7:H15">AVERAGE(C89:T89)</f>
        <v>0.022309603148970094</v>
      </c>
      <c r="I7" s="55">
        <f aca="true" t="shared" si="3" ref="I7:I15">STDEV(C89:T89)</f>
        <v>0.3089144734741367</v>
      </c>
      <c r="J7" s="57">
        <f>'Summary Data'!AS7</f>
        <v>0</v>
      </c>
      <c r="K7" s="52">
        <f>STDEV('Summary Data'!Y7:AR7)</f>
        <v>4.881864277845929</v>
      </c>
      <c r="L7" s="52">
        <f aca="true" t="shared" si="4" ref="L7:L15">AVERAGE(C109:T109)</f>
        <v>-3.0162628627445636</v>
      </c>
      <c r="M7" s="56">
        <f aca="true" t="shared" si="5" ref="M7:M15">STDEV(C109:T109)</f>
        <v>1.5523369571111407</v>
      </c>
      <c r="N7" s="52">
        <f>'Summary Data'!AS24</f>
        <v>0</v>
      </c>
      <c r="O7" s="52">
        <f>STDEV('Summary Data'!Y24:AR24)</f>
        <v>0.42016334516389353</v>
      </c>
      <c r="P7" s="52">
        <f aca="true" t="shared" si="6" ref="P7:P15">AVERAGE(C129:T129)</f>
        <v>-0.11192225376058003</v>
      </c>
      <c r="Q7" s="55">
        <f aca="true" t="shared" si="7" ref="Q7:Q15">STDEV(C129:T129)</f>
        <v>0.3558298002005028</v>
      </c>
      <c r="S7" s="45">
        <v>0</v>
      </c>
    </row>
    <row r="8" spans="1:19" ht="11.25">
      <c r="A8" s="44">
        <v>4</v>
      </c>
      <c r="B8" s="57">
        <f>'Summary Data'!V8</f>
        <v>0</v>
      </c>
      <c r="C8" s="52">
        <f>STDEV('Summary Data'!B8:U8)</f>
        <v>2.7814913495192046</v>
      </c>
      <c r="D8" s="52">
        <f t="shared" si="0"/>
        <v>-0.05019553712021395</v>
      </c>
      <c r="E8" s="52">
        <f t="shared" si="1"/>
        <v>0.06514056219077764</v>
      </c>
      <c r="F8" s="54">
        <f>'Summary Data'!V25</f>
        <v>0</v>
      </c>
      <c r="G8" s="52">
        <f>STDEV('Summary Data'!B25:U25)</f>
        <v>3.1189002381056574</v>
      </c>
      <c r="H8" s="52">
        <f t="shared" si="2"/>
        <v>-0.808571530054433</v>
      </c>
      <c r="I8" s="55">
        <f t="shared" si="3"/>
        <v>0.19505504971431323</v>
      </c>
      <c r="J8" s="57">
        <f>'Summary Data'!AS8</f>
        <v>0</v>
      </c>
      <c r="K8" s="52">
        <f>STDEV('Summary Data'!Y8:AR8)</f>
        <v>0.20146861786747466</v>
      </c>
      <c r="L8" s="52">
        <f t="shared" si="4"/>
        <v>-0.07440858449283277</v>
      </c>
      <c r="M8" s="56">
        <f t="shared" si="5"/>
        <v>0.1583523256316411</v>
      </c>
      <c r="N8" s="52">
        <f>'Summary Data'!AS25</f>
        <v>0</v>
      </c>
      <c r="O8" s="52">
        <f>STDEV('Summary Data'!Y25:AR25)</f>
        <v>0.4611355756528374</v>
      </c>
      <c r="P8" s="52">
        <f t="shared" si="6"/>
        <v>0.30130995354022483</v>
      </c>
      <c r="Q8" s="55">
        <f t="shared" si="7"/>
        <v>0.4467848093931502</v>
      </c>
      <c r="S8" s="45">
        <v>0</v>
      </c>
    </row>
    <row r="9" spans="1:19" ht="11.25">
      <c r="A9" s="44">
        <v>5</v>
      </c>
      <c r="B9" s="57">
        <f>'Summary Data'!V9</f>
        <v>0</v>
      </c>
      <c r="C9" s="52">
        <f>STDEV('Summary Data'!B9:U9)</f>
        <v>1.310773410220791</v>
      </c>
      <c r="D9" s="52">
        <f t="shared" si="0"/>
        <v>0.3673885011765351</v>
      </c>
      <c r="E9" s="52">
        <f t="shared" si="1"/>
        <v>0.1368778595160586</v>
      </c>
      <c r="F9" s="54">
        <f>'Summary Data'!V26</f>
        <v>0</v>
      </c>
      <c r="G9" s="52">
        <f>STDEV('Summary Data'!B26:U26)</f>
        <v>2.1507771217563145</v>
      </c>
      <c r="H9" s="52">
        <f t="shared" si="2"/>
        <v>0.0013470324465367223</v>
      </c>
      <c r="I9" s="55">
        <f t="shared" si="3"/>
        <v>0.10534676148980716</v>
      </c>
      <c r="J9" s="57">
        <f>'Summary Data'!AS9</f>
        <v>0</v>
      </c>
      <c r="K9" s="52">
        <f>STDEV('Summary Data'!Y9:AR9)</f>
        <v>0.5850847887420745</v>
      </c>
      <c r="L9" s="52">
        <f t="shared" si="4"/>
        <v>0.2744459446654044</v>
      </c>
      <c r="M9" s="56">
        <f t="shared" si="5"/>
        <v>0.1754237165319524</v>
      </c>
      <c r="N9" s="52">
        <f>'Summary Data'!AS26</f>
        <v>0</v>
      </c>
      <c r="O9" s="52">
        <f>STDEV('Summary Data'!Y26:AR26)</f>
        <v>0.3475355884734704</v>
      </c>
      <c r="P9" s="52">
        <f t="shared" si="6"/>
        <v>-0.07874632746478633</v>
      </c>
      <c r="Q9" s="55">
        <f t="shared" si="7"/>
        <v>0.1882945292668596</v>
      </c>
      <c r="S9" s="45">
        <v>0</v>
      </c>
    </row>
    <row r="10" spans="1:19" ht="11.25">
      <c r="A10" s="44">
        <v>6</v>
      </c>
      <c r="B10" s="57">
        <f>'Summary Data'!V10</f>
        <v>0</v>
      </c>
      <c r="C10" s="52">
        <f>STDEV('Summary Data'!B10:U10)</f>
        <v>1.2182313258887068</v>
      </c>
      <c r="D10" s="52">
        <f t="shared" si="0"/>
        <v>0.0039438782309347935</v>
      </c>
      <c r="E10" s="52">
        <f t="shared" si="1"/>
        <v>0.04737869764503516</v>
      </c>
      <c r="F10" s="54">
        <f>'Summary Data'!V27</f>
        <v>0</v>
      </c>
      <c r="G10" s="52">
        <f>STDEV('Summary Data'!B27:U27)</f>
        <v>0.6833631434380278</v>
      </c>
      <c r="H10" s="52">
        <f t="shared" si="2"/>
        <v>-0.0817364146022355</v>
      </c>
      <c r="I10" s="55">
        <f t="shared" si="3"/>
        <v>0.09396867113325416</v>
      </c>
      <c r="J10" s="57">
        <f>'Summary Data'!AS10</f>
        <v>0</v>
      </c>
      <c r="K10" s="52">
        <f>STDEV('Summary Data'!Y10:AR10)</f>
        <v>0.10169174454205618</v>
      </c>
      <c r="L10" s="52">
        <f t="shared" si="4"/>
        <v>-0.02957580263972551</v>
      </c>
      <c r="M10" s="56">
        <f t="shared" si="5"/>
        <v>0.09148700316508186</v>
      </c>
      <c r="N10" s="52">
        <f>'Summary Data'!AS27</f>
        <v>0</v>
      </c>
      <c r="O10" s="52">
        <f>STDEV('Summary Data'!Y27:AR27)</f>
        <v>0.20092752477005496</v>
      </c>
      <c r="P10" s="52">
        <f t="shared" si="6"/>
        <v>0.004543596372580013</v>
      </c>
      <c r="Q10" s="55">
        <f t="shared" si="7"/>
        <v>0.1215237554411614</v>
      </c>
      <c r="S10" s="45">
        <v>0</v>
      </c>
    </row>
    <row r="11" spans="1:19" ht="11.25">
      <c r="A11" s="44">
        <v>7</v>
      </c>
      <c r="B11" s="57">
        <f>'Summary Data'!V11</f>
        <v>0</v>
      </c>
      <c r="C11" s="52">
        <f>STDEV('Summary Data'!B11:U11)</f>
        <v>0.13356744704258433</v>
      </c>
      <c r="D11" s="52">
        <f t="shared" si="0"/>
        <v>0.7028411570104613</v>
      </c>
      <c r="E11" s="52">
        <f t="shared" si="1"/>
        <v>0.07648133913984131</v>
      </c>
      <c r="F11" s="54">
        <f>'Summary Data'!V28</f>
        <v>0</v>
      </c>
      <c r="G11" s="52">
        <f>STDEV('Summary Data'!B28:U28)</f>
        <v>0.367391799393134</v>
      </c>
      <c r="H11" s="52">
        <f t="shared" si="2"/>
        <v>0.013135218602126868</v>
      </c>
      <c r="I11" s="55">
        <f t="shared" si="3"/>
        <v>0.04657381594694034</v>
      </c>
      <c r="J11" s="57">
        <f>'Summary Data'!AS11</f>
        <v>0</v>
      </c>
      <c r="K11" s="52">
        <f>STDEV('Summary Data'!Y11:AR11)</f>
        <v>0.2579330758870969</v>
      </c>
      <c r="L11" s="52">
        <f t="shared" si="4"/>
        <v>0.6642343566233652</v>
      </c>
      <c r="M11" s="56">
        <f t="shared" si="5"/>
        <v>0.10202153080569212</v>
      </c>
      <c r="N11" s="52">
        <f>'Summary Data'!AS28</f>
        <v>0</v>
      </c>
      <c r="O11" s="52">
        <f>STDEV('Summary Data'!Y28:AR28)</f>
        <v>0.33005441118660145</v>
      </c>
      <c r="P11" s="52">
        <f t="shared" si="6"/>
        <v>-0.0005624335524089025</v>
      </c>
      <c r="Q11" s="55">
        <f t="shared" si="7"/>
        <v>0.08023574661970347</v>
      </c>
      <c r="S11" s="45">
        <v>0</v>
      </c>
    </row>
    <row r="12" spans="1:19" ht="11.25">
      <c r="A12" s="44">
        <v>8</v>
      </c>
      <c r="B12" s="57">
        <f>'Summary Data'!V12</f>
        <v>0</v>
      </c>
      <c r="C12" s="52">
        <f>STDEV('Summary Data'!B12:U12)</f>
        <v>0.35573618797549356</v>
      </c>
      <c r="D12" s="52">
        <f t="shared" si="0"/>
        <v>-0.00018118431363488922</v>
      </c>
      <c r="E12" s="52">
        <f t="shared" si="1"/>
        <v>0.017033374756094826</v>
      </c>
      <c r="F12" s="54">
        <f>'Summary Data'!V29</f>
        <v>0</v>
      </c>
      <c r="G12" s="52">
        <f>STDEV('Summary Data'!B29:U29)</f>
        <v>0.05326036166622539</v>
      </c>
      <c r="H12" s="52">
        <f t="shared" si="2"/>
        <v>-0.0388451799226509</v>
      </c>
      <c r="I12" s="55">
        <f t="shared" si="3"/>
        <v>0.016088950145684594</v>
      </c>
      <c r="J12" s="57">
        <f>'Summary Data'!AS12</f>
        <v>0</v>
      </c>
      <c r="K12" s="52">
        <f>STDEV('Summary Data'!Y12:AR12)</f>
        <v>0.04432480168675649</v>
      </c>
      <c r="L12" s="52">
        <f t="shared" si="4"/>
        <v>0.012058894237363007</v>
      </c>
      <c r="M12" s="56">
        <f t="shared" si="5"/>
        <v>0.02587928360431403</v>
      </c>
      <c r="N12" s="52">
        <f>'Summary Data'!AS29</f>
        <v>0</v>
      </c>
      <c r="O12" s="52">
        <f>STDEV('Summary Data'!Y29:AR29)</f>
        <v>0.05119922987397305</v>
      </c>
      <c r="P12" s="52">
        <f t="shared" si="6"/>
        <v>0.008137543426146513</v>
      </c>
      <c r="Q12" s="55">
        <f t="shared" si="7"/>
        <v>0.042700757035277</v>
      </c>
      <c r="S12" s="45">
        <v>0</v>
      </c>
    </row>
    <row r="13" spans="1:19" ht="11.25">
      <c r="A13" s="44">
        <v>9</v>
      </c>
      <c r="B13" s="57">
        <f>'Summary Data'!V13</f>
        <v>0</v>
      </c>
      <c r="C13" s="52">
        <f>STDEV('Summary Data'!B13:U13)</f>
        <v>0.051150012759168646</v>
      </c>
      <c r="D13" s="52">
        <f t="shared" si="0"/>
        <v>0.2926628106023839</v>
      </c>
      <c r="E13" s="52">
        <f>STDEV(C75:T75)</f>
        <v>0.02302604470524371</v>
      </c>
      <c r="F13" s="54">
        <f>'Summary Data'!V30</f>
        <v>0</v>
      </c>
      <c r="G13" s="52">
        <f>STDEV('Summary Data'!B30:U30)</f>
        <v>0.18081095673119482</v>
      </c>
      <c r="H13" s="52">
        <f t="shared" si="2"/>
        <v>0.003660153577195622</v>
      </c>
      <c r="I13" s="55">
        <f t="shared" si="3"/>
        <v>0.019164907873839947</v>
      </c>
      <c r="J13" s="57">
        <f>'Summary Data'!AS13</f>
        <v>0</v>
      </c>
      <c r="K13" s="52">
        <f>STDEV('Summary Data'!Y13:AR13)</f>
        <v>0.06643536078837509</v>
      </c>
      <c r="L13" s="52">
        <f t="shared" si="4"/>
        <v>0.3079738965091738</v>
      </c>
      <c r="M13" s="56">
        <f t="shared" si="5"/>
        <v>0.02456608898261161</v>
      </c>
      <c r="N13" s="52">
        <f>'Summary Data'!AS30</f>
        <v>0</v>
      </c>
      <c r="O13" s="52">
        <f>STDEV('Summary Data'!Y30:AR30)</f>
        <v>0.02109096292528291</v>
      </c>
      <c r="P13" s="52">
        <f t="shared" si="6"/>
        <v>-0.019505031319256176</v>
      </c>
      <c r="Q13" s="55">
        <f t="shared" si="7"/>
        <v>0.024699392501840507</v>
      </c>
      <c r="S13" s="45">
        <v>0</v>
      </c>
    </row>
    <row r="14" spans="1:19" ht="11.25">
      <c r="A14" s="44">
        <v>10</v>
      </c>
      <c r="B14" s="57">
        <f>'Summary Data'!V14</f>
        <v>0</v>
      </c>
      <c r="C14" s="52">
        <f>STDEV('Summary Data'!B14:U14)</f>
        <v>0.1437074673721346</v>
      </c>
      <c r="D14" s="52">
        <f t="shared" si="0"/>
        <v>-1.2721305490496585E-17</v>
      </c>
      <c r="E14" s="52">
        <f t="shared" si="1"/>
        <v>2.9559247280162554E-17</v>
      </c>
      <c r="F14" s="54">
        <f>'Summary Data'!V31</f>
        <v>0</v>
      </c>
      <c r="G14" s="52">
        <f>STDEV('Summary Data'!B31:U31)</f>
        <v>0.06158643487805959</v>
      </c>
      <c r="H14" s="52">
        <f t="shared" si="2"/>
        <v>9.637352644315595E-18</v>
      </c>
      <c r="I14" s="55">
        <f t="shared" si="3"/>
        <v>2.369751505739083E-17</v>
      </c>
      <c r="J14" s="57">
        <f>'Summary Data'!AS14</f>
        <v>0</v>
      </c>
      <c r="K14" s="52">
        <f>STDEV('Summary Data'!Y14:AR14)</f>
        <v>0.0367649783347943</v>
      </c>
      <c r="L14" s="52">
        <f t="shared" si="4"/>
        <v>-3.951314584169394E-18</v>
      </c>
      <c r="M14" s="56">
        <f t="shared" si="5"/>
        <v>1.0198840379509956E-17</v>
      </c>
      <c r="N14" s="52">
        <f>'Summary Data'!AS31</f>
        <v>0</v>
      </c>
      <c r="O14" s="52">
        <f>STDEV('Summary Data'!Y31:AR31)</f>
        <v>0.04392964490286843</v>
      </c>
      <c r="P14" s="52">
        <f t="shared" si="6"/>
        <v>-4.625929269271485E-18</v>
      </c>
      <c r="Q14" s="55">
        <f t="shared" si="7"/>
        <v>3.593752861156057E-17</v>
      </c>
      <c r="S14" s="45">
        <v>0</v>
      </c>
    </row>
    <row r="15" spans="1:19" ht="11.25">
      <c r="A15" s="44">
        <v>11</v>
      </c>
      <c r="B15" s="57">
        <f>'Summary Data'!V15</f>
        <v>0</v>
      </c>
      <c r="C15" s="52">
        <f>STDEV('Summary Data'!B15:U15)</f>
        <v>0.09433088205605632</v>
      </c>
      <c r="D15" s="52">
        <f t="shared" si="0"/>
        <v>0.7595450151825802</v>
      </c>
      <c r="E15" s="52">
        <f t="shared" si="1"/>
        <v>0.003650836016745322</v>
      </c>
      <c r="F15" s="54">
        <f>'Summary Data'!V32</f>
        <v>0</v>
      </c>
      <c r="G15" s="52">
        <f>STDEV('Summary Data'!B32:U32)</f>
        <v>0.019363882881268238</v>
      </c>
      <c r="H15" s="52">
        <f t="shared" si="2"/>
        <v>-0.029505956673545292</v>
      </c>
      <c r="I15" s="55">
        <f t="shared" si="3"/>
        <v>0.006890511930356038</v>
      </c>
      <c r="J15" s="57">
        <f>'Summary Data'!AS15</f>
        <v>0</v>
      </c>
      <c r="K15" s="52">
        <f>STDEV('Summary Data'!Y15:AR15)</f>
        <v>0.11006436237971234</v>
      </c>
      <c r="L15" s="52">
        <f t="shared" si="4"/>
        <v>0.7566163240261742</v>
      </c>
      <c r="M15" s="56">
        <f t="shared" si="5"/>
        <v>0.009376308517798072</v>
      </c>
      <c r="N15" s="52">
        <f>'Summary Data'!AS32</f>
        <v>0</v>
      </c>
      <c r="O15" s="52">
        <f>STDEV('Summary Data'!Y32:AR32)</f>
        <v>0.03383702435481772</v>
      </c>
      <c r="P15" s="52">
        <f t="shared" si="6"/>
        <v>-0.03791541295886573</v>
      </c>
      <c r="Q15" s="55">
        <f t="shared" si="7"/>
        <v>0.006621149718176724</v>
      </c>
      <c r="S15" s="45">
        <v>0</v>
      </c>
    </row>
    <row r="16" spans="1:19" ht="11.25">
      <c r="A16" s="44">
        <v>12</v>
      </c>
      <c r="B16" s="57">
        <f>'Summary Data'!V16</f>
        <v>0</v>
      </c>
      <c r="C16" s="52">
        <f>STDEV('Summary Data'!B16:U16)</f>
        <v>0.01899022355871845</v>
      </c>
      <c r="D16" s="52">
        <f aca="true" t="shared" si="8" ref="D16:D21">AVERAGE(C78:T78)/10</f>
        <v>-0.0031040620137832422</v>
      </c>
      <c r="E16" s="52">
        <f aca="true" t="shared" si="9" ref="E16:E21">STDEV(C78:T78)/10</f>
        <v>0.001254935673199144</v>
      </c>
      <c r="F16" s="54">
        <f>'Summary Data'!V33</f>
        <v>0</v>
      </c>
      <c r="G16" s="52">
        <f>STDEV('Summary Data'!B33:U33)</f>
        <v>0.016762628563814837</v>
      </c>
      <c r="H16" s="52">
        <f aca="true" t="shared" si="10" ref="H16:H21">AVERAGE(C98:T98)/10</f>
        <v>0.010786849815329977</v>
      </c>
      <c r="I16" s="55">
        <f aca="true" t="shared" si="11" ref="I16:I21">STDEV(C98:T98)/10</f>
        <v>0.003375667256933965</v>
      </c>
      <c r="J16" s="57">
        <f>'Summary Data'!AS16</f>
        <v>0</v>
      </c>
      <c r="K16" s="52">
        <f>STDEV('Summary Data'!Y16:AR16)</f>
        <v>0.005204369409357162</v>
      </c>
      <c r="L16" s="52">
        <f aca="true" t="shared" si="12" ref="L16:L21">AVERAGE(C118:T118)/10</f>
        <v>-0.002684789934333215</v>
      </c>
      <c r="M16" s="56">
        <f aca="true" t="shared" si="13" ref="M16:M21">STDEV(C118:T118)/10</f>
        <v>0.0024887910175115124</v>
      </c>
      <c r="N16" s="52">
        <f>'Summary Data'!AS33</f>
        <v>0</v>
      </c>
      <c r="O16" s="52">
        <f>STDEV('Summary Data'!Y33:AR33)</f>
        <v>0.009402313421106026</v>
      </c>
      <c r="P16" s="52">
        <f aca="true" t="shared" si="14" ref="P16:P21">AVERAGE(C138:T138)/10</f>
        <v>0.005900058689521078</v>
      </c>
      <c r="Q16" s="55">
        <f aca="true" t="shared" si="15" ref="Q16:Q21">STDEV(C138:T138)/10</f>
        <v>0.004162172159747384</v>
      </c>
      <c r="S16" s="45">
        <v>0</v>
      </c>
    </row>
    <row r="17" spans="1:19" ht="11.25">
      <c r="A17" s="44">
        <v>13</v>
      </c>
      <c r="B17" s="57">
        <f>'Summary Data'!V17</f>
        <v>0</v>
      </c>
      <c r="C17" s="52">
        <f>STDEV('Summary Data'!B17:U17)</f>
        <v>0.019300286971722414</v>
      </c>
      <c r="D17" s="52">
        <f t="shared" si="8"/>
        <v>0.07510357853260315</v>
      </c>
      <c r="E17" s="52">
        <f t="shared" si="9"/>
        <v>0.004642808632739868</v>
      </c>
      <c r="F17" s="54">
        <f>'Summary Data'!V34</f>
        <v>0</v>
      </c>
      <c r="G17" s="52">
        <f>STDEV('Summary Data'!B34:U34)</f>
        <v>0.011886376090207899</v>
      </c>
      <c r="H17" s="52">
        <f t="shared" si="10"/>
        <v>0.00024390920937555812</v>
      </c>
      <c r="I17" s="55">
        <f t="shared" si="11"/>
        <v>0.00249964307220036</v>
      </c>
      <c r="J17" s="57">
        <f>'Summary Data'!AS17</f>
        <v>0</v>
      </c>
      <c r="K17" s="52">
        <f>STDEV('Summary Data'!Y17:AR17)</f>
        <v>0.01111669187587551</v>
      </c>
      <c r="L17" s="52">
        <f t="shared" si="12"/>
        <v>0.06977269893254218</v>
      </c>
      <c r="M17" s="56">
        <f t="shared" si="13"/>
        <v>0.004986940670772794</v>
      </c>
      <c r="N17" s="52">
        <f>'Summary Data'!AS34</f>
        <v>0</v>
      </c>
      <c r="O17" s="52">
        <f>STDEV('Summary Data'!Y34:AR34)</f>
        <v>0.0025377693672852895</v>
      </c>
      <c r="P17" s="52">
        <f t="shared" si="14"/>
        <v>-0.0005864315351872274</v>
      </c>
      <c r="Q17" s="55">
        <f t="shared" si="15"/>
        <v>0.0023739717711117377</v>
      </c>
      <c r="S17" s="45">
        <v>0</v>
      </c>
    </row>
    <row r="18" spans="1:19" ht="11.25">
      <c r="A18" s="44">
        <v>14</v>
      </c>
      <c r="B18" s="57">
        <f>'Summary Data'!V18</f>
        <v>0</v>
      </c>
      <c r="C18" s="52">
        <f>STDEV('Summary Data'!B18:U18)</f>
        <v>0.0073377131737275446</v>
      </c>
      <c r="D18" s="52">
        <f t="shared" si="8"/>
        <v>0.0006225027911728789</v>
      </c>
      <c r="E18" s="52">
        <f t="shared" si="9"/>
        <v>0.001129539057480656</v>
      </c>
      <c r="F18" s="54">
        <f>'Summary Data'!V35</f>
        <v>0</v>
      </c>
      <c r="G18" s="52">
        <f>STDEV('Summary Data'!B35:U35)</f>
        <v>0.010313139723106433</v>
      </c>
      <c r="H18" s="52">
        <f t="shared" si="10"/>
        <v>0.0010993354215349208</v>
      </c>
      <c r="I18" s="55">
        <f t="shared" si="11"/>
        <v>0.0009545534900078367</v>
      </c>
      <c r="J18" s="57">
        <f>'Summary Data'!AS18</f>
        <v>0</v>
      </c>
      <c r="K18" s="52">
        <f>STDEV('Summary Data'!Y18:AR18)</f>
        <v>0.0028752794132541554</v>
      </c>
      <c r="L18" s="52">
        <f t="shared" si="12"/>
        <v>-0.00016732566042013057</v>
      </c>
      <c r="M18" s="56">
        <f t="shared" si="13"/>
        <v>0.001280305032547798</v>
      </c>
      <c r="N18" s="52">
        <f>'Summary Data'!AS35</f>
        <v>0</v>
      </c>
      <c r="O18" s="52">
        <f>STDEV('Summary Data'!Y35:AR35)</f>
        <v>0.0041050118191092114</v>
      </c>
      <c r="P18" s="52">
        <f t="shared" si="14"/>
        <v>0.0029572461989674573</v>
      </c>
      <c r="Q18" s="55">
        <f t="shared" si="15"/>
        <v>0.0016001038717448645</v>
      </c>
      <c r="S18" s="45">
        <v>0</v>
      </c>
    </row>
    <row r="19" spans="1:19" ht="11.25">
      <c r="A19" s="44">
        <v>15</v>
      </c>
      <c r="B19" s="57">
        <f>'Summary Data'!V19</f>
        <v>0</v>
      </c>
      <c r="C19" s="52">
        <f>STDEV('Summary Data'!B19:U19)</f>
        <v>0.005314870773286677</v>
      </c>
      <c r="D19" s="52">
        <f t="shared" si="8"/>
        <v>0.029982304570844286</v>
      </c>
      <c r="E19" s="52">
        <f t="shared" si="9"/>
        <v>0.0039156680294080756</v>
      </c>
      <c r="F19" s="54">
        <f>'Summary Data'!V36</f>
        <v>0</v>
      </c>
      <c r="G19" s="52">
        <f>STDEV('Summary Data'!B36:U36)</f>
        <v>0.002714224560586949</v>
      </c>
      <c r="H19" s="52">
        <f t="shared" si="10"/>
        <v>-0.012478527317364183</v>
      </c>
      <c r="I19" s="55">
        <f t="shared" si="11"/>
        <v>0.002600751354805823</v>
      </c>
      <c r="J19" s="57">
        <f>'Summary Data'!AS19</f>
        <v>0</v>
      </c>
      <c r="K19" s="52">
        <f>STDEV('Summary Data'!Y19:AR19)</f>
        <v>0.008022161157264996</v>
      </c>
      <c r="L19" s="52">
        <f t="shared" si="12"/>
        <v>0.025537971625803395</v>
      </c>
      <c r="M19" s="56">
        <f t="shared" si="13"/>
        <v>0.002011201427714752</v>
      </c>
      <c r="N19" s="52">
        <f>'Summary Data'!AS36</f>
        <v>0</v>
      </c>
      <c r="O19" s="52">
        <f>STDEV('Summary Data'!Y36:AR36)</f>
        <v>0.002124930222136097</v>
      </c>
      <c r="P19" s="52">
        <f t="shared" si="14"/>
        <v>-0.009414910801242076</v>
      </c>
      <c r="Q19" s="55">
        <f t="shared" si="15"/>
        <v>0.0014264012352225475</v>
      </c>
      <c r="S19" s="45">
        <v>0</v>
      </c>
    </row>
    <row r="20" spans="1:19" ht="11.25">
      <c r="A20" s="44">
        <v>16</v>
      </c>
      <c r="B20" s="57">
        <f>'Summary Data'!V20</f>
        <v>0</v>
      </c>
      <c r="C20" s="52">
        <f>STDEV('Summary Data'!B20:U20)</f>
        <v>0.008059832643858235</v>
      </c>
      <c r="D20" s="52">
        <f t="shared" si="8"/>
        <v>-0.0011516251235847896</v>
      </c>
      <c r="E20" s="52">
        <f t="shared" si="9"/>
        <v>0.0008695705336206472</v>
      </c>
      <c r="F20" s="54">
        <f>'Summary Data'!V37</f>
        <v>0</v>
      </c>
      <c r="G20" s="52">
        <f>STDEV('Summary Data'!B37:U37)</f>
        <v>0.007526723457841123</v>
      </c>
      <c r="H20" s="52">
        <f t="shared" si="10"/>
        <v>0.0002822341613796112</v>
      </c>
      <c r="I20" s="55">
        <f t="shared" si="11"/>
        <v>0.001655829148843365</v>
      </c>
      <c r="J20" s="57">
        <f>'Summary Data'!AS20</f>
        <v>0</v>
      </c>
      <c r="K20" s="52">
        <f>STDEV('Summary Data'!Y20:AR20)</f>
        <v>0.005592653902824479</v>
      </c>
      <c r="L20" s="52">
        <f t="shared" si="12"/>
        <v>-0.00032551568712329497</v>
      </c>
      <c r="M20" s="56">
        <f t="shared" si="13"/>
        <v>0.0012486794986892127</v>
      </c>
      <c r="N20" s="52">
        <f>'Summary Data'!AS37</f>
        <v>0</v>
      </c>
      <c r="O20" s="52">
        <f>STDEV('Summary Data'!Y37:AR37)</f>
        <v>0.004083939920430287</v>
      </c>
      <c r="P20" s="52">
        <f t="shared" si="14"/>
        <v>0.0018226550281454</v>
      </c>
      <c r="Q20" s="55">
        <f t="shared" si="15"/>
        <v>0.0028982867733838248</v>
      </c>
      <c r="S20" s="45">
        <v>0</v>
      </c>
    </row>
    <row r="21" spans="1:19" ht="12" thickBot="1">
      <c r="A21" s="44">
        <v>17</v>
      </c>
      <c r="B21" s="58">
        <f>'Summary Data'!V21</f>
        <v>0</v>
      </c>
      <c r="C21" s="59">
        <f>STDEV('Summary Data'!B21:U21)</f>
        <v>0.008331105944148775</v>
      </c>
      <c r="D21" s="59">
        <f t="shared" si="8"/>
        <v>-0.06860383333333334</v>
      </c>
      <c r="E21" s="59">
        <f t="shared" si="9"/>
        <v>0.0006063728468625619</v>
      </c>
      <c r="F21" s="60">
        <f>'Summary Data'!V38</f>
        <v>0</v>
      </c>
      <c r="G21" s="59">
        <f>STDEV('Summary Data'!B38:U38)</f>
        <v>0.0013136916000611887</v>
      </c>
      <c r="H21" s="59">
        <f t="shared" si="10"/>
        <v>0.0002035268888888889</v>
      </c>
      <c r="I21" s="61">
        <f t="shared" si="11"/>
        <v>0.0009251493151789631</v>
      </c>
      <c r="J21" s="58">
        <f>'Summary Data'!AS21</f>
        <v>0</v>
      </c>
      <c r="K21" s="59">
        <f>STDEV('Summary Data'!Y21:AR21)</f>
        <v>0.008959120870140594</v>
      </c>
      <c r="L21" s="59">
        <f t="shared" si="12"/>
        <v>-0.06867105555555555</v>
      </c>
      <c r="M21" s="62">
        <f t="shared" si="13"/>
        <v>0.0007038593168439535</v>
      </c>
      <c r="N21" s="59">
        <f>'Summary Data'!AS38</f>
        <v>0</v>
      </c>
      <c r="O21" s="59">
        <f>STDEV('Summary Data'!Y38:AR38)</f>
        <v>0.001438457826761566</v>
      </c>
      <c r="P21" s="59">
        <f t="shared" si="14"/>
        <v>0.000561210388888889</v>
      </c>
      <c r="Q21" s="61">
        <f t="shared" si="15"/>
        <v>0.0008088408061346834</v>
      </c>
      <c r="S21" s="63">
        <v>0</v>
      </c>
    </row>
    <row r="22" ht="12" thickBot="1"/>
    <row r="23" spans="1:11" ht="11.25">
      <c r="A23" s="64"/>
      <c r="B23" s="133" t="s">
        <v>69</v>
      </c>
      <c r="C23" s="134"/>
      <c r="D23" s="134"/>
      <c r="E23" s="134"/>
      <c r="F23" s="134"/>
      <c r="G23" s="134"/>
      <c r="H23" s="134"/>
      <c r="I23" s="134"/>
      <c r="J23" s="134"/>
      <c r="K23" s="135"/>
    </row>
    <row r="24" spans="1:11" ht="11.25">
      <c r="A24" s="64"/>
      <c r="B24" s="130" t="s">
        <v>70</v>
      </c>
      <c r="C24" s="131"/>
      <c r="D24" s="131"/>
      <c r="E24" s="131"/>
      <c r="F24" s="136"/>
      <c r="G24" s="131" t="s">
        <v>71</v>
      </c>
      <c r="H24" s="131"/>
      <c r="I24" s="131"/>
      <c r="J24" s="131"/>
      <c r="K24" s="132"/>
    </row>
    <row r="25" spans="2:11" ht="11.25">
      <c r="B25" s="46" t="s">
        <v>67</v>
      </c>
      <c r="C25" s="47" t="s">
        <v>72</v>
      </c>
      <c r="D25" s="47" t="s">
        <v>68</v>
      </c>
      <c r="E25" s="48" t="s">
        <v>73</v>
      </c>
      <c r="F25" s="50" t="s">
        <v>74</v>
      </c>
      <c r="G25" s="47" t="s">
        <v>75</v>
      </c>
      <c r="H25" s="47" t="s">
        <v>72</v>
      </c>
      <c r="I25" s="47" t="s">
        <v>68</v>
      </c>
      <c r="J25" s="48" t="s">
        <v>73</v>
      </c>
      <c r="K25" s="49" t="s">
        <v>74</v>
      </c>
    </row>
    <row r="26" spans="1:11" ht="11.25">
      <c r="A26" s="42">
        <v>1</v>
      </c>
      <c r="B26" s="88">
        <v>0</v>
      </c>
      <c r="C26" s="89">
        <v>10</v>
      </c>
      <c r="D26" s="89">
        <v>5</v>
      </c>
      <c r="E26" s="90">
        <f>B26-3*D26</f>
        <v>-15</v>
      </c>
      <c r="F26" s="91">
        <f>B26+3*D26</f>
        <v>15</v>
      </c>
      <c r="G26" s="89">
        <v>0.75</v>
      </c>
      <c r="H26" s="89">
        <v>5</v>
      </c>
      <c r="I26" s="89">
        <v>0</v>
      </c>
      <c r="J26" s="90">
        <f>G26-3*I26</f>
        <v>0.75</v>
      </c>
      <c r="K26" s="92">
        <f>G26+3*I26</f>
        <v>0.75</v>
      </c>
    </row>
    <row r="27" spans="1:11" ht="11.25">
      <c r="A27" s="42">
        <v>2</v>
      </c>
      <c r="B27" s="88">
        <v>-1.4</v>
      </c>
      <c r="C27" s="89">
        <v>0.85</v>
      </c>
      <c r="D27" s="89">
        <v>0.68</v>
      </c>
      <c r="E27" s="90">
        <f aca="true" t="shared" si="16" ref="E27:E42">B27-3*D27</f>
        <v>-3.44</v>
      </c>
      <c r="F27" s="91">
        <f aca="true" t="shared" si="17" ref="F27:F42">B27+3*D27</f>
        <v>0.6400000000000001</v>
      </c>
      <c r="G27" s="89">
        <v>0</v>
      </c>
      <c r="H27" s="89">
        <v>0.51</v>
      </c>
      <c r="I27" s="89">
        <v>1.7</v>
      </c>
      <c r="J27" s="90">
        <f aca="true" t="shared" si="18" ref="J27:J42">G27-3*I27</f>
        <v>-5.1</v>
      </c>
      <c r="K27" s="92">
        <f aca="true" t="shared" si="19" ref="K27:K42">G27+3*I27</f>
        <v>5.1</v>
      </c>
    </row>
    <row r="28" spans="1:11" ht="11.25">
      <c r="A28" s="42">
        <v>3</v>
      </c>
      <c r="B28" s="88">
        <v>-4</v>
      </c>
      <c r="C28" s="89">
        <v>0.87</v>
      </c>
      <c r="D28" s="89">
        <v>1.45</v>
      </c>
      <c r="E28" s="90">
        <f t="shared" si="16"/>
        <v>-8.35</v>
      </c>
      <c r="F28" s="91">
        <f t="shared" si="17"/>
        <v>0.34999999999999964</v>
      </c>
      <c r="G28" s="89">
        <v>0.08</v>
      </c>
      <c r="H28" s="89">
        <v>0.87</v>
      </c>
      <c r="I28" s="89">
        <v>0.43</v>
      </c>
      <c r="J28" s="90">
        <f t="shared" si="18"/>
        <v>-1.21</v>
      </c>
      <c r="K28" s="92">
        <f t="shared" si="19"/>
        <v>1.37</v>
      </c>
    </row>
    <row r="29" spans="1:11" ht="11.25">
      <c r="A29" s="42">
        <v>4</v>
      </c>
      <c r="B29" s="88">
        <v>0.22</v>
      </c>
      <c r="C29" s="89">
        <v>0.34</v>
      </c>
      <c r="D29" s="89">
        <v>0.49</v>
      </c>
      <c r="E29" s="90">
        <f t="shared" si="16"/>
        <v>-1.25</v>
      </c>
      <c r="F29" s="91">
        <f t="shared" si="17"/>
        <v>1.69</v>
      </c>
      <c r="G29" s="89">
        <v>0</v>
      </c>
      <c r="H29" s="89">
        <v>0.13</v>
      </c>
      <c r="I29" s="89">
        <v>0.49</v>
      </c>
      <c r="J29" s="90">
        <f t="shared" si="18"/>
        <v>-1.47</v>
      </c>
      <c r="K29" s="92">
        <f t="shared" si="19"/>
        <v>1.47</v>
      </c>
    </row>
    <row r="30" spans="1:11" ht="11.25">
      <c r="A30" s="42">
        <v>5</v>
      </c>
      <c r="B30" s="88">
        <v>0</v>
      </c>
      <c r="C30" s="89">
        <v>0.42</v>
      </c>
      <c r="D30" s="89">
        <v>0.42</v>
      </c>
      <c r="E30" s="90">
        <f t="shared" si="16"/>
        <v>-1.26</v>
      </c>
      <c r="F30" s="91">
        <f t="shared" si="17"/>
        <v>1.26</v>
      </c>
      <c r="G30" s="89">
        <v>0.01</v>
      </c>
      <c r="H30" s="89">
        <v>0.42</v>
      </c>
      <c r="I30" s="89">
        <v>0.33</v>
      </c>
      <c r="J30" s="90">
        <f t="shared" si="18"/>
        <v>-0.98</v>
      </c>
      <c r="K30" s="92">
        <f t="shared" si="19"/>
        <v>1</v>
      </c>
    </row>
    <row r="31" spans="1:11" ht="11.25">
      <c r="A31" s="42">
        <v>6</v>
      </c>
      <c r="B31" s="88">
        <v>-0.01</v>
      </c>
      <c r="C31" s="89">
        <v>0.06</v>
      </c>
      <c r="D31" s="89">
        <v>0.09</v>
      </c>
      <c r="E31" s="90">
        <f t="shared" si="16"/>
        <v>-0.28</v>
      </c>
      <c r="F31" s="91">
        <f t="shared" si="17"/>
        <v>0.26</v>
      </c>
      <c r="G31" s="89">
        <v>0</v>
      </c>
      <c r="H31" s="89">
        <v>0.06</v>
      </c>
      <c r="I31" s="89">
        <v>0.14</v>
      </c>
      <c r="J31" s="90">
        <f t="shared" si="18"/>
        <v>-0.42000000000000004</v>
      </c>
      <c r="K31" s="92">
        <f t="shared" si="19"/>
        <v>0.42000000000000004</v>
      </c>
    </row>
    <row r="32" spans="1:11" ht="11.25">
      <c r="A32" s="42">
        <v>7</v>
      </c>
      <c r="B32" s="88">
        <v>0.32</v>
      </c>
      <c r="C32" s="89">
        <v>0</v>
      </c>
      <c r="D32" s="89">
        <v>0.22</v>
      </c>
      <c r="E32" s="90">
        <f t="shared" si="16"/>
        <v>-0.34</v>
      </c>
      <c r="F32" s="91">
        <f t="shared" si="17"/>
        <v>0.98</v>
      </c>
      <c r="G32" s="89">
        <v>0.02</v>
      </c>
      <c r="H32" s="89">
        <v>0</v>
      </c>
      <c r="I32" s="89">
        <v>0.07</v>
      </c>
      <c r="J32" s="90">
        <f t="shared" si="18"/>
        <v>-0.19000000000000003</v>
      </c>
      <c r="K32" s="92">
        <f t="shared" si="19"/>
        <v>0.23</v>
      </c>
    </row>
    <row r="33" spans="1:11" ht="11.25">
      <c r="A33" s="42">
        <v>8</v>
      </c>
      <c r="B33" s="88">
        <v>0</v>
      </c>
      <c r="C33" s="89">
        <v>0</v>
      </c>
      <c r="D33" s="89">
        <v>0.04</v>
      </c>
      <c r="E33" s="90">
        <f t="shared" si="16"/>
        <v>-0.12</v>
      </c>
      <c r="F33" s="91">
        <f t="shared" si="17"/>
        <v>0.12</v>
      </c>
      <c r="G33" s="89">
        <v>0</v>
      </c>
      <c r="H33" s="89">
        <v>0</v>
      </c>
      <c r="I33" s="89">
        <v>0.08</v>
      </c>
      <c r="J33" s="90">
        <f t="shared" si="18"/>
        <v>-0.24</v>
      </c>
      <c r="K33" s="92">
        <f t="shared" si="19"/>
        <v>0.24</v>
      </c>
    </row>
    <row r="34" spans="1:11" ht="11.25">
      <c r="A34" s="42">
        <v>9</v>
      </c>
      <c r="B34" s="88">
        <v>0.13</v>
      </c>
      <c r="C34" s="89">
        <v>0</v>
      </c>
      <c r="D34" s="89">
        <v>0.07</v>
      </c>
      <c r="E34" s="90">
        <f t="shared" si="16"/>
        <v>-0.08000000000000002</v>
      </c>
      <c r="F34" s="91">
        <f t="shared" si="17"/>
        <v>0.34</v>
      </c>
      <c r="G34" s="89">
        <v>-0.01</v>
      </c>
      <c r="H34" s="89">
        <v>0</v>
      </c>
      <c r="I34" s="89">
        <v>0.07</v>
      </c>
      <c r="J34" s="90">
        <f t="shared" si="18"/>
        <v>-0.22000000000000003</v>
      </c>
      <c r="K34" s="92">
        <f t="shared" si="19"/>
        <v>0.2</v>
      </c>
    </row>
    <row r="35" spans="1:11" ht="11.25">
      <c r="A35" s="42">
        <v>10</v>
      </c>
      <c r="B35" s="88">
        <v>0</v>
      </c>
      <c r="C35" s="89">
        <v>0</v>
      </c>
      <c r="D35" s="89">
        <v>0</v>
      </c>
      <c r="E35" s="90">
        <f t="shared" si="16"/>
        <v>0</v>
      </c>
      <c r="F35" s="91">
        <f t="shared" si="17"/>
        <v>0</v>
      </c>
      <c r="G35" s="89">
        <v>0</v>
      </c>
      <c r="H35" s="89">
        <v>0</v>
      </c>
      <c r="I35" s="89">
        <v>0</v>
      </c>
      <c r="J35" s="90">
        <f t="shared" si="18"/>
        <v>0</v>
      </c>
      <c r="K35" s="92">
        <f t="shared" si="19"/>
        <v>0</v>
      </c>
    </row>
    <row r="36" spans="1:11" ht="11.25">
      <c r="A36" s="42">
        <v>11</v>
      </c>
      <c r="B36" s="88">
        <v>0.53</v>
      </c>
      <c r="C36" s="89">
        <v>0</v>
      </c>
      <c r="D36" s="89">
        <v>0</v>
      </c>
      <c r="E36" s="90">
        <f t="shared" si="16"/>
        <v>0.53</v>
      </c>
      <c r="F36" s="91">
        <f t="shared" si="17"/>
        <v>0.53</v>
      </c>
      <c r="G36" s="89">
        <v>0</v>
      </c>
      <c r="H36" s="89">
        <v>0</v>
      </c>
      <c r="I36" s="89">
        <v>0</v>
      </c>
      <c r="J36" s="90">
        <f t="shared" si="18"/>
        <v>0</v>
      </c>
      <c r="K36" s="92">
        <f t="shared" si="19"/>
        <v>0</v>
      </c>
    </row>
    <row r="37" spans="1:11" ht="11.25">
      <c r="A37" s="42">
        <v>12</v>
      </c>
      <c r="B37" s="88">
        <v>0</v>
      </c>
      <c r="C37" s="89">
        <v>0</v>
      </c>
      <c r="D37" s="89">
        <v>0</v>
      </c>
      <c r="E37" s="90">
        <f t="shared" si="16"/>
        <v>0</v>
      </c>
      <c r="F37" s="91">
        <f t="shared" si="17"/>
        <v>0</v>
      </c>
      <c r="G37" s="89">
        <v>0</v>
      </c>
      <c r="H37" s="89">
        <v>0</v>
      </c>
      <c r="I37" s="89">
        <v>0</v>
      </c>
      <c r="J37" s="90">
        <f t="shared" si="18"/>
        <v>0</v>
      </c>
      <c r="K37" s="92">
        <f t="shared" si="19"/>
        <v>0</v>
      </c>
    </row>
    <row r="38" spans="1:11" ht="11.25">
      <c r="A38" s="42">
        <v>13</v>
      </c>
      <c r="B38" s="88">
        <v>0</v>
      </c>
      <c r="C38" s="89">
        <v>0</v>
      </c>
      <c r="D38" s="89">
        <v>0</v>
      </c>
      <c r="E38" s="90">
        <f t="shared" si="16"/>
        <v>0</v>
      </c>
      <c r="F38" s="91">
        <f t="shared" si="17"/>
        <v>0</v>
      </c>
      <c r="G38" s="89">
        <v>0</v>
      </c>
      <c r="H38" s="89">
        <v>0</v>
      </c>
      <c r="I38" s="89">
        <v>0</v>
      </c>
      <c r="J38" s="90">
        <f t="shared" si="18"/>
        <v>0</v>
      </c>
      <c r="K38" s="92">
        <f t="shared" si="19"/>
        <v>0</v>
      </c>
    </row>
    <row r="39" spans="1:11" ht="11.25">
      <c r="A39" s="42">
        <v>14</v>
      </c>
      <c r="B39" s="88">
        <v>0</v>
      </c>
      <c r="C39" s="89">
        <v>0</v>
      </c>
      <c r="D39" s="89">
        <v>0</v>
      </c>
      <c r="E39" s="90">
        <f t="shared" si="16"/>
        <v>0</v>
      </c>
      <c r="F39" s="91">
        <f t="shared" si="17"/>
        <v>0</v>
      </c>
      <c r="G39" s="89">
        <v>0</v>
      </c>
      <c r="H39" s="89">
        <v>0</v>
      </c>
      <c r="I39" s="89">
        <v>0</v>
      </c>
      <c r="J39" s="90">
        <f t="shared" si="18"/>
        <v>0</v>
      </c>
      <c r="K39" s="92">
        <f t="shared" si="19"/>
        <v>0</v>
      </c>
    </row>
    <row r="40" spans="1:11" ht="11.25">
      <c r="A40" s="42">
        <v>15</v>
      </c>
      <c r="B40" s="88">
        <v>0</v>
      </c>
      <c r="C40" s="89">
        <v>0</v>
      </c>
      <c r="D40" s="89">
        <v>0</v>
      </c>
      <c r="E40" s="90">
        <f t="shared" si="16"/>
        <v>0</v>
      </c>
      <c r="F40" s="91">
        <f t="shared" si="17"/>
        <v>0</v>
      </c>
      <c r="G40" s="89">
        <v>0</v>
      </c>
      <c r="H40" s="89">
        <v>0</v>
      </c>
      <c r="I40" s="89">
        <v>0</v>
      </c>
      <c r="J40" s="90">
        <f t="shared" si="18"/>
        <v>0</v>
      </c>
      <c r="K40" s="92">
        <f t="shared" si="19"/>
        <v>0</v>
      </c>
    </row>
    <row r="41" spans="1:11" ht="11.25">
      <c r="A41" s="42">
        <v>16</v>
      </c>
      <c r="B41" s="88">
        <v>0</v>
      </c>
      <c r="C41" s="89">
        <v>0</v>
      </c>
      <c r="D41" s="89">
        <v>0</v>
      </c>
      <c r="E41" s="90">
        <f t="shared" si="16"/>
        <v>0</v>
      </c>
      <c r="F41" s="91">
        <f t="shared" si="17"/>
        <v>0</v>
      </c>
      <c r="G41" s="89">
        <v>0</v>
      </c>
      <c r="H41" s="89">
        <v>0</v>
      </c>
      <c r="I41" s="89">
        <v>0</v>
      </c>
      <c r="J41" s="90">
        <f t="shared" si="18"/>
        <v>0</v>
      </c>
      <c r="K41" s="92">
        <f t="shared" si="19"/>
        <v>0</v>
      </c>
    </row>
    <row r="42" spans="1:11" ht="12" thickBot="1">
      <c r="A42" s="42">
        <v>17</v>
      </c>
      <c r="B42" s="93">
        <v>0</v>
      </c>
      <c r="C42" s="94">
        <v>0</v>
      </c>
      <c r="D42" s="94">
        <v>0</v>
      </c>
      <c r="E42" s="95">
        <f t="shared" si="16"/>
        <v>0</v>
      </c>
      <c r="F42" s="96">
        <f t="shared" si="17"/>
        <v>0</v>
      </c>
      <c r="G42" s="94">
        <v>0</v>
      </c>
      <c r="H42" s="94">
        <v>0</v>
      </c>
      <c r="I42" s="94">
        <v>0</v>
      </c>
      <c r="J42" s="95">
        <f t="shared" si="18"/>
        <v>0</v>
      </c>
      <c r="K42" s="97">
        <f t="shared" si="19"/>
        <v>0</v>
      </c>
    </row>
    <row r="43" ht="12" thickBot="1"/>
    <row r="44" spans="1:15" ht="11.25">
      <c r="A44" s="64"/>
      <c r="B44" s="124" t="s">
        <v>76</v>
      </c>
      <c r="C44" s="125"/>
      <c r="D44" s="125"/>
      <c r="E44" s="125"/>
      <c r="F44" s="125"/>
      <c r="G44" s="126"/>
      <c r="I44" s="124" t="s">
        <v>123</v>
      </c>
      <c r="J44" s="125"/>
      <c r="K44" s="125"/>
      <c r="L44" s="125"/>
      <c r="M44" s="125"/>
      <c r="N44" s="125"/>
      <c r="O44" s="126"/>
    </row>
    <row r="45" spans="1:15" ht="11.25">
      <c r="A45" s="64"/>
      <c r="B45" s="130" t="s">
        <v>77</v>
      </c>
      <c r="C45" s="131"/>
      <c r="D45" s="131"/>
      <c r="E45" s="44"/>
      <c r="F45" s="131" t="s">
        <v>78</v>
      </c>
      <c r="G45" s="132"/>
      <c r="H45" s="64"/>
      <c r="I45" s="130" t="s">
        <v>79</v>
      </c>
      <c r="J45" s="131"/>
      <c r="K45" s="131"/>
      <c r="L45" s="131" t="s">
        <v>80</v>
      </c>
      <c r="M45" s="131"/>
      <c r="N45" s="131"/>
      <c r="O45" s="65"/>
    </row>
    <row r="46" spans="1:15" ht="11.25">
      <c r="A46" s="64"/>
      <c r="B46" s="66">
        <v>0.1</v>
      </c>
      <c r="C46" s="67">
        <v>0.025</v>
      </c>
      <c r="D46" s="68">
        <v>0.006</v>
      </c>
      <c r="E46" s="47"/>
      <c r="F46" s="47"/>
      <c r="G46" s="49"/>
      <c r="I46" s="46" t="s">
        <v>73</v>
      </c>
      <c r="J46" s="47" t="s">
        <v>122</v>
      </c>
      <c r="K46" s="47" t="s">
        <v>74</v>
      </c>
      <c r="L46" s="47" t="s">
        <v>73</v>
      </c>
      <c r="M46" s="47" t="s">
        <v>122</v>
      </c>
      <c r="N46" s="47" t="s">
        <v>74</v>
      </c>
      <c r="O46" s="49"/>
    </row>
    <row r="47" spans="1:15" ht="11.25">
      <c r="A47" s="42">
        <v>1</v>
      </c>
      <c r="B47" s="69">
        <f>$B$46*$G$48*$G$49^A47*$G$50^(A47*A47)</f>
        <v>4.602327498600001</v>
      </c>
      <c r="C47" s="70">
        <f>$C$46*$G$48*$G$49^A47*$G$50^(A47*A47)</f>
        <v>1.1505818746500003</v>
      </c>
      <c r="D47" s="70">
        <f>$D$46*$G$48*$G$49^A47*$G$50^(A47*A47)</f>
        <v>0.27613964991600004</v>
      </c>
      <c r="E47" s="44"/>
      <c r="F47" s="131" t="s">
        <v>81</v>
      </c>
      <c r="G47" s="132"/>
      <c r="I47" s="57">
        <f>E26</f>
        <v>-15</v>
      </c>
      <c r="J47" s="52">
        <f>B26</f>
        <v>0</v>
      </c>
      <c r="K47" s="52">
        <f>F26</f>
        <v>15</v>
      </c>
      <c r="L47" s="52">
        <f>J26</f>
        <v>0.75</v>
      </c>
      <c r="M47" s="89">
        <f>G26</f>
        <v>0.75</v>
      </c>
      <c r="N47" s="89">
        <f>K26</f>
        <v>0.75</v>
      </c>
      <c r="O47" s="65"/>
    </row>
    <row r="48" spans="1:15" ht="11.25">
      <c r="A48" s="42">
        <v>2</v>
      </c>
      <c r="B48" s="69">
        <f aca="true" t="shared" si="20" ref="B48:B63">$B$46*$G$48*$G$49^A48*$G$50^(A48*A48)</f>
        <v>2.831365799785555</v>
      </c>
      <c r="C48" s="70">
        <f aca="true" t="shared" si="21" ref="C48:C63">$C$46*$G$48*$G$49^A48*$G$50^(A48*A48)</f>
        <v>0.7078414499463888</v>
      </c>
      <c r="D48" s="70">
        <f aca="true" t="shared" si="22" ref="D48:D63">$D$46*$G$48*$G$49^A48*$G$50^(A48*A48)</f>
        <v>0.1698819479871333</v>
      </c>
      <c r="E48" s="44"/>
      <c r="F48" s="44" t="s">
        <v>82</v>
      </c>
      <c r="G48" s="65">
        <v>73.9</v>
      </c>
      <c r="I48" s="57">
        <f>E27</f>
        <v>-3.44</v>
      </c>
      <c r="J48" s="52">
        <f>B27</f>
        <v>-1.4</v>
      </c>
      <c r="K48" s="52">
        <f>F27</f>
        <v>0.6400000000000001</v>
      </c>
      <c r="L48" s="52">
        <f>J27</f>
        <v>-5.1</v>
      </c>
      <c r="M48" s="89">
        <f>G27</f>
        <v>0</v>
      </c>
      <c r="N48" s="89">
        <f>K27</f>
        <v>5.1</v>
      </c>
      <c r="O48" s="65"/>
    </row>
    <row r="49" spans="1:15" ht="11.25">
      <c r="A49" s="42">
        <v>3</v>
      </c>
      <c r="B49" s="69">
        <f t="shared" si="20"/>
        <v>1.7206788694474822</v>
      </c>
      <c r="C49" s="70">
        <f t="shared" si="21"/>
        <v>0.43016971736187054</v>
      </c>
      <c r="D49" s="70">
        <f t="shared" si="22"/>
        <v>0.10324073216684893</v>
      </c>
      <c r="E49" s="44"/>
      <c r="F49" s="44" t="s">
        <v>83</v>
      </c>
      <c r="G49" s="65">
        <v>0.6266</v>
      </c>
      <c r="I49" s="57">
        <f aca="true" t="shared" si="23" ref="I49:I57">E28</f>
        <v>-8.35</v>
      </c>
      <c r="J49" s="52">
        <f aca="true" t="shared" si="24" ref="J49:J57">B28</f>
        <v>-4</v>
      </c>
      <c r="K49" s="52">
        <f aca="true" t="shared" si="25" ref="K49:K57">F28</f>
        <v>0.34999999999999964</v>
      </c>
      <c r="L49" s="52">
        <f aca="true" t="shared" si="26" ref="L49:L57">J28</f>
        <v>-1.21</v>
      </c>
      <c r="M49" s="89">
        <f aca="true" t="shared" si="27" ref="M49:M57">G28</f>
        <v>0.08</v>
      </c>
      <c r="N49" s="89">
        <f aca="true" t="shared" si="28" ref="N49:N57">K28</f>
        <v>1.37</v>
      </c>
      <c r="O49" s="65"/>
    </row>
    <row r="50" spans="1:15" ht="11.25">
      <c r="A50" s="42">
        <v>4</v>
      </c>
      <c r="B50" s="69">
        <f t="shared" si="20"/>
        <v>1.0329731907290605</v>
      </c>
      <c r="C50" s="70">
        <f t="shared" si="21"/>
        <v>0.2582432976822651</v>
      </c>
      <c r="D50" s="70">
        <f t="shared" si="22"/>
        <v>0.06197839144374362</v>
      </c>
      <c r="E50" s="44"/>
      <c r="F50" s="44" t="s">
        <v>93</v>
      </c>
      <c r="G50" s="65">
        <v>0.9939</v>
      </c>
      <c r="I50" s="57">
        <f t="shared" si="23"/>
        <v>-1.25</v>
      </c>
      <c r="J50" s="52">
        <f t="shared" si="24"/>
        <v>0.22</v>
      </c>
      <c r="K50" s="52">
        <f t="shared" si="25"/>
        <v>1.69</v>
      </c>
      <c r="L50" s="52">
        <f t="shared" si="26"/>
        <v>-1.47</v>
      </c>
      <c r="M50" s="89">
        <f t="shared" si="27"/>
        <v>0</v>
      </c>
      <c r="N50" s="89">
        <f t="shared" si="28"/>
        <v>1.47</v>
      </c>
      <c r="O50" s="65"/>
    </row>
    <row r="51" spans="1:15" ht="11.25">
      <c r="A51" s="42">
        <v>5</v>
      </c>
      <c r="B51" s="69">
        <f t="shared" si="20"/>
        <v>0.6125811885796193</v>
      </c>
      <c r="C51" s="70">
        <f t="shared" si="21"/>
        <v>0.15314529714490482</v>
      </c>
      <c r="D51" s="70">
        <f t="shared" si="22"/>
        <v>0.03675487131477716</v>
      </c>
      <c r="E51" s="44"/>
      <c r="F51" s="44"/>
      <c r="G51" s="65"/>
      <c r="I51" s="57">
        <f t="shared" si="23"/>
        <v>-1.26</v>
      </c>
      <c r="J51" s="52">
        <f t="shared" si="24"/>
        <v>0</v>
      </c>
      <c r="K51" s="52">
        <f t="shared" si="25"/>
        <v>1.26</v>
      </c>
      <c r="L51" s="52">
        <f t="shared" si="26"/>
        <v>-0.98</v>
      </c>
      <c r="M51" s="89">
        <f t="shared" si="27"/>
        <v>0.01</v>
      </c>
      <c r="N51" s="89">
        <f t="shared" si="28"/>
        <v>1</v>
      </c>
      <c r="O51" s="65"/>
    </row>
    <row r="52" spans="1:15" ht="11.25">
      <c r="A52" s="42">
        <v>6</v>
      </c>
      <c r="B52" s="69">
        <f t="shared" si="20"/>
        <v>0.3588588353501367</v>
      </c>
      <c r="C52" s="70">
        <f t="shared" si="21"/>
        <v>0.08971470883753417</v>
      </c>
      <c r="D52" s="70">
        <f t="shared" si="22"/>
        <v>0.0215315301210082</v>
      </c>
      <c r="E52" s="44"/>
      <c r="F52" s="44"/>
      <c r="G52" s="65"/>
      <c r="I52" s="57">
        <f t="shared" si="23"/>
        <v>-0.28</v>
      </c>
      <c r="J52" s="52">
        <f t="shared" si="24"/>
        <v>-0.01</v>
      </c>
      <c r="K52" s="52">
        <f t="shared" si="25"/>
        <v>0.26</v>
      </c>
      <c r="L52" s="52">
        <f t="shared" si="26"/>
        <v>-0.42000000000000004</v>
      </c>
      <c r="M52" s="89">
        <f t="shared" si="27"/>
        <v>0</v>
      </c>
      <c r="N52" s="89">
        <f t="shared" si="28"/>
        <v>0.42000000000000004</v>
      </c>
      <c r="O52" s="65"/>
    </row>
    <row r="53" spans="1:15" ht="11.25">
      <c r="A53" s="42">
        <v>7</v>
      </c>
      <c r="B53" s="69">
        <f t="shared" si="20"/>
        <v>0.20766772808982645</v>
      </c>
      <c r="C53" s="70">
        <f t="shared" si="21"/>
        <v>0.05191693202245661</v>
      </c>
      <c r="D53" s="70">
        <f t="shared" si="22"/>
        <v>0.012460063685389586</v>
      </c>
      <c r="E53" s="44"/>
      <c r="F53" s="44"/>
      <c r="G53" s="65"/>
      <c r="I53" s="57">
        <f t="shared" si="23"/>
        <v>-0.34</v>
      </c>
      <c r="J53" s="52">
        <f t="shared" si="24"/>
        <v>0.32</v>
      </c>
      <c r="K53" s="52">
        <f t="shared" si="25"/>
        <v>0.98</v>
      </c>
      <c r="L53" s="52">
        <f t="shared" si="26"/>
        <v>-0.19000000000000003</v>
      </c>
      <c r="M53" s="89">
        <f t="shared" si="27"/>
        <v>0.02</v>
      </c>
      <c r="N53" s="89">
        <f t="shared" si="28"/>
        <v>0.23</v>
      </c>
      <c r="O53" s="65"/>
    </row>
    <row r="54" spans="1:15" ht="11.25">
      <c r="A54" s="42">
        <v>8</v>
      </c>
      <c r="B54" s="69">
        <f t="shared" si="20"/>
        <v>0.11871340484644312</v>
      </c>
      <c r="C54" s="70">
        <f t="shared" si="21"/>
        <v>0.02967835121161078</v>
      </c>
      <c r="D54" s="70">
        <f t="shared" si="22"/>
        <v>0.0071228042907865875</v>
      </c>
      <c r="E54" s="44"/>
      <c r="F54" s="44"/>
      <c r="G54" s="65"/>
      <c r="I54" s="57">
        <f t="shared" si="23"/>
        <v>-0.12</v>
      </c>
      <c r="J54" s="52">
        <f t="shared" si="24"/>
        <v>0</v>
      </c>
      <c r="K54" s="52">
        <f t="shared" si="25"/>
        <v>0.12</v>
      </c>
      <c r="L54" s="52">
        <f t="shared" si="26"/>
        <v>-0.24</v>
      </c>
      <c r="M54" s="89">
        <f t="shared" si="27"/>
        <v>0</v>
      </c>
      <c r="N54" s="89">
        <f t="shared" si="28"/>
        <v>0.24</v>
      </c>
      <c r="O54" s="65"/>
    </row>
    <row r="55" spans="1:15" ht="11.25">
      <c r="A55" s="42">
        <v>9</v>
      </c>
      <c r="B55" s="69">
        <f t="shared" si="20"/>
        <v>0.06703720394927364</v>
      </c>
      <c r="C55" s="70">
        <f t="shared" si="21"/>
        <v>0.01675930098731841</v>
      </c>
      <c r="D55" s="70">
        <f t="shared" si="22"/>
        <v>0.004022232236956418</v>
      </c>
      <c r="E55" s="44"/>
      <c r="F55" s="44"/>
      <c r="G55" s="65"/>
      <c r="I55" s="57">
        <f t="shared" si="23"/>
        <v>-0.08000000000000002</v>
      </c>
      <c r="J55" s="52">
        <f t="shared" si="24"/>
        <v>0.13</v>
      </c>
      <c r="K55" s="52">
        <f t="shared" si="25"/>
        <v>0.34</v>
      </c>
      <c r="L55" s="52">
        <f t="shared" si="26"/>
        <v>-0.22000000000000003</v>
      </c>
      <c r="M55" s="89">
        <f t="shared" si="27"/>
        <v>-0.01</v>
      </c>
      <c r="N55" s="89">
        <f t="shared" si="28"/>
        <v>0.2</v>
      </c>
      <c r="O55" s="65"/>
    </row>
    <row r="56" spans="1:15" ht="11.25">
      <c r="A56" s="42">
        <v>10</v>
      </c>
      <c r="B56" s="69">
        <f t="shared" si="20"/>
        <v>0.03739533292320034</v>
      </c>
      <c r="C56" s="70">
        <f t="shared" si="21"/>
        <v>0.009348833230800085</v>
      </c>
      <c r="D56" s="70">
        <f t="shared" si="22"/>
        <v>0.00224371997539202</v>
      </c>
      <c r="E56" s="44"/>
      <c r="F56" s="44"/>
      <c r="G56" s="65"/>
      <c r="I56" s="57">
        <f t="shared" si="23"/>
        <v>0</v>
      </c>
      <c r="J56" s="52">
        <f t="shared" si="24"/>
        <v>0</v>
      </c>
      <c r="K56" s="52">
        <f t="shared" si="25"/>
        <v>0</v>
      </c>
      <c r="L56" s="52">
        <f t="shared" si="26"/>
        <v>0</v>
      </c>
      <c r="M56" s="89">
        <f t="shared" si="27"/>
        <v>0</v>
      </c>
      <c r="N56" s="89">
        <f t="shared" si="28"/>
        <v>0</v>
      </c>
      <c r="O56" s="65"/>
    </row>
    <row r="57" spans="1:15" ht="11.25">
      <c r="A57" s="42">
        <v>11</v>
      </c>
      <c r="B57" s="69">
        <f t="shared" si="20"/>
        <v>0.020606503025911577</v>
      </c>
      <c r="C57" s="70">
        <f t="shared" si="21"/>
        <v>0.005151625756477894</v>
      </c>
      <c r="D57" s="70">
        <f t="shared" si="22"/>
        <v>0.0012363901815546946</v>
      </c>
      <c r="E57" s="44"/>
      <c r="F57" s="44"/>
      <c r="G57" s="65"/>
      <c r="I57" s="57">
        <f t="shared" si="23"/>
        <v>0.53</v>
      </c>
      <c r="J57" s="52">
        <f t="shared" si="24"/>
        <v>0.53</v>
      </c>
      <c r="K57" s="52">
        <f t="shared" si="25"/>
        <v>0.53</v>
      </c>
      <c r="L57" s="52">
        <f t="shared" si="26"/>
        <v>0</v>
      </c>
      <c r="M57" s="89">
        <f t="shared" si="27"/>
        <v>0</v>
      </c>
      <c r="N57" s="89">
        <f t="shared" si="28"/>
        <v>0</v>
      </c>
      <c r="O57" s="65"/>
    </row>
    <row r="58" spans="1:15" ht="11.25">
      <c r="A58" s="42">
        <v>12</v>
      </c>
      <c r="B58" s="69">
        <f t="shared" si="20"/>
        <v>0.011216996169766442</v>
      </c>
      <c r="C58" s="70">
        <f t="shared" si="21"/>
        <v>0.0028042490424416105</v>
      </c>
      <c r="D58" s="70">
        <f t="shared" si="22"/>
        <v>0.0006730197701859866</v>
      </c>
      <c r="E58" s="44"/>
      <c r="F58" s="44"/>
      <c r="G58" s="65"/>
      <c r="I58" s="57">
        <f aca="true" t="shared" si="29" ref="I58:I63">E37*10</f>
        <v>0</v>
      </c>
      <c r="J58" s="52">
        <f aca="true" t="shared" si="30" ref="J58:J63">B37*10</f>
        <v>0</v>
      </c>
      <c r="K58" s="52">
        <f aca="true" t="shared" si="31" ref="K58:K63">F37*10</f>
        <v>0</v>
      </c>
      <c r="L58" s="52">
        <f aca="true" t="shared" si="32" ref="L58:L63">J37*10</f>
        <v>0</v>
      </c>
      <c r="M58" s="89">
        <f aca="true" t="shared" si="33" ref="M58:M63">G37*10</f>
        <v>0</v>
      </c>
      <c r="N58" s="89">
        <f aca="true" t="shared" si="34" ref="N58:N63">K37*10</f>
        <v>0</v>
      </c>
      <c r="O58" s="65" t="s">
        <v>84</v>
      </c>
    </row>
    <row r="59" spans="1:15" ht="11.25">
      <c r="A59" s="42">
        <v>13</v>
      </c>
      <c r="B59" s="69">
        <f t="shared" si="20"/>
        <v>0.006031623535458944</v>
      </c>
      <c r="C59" s="70">
        <f t="shared" si="21"/>
        <v>0.001507905883864736</v>
      </c>
      <c r="D59" s="70">
        <f t="shared" si="22"/>
        <v>0.0003618974121275366</v>
      </c>
      <c r="E59" s="44"/>
      <c r="F59" s="44"/>
      <c r="G59" s="65"/>
      <c r="I59" s="57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89">
        <f t="shared" si="33"/>
        <v>0</v>
      </c>
      <c r="N59" s="89">
        <f t="shared" si="34"/>
        <v>0</v>
      </c>
      <c r="O59" s="65" t="s">
        <v>84</v>
      </c>
    </row>
    <row r="60" spans="1:15" ht="11.25">
      <c r="A60" s="42">
        <v>14</v>
      </c>
      <c r="B60" s="69">
        <f t="shared" si="20"/>
        <v>0.0032038875436137954</v>
      </c>
      <c r="C60" s="70">
        <f t="shared" si="21"/>
        <v>0.0008009718859034488</v>
      </c>
      <c r="D60" s="70">
        <f t="shared" si="22"/>
        <v>0.00019223325261682773</v>
      </c>
      <c r="E60" s="44"/>
      <c r="F60" s="44"/>
      <c r="G60" s="65"/>
      <c r="I60" s="57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89">
        <f t="shared" si="33"/>
        <v>0</v>
      </c>
      <c r="N60" s="89">
        <f t="shared" si="34"/>
        <v>0</v>
      </c>
      <c r="O60" s="65" t="s">
        <v>84</v>
      </c>
    </row>
    <row r="61" spans="1:15" ht="11.25">
      <c r="A61" s="42">
        <v>15</v>
      </c>
      <c r="B61" s="69">
        <f t="shared" si="20"/>
        <v>0.001681146969051629</v>
      </c>
      <c r="C61" s="70">
        <f t="shared" si="21"/>
        <v>0.00042028674226290725</v>
      </c>
      <c r="D61" s="70">
        <f t="shared" si="22"/>
        <v>0.00010086881814309774</v>
      </c>
      <c r="E61" s="44"/>
      <c r="F61" s="44"/>
      <c r="G61" s="65"/>
      <c r="I61" s="57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89">
        <f t="shared" si="33"/>
        <v>0</v>
      </c>
      <c r="N61" s="89">
        <f t="shared" si="34"/>
        <v>0</v>
      </c>
      <c r="O61" s="65" t="s">
        <v>84</v>
      </c>
    </row>
    <row r="62" spans="1:15" ht="11.25">
      <c r="A62" s="42">
        <v>16</v>
      </c>
      <c r="B62" s="69">
        <f t="shared" si="20"/>
        <v>0.000871403863554749</v>
      </c>
      <c r="C62" s="70">
        <f t="shared" si="21"/>
        <v>0.00021785096588868724</v>
      </c>
      <c r="D62" s="70">
        <f t="shared" si="22"/>
        <v>5.2284231813284933E-05</v>
      </c>
      <c r="E62" s="44"/>
      <c r="F62" s="44"/>
      <c r="G62" s="65"/>
      <c r="I62" s="57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89">
        <f t="shared" si="33"/>
        <v>0</v>
      </c>
      <c r="N62" s="89">
        <f t="shared" si="34"/>
        <v>0</v>
      </c>
      <c r="O62" s="65" t="s">
        <v>84</v>
      </c>
    </row>
    <row r="63" spans="1:26" ht="12" thickBot="1">
      <c r="A63" s="42">
        <v>17</v>
      </c>
      <c r="B63" s="71">
        <f t="shared" si="20"/>
        <v>0.00044618879680557424</v>
      </c>
      <c r="C63" s="72">
        <f t="shared" si="21"/>
        <v>0.00011154719920139356</v>
      </c>
      <c r="D63" s="72">
        <f t="shared" si="22"/>
        <v>2.677132780833445E-05</v>
      </c>
      <c r="E63" s="73"/>
      <c r="F63" s="73"/>
      <c r="G63" s="74"/>
      <c r="I63" s="58">
        <f t="shared" si="29"/>
        <v>0</v>
      </c>
      <c r="J63" s="59">
        <f t="shared" si="30"/>
        <v>0</v>
      </c>
      <c r="K63" s="59">
        <f t="shared" si="31"/>
        <v>0</v>
      </c>
      <c r="L63" s="59">
        <f t="shared" si="32"/>
        <v>0</v>
      </c>
      <c r="M63" s="94">
        <f t="shared" si="33"/>
        <v>0</v>
      </c>
      <c r="N63" s="94">
        <f t="shared" si="34"/>
        <v>0</v>
      </c>
      <c r="O63" s="74" t="s">
        <v>84</v>
      </c>
      <c r="W63" s="44"/>
      <c r="X63" s="44"/>
      <c r="Y63" s="44"/>
      <c r="Z63" s="44"/>
    </row>
    <row r="64" spans="23:26" ht="12" thickBot="1">
      <c r="W64" s="44"/>
      <c r="X64" s="44"/>
      <c r="Y64" s="44"/>
      <c r="Z64" s="44"/>
    </row>
    <row r="65" spans="1:26" ht="11.25">
      <c r="A65" s="127" t="s">
        <v>126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9"/>
      <c r="W65" s="41"/>
      <c r="X65" s="41"/>
      <c r="Y65" s="41"/>
      <c r="Z65" s="44"/>
    </row>
    <row r="66" spans="1:26" ht="11.25">
      <c r="A66" s="80"/>
      <c r="B66" s="81" t="s">
        <v>85</v>
      </c>
      <c r="C66" s="81" t="s">
        <v>86</v>
      </c>
      <c r="D66" s="81" t="s">
        <v>87</v>
      </c>
      <c r="E66" s="81" t="s">
        <v>88</v>
      </c>
      <c r="F66" s="81" t="s">
        <v>89</v>
      </c>
      <c r="G66" s="81" t="s">
        <v>94</v>
      </c>
      <c r="H66" s="81" t="s">
        <v>95</v>
      </c>
      <c r="I66" s="81" t="s">
        <v>96</v>
      </c>
      <c r="J66" s="81" t="s">
        <v>97</v>
      </c>
      <c r="K66" s="81" t="s">
        <v>98</v>
      </c>
      <c r="L66" s="81" t="s">
        <v>99</v>
      </c>
      <c r="M66" s="81" t="s">
        <v>100</v>
      </c>
      <c r="N66" s="81" t="s">
        <v>101</v>
      </c>
      <c r="O66" s="81" t="s">
        <v>102</v>
      </c>
      <c r="P66" s="81" t="s">
        <v>103</v>
      </c>
      <c r="Q66" s="81" t="s">
        <v>104</v>
      </c>
      <c r="R66" s="81" t="s">
        <v>105</v>
      </c>
      <c r="S66" s="81" t="s">
        <v>106</v>
      </c>
      <c r="T66" s="81" t="s">
        <v>107</v>
      </c>
      <c r="U66" s="81" t="s">
        <v>108</v>
      </c>
      <c r="V66" s="17" t="s">
        <v>109</v>
      </c>
      <c r="W66" s="44"/>
      <c r="X66" s="44"/>
      <c r="Y66" s="44"/>
      <c r="Z66" s="44"/>
    </row>
    <row r="67" spans="1:22" ht="11.25">
      <c r="A67" s="83">
        <v>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1:22" ht="11.25">
      <c r="A68" s="83">
        <v>2</v>
      </c>
      <c r="B68" s="16">
        <f>('Summary Data'!B6-('Summary Data'!B7*'Summary Data'!B$39-'Summary Data'!B24*'Summary Data'!B$40)*$A68/17)</f>
        <v>15.481234842320939</v>
      </c>
      <c r="C68" s="16">
        <f>('Summary Data'!C6-('Summary Data'!C7*'Summary Data'!C$39-'Summary Data'!C24*'Summary Data'!C$40)*$A68/17)</f>
        <v>-0.4159578384467592</v>
      </c>
      <c r="D68" s="16">
        <f>('Summary Data'!D6-('Summary Data'!D7*'Summary Data'!D$39-'Summary Data'!D24*'Summary Data'!D$40)*$A68/17)</f>
        <v>-0.5003979705269661</v>
      </c>
      <c r="E68" s="16">
        <f>('Summary Data'!E6-('Summary Data'!E7*'Summary Data'!E$39-'Summary Data'!E24*'Summary Data'!E$40)*$A68/17)</f>
        <v>-2.181953109683559</v>
      </c>
      <c r="F68" s="16">
        <f>('Summary Data'!F6-('Summary Data'!F7*'Summary Data'!F$39-'Summary Data'!F24*'Summary Data'!F$40)*$A68/17)</f>
        <v>-1.5335205951442619</v>
      </c>
      <c r="G68" s="16">
        <f>('Summary Data'!G6-('Summary Data'!G7*'Summary Data'!G$39-'Summary Data'!G24*'Summary Data'!G$40)*$A68/17)</f>
        <v>-0.831086791835039</v>
      </c>
      <c r="H68" s="16">
        <f>('Summary Data'!H6-('Summary Data'!H7*'Summary Data'!H$39-'Summary Data'!H24*'Summary Data'!H$40)*$A68/17)</f>
        <v>-0.7522070339059141</v>
      </c>
      <c r="I68" s="16">
        <f>('Summary Data'!I6-('Summary Data'!I7*'Summary Data'!I$39-'Summary Data'!I24*'Summary Data'!I$40)*$A68/17)</f>
        <v>0.003543641018313906</v>
      </c>
      <c r="J68" s="16">
        <f>('Summary Data'!J6-('Summary Data'!J7*'Summary Data'!J$39-'Summary Data'!J24*'Summary Data'!J$40)*$A68/17)</f>
        <v>-0.5473617346538413</v>
      </c>
      <c r="K68" s="16">
        <f>('Summary Data'!K6-('Summary Data'!K7*'Summary Data'!K$39-'Summary Data'!K24*'Summary Data'!K$40)*$A68/17)</f>
        <v>-0.6733150648590565</v>
      </c>
      <c r="L68" s="16">
        <f>('Summary Data'!L6-('Summary Data'!L7*'Summary Data'!L$39-'Summary Data'!L24*'Summary Data'!L$40)*$A68/17)</f>
        <v>-0.8468140196209537</v>
      </c>
      <c r="M68" s="16">
        <f>('Summary Data'!M6-('Summary Data'!M7*'Summary Data'!M$39-'Summary Data'!M24*'Summary Data'!M$40)*$A68/17)</f>
        <v>-0.8142861806179247</v>
      </c>
      <c r="N68" s="16">
        <f>('Summary Data'!N6-('Summary Data'!N7*'Summary Data'!N$39-'Summary Data'!N24*'Summary Data'!N$40)*$A68/17)</f>
        <v>-0.07251209412198377</v>
      </c>
      <c r="O68" s="16">
        <f>('Summary Data'!O6-('Summary Data'!O7*'Summary Data'!O$39-'Summary Data'!O24*'Summary Data'!O$40)*$A68/17)</f>
        <v>-0.8074558586803393</v>
      </c>
      <c r="P68" s="16">
        <f>('Summary Data'!P6-('Summary Data'!P7*'Summary Data'!P$39-'Summary Data'!P24*'Summary Data'!P$40)*$A68/17)</f>
        <v>-1.5972467828256542</v>
      </c>
      <c r="Q68" s="16">
        <f>('Summary Data'!Q6-('Summary Data'!Q7*'Summary Data'!Q$39-'Summary Data'!Q24*'Summary Data'!Q$40)*$A68/17)</f>
        <v>-1.8455477056479</v>
      </c>
      <c r="R68" s="16">
        <f>('Summary Data'!R6-('Summary Data'!R7*'Summary Data'!R$39-'Summary Data'!R24*'Summary Data'!R$40)*$A68/17)</f>
        <v>-0.9228931478520884</v>
      </c>
      <c r="S68" s="16">
        <f>('Summary Data'!S6-('Summary Data'!S7*'Summary Data'!S$39-'Summary Data'!S24*'Summary Data'!S$40)*$A68/17)</f>
        <v>-0.8923917863620844</v>
      </c>
      <c r="T68" s="16">
        <f>('Summary Data'!T6-('Summary Data'!T7*'Summary Data'!T$39-'Summary Data'!T24*'Summary Data'!T$40)*$A68/17)</f>
        <v>-1.6354204065521187</v>
      </c>
      <c r="U68" s="16">
        <f>('Summary Data'!U6-('Summary Data'!U7*'Summary Data'!U$39-'Summary Data'!U24*'Summary Data'!U$40)*$A68/17)</f>
        <v>-0.543624788564143</v>
      </c>
      <c r="V68" s="82">
        <f>'Summary Data'!V6</f>
        <v>0</v>
      </c>
    </row>
    <row r="69" spans="1:22" ht="11.25">
      <c r="A69" s="83">
        <v>3</v>
      </c>
      <c r="B69" s="16">
        <f>('Summary Data'!B7-('Summary Data'!B8*'Summary Data'!B$39-'Summary Data'!B25*'Summary Data'!B$40)*$A69/17)</f>
        <v>-4.942511751896318</v>
      </c>
      <c r="C69" s="16">
        <f>('Summary Data'!C7-('Summary Data'!C8*'Summary Data'!C$39-'Summary Data'!C25*'Summary Data'!C$40)*$A69/17)</f>
        <v>-0.011327503223095387</v>
      </c>
      <c r="D69" s="16">
        <f>('Summary Data'!D7-('Summary Data'!D8*'Summary Data'!D$39-'Summary Data'!D25*'Summary Data'!D$40)*$A69/17)</f>
        <v>-1.3650682135904901</v>
      </c>
      <c r="E69" s="16">
        <f>('Summary Data'!E7-('Summary Data'!E8*'Summary Data'!E$39-'Summary Data'!E25*'Summary Data'!E$40)*$A69/17)</f>
        <v>-0.8879963935860129</v>
      </c>
      <c r="F69" s="16">
        <f>('Summary Data'!F7-('Summary Data'!F8*'Summary Data'!F$39-'Summary Data'!F25*'Summary Data'!F$40)*$A69/17)</f>
        <v>-2.3692396001058817</v>
      </c>
      <c r="G69" s="16">
        <f>('Summary Data'!G7-('Summary Data'!G8*'Summary Data'!G$39-'Summary Data'!G25*'Summary Data'!G$40)*$A69/17)</f>
        <v>-1.3699615544610464</v>
      </c>
      <c r="H69" s="16">
        <f>('Summary Data'!H7-('Summary Data'!H8*'Summary Data'!H$39-'Summary Data'!H25*'Summary Data'!H$40)*$A69/17)</f>
        <v>0.7921249914466352</v>
      </c>
      <c r="I69" s="16">
        <f>('Summary Data'!I7-('Summary Data'!I8*'Summary Data'!I$39-'Summary Data'!I25*'Summary Data'!I$40)*$A69/17)</f>
        <v>-0.1945512944008177</v>
      </c>
      <c r="J69" s="16">
        <f>('Summary Data'!J7-('Summary Data'!J8*'Summary Data'!J$39-'Summary Data'!J25*'Summary Data'!J$40)*$A69/17)</f>
        <v>-1.3714409472389735</v>
      </c>
      <c r="K69" s="16">
        <f>('Summary Data'!K7-('Summary Data'!K8*'Summary Data'!K$39-'Summary Data'!K25*'Summary Data'!K$40)*$A69/17)</f>
        <v>-1.4894976912721833</v>
      </c>
      <c r="L69" s="16">
        <f>('Summary Data'!L7-('Summary Data'!L8*'Summary Data'!L$39-'Summary Data'!L25*'Summary Data'!L$40)*$A69/17)</f>
        <v>-0.541296702959132</v>
      </c>
      <c r="M69" s="16">
        <f>('Summary Data'!M7-('Summary Data'!M8*'Summary Data'!M$39-'Summary Data'!M25*'Summary Data'!M$40)*$A69/17)</f>
        <v>-1.1402999299257643</v>
      </c>
      <c r="N69" s="16">
        <f>('Summary Data'!N7-('Summary Data'!N8*'Summary Data'!N$39-'Summary Data'!N25*'Summary Data'!N$40)*$A69/17)</f>
        <v>-1.5823110851676006</v>
      </c>
      <c r="O69" s="16">
        <f>('Summary Data'!O7-('Summary Data'!O8*'Summary Data'!O$39-'Summary Data'!O25*'Summary Data'!O$40)*$A69/17)</f>
        <v>-0.8007447074887099</v>
      </c>
      <c r="P69" s="16">
        <f>('Summary Data'!P7-('Summary Data'!P8*'Summary Data'!P$39-'Summary Data'!P25*'Summary Data'!P$40)*$A69/17)</f>
        <v>-1.750499201971814</v>
      </c>
      <c r="Q69" s="16">
        <f>('Summary Data'!Q7-('Summary Data'!Q8*'Summary Data'!Q$39-'Summary Data'!Q25*'Summary Data'!Q$40)*$A69/17)</f>
        <v>-1.631254214802444</v>
      </c>
      <c r="R69" s="16">
        <f>('Summary Data'!R7-('Summary Data'!R8*'Summary Data'!R$39-'Summary Data'!R25*'Summary Data'!R$40)*$A69/17)</f>
        <v>-1.2015238534246868</v>
      </c>
      <c r="S69" s="16">
        <f>('Summary Data'!S7-('Summary Data'!S8*'Summary Data'!S$39-'Summary Data'!S25*'Summary Data'!S$40)*$A69/17)</f>
        <v>-1.2340146473587312</v>
      </c>
      <c r="T69" s="16">
        <f>('Summary Data'!T7-('Summary Data'!T8*'Summary Data'!T$39-'Summary Data'!T25*'Summary Data'!T$40)*$A69/17)</f>
        <v>-2.33278714173809</v>
      </c>
      <c r="U69" s="16">
        <f>('Summary Data'!U7-('Summary Data'!U8*'Summary Data'!U$39-'Summary Data'!U25*'Summary Data'!U$40)*$A69/17)</f>
        <v>-7.109424809475492</v>
      </c>
      <c r="V69" s="82">
        <f>'Summary Data'!V7</f>
        <v>0</v>
      </c>
    </row>
    <row r="70" spans="1:22" ht="11.25">
      <c r="A70" s="83">
        <v>4</v>
      </c>
      <c r="B70" s="16">
        <f>('Summary Data'!B8-('Summary Data'!B9*'Summary Data'!B$39-'Summary Data'!B26*'Summary Data'!B$40)*$A70/17)</f>
        <v>-14.051967913083924</v>
      </c>
      <c r="C70" s="16">
        <f>('Summary Data'!C8-('Summary Data'!C9*'Summary Data'!C$39-'Summary Data'!C26*'Summary Data'!C$40)*$A70/17)</f>
        <v>0.08440292511427647</v>
      </c>
      <c r="D70" s="16">
        <f>('Summary Data'!D8-('Summary Data'!D9*'Summary Data'!D$39-'Summary Data'!D26*'Summary Data'!D$40)*$A70/17)</f>
        <v>0.02798657037527473</v>
      </c>
      <c r="E70" s="16">
        <f>('Summary Data'!E8-('Summary Data'!E9*'Summary Data'!E$39-'Summary Data'!E26*'Summary Data'!E$40)*$A70/17)</f>
        <v>-0.11404740878635862</v>
      </c>
      <c r="F70" s="16">
        <f>('Summary Data'!F8-('Summary Data'!F9*'Summary Data'!F$39-'Summary Data'!F26*'Summary Data'!F$40)*$A70/17)</f>
        <v>-0.1703868004281484</v>
      </c>
      <c r="G70" s="16">
        <f>('Summary Data'!G8-('Summary Data'!G9*'Summary Data'!G$39-'Summary Data'!G26*'Summary Data'!G$40)*$A70/17)</f>
        <v>-0.10483788508079653</v>
      </c>
      <c r="H70" s="16">
        <f>('Summary Data'!H8-('Summary Data'!H9*'Summary Data'!H$39-'Summary Data'!H26*'Summary Data'!H$40)*$A70/17)</f>
        <v>-0.10579696846001972</v>
      </c>
      <c r="I70" s="16">
        <f>('Summary Data'!I8-('Summary Data'!I9*'Summary Data'!I$39-'Summary Data'!I26*'Summary Data'!I$40)*$A70/17)</f>
        <v>0.01955861184888759</v>
      </c>
      <c r="J70" s="16">
        <f>('Summary Data'!J8-('Summary Data'!J9*'Summary Data'!J$39-'Summary Data'!J26*'Summary Data'!J$40)*$A70/17)</f>
        <v>-0.016773487080143062</v>
      </c>
      <c r="K70" s="16">
        <f>('Summary Data'!K8-('Summary Data'!K9*'Summary Data'!K$39-'Summary Data'!K26*'Summary Data'!K$40)*$A70/17)</f>
        <v>-0.02218890998539487</v>
      </c>
      <c r="L70" s="16">
        <f>('Summary Data'!L8-('Summary Data'!L9*'Summary Data'!L$39-'Summary Data'!L26*'Summary Data'!L$40)*$A70/17)</f>
        <v>-0.07281771328456689</v>
      </c>
      <c r="M70" s="16">
        <f>('Summary Data'!M8-('Summary Data'!M9*'Summary Data'!M$39-'Summary Data'!M26*'Summary Data'!M$40)*$A70/17)</f>
        <v>-0.09345084855855876</v>
      </c>
      <c r="N70" s="16">
        <f>('Summary Data'!N8-('Summary Data'!N9*'Summary Data'!N$39-'Summary Data'!N26*'Summary Data'!N$40)*$A70/17)</f>
        <v>-0.09775631764168886</v>
      </c>
      <c r="O70" s="16">
        <f>('Summary Data'!O8-('Summary Data'!O9*'Summary Data'!O$39-'Summary Data'!O26*'Summary Data'!O$40)*$A70/17)</f>
        <v>-0.02215934720625197</v>
      </c>
      <c r="P70" s="16">
        <f>('Summary Data'!P8-('Summary Data'!P9*'Summary Data'!P$39-'Summary Data'!P26*'Summary Data'!P$40)*$A70/17)</f>
        <v>-0.10075508645539369</v>
      </c>
      <c r="Q70" s="16">
        <f>('Summary Data'!Q8-('Summary Data'!Q9*'Summary Data'!Q$39-'Summary Data'!Q26*'Summary Data'!Q$40)*$A70/17)</f>
        <v>-0.06800854973364853</v>
      </c>
      <c r="R70" s="16">
        <f>('Summary Data'!R8-('Summary Data'!R9*'Summary Data'!R$39-'Summary Data'!R26*'Summary Data'!R$40)*$A70/17)</f>
        <v>-0.06906164746105811</v>
      </c>
      <c r="S70" s="16">
        <f>('Summary Data'!S8-('Summary Data'!S9*'Summary Data'!S$39-'Summary Data'!S26*'Summary Data'!S$40)*$A70/17)</f>
        <v>-0.0013425341699255106</v>
      </c>
      <c r="T70" s="16">
        <f>('Summary Data'!T8-('Summary Data'!T9*'Summary Data'!T$39-'Summary Data'!T26*'Summary Data'!T$40)*$A70/17)</f>
        <v>0.023915728829663807</v>
      </c>
      <c r="U70" s="16">
        <f>('Summary Data'!U8-('Summary Data'!U9*'Summary Data'!U$39-'Summary Data'!U26*'Summary Data'!U$40)*$A70/17)</f>
        <v>0.005659446550751741</v>
      </c>
      <c r="V70" s="82">
        <f>'Summary Data'!V8</f>
        <v>0</v>
      </c>
    </row>
    <row r="71" spans="1:22" ht="11.25">
      <c r="A71" s="83">
        <v>5</v>
      </c>
      <c r="B71" s="16">
        <f>('Summary Data'!B9-('Summary Data'!B10*'Summary Data'!B$39-'Summary Data'!B27*'Summary Data'!B$40)*$A71/17)</f>
        <v>3.277617625198328</v>
      </c>
      <c r="C71" s="16">
        <f>('Summary Data'!C9-('Summary Data'!C10*'Summary Data'!C$39-'Summary Data'!C27*'Summary Data'!C$40)*$A71/17)</f>
        <v>0.5594490739154021</v>
      </c>
      <c r="D71" s="16">
        <f>('Summary Data'!D9-('Summary Data'!D10*'Summary Data'!D$39-'Summary Data'!D27*'Summary Data'!D$40)*$A71/17)</f>
        <v>0.39065616751652643</v>
      </c>
      <c r="E71" s="16">
        <f>('Summary Data'!E9-('Summary Data'!E10*'Summary Data'!E$39-'Summary Data'!E27*'Summary Data'!E$40)*$A71/17)</f>
        <v>0.37071325425033325</v>
      </c>
      <c r="F71" s="16">
        <f>('Summary Data'!F9-('Summary Data'!F10*'Summary Data'!F$39-'Summary Data'!F27*'Summary Data'!F$40)*$A71/17)</f>
        <v>0.6297523108426342</v>
      </c>
      <c r="G71" s="16">
        <f>('Summary Data'!G9-('Summary Data'!G10*'Summary Data'!G$39-'Summary Data'!G27*'Summary Data'!G$40)*$A71/17)</f>
        <v>0.1502574580308246</v>
      </c>
      <c r="H71" s="16">
        <f>('Summary Data'!H9-('Summary Data'!H10*'Summary Data'!H$39-'Summary Data'!H27*'Summary Data'!H$40)*$A71/17)</f>
        <v>0.0729448297703432</v>
      </c>
      <c r="I71" s="16">
        <f>('Summary Data'!I9-('Summary Data'!I10*'Summary Data'!I$39-'Summary Data'!I27*'Summary Data'!I$40)*$A71/17)</f>
        <v>0.3194822714155137</v>
      </c>
      <c r="J71" s="16">
        <f>('Summary Data'!J9-('Summary Data'!J10*'Summary Data'!J$39-'Summary Data'!J27*'Summary Data'!J$40)*$A71/17)</f>
        <v>0.23137965512308484</v>
      </c>
      <c r="K71" s="16">
        <f>('Summary Data'!K9-('Summary Data'!K10*'Summary Data'!K$39-'Summary Data'!K27*'Summary Data'!K$40)*$A71/17)</f>
        <v>0.32314099741040686</v>
      </c>
      <c r="L71" s="16">
        <f>('Summary Data'!L9-('Summary Data'!L10*'Summary Data'!L$39-'Summary Data'!L27*'Summary Data'!L$40)*$A71/17)</f>
        <v>0.28792318207115447</v>
      </c>
      <c r="M71" s="16">
        <f>('Summary Data'!M9-('Summary Data'!M10*'Summary Data'!M$39-'Summary Data'!M27*'Summary Data'!M$40)*$A71/17)</f>
        <v>0.39878814557947934</v>
      </c>
      <c r="N71" s="16">
        <f>('Summary Data'!N9-('Summary Data'!N10*'Summary Data'!N$39-'Summary Data'!N27*'Summary Data'!N$40)*$A71/17)</f>
        <v>0.3620505748216463</v>
      </c>
      <c r="O71" s="16">
        <f>('Summary Data'!O9-('Summary Data'!O10*'Summary Data'!O$39-'Summary Data'!O27*'Summary Data'!O$40)*$A71/17)</f>
        <v>0.4124320988115531</v>
      </c>
      <c r="P71" s="16">
        <f>('Summary Data'!P9-('Summary Data'!P10*'Summary Data'!P$39-'Summary Data'!P27*'Summary Data'!P$40)*$A71/17)</f>
        <v>0.3540593315172414</v>
      </c>
      <c r="Q71" s="16">
        <f>('Summary Data'!Q9-('Summary Data'!Q10*'Summary Data'!Q$39-'Summary Data'!Q27*'Summary Data'!Q$40)*$A71/17)</f>
        <v>0.32942434907060686</v>
      </c>
      <c r="R71" s="16">
        <f>('Summary Data'!R9-('Summary Data'!R10*'Summary Data'!R$39-'Summary Data'!R27*'Summary Data'!R$40)*$A71/17)</f>
        <v>0.43558579451070994</v>
      </c>
      <c r="S71" s="16">
        <f>('Summary Data'!S9-('Summary Data'!S10*'Summary Data'!S$39-'Summary Data'!S27*'Summary Data'!S$40)*$A71/17)</f>
        <v>0.4264707871795407</v>
      </c>
      <c r="T71" s="16">
        <f>('Summary Data'!T9-('Summary Data'!T10*'Summary Data'!T$39-'Summary Data'!T27*'Summary Data'!T$40)*$A71/17)</f>
        <v>0.5584827393406302</v>
      </c>
      <c r="U71" s="16">
        <f>('Summary Data'!U9-('Summary Data'!U10*'Summary Data'!U$39-'Summary Data'!U27*'Summary Data'!U$40)*$A71/17)</f>
        <v>-1.6131728349882948</v>
      </c>
      <c r="V71" s="82">
        <f>'Summary Data'!V9</f>
        <v>0</v>
      </c>
    </row>
    <row r="72" spans="1:22" ht="11.25">
      <c r="A72" s="83">
        <v>6</v>
      </c>
      <c r="B72" s="16">
        <f>('Summary Data'!B10-('Summary Data'!B11*'Summary Data'!B$39-'Summary Data'!B28*'Summary Data'!B$40)*$A72/17)</f>
        <v>4.868988631346752</v>
      </c>
      <c r="C72" s="16">
        <f>('Summary Data'!C10-('Summary Data'!C11*'Summary Data'!C$39-'Summary Data'!C28*'Summary Data'!C$40)*$A72/17)</f>
        <v>-0.03477529624754058</v>
      </c>
      <c r="D72" s="16">
        <f>('Summary Data'!D10-('Summary Data'!D11*'Summary Data'!D$39-'Summary Data'!D28*'Summary Data'!D$40)*$A72/17)</f>
        <v>-0.010796057108157238</v>
      </c>
      <c r="E72" s="16">
        <f>('Summary Data'!E10-('Summary Data'!E11*'Summary Data'!E$39-'Summary Data'!E28*'Summary Data'!E$40)*$A72/17)</f>
        <v>0.06133828719709275</v>
      </c>
      <c r="F72" s="16">
        <f>('Summary Data'!F10-('Summary Data'!F11*'Summary Data'!F$39-'Summary Data'!F28*'Summary Data'!F$40)*$A72/17)</f>
        <v>0.07430471825973362</v>
      </c>
      <c r="G72" s="16">
        <f>('Summary Data'!G10-('Summary Data'!G11*'Summary Data'!G$39-'Summary Data'!G28*'Summary Data'!G$40)*$A72/17)</f>
        <v>0.02217429240670507</v>
      </c>
      <c r="H72" s="16">
        <f>('Summary Data'!H10-('Summary Data'!H11*'Summary Data'!H$39-'Summary Data'!H28*'Summary Data'!H$40)*$A72/17)</f>
        <v>-0.05712913152161997</v>
      </c>
      <c r="I72" s="16">
        <f>('Summary Data'!I10-('Summary Data'!I11*'Summary Data'!I$39-'Summary Data'!I28*'Summary Data'!I$40)*$A72/17)</f>
        <v>0.033079924761608384</v>
      </c>
      <c r="J72" s="16">
        <f>('Summary Data'!J10-('Summary Data'!J11*'Summary Data'!J$39-'Summary Data'!J28*'Summary Data'!J$40)*$A72/17)</f>
        <v>0.004675720571172451</v>
      </c>
      <c r="K72" s="16">
        <f>('Summary Data'!K10-('Summary Data'!K11*'Summary Data'!K$39-'Summary Data'!K28*'Summary Data'!K$40)*$A72/17)</f>
        <v>0.025631207655922382</v>
      </c>
      <c r="L72" s="16">
        <f>('Summary Data'!L10-('Summary Data'!L11*'Summary Data'!L$39-'Summary Data'!L28*'Summary Data'!L$40)*$A72/17)</f>
        <v>-0.023523860422070594</v>
      </c>
      <c r="M72" s="16">
        <f>('Summary Data'!M10-('Summary Data'!M11*'Summary Data'!M$39-'Summary Data'!M28*'Summary Data'!M$40)*$A72/17)</f>
        <v>-0.01072968078228538</v>
      </c>
      <c r="N72" s="16">
        <f>('Summary Data'!N10-('Summary Data'!N11*'Summary Data'!N$39-'Summary Data'!N28*'Summary Data'!N$40)*$A72/17)</f>
        <v>-0.06333317033419524</v>
      </c>
      <c r="O72" s="16">
        <f>('Summary Data'!O10-('Summary Data'!O11*'Summary Data'!O$39-'Summary Data'!O28*'Summary Data'!O$40)*$A72/17)</f>
        <v>-0.001130325750811817</v>
      </c>
      <c r="P72" s="16">
        <f>('Summary Data'!P10-('Summary Data'!P11*'Summary Data'!P$39-'Summary Data'!P28*'Summary Data'!P$40)*$A72/17)</f>
        <v>0.06623159286099264</v>
      </c>
      <c r="Q72" s="16">
        <f>('Summary Data'!Q10-('Summary Data'!Q11*'Summary Data'!Q$39-'Summary Data'!Q28*'Summary Data'!Q$40)*$A72/17)</f>
        <v>0.03452905813071328</v>
      </c>
      <c r="R72" s="16">
        <f>('Summary Data'!R10-('Summary Data'!R11*'Summary Data'!R$39-'Summary Data'!R28*'Summary Data'!R$40)*$A72/17)</f>
        <v>0.04777997045196652</v>
      </c>
      <c r="S72" s="16">
        <f>('Summary Data'!S10-('Summary Data'!S11*'Summary Data'!S$39-'Summary Data'!S28*'Summary Data'!S$40)*$A72/17)</f>
        <v>0.0014442488700786987</v>
      </c>
      <c r="T72" s="16">
        <f>('Summary Data'!T10-('Summary Data'!T11*'Summary Data'!T$39-'Summary Data'!T28*'Summary Data'!T$40)*$A72/17)</f>
        <v>-0.0987816908424787</v>
      </c>
      <c r="U72" s="16">
        <f>('Summary Data'!U10-('Summary Data'!U11*'Summary Data'!U$39-'Summary Data'!U28*'Summary Data'!U$40)*$A72/17)</f>
        <v>-0.2021236833021709</v>
      </c>
      <c r="V72" s="82">
        <f>'Summary Data'!V10</f>
        <v>0</v>
      </c>
    </row>
    <row r="73" spans="1:22" ht="11.25">
      <c r="A73" s="83">
        <v>7</v>
      </c>
      <c r="B73" s="16">
        <f>('Summary Data'!B11-('Summary Data'!B12*'Summary Data'!B$39-'Summary Data'!B29*'Summary Data'!B$40)*$A73/17)</f>
        <v>1.7355842724510668</v>
      </c>
      <c r="C73" s="16">
        <f>('Summary Data'!C11-('Summary Data'!C12*'Summary Data'!C$39-'Summary Data'!C29*'Summary Data'!C$40)*$A73/17)</f>
        <v>0.6495045522004639</v>
      </c>
      <c r="D73" s="16">
        <f>('Summary Data'!D11-('Summary Data'!D12*'Summary Data'!D$39-'Summary Data'!D29*'Summary Data'!D$40)*$A73/17)</f>
        <v>0.6815574860716507</v>
      </c>
      <c r="E73" s="16">
        <f>('Summary Data'!E11-('Summary Data'!E12*'Summary Data'!E$39-'Summary Data'!E29*'Summary Data'!E$40)*$A73/17)</f>
        <v>0.7015015468525544</v>
      </c>
      <c r="F73" s="16">
        <f>('Summary Data'!F11-('Summary Data'!F12*'Summary Data'!F$39-'Summary Data'!F29*'Summary Data'!F$40)*$A73/17)</f>
        <v>0.6357263760029561</v>
      </c>
      <c r="G73" s="16">
        <f>('Summary Data'!G11-('Summary Data'!G12*'Summary Data'!G$39-'Summary Data'!G29*'Summary Data'!G$40)*$A73/17)</f>
        <v>0.6137036566731545</v>
      </c>
      <c r="H73" s="16">
        <f>('Summary Data'!H11-('Summary Data'!H12*'Summary Data'!H$39-'Summary Data'!H29*'Summary Data'!H$40)*$A73/17)</f>
        <v>0.8508413128793254</v>
      </c>
      <c r="I73" s="16">
        <f>('Summary Data'!I11-('Summary Data'!I12*'Summary Data'!I$39-'Summary Data'!I29*'Summary Data'!I$40)*$A73/17)</f>
        <v>0.8013266215964866</v>
      </c>
      <c r="J73" s="16">
        <f>('Summary Data'!J11-('Summary Data'!J12*'Summary Data'!J$39-'Summary Data'!J29*'Summary Data'!J$40)*$A73/17)</f>
        <v>0.7820218512923311</v>
      </c>
      <c r="K73" s="16">
        <f>('Summary Data'!K11-('Summary Data'!K12*'Summary Data'!K$39-'Summary Data'!K29*'Summary Data'!K$40)*$A73/17)</f>
        <v>0.7384181780318643</v>
      </c>
      <c r="L73" s="16">
        <f>('Summary Data'!L11-('Summary Data'!L12*'Summary Data'!L$39-'Summary Data'!L29*'Summary Data'!L$40)*$A73/17)</f>
        <v>0.753131841909189</v>
      </c>
      <c r="M73" s="16">
        <f>('Summary Data'!M11-('Summary Data'!M12*'Summary Data'!M$39-'Summary Data'!M29*'Summary Data'!M$40)*$A73/17)</f>
        <v>0.703379889412368</v>
      </c>
      <c r="N73" s="16">
        <f>('Summary Data'!N11-('Summary Data'!N12*'Summary Data'!N$39-'Summary Data'!N29*'Summary Data'!N$40)*$A73/17)</f>
        <v>0.7393289792289599</v>
      </c>
      <c r="O73" s="16">
        <f>('Summary Data'!O11-('Summary Data'!O12*'Summary Data'!O$39-'Summary Data'!O29*'Summary Data'!O$40)*$A73/17)</f>
        <v>0.7991199209802192</v>
      </c>
      <c r="P73" s="16">
        <f>('Summary Data'!P11-('Summary Data'!P12*'Summary Data'!P$39-'Summary Data'!P29*'Summary Data'!P$40)*$A73/17)</f>
        <v>0.6324780166339264</v>
      </c>
      <c r="Q73" s="16">
        <f>('Summary Data'!Q11-('Summary Data'!Q12*'Summary Data'!Q$39-'Summary Data'!Q29*'Summary Data'!Q$40)*$A73/17)</f>
        <v>0.6965125938137668</v>
      </c>
      <c r="R73" s="16">
        <f>('Summary Data'!R11-('Summary Data'!R12*'Summary Data'!R$39-'Summary Data'!R29*'Summary Data'!R$40)*$A73/17)</f>
        <v>0.6669637873126048</v>
      </c>
      <c r="S73" s="16">
        <f>('Summary Data'!S11-('Summary Data'!S12*'Summary Data'!S$39-'Summary Data'!S29*'Summary Data'!S$40)*$A73/17)</f>
        <v>0.6534642293185208</v>
      </c>
      <c r="T73" s="16">
        <f>('Summary Data'!T11-('Summary Data'!T12*'Summary Data'!T$39-'Summary Data'!T29*'Summary Data'!T$40)*$A73/17)</f>
        <v>0.5521599859779622</v>
      </c>
      <c r="U73" s="16">
        <f>('Summary Data'!U11-('Summary Data'!U12*'Summary Data'!U$39-'Summary Data'!U29*'Summary Data'!U$40)*$A73/17)</f>
        <v>0.2239793694809179</v>
      </c>
      <c r="V73" s="82">
        <f>'Summary Data'!V11</f>
        <v>0</v>
      </c>
    </row>
    <row r="74" spans="1:22" ht="11.25">
      <c r="A74" s="83">
        <v>8</v>
      </c>
      <c r="B74" s="16">
        <f>('Summary Data'!B12-('Summary Data'!B13*'Summary Data'!B$39-'Summary Data'!B30*'Summary Data'!B$40)*$A74/17)</f>
        <v>-1.6464357009951822</v>
      </c>
      <c r="C74" s="16">
        <f>('Summary Data'!C12-('Summary Data'!C13*'Summary Data'!C$39-'Summary Data'!C30*'Summary Data'!C$40)*$A74/17)</f>
        <v>0.012656680722110517</v>
      </c>
      <c r="D74" s="16">
        <f>('Summary Data'!D12-('Summary Data'!D13*'Summary Data'!D$39-'Summary Data'!D30*'Summary Data'!D$40)*$A74/17)</f>
        <v>-0.009896618017389733</v>
      </c>
      <c r="E74" s="16">
        <f>('Summary Data'!E12-('Summary Data'!E13*'Summary Data'!E$39-'Summary Data'!E30*'Summary Data'!E$40)*$A74/17)</f>
        <v>-0.05403800316977575</v>
      </c>
      <c r="F74" s="16">
        <f>('Summary Data'!F12-('Summary Data'!F13*'Summary Data'!F$39-'Summary Data'!F30*'Summary Data'!F$40)*$A74/17)</f>
        <v>0.011510079308509134</v>
      </c>
      <c r="G74" s="16">
        <f>('Summary Data'!G12-('Summary Data'!G13*'Summary Data'!G$39-'Summary Data'!G30*'Summary Data'!G$40)*$A74/17)</f>
        <v>0.010017137367048248</v>
      </c>
      <c r="H74" s="16">
        <f>('Summary Data'!H12-('Summary Data'!H13*'Summary Data'!H$39-'Summary Data'!H30*'Summary Data'!H$40)*$A74/17)</f>
        <v>0.015995543765225252</v>
      </c>
      <c r="I74" s="16">
        <f>('Summary Data'!I12-('Summary Data'!I13*'Summary Data'!I$39-'Summary Data'!I30*'Summary Data'!I$40)*$A74/17)</f>
        <v>-0.007821729449910296</v>
      </c>
      <c r="J74" s="16">
        <f>('Summary Data'!J12-('Summary Data'!J13*'Summary Data'!J$39-'Summary Data'!J30*'Summary Data'!J$40)*$A74/17)</f>
        <v>0.009392921975802208</v>
      </c>
      <c r="K74" s="16">
        <f>('Summary Data'!K12-('Summary Data'!K13*'Summary Data'!K$39-'Summary Data'!K30*'Summary Data'!K$40)*$A74/17)</f>
        <v>-0.0075888252041589575</v>
      </c>
      <c r="L74" s="16">
        <f>('Summary Data'!L12-('Summary Data'!L13*'Summary Data'!L$39-'Summary Data'!L30*'Summary Data'!L$40)*$A74/17)</f>
        <v>-0.00830382128436816</v>
      </c>
      <c r="M74" s="16">
        <f>('Summary Data'!M12-('Summary Data'!M13*'Summary Data'!M$39-'Summary Data'!M30*'Summary Data'!M$40)*$A74/17)</f>
        <v>-0.0015835457933866814</v>
      </c>
      <c r="N74" s="16">
        <f>('Summary Data'!N12-('Summary Data'!N13*'Summary Data'!N$39-'Summary Data'!N30*'Summary Data'!N$40)*$A74/17)</f>
        <v>-0.0022367012333853777</v>
      </c>
      <c r="O74" s="16">
        <f>('Summary Data'!O12-('Summary Data'!O13*'Summary Data'!O$39-'Summary Data'!O30*'Summary Data'!O$40)*$A74/17)</f>
        <v>0.009988611803129342</v>
      </c>
      <c r="P74" s="16">
        <f>('Summary Data'!P12-('Summary Data'!P13*'Summary Data'!P$39-'Summary Data'!P30*'Summary Data'!P$40)*$A74/17)</f>
        <v>-0.017377440388246713</v>
      </c>
      <c r="Q74" s="16">
        <f>('Summary Data'!Q12-('Summary Data'!Q13*'Summary Data'!Q$39-'Summary Data'!Q30*'Summary Data'!Q$40)*$A74/17)</f>
        <v>0.008279125296320439</v>
      </c>
      <c r="R74" s="16">
        <f>('Summary Data'!R12-('Summary Data'!R13*'Summary Data'!R$39-'Summary Data'!R30*'Summary Data'!R$40)*$A74/17)</f>
        <v>0.014069637451146404</v>
      </c>
      <c r="S74" s="16">
        <f>('Summary Data'!S12-('Summary Data'!S13*'Summary Data'!S$39-'Summary Data'!S30*'Summary Data'!S$40)*$A74/17)</f>
        <v>0.01734398479891945</v>
      </c>
      <c r="T74" s="16">
        <f>('Summary Data'!T12-('Summary Data'!T13*'Summary Data'!T$39-'Summary Data'!T30*'Summary Data'!T$40)*$A74/17)</f>
        <v>-0.003668355593017328</v>
      </c>
      <c r="U74" s="16">
        <f>('Summary Data'!U12-('Summary Data'!U13*'Summary Data'!U$39-'Summary Data'!U30*'Summary Data'!U$40)*$A74/17)</f>
        <v>-0.006364221700961413</v>
      </c>
      <c r="V74" s="82">
        <f>'Summary Data'!V12</f>
        <v>0</v>
      </c>
    </row>
    <row r="75" spans="1:22" ht="11.25">
      <c r="A75" s="83">
        <v>9</v>
      </c>
      <c r="B75" s="16">
        <f>('Summary Data'!B13-('Summary Data'!B14*'Summary Data'!B$39-'Summary Data'!B31*'Summary Data'!B$40)*$A75/17)</f>
        <v>-0.2162691759553336</v>
      </c>
      <c r="C75" s="16">
        <f>('Summary Data'!C13-('Summary Data'!C14*'Summary Data'!C$39-'Summary Data'!C31*'Summary Data'!C$40)*$A75/17)</f>
        <v>0.28292737750347946</v>
      </c>
      <c r="D75" s="16">
        <f>('Summary Data'!D13-('Summary Data'!D14*'Summary Data'!D$39-'Summary Data'!D31*'Summary Data'!D$40)*$A75/17)</f>
        <v>0.30010690612323393</v>
      </c>
      <c r="E75" s="16">
        <f>('Summary Data'!E13-('Summary Data'!E14*'Summary Data'!E$39-'Summary Data'!E31*'Summary Data'!E$40)*$A75/17)</f>
        <v>0.2890927241445875</v>
      </c>
      <c r="F75" s="16">
        <f>('Summary Data'!F13-('Summary Data'!F14*'Summary Data'!F$39-'Summary Data'!F31*'Summary Data'!F$40)*$A75/17)</f>
        <v>0.2826052258700819</v>
      </c>
      <c r="G75" s="16">
        <f>('Summary Data'!G13-('Summary Data'!G14*'Summary Data'!G$39-'Summary Data'!G31*'Summary Data'!G$40)*$A75/17)</f>
        <v>0.23577247157432324</v>
      </c>
      <c r="H75" s="16">
        <f>('Summary Data'!H13-('Summary Data'!H14*'Summary Data'!H$39-'Summary Data'!H31*'Summary Data'!H$40)*$A75/17)</f>
        <v>0.2597565723112116</v>
      </c>
      <c r="I75" s="16">
        <f>('Summary Data'!I13-('Summary Data'!I14*'Summary Data'!I$39-'Summary Data'!I31*'Summary Data'!I$40)*$A75/17)</f>
        <v>0.29764023397892864</v>
      </c>
      <c r="J75" s="16">
        <f>('Summary Data'!J13-('Summary Data'!J14*'Summary Data'!J$39-'Summary Data'!J31*'Summary Data'!J$40)*$A75/17)</f>
        <v>0.31465090676875584</v>
      </c>
      <c r="K75" s="16">
        <f>('Summary Data'!K13-('Summary Data'!K14*'Summary Data'!K$39-'Summary Data'!K31*'Summary Data'!K$40)*$A75/17)</f>
        <v>0.32014942741695485</v>
      </c>
      <c r="L75" s="16">
        <f>('Summary Data'!L13-('Summary Data'!L14*'Summary Data'!L$39-'Summary Data'!L31*'Summary Data'!L$40)*$A75/17)</f>
        <v>0.28739067813001384</v>
      </c>
      <c r="M75" s="16">
        <f>('Summary Data'!M13-('Summary Data'!M14*'Summary Data'!M$39-'Summary Data'!M31*'Summary Data'!M$40)*$A75/17)</f>
        <v>0.2971817718694296</v>
      </c>
      <c r="N75" s="16">
        <f>('Summary Data'!N13-('Summary Data'!N14*'Summary Data'!N$39-'Summary Data'!N31*'Summary Data'!N$40)*$A75/17)</f>
        <v>0.30940509902853275</v>
      </c>
      <c r="O75" s="16">
        <f>('Summary Data'!O13-('Summary Data'!O14*'Summary Data'!O$39-'Summary Data'!O31*'Summary Data'!O$40)*$A75/17)</f>
        <v>0.3082712888827961</v>
      </c>
      <c r="P75" s="16">
        <f>('Summary Data'!P13-('Summary Data'!P14*'Summary Data'!P$39-'Summary Data'!P31*'Summary Data'!P$40)*$A75/17)</f>
        <v>0.3029600592979811</v>
      </c>
      <c r="Q75" s="16">
        <f>('Summary Data'!Q13-('Summary Data'!Q14*'Summary Data'!Q$39-'Summary Data'!Q31*'Summary Data'!Q$40)*$A75/17)</f>
        <v>0.31746757201258485</v>
      </c>
      <c r="R75" s="16">
        <f>('Summary Data'!R13-('Summary Data'!R14*'Summary Data'!R$39-'Summary Data'!R31*'Summary Data'!R$40)*$A75/17)</f>
        <v>0.31807243520768735</v>
      </c>
      <c r="S75" s="16">
        <f>('Summary Data'!S13-('Summary Data'!S14*'Summary Data'!S$39-'Summary Data'!S31*'Summary Data'!S$40)*$A75/17)</f>
        <v>0.28625590574423493</v>
      </c>
      <c r="T75" s="16">
        <f>('Summary Data'!T13-('Summary Data'!T14*'Summary Data'!T$39-'Summary Data'!T31*'Summary Data'!T$40)*$A75/17)</f>
        <v>0.25822393497809243</v>
      </c>
      <c r="U75" s="16">
        <f>('Summary Data'!U13-('Summary Data'!U14*'Summary Data'!U$39-'Summary Data'!U31*'Summary Data'!U$40)*$A75/17)</f>
        <v>0.15395246247022987</v>
      </c>
      <c r="V75" s="82">
        <f>'Summary Data'!V13</f>
        <v>0</v>
      </c>
    </row>
    <row r="76" spans="1:22" ht="11.25">
      <c r="A76" s="83">
        <v>10</v>
      </c>
      <c r="B76" s="16">
        <f>('Summary Data'!B14-('Summary Data'!B15*'Summary Data'!B$39-'Summary Data'!B32*'Summary Data'!B$40)*$A76/17)</f>
        <v>5.551115123125783E-17</v>
      </c>
      <c r="C76" s="16">
        <f>('Summary Data'!C14-('Summary Data'!C15*'Summary Data'!C$39-'Summary Data'!C32*'Summary Data'!C$40)*$A76/17)</f>
        <v>-1.3877787807814457E-17</v>
      </c>
      <c r="D76" s="16">
        <f>('Summary Data'!D14-('Summary Data'!D15*'Summary Data'!D$39-'Summary Data'!D32*'Summary Data'!D$40)*$A76/17)</f>
        <v>-6.938893903907228E-18</v>
      </c>
      <c r="E76" s="16">
        <f>('Summary Data'!E14-('Summary Data'!E15*'Summary Data'!E$39-'Summary Data'!E32*'Summary Data'!E$40)*$A76/17)</f>
        <v>-1.3877787807814457E-17</v>
      </c>
      <c r="F76" s="16">
        <f>('Summary Data'!F14-('Summary Data'!F15*'Summary Data'!F$39-'Summary Data'!F32*'Summary Data'!F$40)*$A76/17)</f>
        <v>2.7755575615628914E-17</v>
      </c>
      <c r="G76" s="16">
        <f>('Summary Data'!G14-('Summary Data'!G15*'Summary Data'!G$39-'Summary Data'!G32*'Summary Data'!G$40)*$A76/17)</f>
        <v>2.7755575615628914E-17</v>
      </c>
      <c r="H76" s="16">
        <f>('Summary Data'!H14-('Summary Data'!H15*'Summary Data'!H$39-'Summary Data'!H32*'Summary Data'!H$40)*$A76/17)</f>
        <v>-2.7755575615628914E-17</v>
      </c>
      <c r="I76" s="16">
        <f>('Summary Data'!I14-('Summary Data'!I15*'Summary Data'!I$39-'Summary Data'!I32*'Summary Data'!I$40)*$A76/17)</f>
        <v>-5.551115123125783E-17</v>
      </c>
      <c r="J76" s="16">
        <f>('Summary Data'!J14-('Summary Data'!J15*'Summary Data'!J$39-'Summary Data'!J32*'Summary Data'!J$40)*$A76/17)</f>
        <v>2.7755575615628914E-17</v>
      </c>
      <c r="K76" s="16">
        <f>('Summary Data'!K14-('Summary Data'!K15*'Summary Data'!K$39-'Summary Data'!K32*'Summary Data'!K$40)*$A76/17)</f>
        <v>-1.3877787807814457E-17</v>
      </c>
      <c r="L76" s="16">
        <f>('Summary Data'!L14-('Summary Data'!L15*'Summary Data'!L$39-'Summary Data'!L32*'Summary Data'!L$40)*$A76/17)</f>
        <v>-1.3877787807814457E-17</v>
      </c>
      <c r="M76" s="16">
        <f>('Summary Data'!M14-('Summary Data'!M15*'Summary Data'!M$39-'Summary Data'!M32*'Summary Data'!M$40)*$A76/17)</f>
        <v>0</v>
      </c>
      <c r="N76" s="16">
        <f>('Summary Data'!N14-('Summary Data'!N15*'Summary Data'!N$39-'Summary Data'!N32*'Summary Data'!N$40)*$A76/17)</f>
        <v>2.7755575615628914E-17</v>
      </c>
      <c r="O76" s="16">
        <f>('Summary Data'!O14-('Summary Data'!O15*'Summary Data'!O$39-'Summary Data'!O32*'Summary Data'!O$40)*$A76/17)</f>
        <v>-5.551115123125783E-17</v>
      </c>
      <c r="P76" s="16">
        <f>('Summary Data'!P14-('Summary Data'!P15*'Summary Data'!P$39-'Summary Data'!P32*'Summary Data'!P$40)*$A76/17)</f>
        <v>-5.551115123125783E-17</v>
      </c>
      <c r="Q76" s="16">
        <f>('Summary Data'!Q14-('Summary Data'!Q15*'Summary Data'!Q$39-'Summary Data'!Q32*'Summary Data'!Q$40)*$A76/17)</f>
        <v>-5.551115123125783E-17</v>
      </c>
      <c r="R76" s="16">
        <f>('Summary Data'!R14-('Summary Data'!R15*'Summary Data'!R$39-'Summary Data'!R32*'Summary Data'!R$40)*$A76/17)</f>
        <v>0</v>
      </c>
      <c r="S76" s="16">
        <f>('Summary Data'!S14-('Summary Data'!S15*'Summary Data'!S$39-'Summary Data'!S32*'Summary Data'!S$40)*$A76/17)</f>
        <v>0</v>
      </c>
      <c r="T76" s="16">
        <f>('Summary Data'!T14-('Summary Data'!T15*'Summary Data'!T$39-'Summary Data'!T32*'Summary Data'!T$40)*$A76/17)</f>
        <v>-2.7755575615628914E-17</v>
      </c>
      <c r="U76" s="16">
        <f>('Summary Data'!U14-('Summary Data'!U15*'Summary Data'!U$39-'Summary Data'!U32*'Summary Data'!U$40)*$A76/17)</f>
        <v>1.734723475976807E-18</v>
      </c>
      <c r="V76" s="82">
        <f>'Summary Data'!V14</f>
        <v>0</v>
      </c>
    </row>
    <row r="77" spans="1:22" ht="11.25">
      <c r="A77" s="83">
        <v>11</v>
      </c>
      <c r="B77" s="16">
        <f>('Summary Data'!B15-('Summary Data'!B16*'Summary Data'!B$39-'Summary Data'!B33*'Summary Data'!B$40)*$A77/17)</f>
        <v>0.6322178299465084</v>
      </c>
      <c r="C77" s="16">
        <f>('Summary Data'!C15-('Summary Data'!C16*'Summary Data'!C$39-'Summary Data'!C33*'Summary Data'!C$40)*$A77/17)</f>
        <v>0.7575173037700261</v>
      </c>
      <c r="D77" s="16">
        <f>('Summary Data'!D15-('Summary Data'!D16*'Summary Data'!D$39-'Summary Data'!D33*'Summary Data'!D$40)*$A77/17)</f>
        <v>0.7574009884713617</v>
      </c>
      <c r="E77" s="16">
        <f>('Summary Data'!E15-('Summary Data'!E16*'Summary Data'!E$39-'Summary Data'!E33*'Summary Data'!E$40)*$A77/17)</f>
        <v>0.7614237334356919</v>
      </c>
      <c r="F77" s="16">
        <f>('Summary Data'!F15-('Summary Data'!F16*'Summary Data'!F$39-'Summary Data'!F33*'Summary Data'!F$40)*$A77/17)</f>
        <v>0.7671939280243222</v>
      </c>
      <c r="G77" s="16">
        <f>('Summary Data'!G15-('Summary Data'!G16*'Summary Data'!G$39-'Summary Data'!G33*'Summary Data'!G$40)*$A77/17)</f>
        <v>0.7632057517410991</v>
      </c>
      <c r="H77" s="16">
        <f>('Summary Data'!H15-('Summary Data'!H16*'Summary Data'!H$39-'Summary Data'!H33*'Summary Data'!H$40)*$A77/17)</f>
        <v>0.7542199317234105</v>
      </c>
      <c r="I77" s="16">
        <f>('Summary Data'!I15-('Summary Data'!I16*'Summary Data'!I$39-'Summary Data'!I33*'Summary Data'!I$40)*$A77/17)</f>
        <v>0.7606710268249871</v>
      </c>
      <c r="J77" s="16">
        <f>('Summary Data'!J15-('Summary Data'!J16*'Summary Data'!J$39-'Summary Data'!J33*'Summary Data'!J$40)*$A77/17)</f>
        <v>0.7552814010384371</v>
      </c>
      <c r="K77" s="16">
        <f>('Summary Data'!K15-('Summary Data'!K16*'Summary Data'!K$39-'Summary Data'!K33*'Summary Data'!K$40)*$A77/17)</f>
        <v>0.7599746300391859</v>
      </c>
      <c r="L77" s="16">
        <f>('Summary Data'!L15-('Summary Data'!L16*'Summary Data'!L$39-'Summary Data'!L33*'Summary Data'!L$40)*$A77/17)</f>
        <v>0.7608306588722947</v>
      </c>
      <c r="M77" s="16">
        <f>('Summary Data'!M15-('Summary Data'!M16*'Summary Data'!M$39-'Summary Data'!M33*'Summary Data'!M$40)*$A77/17)</f>
        <v>0.7558988032365919</v>
      </c>
      <c r="N77" s="16">
        <f>('Summary Data'!N15-('Summary Data'!N16*'Summary Data'!N$39-'Summary Data'!N33*'Summary Data'!N$40)*$A77/17)</f>
        <v>0.7619047219029733</v>
      </c>
      <c r="O77" s="16">
        <f>('Summary Data'!O15-('Summary Data'!O16*'Summary Data'!O$39-'Summary Data'!O33*'Summary Data'!O$40)*$A77/17)</f>
        <v>0.762900215088545</v>
      </c>
      <c r="P77" s="16">
        <f>('Summary Data'!P15-('Summary Data'!P16*'Summary Data'!P$39-'Summary Data'!P33*'Summary Data'!P$40)*$A77/17)</f>
        <v>0.7637590885713932</v>
      </c>
      <c r="Q77" s="16">
        <f>('Summary Data'!Q15-('Summary Data'!Q16*'Summary Data'!Q$39-'Summary Data'!Q33*'Summary Data'!Q$40)*$A77/17)</f>
        <v>0.7568623492533735</v>
      </c>
      <c r="R77" s="16">
        <f>('Summary Data'!R15-('Summary Data'!R16*'Summary Data'!R$39-'Summary Data'!R33*'Summary Data'!R$40)*$A77/17)</f>
        <v>0.757650429347565</v>
      </c>
      <c r="S77" s="16">
        <f>('Summary Data'!S15-('Summary Data'!S16*'Summary Data'!S$39-'Summary Data'!S33*'Summary Data'!S$40)*$A77/17)</f>
        <v>0.753935717156868</v>
      </c>
      <c r="T77" s="16">
        <f>('Summary Data'!T15-('Summary Data'!T16*'Summary Data'!T$39-'Summary Data'!T33*'Summary Data'!T$40)*$A77/17)</f>
        <v>0.7611795947883201</v>
      </c>
      <c r="U77" s="16">
        <f>('Summary Data'!U15-('Summary Data'!U16*'Summary Data'!U$39-'Summary Data'!U33*'Summary Data'!U$40)*$A77/17)</f>
        <v>0.3846867460157477</v>
      </c>
      <c r="V77" s="82">
        <f>'Summary Data'!V15</f>
        <v>0</v>
      </c>
    </row>
    <row r="78" spans="1:23" ht="11.25">
      <c r="A78" s="83">
        <v>12</v>
      </c>
      <c r="B78" s="16">
        <f>('Summary Data'!B16-('Summary Data'!B17*'Summary Data'!B$39-'Summary Data'!B34*'Summary Data'!B$40)*$A78/17)*10</f>
        <v>-0.9059818140462992</v>
      </c>
      <c r="C78" s="16">
        <f>('Summary Data'!C16-('Summary Data'!C17*'Summary Data'!C$39-'Summary Data'!C34*'Summary Data'!C$40)*$A78/17)*10</f>
        <v>-0.03246749180260687</v>
      </c>
      <c r="D78" s="16">
        <f>('Summary Data'!D16-('Summary Data'!D17*'Summary Data'!D$39-'Summary Data'!D34*'Summary Data'!D$40)*$A78/17)*10</f>
        <v>-0.02314162384075239</v>
      </c>
      <c r="E78" s="16">
        <f>('Summary Data'!E16-('Summary Data'!E17*'Summary Data'!E$39-'Summary Data'!E34*'Summary Data'!E$40)*$A78/17)*10</f>
        <v>-0.026490397394261962</v>
      </c>
      <c r="F78" s="16">
        <f>('Summary Data'!F16-('Summary Data'!F17*'Summary Data'!F$39-'Summary Data'!F34*'Summary Data'!F$40)*$A78/17)*10</f>
        <v>-0.03658720872337262</v>
      </c>
      <c r="G78" s="16">
        <f>('Summary Data'!G16-('Summary Data'!G17*'Summary Data'!G$39-'Summary Data'!G34*'Summary Data'!G$40)*$A78/17)*10</f>
        <v>-0.06390120655813854</v>
      </c>
      <c r="H78" s="16">
        <f>('Summary Data'!H16-('Summary Data'!H17*'Summary Data'!H$39-'Summary Data'!H34*'Summary Data'!H$40)*$A78/17)*10</f>
        <v>-0.02459680728773249</v>
      </c>
      <c r="I78" s="16">
        <f>('Summary Data'!I16-('Summary Data'!I17*'Summary Data'!I$39-'Summary Data'!I34*'Summary Data'!I$40)*$A78/17)*10</f>
        <v>-0.022957247462354405</v>
      </c>
      <c r="J78" s="16">
        <f>('Summary Data'!J16-('Summary Data'!J17*'Summary Data'!J$39-'Summary Data'!J34*'Summary Data'!J$40)*$A78/17)*10</f>
        <v>-0.013145113406507498</v>
      </c>
      <c r="K78" s="16">
        <f>('Summary Data'!K16-('Summary Data'!K17*'Summary Data'!K$39-'Summary Data'!K34*'Summary Data'!K$40)*$A78/17)*10</f>
        <v>-0.021161679957948237</v>
      </c>
      <c r="L78" s="16">
        <f>('Summary Data'!L16-('Summary Data'!L17*'Summary Data'!L$39-'Summary Data'!L34*'Summary Data'!L$40)*$A78/17)*10</f>
        <v>-0.030845710051629772</v>
      </c>
      <c r="M78" s="16">
        <f>('Summary Data'!M16-('Summary Data'!M17*'Summary Data'!M$39-'Summary Data'!M34*'Summary Data'!M$40)*$A78/17)*10</f>
        <v>-0.028495115511850237</v>
      </c>
      <c r="N78" s="16">
        <f>('Summary Data'!N16-('Summary Data'!N17*'Summary Data'!N$39-'Summary Data'!N34*'Summary Data'!N$40)*$A78/17)*10</f>
        <v>-0.0294672009118418</v>
      </c>
      <c r="O78" s="16">
        <f>('Summary Data'!O16-('Summary Data'!O17*'Summary Data'!O$39-'Summary Data'!O34*'Summary Data'!O$40)*$A78/17)*10</f>
        <v>-0.048459697116413486</v>
      </c>
      <c r="P78" s="16">
        <f>('Summary Data'!P16-('Summary Data'!P17*'Summary Data'!P$39-'Summary Data'!P34*'Summary Data'!P$40)*$A78/17)*10</f>
        <v>-0.04141787569534691</v>
      </c>
      <c r="Q78" s="16">
        <f>('Summary Data'!Q16-('Summary Data'!Q17*'Summary Data'!Q$39-'Summary Data'!Q34*'Summary Data'!Q$40)*$A78/17)*10</f>
        <v>-0.03714701190043152</v>
      </c>
      <c r="R78" s="16">
        <f>('Summary Data'!R16-('Summary Data'!R17*'Summary Data'!R$39-'Summary Data'!R34*'Summary Data'!R$40)*$A78/17)*10</f>
        <v>-0.02137346601989382</v>
      </c>
      <c r="S78" s="16">
        <f>('Summary Data'!S16-('Summary Data'!S17*'Summary Data'!S$39-'Summary Data'!S34*'Summary Data'!S$40)*$A78/17)*10</f>
        <v>-0.014511877589508601</v>
      </c>
      <c r="T78" s="16">
        <f>('Summary Data'!T16-('Summary Data'!T17*'Summary Data'!T$39-'Summary Data'!T34*'Summary Data'!T$40)*$A78/17)*10</f>
        <v>-0.042564431250392484</v>
      </c>
      <c r="U78" s="16">
        <f>('Summary Data'!U16-('Summary Data'!U17*'Summary Data'!U$39-'Summary Data'!U34*'Summary Data'!U$40)*$A78/17)*10</f>
        <v>-0.07044926946112512</v>
      </c>
      <c r="V78" s="82">
        <f>'Summary Data'!V16*10</f>
        <v>0</v>
      </c>
      <c r="W78" s="42" t="s">
        <v>90</v>
      </c>
    </row>
    <row r="79" spans="1:23" ht="11.25">
      <c r="A79" s="83">
        <v>13</v>
      </c>
      <c r="B79" s="16">
        <f>('Summary Data'!B17-('Summary Data'!B18*'Summary Data'!B$39-'Summary Data'!B35*'Summary Data'!B$40)*$A79/17)*10</f>
        <v>-0.20957872175015896</v>
      </c>
      <c r="C79" s="16">
        <f>('Summary Data'!C17-('Summary Data'!C18*'Summary Data'!C$39-'Summary Data'!C35*'Summary Data'!C$40)*$A79/17)*10</f>
        <v>0.7401826171605869</v>
      </c>
      <c r="D79" s="16">
        <f>('Summary Data'!D17-('Summary Data'!D18*'Summary Data'!D$39-'Summary Data'!D35*'Summary Data'!D$40)*$A79/17)*10</f>
        <v>0.7191603148038973</v>
      </c>
      <c r="E79" s="16">
        <f>('Summary Data'!E17-('Summary Data'!E18*'Summary Data'!E$39-'Summary Data'!E35*'Summary Data'!E$40)*$A79/17)*10</f>
        <v>0.7620719782600188</v>
      </c>
      <c r="F79" s="16">
        <f>('Summary Data'!F17-('Summary Data'!F18*'Summary Data'!F$39-'Summary Data'!F35*'Summary Data'!F$40)*$A79/17)*10</f>
        <v>0.6000785570349008</v>
      </c>
      <c r="G79" s="16">
        <f>('Summary Data'!G17-('Summary Data'!G18*'Summary Data'!G$39-'Summary Data'!G35*'Summary Data'!G$40)*$A79/17)*10</f>
        <v>0.6899882612065298</v>
      </c>
      <c r="H79" s="16">
        <f>('Summary Data'!H17-('Summary Data'!H18*'Summary Data'!H$39-'Summary Data'!H35*'Summary Data'!H$40)*$A79/17)*10</f>
        <v>0.7451646707604562</v>
      </c>
      <c r="I79" s="16">
        <f>('Summary Data'!I17-('Summary Data'!I18*'Summary Data'!I$39-'Summary Data'!I35*'Summary Data'!I$40)*$A79/17)*10</f>
        <v>0.7710872019751723</v>
      </c>
      <c r="J79" s="16">
        <f>('Summary Data'!J17-('Summary Data'!J18*'Summary Data'!J$39-'Summary Data'!J35*'Summary Data'!J$40)*$A79/17)*10</f>
        <v>0.7654524222968291</v>
      </c>
      <c r="K79" s="16">
        <f>('Summary Data'!K17-('Summary Data'!K18*'Summary Data'!K$39-'Summary Data'!K35*'Summary Data'!K$40)*$A79/17)*10</f>
        <v>0.7586024561800632</v>
      </c>
      <c r="L79" s="16">
        <f>('Summary Data'!L17-('Summary Data'!L18*'Summary Data'!L$39-'Summary Data'!L35*'Summary Data'!L$40)*$A79/17)*10</f>
        <v>0.7672265601528955</v>
      </c>
      <c r="M79" s="16">
        <f>('Summary Data'!M17-('Summary Data'!M18*'Summary Data'!M$39-'Summary Data'!M35*'Summary Data'!M$40)*$A79/17)*10</f>
        <v>0.7850217138149878</v>
      </c>
      <c r="N79" s="16">
        <f>('Summary Data'!N17-('Summary Data'!N18*'Summary Data'!N$39-'Summary Data'!N35*'Summary Data'!N$40)*$A79/17)*10</f>
        <v>0.7821845927362605</v>
      </c>
      <c r="O79" s="16">
        <f>('Summary Data'!O17-('Summary Data'!O18*'Summary Data'!O$39-'Summary Data'!O35*'Summary Data'!O$40)*$A79/17)*10</f>
        <v>0.7659280266799818</v>
      </c>
      <c r="P79" s="16">
        <f>('Summary Data'!P17-('Summary Data'!P18*'Summary Data'!P$39-'Summary Data'!P35*'Summary Data'!P$40)*$A79/17)*10</f>
        <v>0.7978127402607764</v>
      </c>
      <c r="Q79" s="16">
        <f>('Summary Data'!Q17-('Summary Data'!Q18*'Summary Data'!Q$39-'Summary Data'!Q35*'Summary Data'!Q$40)*$A79/17)*10</f>
        <v>0.7593773821196061</v>
      </c>
      <c r="R79" s="16">
        <f>('Summary Data'!R17-('Summary Data'!R18*'Summary Data'!R$39-'Summary Data'!R35*'Summary Data'!R$40)*$A79/17)*10</f>
        <v>0.7950735765340653</v>
      </c>
      <c r="S79" s="16">
        <f>('Summary Data'!S17-('Summary Data'!S18*'Summary Data'!S$39-'Summary Data'!S35*'Summary Data'!S$40)*$A79/17)*10</f>
        <v>0.7825356887429871</v>
      </c>
      <c r="T79" s="16">
        <f>('Summary Data'!T17-('Summary Data'!T18*'Summary Data'!T$39-'Summary Data'!T35*'Summary Data'!T$40)*$A79/17)*10</f>
        <v>0.7316953751485515</v>
      </c>
      <c r="U79" s="16">
        <f>('Summary Data'!U17-('Summary Data'!U18*'Summary Data'!U$39-'Summary Data'!U35*'Summary Data'!U$40)*$A79/17)*10</f>
        <v>0.3074309027771894</v>
      </c>
      <c r="V79" s="82">
        <f>'Summary Data'!V17*10</f>
        <v>0</v>
      </c>
      <c r="W79" s="42" t="s">
        <v>90</v>
      </c>
    </row>
    <row r="80" spans="1:23" ht="11.25">
      <c r="A80" s="83">
        <v>14</v>
      </c>
      <c r="B80" s="16">
        <f>('Summary Data'!B18-('Summary Data'!B19*'Summary Data'!B$39-'Summary Data'!B36*'Summary Data'!B$40)*$A80/17)*10</f>
        <v>-0.06683069414133144</v>
      </c>
      <c r="C80" s="16">
        <f>('Summary Data'!C18-('Summary Data'!C19*'Summary Data'!C$39-'Summary Data'!C36*'Summary Data'!C$40)*$A80/17)*10</f>
        <v>-0.0012894782955845093</v>
      </c>
      <c r="D80" s="16">
        <f>('Summary Data'!D18-('Summary Data'!D19*'Summary Data'!D$39-'Summary Data'!D36*'Summary Data'!D$40)*$A80/17)*10</f>
        <v>-0.016205893689894068</v>
      </c>
      <c r="E80" s="16">
        <f>('Summary Data'!E18-('Summary Data'!E19*'Summary Data'!E$39-'Summary Data'!E36*'Summary Data'!E$40)*$A80/17)*10</f>
        <v>-0.0016305359184782924</v>
      </c>
      <c r="F80" s="16">
        <f>('Summary Data'!F18-('Summary Data'!F19*'Summary Data'!F$39-'Summary Data'!F36*'Summary Data'!F$40)*$A80/17)*10</f>
        <v>-0.007578043266961293</v>
      </c>
      <c r="G80" s="16">
        <f>('Summary Data'!G18-('Summary Data'!G19*'Summary Data'!G$39-'Summary Data'!G36*'Summary Data'!G$40)*$A80/17)*10</f>
        <v>-0.005937327552948662</v>
      </c>
      <c r="H80" s="16">
        <f>('Summary Data'!H18-('Summary Data'!H19*'Summary Data'!H$39-'Summary Data'!H36*'Summary Data'!H$40)*$A80/17)*10</f>
        <v>0.0030233393409032777</v>
      </c>
      <c r="I80" s="16">
        <f>('Summary Data'!I18-('Summary Data'!I19*'Summary Data'!I$39-'Summary Data'!I36*'Summary Data'!I$40)*$A80/17)*10</f>
        <v>0.02632460096487596</v>
      </c>
      <c r="J80" s="16">
        <f>('Summary Data'!J18-('Summary Data'!J19*'Summary Data'!J$39-'Summary Data'!J36*'Summary Data'!J$40)*$A80/17)*10</f>
        <v>0.020546585019523417</v>
      </c>
      <c r="K80" s="16">
        <f>('Summary Data'!K18-('Summary Data'!K19*'Summary Data'!K$39-'Summary Data'!K36*'Summary Data'!K$40)*$A80/17)*10</f>
        <v>0.016397132051093673</v>
      </c>
      <c r="L80" s="16">
        <f>('Summary Data'!L18-('Summary Data'!L19*'Summary Data'!L$39-'Summary Data'!L36*'Summary Data'!L$40)*$A80/17)*10</f>
        <v>0.009414359816338922</v>
      </c>
      <c r="M80" s="16">
        <f>('Summary Data'!M18-('Summary Data'!M19*'Summary Data'!M$39-'Summary Data'!M36*'Summary Data'!M$40)*$A80/17)*10</f>
        <v>0.006304212832643884</v>
      </c>
      <c r="N80" s="16">
        <f>('Summary Data'!N18-('Summary Data'!N19*'Summary Data'!N$39-'Summary Data'!N36*'Summary Data'!N$40)*$A80/17)*10</f>
        <v>0.013860452097426137</v>
      </c>
      <c r="O80" s="16">
        <f>('Summary Data'!O18-('Summary Data'!O19*'Summary Data'!O$39-'Summary Data'!O36*'Summary Data'!O$40)*$A80/17)*10</f>
        <v>0.0046461533410627545</v>
      </c>
      <c r="P80" s="16">
        <f>('Summary Data'!P18-('Summary Data'!P19*'Summary Data'!P$39-'Summary Data'!P36*'Summary Data'!P$40)*$A80/17)*10</f>
        <v>0.017316133625265313</v>
      </c>
      <c r="Q80" s="16">
        <f>('Summary Data'!Q18-('Summary Data'!Q19*'Summary Data'!Q$39-'Summary Data'!Q36*'Summary Data'!Q$40)*$A80/17)*10</f>
        <v>0.0009049934426109962</v>
      </c>
      <c r="R80" s="16">
        <f>('Summary Data'!R18-('Summary Data'!R19*'Summary Data'!R$39-'Summary Data'!R36*'Summary Data'!R$40)*$A80/17)*10</f>
        <v>0.014796912190613038</v>
      </c>
      <c r="S80" s="16">
        <f>('Summary Data'!S18-('Summary Data'!S19*'Summary Data'!S$39-'Summary Data'!S36*'Summary Data'!S$40)*$A80/17)*10</f>
        <v>0.015319246595746558</v>
      </c>
      <c r="T80" s="16">
        <f>('Summary Data'!T18-('Summary Data'!T19*'Summary Data'!T$39-'Summary Data'!T36*'Summary Data'!T$40)*$A80/17)*10</f>
        <v>-0.004162340183118899</v>
      </c>
      <c r="U80" s="16">
        <f>('Summary Data'!U18-('Summary Data'!U19*'Summary Data'!U$39-'Summary Data'!U36*'Summary Data'!U$40)*$A80/17)*10</f>
        <v>-0.017585497097001947</v>
      </c>
      <c r="V80" s="82">
        <f>'Summary Data'!V18*10</f>
        <v>0</v>
      </c>
      <c r="W80" s="42" t="s">
        <v>90</v>
      </c>
    </row>
    <row r="81" spans="1:23" ht="11.25">
      <c r="A81" s="83">
        <v>15</v>
      </c>
      <c r="B81" s="16">
        <f>('Summary Data'!B19-('Summary Data'!B20*'Summary Data'!B$39-'Summary Data'!B37*'Summary Data'!B$40)*$A81/17)*10</f>
        <v>0.2633794532241023</v>
      </c>
      <c r="C81" s="16">
        <f>('Summary Data'!C19-('Summary Data'!C20*'Summary Data'!C$39-'Summary Data'!C37*'Summary Data'!C$40)*$A81/17)*10</f>
        <v>0.3221952419047346</v>
      </c>
      <c r="D81" s="16">
        <f>('Summary Data'!D19-('Summary Data'!D20*'Summary Data'!D$39-'Summary Data'!D37*'Summary Data'!D$40)*$A81/17)*10</f>
        <v>0.2952512379893149</v>
      </c>
      <c r="E81" s="16">
        <f>('Summary Data'!E19-('Summary Data'!E20*'Summary Data'!E$39-'Summary Data'!E37*'Summary Data'!E$40)*$A81/17)*10</f>
        <v>0.2906303020432459</v>
      </c>
      <c r="F81" s="16">
        <f>('Summary Data'!F19-('Summary Data'!F20*'Summary Data'!F$39-'Summary Data'!F37*'Summary Data'!F$40)*$A81/17)*10</f>
        <v>0.3815460471343207</v>
      </c>
      <c r="G81" s="16">
        <f>('Summary Data'!G19-('Summary Data'!G20*'Summary Data'!G$39-'Summary Data'!G37*'Summary Data'!G$40)*$A81/17)*10</f>
        <v>0.402818547918082</v>
      </c>
      <c r="H81" s="16">
        <f>('Summary Data'!H19-('Summary Data'!H20*'Summary Data'!H$39-'Summary Data'!H37*'Summary Data'!H$40)*$A81/17)*10</f>
        <v>0.3374233721035655</v>
      </c>
      <c r="I81" s="16">
        <f>('Summary Data'!I19-('Summary Data'!I20*'Summary Data'!I$39-'Summary Data'!I37*'Summary Data'!I$40)*$A81/17)*10</f>
        <v>0.29117052422989903</v>
      </c>
      <c r="J81" s="16">
        <f>('Summary Data'!J19-('Summary Data'!J20*'Summary Data'!J$39-'Summary Data'!J37*'Summary Data'!J$40)*$A81/17)*10</f>
        <v>0.2750292067195782</v>
      </c>
      <c r="K81" s="16">
        <f>('Summary Data'!K19-('Summary Data'!K20*'Summary Data'!K$39-'Summary Data'!K37*'Summary Data'!K$40)*$A81/17)*10</f>
        <v>0.26536898861589914</v>
      </c>
      <c r="L81" s="16">
        <f>('Summary Data'!L19-('Summary Data'!L20*'Summary Data'!L$39-'Summary Data'!L37*'Summary Data'!L$40)*$A81/17)*10</f>
        <v>0.2731294521897508</v>
      </c>
      <c r="M81" s="16">
        <f>('Summary Data'!M19-('Summary Data'!M20*'Summary Data'!M$39-'Summary Data'!M37*'Summary Data'!M$40)*$A81/17)*10</f>
        <v>0.274568637514962</v>
      </c>
      <c r="N81" s="16">
        <f>('Summary Data'!N19-('Summary Data'!N20*'Summary Data'!N$39-'Summary Data'!N37*'Summary Data'!N$40)*$A81/17)*10</f>
        <v>0.2617559862497118</v>
      </c>
      <c r="O81" s="16">
        <f>('Summary Data'!O19-('Summary Data'!O20*'Summary Data'!O$39-'Summary Data'!O37*'Summary Data'!O$40)*$A81/17)*10</f>
        <v>0.2946277710224643</v>
      </c>
      <c r="P81" s="16">
        <f>('Summary Data'!P19-('Summary Data'!P20*'Summary Data'!P$39-'Summary Data'!P37*'Summary Data'!P$40)*$A81/17)*10</f>
        <v>0.2994546026234448</v>
      </c>
      <c r="Q81" s="16">
        <f>('Summary Data'!Q19-('Summary Data'!Q20*'Summary Data'!Q$39-'Summary Data'!Q37*'Summary Data'!Q$40)*$A81/17)*10</f>
        <v>0.28597675939775535</v>
      </c>
      <c r="R81" s="16">
        <f>('Summary Data'!R19-('Summary Data'!R20*'Summary Data'!R$39-'Summary Data'!R37*'Summary Data'!R$40)*$A81/17)*10</f>
        <v>0.25936182392910456</v>
      </c>
      <c r="S81" s="16">
        <f>('Summary Data'!S19-('Summary Data'!S20*'Summary Data'!S$39-'Summary Data'!S37*'Summary Data'!S$40)*$A81/17)*10</f>
        <v>0.28487625619581675</v>
      </c>
      <c r="T81" s="16">
        <f>('Summary Data'!T19-('Summary Data'!T20*'Summary Data'!T$39-'Summary Data'!T37*'Summary Data'!T$40)*$A81/17)*10</f>
        <v>0.30163006497032063</v>
      </c>
      <c r="U81" s="16">
        <f>('Summary Data'!U19-('Summary Data'!U20*'Summary Data'!U$39-'Summary Data'!U37*'Summary Data'!U$40)*$A81/17)*10</f>
        <v>-0.020220792217098913</v>
      </c>
      <c r="V81" s="82">
        <f>'Summary Data'!V19*10</f>
        <v>0</v>
      </c>
      <c r="W81" s="42" t="s">
        <v>90</v>
      </c>
    </row>
    <row r="82" spans="1:23" ht="11.25">
      <c r="A82" s="83">
        <v>16</v>
      </c>
      <c r="B82" s="16">
        <f>('Summary Data'!B20-('Summary Data'!B21*'Summary Data'!B$39-'Summary Data'!B38*'Summary Data'!B$40)*$A82/17)*10</f>
        <v>0.6490731526347528</v>
      </c>
      <c r="C82" s="16">
        <f>('Summary Data'!C20-('Summary Data'!C21*'Summary Data'!C$39-'Summary Data'!C38*'Summary Data'!C$40)*$A82/17)*10</f>
        <v>0.0028035332402559857</v>
      </c>
      <c r="D82" s="16">
        <f>('Summary Data'!D20-('Summary Data'!D21*'Summary Data'!D$39-'Summary Data'!D38*'Summary Data'!D$40)*$A82/17)*10</f>
        <v>0.005398829961057415</v>
      </c>
      <c r="E82" s="16">
        <f>('Summary Data'!E20-('Summary Data'!E21*'Summary Data'!E$39-'Summary Data'!E38*'Summary Data'!E$40)*$A82/17)*10</f>
        <v>-0.0009190659739255827</v>
      </c>
      <c r="F82" s="16">
        <f>('Summary Data'!F20-('Summary Data'!F21*'Summary Data'!F$39-'Summary Data'!F38*'Summary Data'!F$40)*$A82/17)*10</f>
        <v>-0.008778535627646869</v>
      </c>
      <c r="G82" s="16">
        <f>('Summary Data'!G20-('Summary Data'!G21*'Summary Data'!G$39-'Summary Data'!G38*'Summary Data'!G$40)*$A82/17)*10</f>
        <v>-0.0035413830513782857</v>
      </c>
      <c r="H82" s="16">
        <f>('Summary Data'!H20-('Summary Data'!H21*'Summary Data'!H$39-'Summary Data'!H38*'Summary Data'!H$40)*$A82/17)*10</f>
        <v>-0.007479295738073398</v>
      </c>
      <c r="I82" s="16">
        <f>('Summary Data'!I20-('Summary Data'!I21*'Summary Data'!I$39-'Summary Data'!I38*'Summary Data'!I$40)*$A82/17)*10</f>
        <v>-0.01588757841087529</v>
      </c>
      <c r="J82" s="16">
        <f>('Summary Data'!J20-('Summary Data'!J21*'Summary Data'!J$39-'Summary Data'!J38*'Summary Data'!J$40)*$A82/17)*10</f>
        <v>-0.02653364868668722</v>
      </c>
      <c r="K82" s="16">
        <f>('Summary Data'!K20-('Summary Data'!K21*'Summary Data'!K$39-'Summary Data'!K38*'Summary Data'!K$40)*$A82/17)*10</f>
        <v>-0.010028514518818348</v>
      </c>
      <c r="L82" s="16">
        <f>('Summary Data'!L20-('Summary Data'!L21*'Summary Data'!L$39-'Summary Data'!L38*'Summary Data'!L$40)*$A82/17)*10</f>
        <v>-0.008805423819001016</v>
      </c>
      <c r="M82" s="16">
        <f>('Summary Data'!M20-('Summary Data'!M21*'Summary Data'!M$39-'Summary Data'!M38*'Summary Data'!M$40)*$A82/17)*10</f>
        <v>-0.013808700173798712</v>
      </c>
      <c r="N82" s="16">
        <f>('Summary Data'!N20-('Summary Data'!N21*'Summary Data'!N$39-'Summary Data'!N38*'Summary Data'!N$40)*$A82/17)*10</f>
        <v>-0.017762320231645597</v>
      </c>
      <c r="O82" s="16">
        <f>('Summary Data'!O20-('Summary Data'!O21*'Summary Data'!O$39-'Summary Data'!O38*'Summary Data'!O$40)*$A82/17)*10</f>
        <v>-0.0094576058961433</v>
      </c>
      <c r="P82" s="16">
        <f>('Summary Data'!P20-('Summary Data'!P21*'Summary Data'!P$39-'Summary Data'!P38*'Summary Data'!P$40)*$A82/17)*10</f>
        <v>-0.014398976226459026</v>
      </c>
      <c r="Q82" s="16">
        <f>('Summary Data'!Q20-('Summary Data'!Q21*'Summary Data'!Q$39-'Summary Data'!Q38*'Summary Data'!Q$40)*$A82/17)*10</f>
        <v>-0.016159141478212027</v>
      </c>
      <c r="R82" s="16">
        <f>('Summary Data'!R20-('Summary Data'!R21*'Summary Data'!R$39-'Summary Data'!R38*'Summary Data'!R$40)*$A82/17)*10</f>
        <v>-0.02224756696277001</v>
      </c>
      <c r="S82" s="16">
        <f>('Summary Data'!S20-('Summary Data'!S21*'Summary Data'!S$39-'Summary Data'!S38*'Summary Data'!S$40)*$A82/17)*10</f>
        <v>-0.021865623576720408</v>
      </c>
      <c r="T82" s="16">
        <f>('Summary Data'!T20-('Summary Data'!T21*'Summary Data'!T$39-'Summary Data'!T38*'Summary Data'!T$40)*$A82/17)*10</f>
        <v>-0.017821505074420447</v>
      </c>
      <c r="U82" s="16">
        <f>('Summary Data'!U20-('Summary Data'!U21*'Summary Data'!U$39-'Summary Data'!U38*'Summary Data'!U$40)*$A82/17)*10</f>
        <v>0.01647848222099305</v>
      </c>
      <c r="V82" s="82">
        <f>'Summary Data'!V20*10</f>
        <v>0</v>
      </c>
      <c r="W82" s="42" t="s">
        <v>90</v>
      </c>
    </row>
    <row r="83" spans="1:23" ht="12" thickBot="1">
      <c r="A83" s="84">
        <v>17</v>
      </c>
      <c r="B83" s="18">
        <f>'Summary Data'!B21*10</f>
        <v>-0.47398999999999997</v>
      </c>
      <c r="C83" s="18">
        <f>'Summary Data'!C21*10</f>
        <v>-0.6863900000000001</v>
      </c>
      <c r="D83" s="18">
        <f>'Summary Data'!D21*10</f>
        <v>-0.68525</v>
      </c>
      <c r="E83" s="18">
        <f>'Summary Data'!E21*10</f>
        <v>-0.69401</v>
      </c>
      <c r="F83" s="18">
        <f>'Summary Data'!F21*10</f>
        <v>-0.6923</v>
      </c>
      <c r="G83" s="18">
        <f>'Summary Data'!G21*10</f>
        <v>-0.6860900000000001</v>
      </c>
      <c r="H83" s="18">
        <f>'Summary Data'!H21*10</f>
        <v>-0.67287</v>
      </c>
      <c r="I83" s="18">
        <f>'Summary Data'!I21*10</f>
        <v>-0.6764100000000001</v>
      </c>
      <c r="J83" s="18">
        <f>'Summary Data'!J21*10</f>
        <v>-0.67892</v>
      </c>
      <c r="K83" s="18">
        <f>'Summary Data'!K21*10</f>
        <v>-0.6845600000000001</v>
      </c>
      <c r="L83" s="18">
        <f>'Summary Data'!L21*10</f>
        <v>-0.68076</v>
      </c>
      <c r="M83" s="18">
        <f>'Summary Data'!M21*10</f>
        <v>-0.6870999999999999</v>
      </c>
      <c r="N83" s="18">
        <f>'Summary Data'!N21*10</f>
        <v>-0.68951</v>
      </c>
      <c r="O83" s="18">
        <f>'Summary Data'!O21*10</f>
        <v>-0.68256</v>
      </c>
      <c r="P83" s="18">
        <f>'Summary Data'!P21*10</f>
        <v>-0.69428</v>
      </c>
      <c r="Q83" s="18">
        <f>'Summary Data'!Q21*10</f>
        <v>-0.6869400000000001</v>
      </c>
      <c r="R83" s="18">
        <f>'Summary Data'!R21*10</f>
        <v>-0.68693</v>
      </c>
      <c r="S83" s="18">
        <f>'Summary Data'!S21*10</f>
        <v>-0.68955</v>
      </c>
      <c r="T83" s="18">
        <f>'Summary Data'!T21*10</f>
        <v>-0.69426</v>
      </c>
      <c r="U83" s="18">
        <f>'Summary Data'!U21*10</f>
        <v>-0.3694</v>
      </c>
      <c r="V83" s="82">
        <f>'Summary Data'!V21*10</f>
        <v>0</v>
      </c>
      <c r="W83" s="42" t="s">
        <v>90</v>
      </c>
    </row>
    <row r="84" spans="15:16" ht="12" thickBot="1">
      <c r="O84" s="75"/>
      <c r="P84" s="75"/>
    </row>
    <row r="85" spans="1:22" ht="11.25">
      <c r="A85" s="127" t="s">
        <v>127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9"/>
    </row>
    <row r="86" spans="1:22" ht="11.25">
      <c r="A86" s="80"/>
      <c r="B86" s="81" t="s">
        <v>85</v>
      </c>
      <c r="C86" s="81" t="s">
        <v>86</v>
      </c>
      <c r="D86" s="81" t="s">
        <v>87</v>
      </c>
      <c r="E86" s="81" t="s">
        <v>88</v>
      </c>
      <c r="F86" s="81" t="s">
        <v>89</v>
      </c>
      <c r="G86" s="81" t="s">
        <v>94</v>
      </c>
      <c r="H86" s="81" t="s">
        <v>95</v>
      </c>
      <c r="I86" s="81" t="s">
        <v>96</v>
      </c>
      <c r="J86" s="81" t="s">
        <v>97</v>
      </c>
      <c r="K86" s="81" t="s">
        <v>98</v>
      </c>
      <c r="L86" s="81" t="s">
        <v>99</v>
      </c>
      <c r="M86" s="81" t="s">
        <v>100</v>
      </c>
      <c r="N86" s="81" t="s">
        <v>101</v>
      </c>
      <c r="O86" s="81" t="s">
        <v>102</v>
      </c>
      <c r="P86" s="81" t="s">
        <v>103</v>
      </c>
      <c r="Q86" s="81" t="s">
        <v>104</v>
      </c>
      <c r="R86" s="81" t="s">
        <v>105</v>
      </c>
      <c r="S86" s="81" t="s">
        <v>106</v>
      </c>
      <c r="T86" s="81" t="s">
        <v>107</v>
      </c>
      <c r="U86" s="81" t="s">
        <v>108</v>
      </c>
      <c r="V86" s="17" t="s">
        <v>109</v>
      </c>
    </row>
    <row r="87" spans="1:22" ht="11.25">
      <c r="A87" s="83">
        <v>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82"/>
    </row>
    <row r="88" spans="1:22" ht="11.25">
      <c r="A88" s="83">
        <v>2</v>
      </c>
      <c r="B88" s="16">
        <f>('Summary Data'!B23-('Summary Data'!B7*'Summary Data'!B$40+'Summary Data'!B24*'Summary Data'!B$39)/17*$A88)</f>
        <v>47.81838885218528</v>
      </c>
      <c r="C88" s="16">
        <f>('Summary Data'!C23-('Summary Data'!C7*'Summary Data'!C$40+'Summary Data'!C24*'Summary Data'!C$39)/17*$A88)</f>
        <v>-0.45038310383193164</v>
      </c>
      <c r="D88" s="16">
        <f>('Summary Data'!D23-('Summary Data'!D7*'Summary Data'!D$40+'Summary Data'!D24*'Summary Data'!D$39)/17*$A88)</f>
        <v>-2.113375536497226</v>
      </c>
      <c r="E88" s="16">
        <f>('Summary Data'!E23-('Summary Data'!E7*'Summary Data'!E$40+'Summary Data'!E24*'Summary Data'!E$39)/17*$A88)</f>
        <v>-0.9666666501060839</v>
      </c>
      <c r="F88" s="16">
        <f>('Summary Data'!F23-('Summary Data'!F7*'Summary Data'!F$40+'Summary Data'!F24*'Summary Data'!F$39)/17*$A88)</f>
        <v>-0.7704556596702824</v>
      </c>
      <c r="G88" s="16">
        <f>('Summary Data'!G23-('Summary Data'!G7*'Summary Data'!G$40+'Summary Data'!G24*'Summary Data'!G$39)/17*$A88)</f>
        <v>-1.7427087821951046</v>
      </c>
      <c r="H88" s="16">
        <f>('Summary Data'!H23-('Summary Data'!H7*'Summary Data'!H$40+'Summary Data'!H24*'Summary Data'!H$39)/17*$A88)</f>
        <v>-2.547065476369811</v>
      </c>
      <c r="I88" s="16">
        <f>('Summary Data'!I23-('Summary Data'!I7*'Summary Data'!I$40+'Summary Data'!I24*'Summary Data'!I$39)/17*$A88)</f>
        <v>0.38894645044669895</v>
      </c>
      <c r="J88" s="16">
        <f>('Summary Data'!J23-('Summary Data'!J7*'Summary Data'!J$40+'Summary Data'!J24*'Summary Data'!J$39)/17*$A88)</f>
        <v>0.46113689370514166</v>
      </c>
      <c r="K88" s="16">
        <f>('Summary Data'!K23-('Summary Data'!K7*'Summary Data'!K$40+'Summary Data'!K24*'Summary Data'!K$39)/17*$A88)</f>
        <v>-0.21564334263572482</v>
      </c>
      <c r="L88" s="16">
        <f>('Summary Data'!L23-('Summary Data'!L7*'Summary Data'!L$40+'Summary Data'!L24*'Summary Data'!L$39)/17*$A88)</f>
        <v>0.4221957855523467</v>
      </c>
      <c r="M88" s="16">
        <f>('Summary Data'!M23-('Summary Data'!M7*'Summary Data'!M$40+'Summary Data'!M24*'Summary Data'!M$39)/17*$A88)</f>
        <v>-0.37551678282488477</v>
      </c>
      <c r="N88" s="16">
        <f>('Summary Data'!N23-('Summary Data'!N7*'Summary Data'!N$40+'Summary Data'!N24*'Summary Data'!N$39)/17*$A88)</f>
        <v>-0.6361161498166638</v>
      </c>
      <c r="O88" s="16">
        <f>('Summary Data'!O23-('Summary Data'!O7*'Summary Data'!O$40+'Summary Data'!O24*'Summary Data'!O$39)/17*$A88)</f>
        <v>-0.4736489823984415</v>
      </c>
      <c r="P88" s="16">
        <f>('Summary Data'!P23-('Summary Data'!P7*'Summary Data'!P$40+'Summary Data'!P24*'Summary Data'!P$39)/17*$A88)</f>
        <v>-0.9207119204161984</v>
      </c>
      <c r="Q88" s="16">
        <f>('Summary Data'!Q23-('Summary Data'!Q7*'Summary Data'!Q$40+'Summary Data'!Q24*'Summary Data'!Q$39)/17*$A88)</f>
        <v>-2.751804723189688</v>
      </c>
      <c r="R88" s="16">
        <f>('Summary Data'!R23-('Summary Data'!R7*'Summary Data'!R$40+'Summary Data'!R24*'Summary Data'!R$39)/17*$A88)</f>
        <v>-3.0943098140892014</v>
      </c>
      <c r="S88" s="16">
        <f>('Summary Data'!S23-('Summary Data'!S7*'Summary Data'!S$40+'Summary Data'!S24*'Summary Data'!S$39)/17*$A88)</f>
        <v>-2.5731703055102533</v>
      </c>
      <c r="T88" s="16">
        <f>('Summary Data'!T23-('Summary Data'!T7*'Summary Data'!T$40+'Summary Data'!T24*'Summary Data'!T$39)/17*$A88)</f>
        <v>-1.453105372898962</v>
      </c>
      <c r="U88" s="16">
        <f>('Summary Data'!U23-('Summary Data'!U7*'Summary Data'!U$40+'Summary Data'!U24*'Summary Data'!U$39)/17*$A88)</f>
        <v>0.7941432220694546</v>
      </c>
      <c r="V88" s="82">
        <f>'Summary Data'!V23</f>
        <v>0</v>
      </c>
    </row>
    <row r="89" spans="1:22" ht="11.25">
      <c r="A89" s="83">
        <v>3</v>
      </c>
      <c r="B89" s="16">
        <f>('Summary Data'!B24-('Summary Data'!B8*'Summary Data'!B$40+'Summary Data'!B25*'Summary Data'!B$39)/17*$A89)</f>
        <v>21.57299475403755</v>
      </c>
      <c r="C89" s="16">
        <f>('Summary Data'!C24-('Summary Data'!C8*'Summary Data'!C$40+'Summary Data'!C25*'Summary Data'!C$39)/17*$A89)</f>
        <v>0.2305994739793965</v>
      </c>
      <c r="D89" s="16">
        <f>('Summary Data'!D24-('Summary Data'!D8*'Summary Data'!D$40+'Summary Data'!D25*'Summary Data'!D$39)/17*$A89)</f>
        <v>0.09066055340582313</v>
      </c>
      <c r="E89" s="16">
        <f>('Summary Data'!E24-('Summary Data'!E8*'Summary Data'!E$40+'Summary Data'!E25*'Summary Data'!E$39)/17*$A89)</f>
        <v>0.3150329771379369</v>
      </c>
      <c r="F89" s="16">
        <f>('Summary Data'!F24-('Summary Data'!F8*'Summary Data'!F$40+'Summary Data'!F25*'Summary Data'!F$39)/17*$A89)</f>
        <v>-0.24905684711843318</v>
      </c>
      <c r="G89" s="16">
        <f>('Summary Data'!G24-('Summary Data'!G8*'Summary Data'!G$40+'Summary Data'!G25*'Summary Data'!G$39)/17*$A89)</f>
        <v>-0.08505921577458962</v>
      </c>
      <c r="H89" s="16">
        <f>('Summary Data'!H24-('Summary Data'!H8*'Summary Data'!H$40+'Summary Data'!H25*'Summary Data'!H$39)/17*$A89)</f>
        <v>0.04777936140137226</v>
      </c>
      <c r="I89" s="16">
        <f>('Summary Data'!I24-('Summary Data'!I8*'Summary Data'!I$40+'Summary Data'!I25*'Summary Data'!I$39)/17*$A89)</f>
        <v>0.09242637569824232</v>
      </c>
      <c r="J89" s="16">
        <f>('Summary Data'!J24-('Summary Data'!J8*'Summary Data'!J$40+'Summary Data'!J25*'Summary Data'!J$39)/17*$A89)</f>
        <v>-0.4450038253922614</v>
      </c>
      <c r="K89" s="16">
        <f>('Summary Data'!K24-('Summary Data'!K8*'Summary Data'!K$40+'Summary Data'!K25*'Summary Data'!K$39)/17*$A89)</f>
        <v>0.5255730681802062</v>
      </c>
      <c r="L89" s="16">
        <f>('Summary Data'!L24-('Summary Data'!L8*'Summary Data'!L$40+'Summary Data'!L25*'Summary Data'!L$39)/17*$A89)</f>
        <v>0.4204732112747881</v>
      </c>
      <c r="M89" s="16">
        <f>('Summary Data'!M24-('Summary Data'!M8*'Summary Data'!M$40+'Summary Data'!M25*'Summary Data'!M$39)/17*$A89)</f>
        <v>-0.2087354650230099</v>
      </c>
      <c r="N89" s="16">
        <f>('Summary Data'!N24-('Summary Data'!N8*'Summary Data'!N$40+'Summary Data'!N25*'Summary Data'!N$39)/17*$A89)</f>
        <v>-0.18755765852101142</v>
      </c>
      <c r="O89" s="16">
        <f>('Summary Data'!O24-('Summary Data'!O8*'Summary Data'!O$40+'Summary Data'!O25*'Summary Data'!O$39)/17*$A89)</f>
        <v>0.1504733513362213</v>
      </c>
      <c r="P89" s="16">
        <f>('Summary Data'!P24-('Summary Data'!P8*'Summary Data'!P$40+'Summary Data'!P25*'Summary Data'!P$39)/17*$A89)</f>
        <v>0.5435837852783362</v>
      </c>
      <c r="Q89" s="16">
        <f>('Summary Data'!Q24-('Summary Data'!Q8*'Summary Data'!Q$40+'Summary Data'!Q25*'Summary Data'!Q$39)/17*$A89)</f>
        <v>-0.06496065686746931</v>
      </c>
      <c r="R89" s="16">
        <f>('Summary Data'!R24-('Summary Data'!R8*'Summary Data'!R$40+'Summary Data'!R25*'Summary Data'!R$39)/17*$A89)</f>
        <v>0.025747063655478124</v>
      </c>
      <c r="S89" s="16">
        <f>('Summary Data'!S24-('Summary Data'!S8*'Summary Data'!S$40+'Summary Data'!S25*'Summary Data'!S$39)/17*$A89)</f>
        <v>-0.3069965859760074</v>
      </c>
      <c r="T89" s="16">
        <f>('Summary Data'!T24-('Summary Data'!T8*'Summary Data'!T$40+'Summary Data'!T25*'Summary Data'!T$39)/17*$A89)</f>
        <v>-0.49340610999355705</v>
      </c>
      <c r="U89" s="16">
        <f>('Summary Data'!U24-('Summary Data'!U8*'Summary Data'!U$40+'Summary Data'!U25*'Summary Data'!U$39)/17*$A89)</f>
        <v>-0.14675009609171494</v>
      </c>
      <c r="V89" s="82">
        <f>'Summary Data'!V24</f>
        <v>0</v>
      </c>
    </row>
    <row r="90" spans="1:22" ht="11.25">
      <c r="A90" s="83">
        <v>4</v>
      </c>
      <c r="B90" s="16">
        <f>('Summary Data'!B25-('Summary Data'!B9*'Summary Data'!B$40+'Summary Data'!B26*'Summary Data'!B$39)/17*$A90)</f>
        <v>-11.155224615745576</v>
      </c>
      <c r="C90" s="16">
        <f>('Summary Data'!C25-('Summary Data'!C9*'Summary Data'!C$40+'Summary Data'!C26*'Summary Data'!C$39)/17*$A90)</f>
        <v>-0.823550944397837</v>
      </c>
      <c r="D90" s="16">
        <f>('Summary Data'!D25-('Summary Data'!D9*'Summary Data'!D$40+'Summary Data'!D26*'Summary Data'!D$39)/17*$A90)</f>
        <v>-0.7778269017937885</v>
      </c>
      <c r="E90" s="16">
        <f>('Summary Data'!E25-('Summary Data'!E9*'Summary Data'!E$40+'Summary Data'!E26*'Summary Data'!E$39)/17*$A90)</f>
        <v>-0.5766101818139346</v>
      </c>
      <c r="F90" s="16">
        <f>('Summary Data'!F25-('Summary Data'!F9*'Summary Data'!F$40+'Summary Data'!F26*'Summary Data'!F$39)/17*$A90)</f>
        <v>-0.9804594107444092</v>
      </c>
      <c r="G90" s="16">
        <f>('Summary Data'!G25-('Summary Data'!G9*'Summary Data'!G$40+'Summary Data'!G26*'Summary Data'!G$39)/17*$A90)</f>
        <v>-0.9476506518000058</v>
      </c>
      <c r="H90" s="16">
        <f>('Summary Data'!H25-('Summary Data'!H9*'Summary Data'!H$40+'Summary Data'!H26*'Summary Data'!H$39)/17*$A90)</f>
        <v>-0.888253875963961</v>
      </c>
      <c r="I90" s="16">
        <f>('Summary Data'!I25-('Summary Data'!I9*'Summary Data'!I$40+'Summary Data'!I26*'Summary Data'!I$39)/17*$A90)</f>
        <v>-0.9654766849062504</v>
      </c>
      <c r="J90" s="16">
        <f>('Summary Data'!J25-('Summary Data'!J9*'Summary Data'!J$40+'Summary Data'!J26*'Summary Data'!J$39)/17*$A90)</f>
        <v>-1.1402934548133106</v>
      </c>
      <c r="K90" s="16">
        <f>('Summary Data'!K25-('Summary Data'!K9*'Summary Data'!K$40+'Summary Data'!K26*'Summary Data'!K$39)/17*$A90)</f>
        <v>-0.6829692980848182</v>
      </c>
      <c r="L90" s="16">
        <f>('Summary Data'!L25-('Summary Data'!L9*'Summary Data'!L$40+'Summary Data'!L26*'Summary Data'!L$39)/17*$A90)</f>
        <v>-0.7354507296850656</v>
      </c>
      <c r="M90" s="16">
        <f>('Summary Data'!M25-('Summary Data'!M9*'Summary Data'!M$40+'Summary Data'!M26*'Summary Data'!M$39)/17*$A90)</f>
        <v>-0.7783932692137219</v>
      </c>
      <c r="N90" s="16">
        <f>('Summary Data'!N25-('Summary Data'!N9*'Summary Data'!N$40+'Summary Data'!N26*'Summary Data'!N$39)/17*$A90)</f>
        <v>-0.7276178886916915</v>
      </c>
      <c r="O90" s="16">
        <f>('Summary Data'!O25-('Summary Data'!O9*'Summary Data'!O$40+'Summary Data'!O26*'Summary Data'!O$39)/17*$A90)</f>
        <v>-1.1412402378037834</v>
      </c>
      <c r="P90" s="16">
        <f>('Summary Data'!P25-('Summary Data'!P9*'Summary Data'!P$40+'Summary Data'!P26*'Summary Data'!P$39)/17*$A90)</f>
        <v>-0.9002474937087023</v>
      </c>
      <c r="Q90" s="16">
        <f>('Summary Data'!Q25-('Summary Data'!Q9*'Summary Data'!Q$40+'Summary Data'!Q26*'Summary Data'!Q$39)/17*$A90)</f>
        <v>-0.6554904208925216</v>
      </c>
      <c r="R90" s="16">
        <f>('Summary Data'!R25-('Summary Data'!R9*'Summary Data'!R$40+'Summary Data'!R26*'Summary Data'!R$39)/17*$A90)</f>
        <v>-0.8496110640689009</v>
      </c>
      <c r="S90" s="16">
        <f>('Summary Data'!S25-('Summary Data'!S9*'Summary Data'!S$40+'Summary Data'!S26*'Summary Data'!S$39)/17*$A90)</f>
        <v>-0.3729061723940214</v>
      </c>
      <c r="T90" s="16">
        <f>('Summary Data'!T25-('Summary Data'!T9*'Summary Data'!T$40+'Summary Data'!T26*'Summary Data'!T$39)/17*$A90)</f>
        <v>-0.6102388602030719</v>
      </c>
      <c r="U90" s="16">
        <f>('Summary Data'!U25-('Summary Data'!U9*'Summary Data'!U$40+'Summary Data'!U26*'Summary Data'!U$39)/17*$A90)</f>
        <v>-0.6213960541702895</v>
      </c>
      <c r="V90" s="82">
        <f>'Summary Data'!V25</f>
        <v>0</v>
      </c>
    </row>
    <row r="91" spans="1:22" ht="11.25">
      <c r="A91" s="83">
        <v>5</v>
      </c>
      <c r="B91" s="16">
        <f>('Summary Data'!B26-('Summary Data'!B10*'Summary Data'!B$40+'Summary Data'!B27*'Summary Data'!B$39)/17*$A91)</f>
        <v>-10.589203035028028</v>
      </c>
      <c r="C91" s="16">
        <f>('Summary Data'!C26-('Summary Data'!C10*'Summary Data'!C$40+'Summary Data'!C27*'Summary Data'!C$39)/17*$A91)</f>
        <v>-0.136898727742069</v>
      </c>
      <c r="D91" s="16">
        <f>('Summary Data'!D26-('Summary Data'!D10*'Summary Data'!D$40+'Summary Data'!D27*'Summary Data'!D$39)/17*$A91)</f>
        <v>-0.03920263032674937</v>
      </c>
      <c r="E91" s="16">
        <f>('Summary Data'!E26-('Summary Data'!E10*'Summary Data'!E$40+'Summary Data'!E27*'Summary Data'!E$39)/17*$A91)</f>
        <v>-0.19961863854476333</v>
      </c>
      <c r="F91" s="16">
        <f>('Summary Data'!F26-('Summary Data'!F10*'Summary Data'!F$40+'Summary Data'!F27*'Summary Data'!F$39)/17*$A91)</f>
        <v>-0.01092119313638756</v>
      </c>
      <c r="G91" s="16">
        <f>('Summary Data'!G26-('Summary Data'!G10*'Summary Data'!G$40+'Summary Data'!G27*'Summary Data'!G$39)/17*$A91)</f>
        <v>0.006822345863749082</v>
      </c>
      <c r="H91" s="16">
        <f>('Summary Data'!H26-('Summary Data'!H10*'Summary Data'!H$40+'Summary Data'!H27*'Summary Data'!H$39)/17*$A91)</f>
        <v>0.03332752115918216</v>
      </c>
      <c r="I91" s="16">
        <f>('Summary Data'!I26-('Summary Data'!I10*'Summary Data'!I$40+'Summary Data'!I27*'Summary Data'!I$39)/17*$A91)</f>
        <v>0.05223078000298209</v>
      </c>
      <c r="J91" s="16">
        <f>('Summary Data'!J26-('Summary Data'!J10*'Summary Data'!J$40+'Summary Data'!J27*'Summary Data'!J$39)/17*$A91)</f>
        <v>-0.07796631451585255</v>
      </c>
      <c r="K91" s="16">
        <f>('Summary Data'!K26-('Summary Data'!K10*'Summary Data'!K$40+'Summary Data'!K27*'Summary Data'!K$39)/17*$A91)</f>
        <v>0.07423622200442137</v>
      </c>
      <c r="L91" s="16">
        <f>('Summary Data'!L26-('Summary Data'!L10*'Summary Data'!L$40+'Summary Data'!L27*'Summary Data'!L$39)/17*$A91)</f>
        <v>-0.02928493858345459</v>
      </c>
      <c r="M91" s="16">
        <f>('Summary Data'!M26-('Summary Data'!M10*'Summary Data'!M$40+'Summary Data'!M27*'Summary Data'!M$39)/17*$A91)</f>
        <v>-0.16763895478218319</v>
      </c>
      <c r="N91" s="16">
        <f>('Summary Data'!N26-('Summary Data'!N10*'Summary Data'!N$40+'Summary Data'!N27*'Summary Data'!N$39)/17*$A91)</f>
        <v>-0.10845469106512552</v>
      </c>
      <c r="O91" s="16">
        <f>('Summary Data'!O26-('Summary Data'!O10*'Summary Data'!O$40+'Summary Data'!O27*'Summary Data'!O$39)/17*$A91)</f>
        <v>0.1393825238103809</v>
      </c>
      <c r="P91" s="16">
        <f>('Summary Data'!P26-('Summary Data'!P10*'Summary Data'!P$40+'Summary Data'!P27*'Summary Data'!P$39)/17*$A91)</f>
        <v>0.08546543405432884</v>
      </c>
      <c r="Q91" s="16">
        <f>('Summary Data'!Q26-('Summary Data'!Q10*'Summary Data'!Q$40+'Summary Data'!Q27*'Summary Data'!Q$39)/17*$A91)</f>
        <v>0.060266821711379676</v>
      </c>
      <c r="R91" s="16">
        <f>('Summary Data'!R26-('Summary Data'!R10*'Summary Data'!R$40+'Summary Data'!R27*'Summary Data'!R$39)/17*$A91)</f>
        <v>0.07139639153842002</v>
      </c>
      <c r="S91" s="16">
        <f>('Summary Data'!S26-('Summary Data'!S10*'Summary Data'!S$40+'Summary Data'!S27*'Summary Data'!S$39)/17*$A91)</f>
        <v>0.13083498133503385</v>
      </c>
      <c r="T91" s="16">
        <f>('Summary Data'!T26-('Summary Data'!T10*'Summary Data'!T$40+'Summary Data'!T27*'Summary Data'!T$39)/17*$A91)</f>
        <v>0.14026965125436813</v>
      </c>
      <c r="U91" s="16">
        <f>('Summary Data'!U26-('Summary Data'!U10*'Summary Data'!U$40+'Summary Data'!U27*'Summary Data'!U$39)/17*$A91)</f>
        <v>0.396872717763843</v>
      </c>
      <c r="V91" s="82">
        <f>'Summary Data'!V26</f>
        <v>0</v>
      </c>
    </row>
    <row r="92" spans="1:22" ht="11.25">
      <c r="A92" s="83">
        <v>6</v>
      </c>
      <c r="B92" s="16">
        <f>('Summary Data'!B27-('Summary Data'!B11*'Summary Data'!B$40+'Summary Data'!B28*'Summary Data'!B$39)/17*$A92)</f>
        <v>2.2518094926091345</v>
      </c>
      <c r="C92" s="16">
        <f>('Summary Data'!C27-('Summary Data'!C11*'Summary Data'!C$40+'Summary Data'!C28*'Summary Data'!C$39)/17*$A92)</f>
        <v>0.01757114213399225</v>
      </c>
      <c r="D92" s="16">
        <f>('Summary Data'!D27-('Summary Data'!D11*'Summary Data'!D$40+'Summary Data'!D28*'Summary Data'!D$39)/17*$A92)</f>
        <v>-0.13014228754586957</v>
      </c>
      <c r="E92" s="16">
        <f>('Summary Data'!E27-('Summary Data'!E11*'Summary Data'!E$40+'Summary Data'!E28*'Summary Data'!E$39)/17*$A92)</f>
        <v>-0.04508414569126501</v>
      </c>
      <c r="F92" s="16">
        <f>('Summary Data'!F27-('Summary Data'!F11*'Summary Data'!F$40+'Summary Data'!F28*'Summary Data'!F$39)/17*$A92)</f>
        <v>0.009565016421286696</v>
      </c>
      <c r="G92" s="16">
        <f>('Summary Data'!G27-('Summary Data'!G11*'Summary Data'!G$40+'Summary Data'!G28*'Summary Data'!G$39)/17*$A92)</f>
        <v>-0.10620901701276053</v>
      </c>
      <c r="H92" s="16">
        <f>('Summary Data'!H27-('Summary Data'!H11*'Summary Data'!H$40+'Summary Data'!H28*'Summary Data'!H$39)/17*$A92)</f>
        <v>-0.24586089674053185</v>
      </c>
      <c r="I92" s="16">
        <f>('Summary Data'!I27-('Summary Data'!I11*'Summary Data'!I$40+'Summary Data'!I28*'Summary Data'!I$39)/17*$A92)</f>
        <v>-0.10861706154522226</v>
      </c>
      <c r="J92" s="16">
        <f>('Summary Data'!J27-('Summary Data'!J11*'Summary Data'!J$40+'Summary Data'!J28*'Summary Data'!J$39)/17*$A92)</f>
        <v>-0.134996932071947</v>
      </c>
      <c r="K92" s="16">
        <f>('Summary Data'!K27-('Summary Data'!K11*'Summary Data'!K$40+'Summary Data'!K28*'Summary Data'!K$39)/17*$A92)</f>
        <v>-0.13311845978338888</v>
      </c>
      <c r="L92" s="16">
        <f>('Summary Data'!L27-('Summary Data'!L11*'Summary Data'!L$40+'Summary Data'!L28*'Summary Data'!L$39)/17*$A92)</f>
        <v>0.0354253883807005</v>
      </c>
      <c r="M92" s="16">
        <f>('Summary Data'!M27-('Summary Data'!M11*'Summary Data'!M$40+'Summary Data'!M28*'Summary Data'!M$39)/17*$A92)</f>
        <v>-0.004150276684984855</v>
      </c>
      <c r="N92" s="16">
        <f>('Summary Data'!N27-('Summary Data'!N11*'Summary Data'!N$40+'Summary Data'!N28*'Summary Data'!N$39)/17*$A92)</f>
        <v>-0.03379868377836796</v>
      </c>
      <c r="O92" s="16">
        <f>('Summary Data'!O27-('Summary Data'!O11*'Summary Data'!O$40+'Summary Data'!O28*'Summary Data'!O$39)/17*$A92)</f>
        <v>0.036192192245548246</v>
      </c>
      <c r="P92" s="16">
        <f>('Summary Data'!P27-('Summary Data'!P11*'Summary Data'!P$40+'Summary Data'!P28*'Summary Data'!P$39)/17*$A92)</f>
        <v>-0.019441193415139155</v>
      </c>
      <c r="Q92" s="16">
        <f>('Summary Data'!Q27-('Summary Data'!Q11*'Summary Data'!Q$40+'Summary Data'!Q28*'Summary Data'!Q$39)/17*$A92)</f>
        <v>-0.137021095337986</v>
      </c>
      <c r="R92" s="16">
        <f>('Summary Data'!R27-('Summary Data'!R11*'Summary Data'!R$40+'Summary Data'!R28*'Summary Data'!R$39)/17*$A92)</f>
        <v>-0.2006255255631863</v>
      </c>
      <c r="S92" s="16">
        <f>('Summary Data'!S27-('Summary Data'!S11*'Summary Data'!S$40+'Summary Data'!S28*'Summary Data'!S$39)/17*$A92)</f>
        <v>-0.26135654871857394</v>
      </c>
      <c r="T92" s="16">
        <f>('Summary Data'!T27-('Summary Data'!T11*'Summary Data'!T$40+'Summary Data'!T28*'Summary Data'!T$39)/17*$A92)</f>
        <v>-0.009587078132543517</v>
      </c>
      <c r="U92" s="16">
        <f>('Summary Data'!U27-('Summary Data'!U11*'Summary Data'!U$40+'Summary Data'!U28*'Summary Data'!U$39)/17*$A92)</f>
        <v>0.030202968193462756</v>
      </c>
      <c r="V92" s="82">
        <f>'Summary Data'!V27</f>
        <v>0</v>
      </c>
    </row>
    <row r="93" spans="1:22" ht="11.25">
      <c r="A93" s="83">
        <v>7</v>
      </c>
      <c r="B93" s="16">
        <f>('Summary Data'!B28-('Summary Data'!B12*'Summary Data'!B$40+'Summary Data'!B29*'Summary Data'!B$39)/17*$A93)</f>
        <v>1.6114130544517324</v>
      </c>
      <c r="C93" s="16">
        <f>('Summary Data'!C28-('Summary Data'!C12*'Summary Data'!C$40+'Summary Data'!C29*'Summary Data'!C$39)/17*$A93)</f>
        <v>-0.0249223930977873</v>
      </c>
      <c r="D93" s="16">
        <f>('Summary Data'!D28-('Summary Data'!D12*'Summary Data'!D$40+'Summary Data'!D29*'Summary Data'!D$39)/17*$A93)</f>
        <v>0.004820355562967624</v>
      </c>
      <c r="E93" s="16">
        <f>('Summary Data'!E28-('Summary Data'!E12*'Summary Data'!E$40+'Summary Data'!E29*'Summary Data'!E$39)/17*$A93)</f>
        <v>0.046247983213214425</v>
      </c>
      <c r="F93" s="16">
        <f>('Summary Data'!F28-('Summary Data'!F12*'Summary Data'!F$40+'Summary Data'!F29*'Summary Data'!F$39)/17*$A93)</f>
        <v>0.0684548611250877</v>
      </c>
      <c r="G93" s="16">
        <f>('Summary Data'!G28-('Summary Data'!G12*'Summary Data'!G$40+'Summary Data'!G29*'Summary Data'!G$39)/17*$A93)</f>
        <v>-0.042570522359291096</v>
      </c>
      <c r="H93" s="16">
        <f>('Summary Data'!H28-('Summary Data'!H12*'Summary Data'!H$40+'Summary Data'!H29*'Summary Data'!H$39)/17*$A93)</f>
        <v>0.00015443211573621524</v>
      </c>
      <c r="I93" s="16">
        <f>('Summary Data'!I28-('Summary Data'!I12*'Summary Data'!I$40+'Summary Data'!I29*'Summary Data'!I$39)/17*$A93)</f>
        <v>0.041479904490356684</v>
      </c>
      <c r="J93" s="16">
        <f>('Summary Data'!J28-('Summary Data'!J12*'Summary Data'!J$40+'Summary Data'!J29*'Summary Data'!J$39)/17*$A93)</f>
        <v>0.028476488355482887</v>
      </c>
      <c r="K93" s="16">
        <f>('Summary Data'!K28-('Summary Data'!K12*'Summary Data'!K$40+'Summary Data'!K29*'Summary Data'!K$39)/17*$A93)</f>
        <v>0.05044999535855476</v>
      </c>
      <c r="L93" s="16">
        <f>('Summary Data'!L28-('Summary Data'!L12*'Summary Data'!L$40+'Summary Data'!L29*'Summary Data'!L$39)/17*$A93)</f>
        <v>0.028657327117376084</v>
      </c>
      <c r="M93" s="16">
        <f>('Summary Data'!M28-('Summary Data'!M12*'Summary Data'!M$40+'Summary Data'!M29*'Summary Data'!M$39)/17*$A93)</f>
        <v>-0.04500632189843682</v>
      </c>
      <c r="N93" s="16">
        <f>('Summary Data'!N28-('Summary Data'!N12*'Summary Data'!N$40+'Summary Data'!N29*'Summary Data'!N$39)/17*$A93)</f>
        <v>-0.005597046449114395</v>
      </c>
      <c r="O93" s="16">
        <f>('Summary Data'!O28-('Summary Data'!O12*'Summary Data'!O$40+'Summary Data'!O29*'Summary Data'!O$39)/17*$A93)</f>
        <v>0.0038167067665089084</v>
      </c>
      <c r="P93" s="16">
        <f>('Summary Data'!P28-('Summary Data'!P12*'Summary Data'!P$40+'Summary Data'!P29*'Summary Data'!P$39)/17*$A93)</f>
        <v>-0.028736494882326435</v>
      </c>
      <c r="Q93" s="16">
        <f>('Summary Data'!Q28-('Summary Data'!Q12*'Summary Data'!Q$40+'Summary Data'!Q29*'Summary Data'!Q$39)/17*$A93)</f>
        <v>-0.04327100256051738</v>
      </c>
      <c r="R93" s="16">
        <f>('Summary Data'!R28-('Summary Data'!R12*'Summary Data'!R$40+'Summary Data'!R29*'Summary Data'!R$39)/17*$A93)</f>
        <v>0.11487293263834225</v>
      </c>
      <c r="S93" s="16">
        <f>('Summary Data'!S28-('Summary Data'!S12*'Summary Data'!S$40+'Summary Data'!S29*'Summary Data'!S$39)/17*$A93)</f>
        <v>0.07464897833660888</v>
      </c>
      <c r="T93" s="16">
        <f>('Summary Data'!T28-('Summary Data'!T12*'Summary Data'!T$40+'Summary Data'!T29*'Summary Data'!T$39)/17*$A93)</f>
        <v>-0.035542248994479386</v>
      </c>
      <c r="U93" s="16">
        <f>('Summary Data'!U28-('Summary Data'!U12*'Summary Data'!U$40+'Summary Data'!U29*'Summary Data'!U$39)/17*$A93)</f>
        <v>-0.13638891652074475</v>
      </c>
      <c r="V93" s="82">
        <f>'Summary Data'!V28</f>
        <v>0</v>
      </c>
    </row>
    <row r="94" spans="1:22" ht="11.25">
      <c r="A94" s="83">
        <v>8</v>
      </c>
      <c r="B94" s="16">
        <f>('Summary Data'!B29-('Summary Data'!B13*'Summary Data'!B$40+'Summary Data'!B30*'Summary Data'!B$39)/17*$A94)</f>
        <v>0.4048911503981286</v>
      </c>
      <c r="C94" s="16">
        <f>('Summary Data'!C29-('Summary Data'!C13*'Summary Data'!C$40+'Summary Data'!C30*'Summary Data'!C$39)/17*$A94)</f>
        <v>-0.06407352682678162</v>
      </c>
      <c r="D94" s="16">
        <f>('Summary Data'!D29-('Summary Data'!D13*'Summary Data'!D$40+'Summary Data'!D30*'Summary Data'!D$39)/17*$A94)</f>
        <v>-0.02517191955193566</v>
      </c>
      <c r="E94" s="16">
        <f>('Summary Data'!E29-('Summary Data'!E13*'Summary Data'!E$40+'Summary Data'!E30*'Summary Data'!E$39)/17*$A94)</f>
        <v>-0.010956921557273062</v>
      </c>
      <c r="F94" s="16">
        <f>('Summary Data'!F29-('Summary Data'!F13*'Summary Data'!F$40+'Summary Data'!F30*'Summary Data'!F$39)/17*$A94)</f>
        <v>-0.04513896289759072</v>
      </c>
      <c r="G94" s="16">
        <f>('Summary Data'!G29-('Summary Data'!G13*'Summary Data'!G$40+'Summary Data'!G30*'Summary Data'!G$39)/17*$A94)</f>
        <v>-0.03236780162948487</v>
      </c>
      <c r="H94" s="16">
        <f>('Summary Data'!H29-('Summary Data'!H13*'Summary Data'!H$40+'Summary Data'!H30*'Summary Data'!H$39)/17*$A94)</f>
        <v>-0.040320383729202276</v>
      </c>
      <c r="I94" s="16">
        <f>('Summary Data'!I29-('Summary Data'!I13*'Summary Data'!I$40+'Summary Data'!I30*'Summary Data'!I$39)/17*$A94)</f>
        <v>-0.055949322127977645</v>
      </c>
      <c r="J94" s="16">
        <f>('Summary Data'!J29-('Summary Data'!J13*'Summary Data'!J$40+'Summary Data'!J30*'Summary Data'!J$39)/17*$A94)</f>
        <v>-0.06335701683976352</v>
      </c>
      <c r="K94" s="16">
        <f>('Summary Data'!K29-('Summary Data'!K13*'Summary Data'!K$40+'Summary Data'!K30*'Summary Data'!K$39)/17*$A94)</f>
        <v>-0.04592131577919489</v>
      </c>
      <c r="L94" s="16">
        <f>('Summary Data'!L29-('Summary Data'!L13*'Summary Data'!L$40+'Summary Data'!L30*'Summary Data'!L$39)/17*$A94)</f>
        <v>-0.045192172625474876</v>
      </c>
      <c r="M94" s="16">
        <f>('Summary Data'!M29-('Summary Data'!M13*'Summary Data'!M$40+'Summary Data'!M30*'Summary Data'!M$39)/17*$A94)</f>
        <v>-0.022216206930210335</v>
      </c>
      <c r="N94" s="16">
        <f>('Summary Data'!N29-('Summary Data'!N13*'Summary Data'!N$40+'Summary Data'!N30*'Summary Data'!N$39)/17*$A94)</f>
        <v>-0.04671959242119962</v>
      </c>
      <c r="O94" s="16">
        <f>('Summary Data'!O29-('Summary Data'!O13*'Summary Data'!O$40+'Summary Data'!O30*'Summary Data'!O$39)/17*$A94)</f>
        <v>-0.06335463622842821</v>
      </c>
      <c r="P94" s="16">
        <f>('Summary Data'!P29-('Summary Data'!P13*'Summary Data'!P$40+'Summary Data'!P30*'Summary Data'!P$39)/17*$A94)</f>
        <v>-0.0248083078208784</v>
      </c>
      <c r="Q94" s="16">
        <f>('Summary Data'!Q29-('Summary Data'!Q13*'Summary Data'!Q$40+'Summary Data'!Q30*'Summary Data'!Q$39)/17*$A94)</f>
        <v>-0.034118663898837304</v>
      </c>
      <c r="R94" s="16">
        <f>('Summary Data'!R29-('Summary Data'!R13*'Summary Data'!R$40+'Summary Data'!R30*'Summary Data'!R$39)/17*$A94)</f>
        <v>-0.031645492455893015</v>
      </c>
      <c r="S94" s="16">
        <f>('Summary Data'!S29-('Summary Data'!S13*'Summary Data'!S$40+'Summary Data'!S30*'Summary Data'!S$39)/17*$A94)</f>
        <v>-0.017717369457440006</v>
      </c>
      <c r="T94" s="16">
        <f>('Summary Data'!T29-('Summary Data'!T13*'Summary Data'!T$40+'Summary Data'!T30*'Summary Data'!T$39)/17*$A94)</f>
        <v>-0.030183625830150246</v>
      </c>
      <c r="U94" s="16">
        <f>('Summary Data'!U29-('Summary Data'!U13*'Summary Data'!U$40+'Summary Data'!U30*'Summary Data'!U$39)/17*$A94)</f>
        <v>0.03260956005293945</v>
      </c>
      <c r="V94" s="82">
        <f>'Summary Data'!V29</f>
        <v>0</v>
      </c>
    </row>
    <row r="95" spans="1:22" ht="11.25">
      <c r="A95" s="83">
        <v>9</v>
      </c>
      <c r="B95" s="16">
        <f>('Summary Data'!B30-('Summary Data'!B14*'Summary Data'!B$40+'Summary Data'!B31*'Summary Data'!B$39)/17*$A95)</f>
        <v>-0.7801746244439158</v>
      </c>
      <c r="C95" s="16">
        <f>('Summary Data'!C30-('Summary Data'!C14*'Summary Data'!C$40+'Summary Data'!C31*'Summary Data'!C$39)/17*$A95)</f>
        <v>-0.013152305085132505</v>
      </c>
      <c r="D95" s="16">
        <f>('Summary Data'!D30-('Summary Data'!D14*'Summary Data'!D$40+'Summary Data'!D31*'Summary Data'!D$39)/17*$A95)</f>
        <v>-0.021443545635770004</v>
      </c>
      <c r="E95" s="16">
        <f>('Summary Data'!E30-('Summary Data'!E14*'Summary Data'!E$40+'Summary Data'!E31*'Summary Data'!E$39)/17*$A95)</f>
        <v>0.0036357201371327794</v>
      </c>
      <c r="F95" s="16">
        <f>('Summary Data'!F30-('Summary Data'!F14*'Summary Data'!F$40+'Summary Data'!F31*'Summary Data'!F$39)/17*$A95)</f>
        <v>-0.008272143657848473</v>
      </c>
      <c r="G95" s="16">
        <f>('Summary Data'!G30-('Summary Data'!G14*'Summary Data'!G$40+'Summary Data'!G31*'Summary Data'!G$39)/17*$A95)</f>
        <v>0.04131924372526325</v>
      </c>
      <c r="H95" s="16">
        <f>('Summary Data'!H30-('Summary Data'!H14*'Summary Data'!H$40+'Summary Data'!H31*'Summary Data'!H$39)/17*$A95)</f>
        <v>0.022867876690670266</v>
      </c>
      <c r="I95" s="16">
        <f>('Summary Data'!I30-('Summary Data'!I14*'Summary Data'!I$40+'Summary Data'!I31*'Summary Data'!I$39)/17*$A95)</f>
        <v>0.022052455545459114</v>
      </c>
      <c r="J95" s="16">
        <f>('Summary Data'!J30-('Summary Data'!J14*'Summary Data'!J$40+'Summary Data'!J31*'Summary Data'!J$39)/17*$A95)</f>
        <v>-0.010877492767492544</v>
      </c>
      <c r="K95" s="16">
        <f>('Summary Data'!K30-('Summary Data'!K14*'Summary Data'!K$40+'Summary Data'!K31*'Summary Data'!K$39)/17*$A95)</f>
        <v>0.007624926428214947</v>
      </c>
      <c r="L95" s="16">
        <f>('Summary Data'!L30-('Summary Data'!L14*'Summary Data'!L$40+'Summary Data'!L31*'Summary Data'!L$39)/17*$A95)</f>
        <v>0.018064663654016003</v>
      </c>
      <c r="M95" s="16">
        <f>('Summary Data'!M30-('Summary Data'!M14*'Summary Data'!M$40+'Summary Data'!M31*'Summary Data'!M$39)/17*$A95)</f>
        <v>0.003763498162213101</v>
      </c>
      <c r="N95" s="16">
        <f>('Summary Data'!N30-('Summary Data'!N14*'Summary Data'!N$40+'Summary Data'!N31*'Summary Data'!N$39)/17*$A95)</f>
        <v>-0.006738549472832603</v>
      </c>
      <c r="O95" s="16">
        <f>('Summary Data'!O30-('Summary Data'!O14*'Summary Data'!O$40+'Summary Data'!O31*'Summary Data'!O$39)/17*$A95)</f>
        <v>0.021106074360961513</v>
      </c>
      <c r="P95" s="16">
        <f>('Summary Data'!P30-('Summary Data'!P14*'Summary Data'!P$40+'Summary Data'!P31*'Summary Data'!P$39)/17*$A95)</f>
        <v>0.0267085395280822</v>
      </c>
      <c r="Q95" s="16">
        <f>('Summary Data'!Q30-('Summary Data'!Q14*'Summary Data'!Q$40+'Summary Data'!Q31*'Summary Data'!Q$39)/17*$A95)</f>
        <v>0.004053345608027045</v>
      </c>
      <c r="R95" s="16">
        <f>('Summary Data'!R30-('Summary Data'!R14*'Summary Data'!R$40+'Summary Data'!R31*'Summary Data'!R$39)/17*$A95)</f>
        <v>-0.03188922030564295</v>
      </c>
      <c r="S95" s="16">
        <f>('Summary Data'!S30-('Summary Data'!S14*'Summary Data'!S$40+'Summary Data'!S31*'Summary Data'!S$39)/17*$A95)</f>
        <v>0.003919591903664928</v>
      </c>
      <c r="T95" s="16">
        <f>('Summary Data'!T30-('Summary Data'!T14*'Summary Data'!T$40+'Summary Data'!T31*'Summary Data'!T$39)/17*$A95)</f>
        <v>-0.016859914429464898</v>
      </c>
      <c r="U95" s="16">
        <f>('Summary Data'!U30-('Summary Data'!U14*'Summary Data'!U$40+'Summary Data'!U31*'Summary Data'!U$39)/17*$A95)</f>
        <v>-0.026349382973223364</v>
      </c>
      <c r="V95" s="82">
        <f>'Summary Data'!V30</f>
        <v>0</v>
      </c>
    </row>
    <row r="96" spans="1:22" ht="11.25">
      <c r="A96" s="83">
        <v>10</v>
      </c>
      <c r="B96" s="16">
        <f>('Summary Data'!B31-('Summary Data'!B15*'Summary Data'!B$40+'Summary Data'!B32*'Summary Data'!B$39)/17*$A96)</f>
        <v>-3.469446951953614E-18</v>
      </c>
      <c r="C96" s="16">
        <f>('Summary Data'!C31-('Summary Data'!C15*'Summary Data'!C$40+'Summary Data'!C32*'Summary Data'!C$39)/17*$A96)</f>
        <v>6.938893903907228E-18</v>
      </c>
      <c r="D96" s="16">
        <f>('Summary Data'!D31-('Summary Data'!D15*'Summary Data'!D$40+'Summary Data'!D32*'Summary Data'!D$39)/17*$A96)</f>
        <v>2.7755575615628914E-17</v>
      </c>
      <c r="E96" s="16">
        <f>('Summary Data'!E31-('Summary Data'!E15*'Summary Data'!E$40+'Summary Data'!E32*'Summary Data'!E$39)/17*$A96)</f>
        <v>5.551115123125783E-17</v>
      </c>
      <c r="F96" s="16">
        <f>('Summary Data'!F31-('Summary Data'!F15*'Summary Data'!F$40+'Summary Data'!F32*'Summary Data'!F$39)/17*$A96)</f>
        <v>1.3877787807814457E-17</v>
      </c>
      <c r="G96" s="16">
        <f>('Summary Data'!G31-('Summary Data'!G15*'Summary Data'!G$40+'Summary Data'!G32*'Summary Data'!G$39)/17*$A96)</f>
        <v>-2.7755575615628914E-17</v>
      </c>
      <c r="H96" s="16">
        <f>('Summary Data'!H31-('Summary Data'!H15*'Summary Data'!H$40+'Summary Data'!H32*'Summary Data'!H$39)/17*$A96)</f>
        <v>-1.3877787807814457E-17</v>
      </c>
      <c r="I96" s="16">
        <f>('Summary Data'!I31-('Summary Data'!I15*'Summary Data'!I$40+'Summary Data'!I32*'Summary Data'!I$39)/17*$A96)</f>
        <v>2.7755575615628914E-17</v>
      </c>
      <c r="J96" s="16">
        <f>('Summary Data'!J31-('Summary Data'!J15*'Summary Data'!J$40+'Summary Data'!J32*'Summary Data'!J$39)/17*$A96)</f>
        <v>2.7755575615628914E-17</v>
      </c>
      <c r="K96" s="16">
        <f>('Summary Data'!K31-('Summary Data'!K15*'Summary Data'!K$40+'Summary Data'!K32*'Summary Data'!K$39)/17*$A96)</f>
        <v>-2.7755575615628914E-17</v>
      </c>
      <c r="L96" s="16">
        <f>('Summary Data'!L31-('Summary Data'!L15*'Summary Data'!L$40+'Summary Data'!L32*'Summary Data'!L$39)/17*$A96)</f>
        <v>0</v>
      </c>
      <c r="M96" s="16">
        <f>('Summary Data'!M31-('Summary Data'!M15*'Summary Data'!M$40+'Summary Data'!M32*'Summary Data'!M$39)/17*$A96)</f>
        <v>2.7755575615628914E-17</v>
      </c>
      <c r="N96" s="16">
        <f>('Summary Data'!N31-('Summary Data'!N15*'Summary Data'!N$40+'Summary Data'!N32*'Summary Data'!N$39)/17*$A96)</f>
        <v>0</v>
      </c>
      <c r="O96" s="16">
        <f>('Summary Data'!O31-('Summary Data'!O15*'Summary Data'!O$40+'Summary Data'!O32*'Summary Data'!O$39)/17*$A96)</f>
        <v>2.7755575615628914E-17</v>
      </c>
      <c r="P96" s="16">
        <f>('Summary Data'!P31-('Summary Data'!P15*'Summary Data'!P$40+'Summary Data'!P32*'Summary Data'!P$39)/17*$A96)</f>
        <v>0</v>
      </c>
      <c r="Q96" s="16">
        <f>('Summary Data'!Q31-('Summary Data'!Q15*'Summary Data'!Q$40+'Summary Data'!Q32*'Summary Data'!Q$39)/17*$A96)</f>
        <v>2.7755575615628914E-17</v>
      </c>
      <c r="R96" s="16">
        <f>('Summary Data'!R31-('Summary Data'!R15*'Summary Data'!R$40+'Summary Data'!R32*'Summary Data'!R$39)/17*$A96)</f>
        <v>2.7755575615628914E-17</v>
      </c>
      <c r="S96" s="16">
        <f>('Summary Data'!S31-('Summary Data'!S15*'Summary Data'!S$40+'Summary Data'!S32*'Summary Data'!S$39)/17*$A96)</f>
        <v>-2.7755575615628914E-17</v>
      </c>
      <c r="T96" s="16">
        <f>('Summary Data'!T31-('Summary Data'!T15*'Summary Data'!T$40+'Summary Data'!T32*'Summary Data'!T$39)/17*$A96)</f>
        <v>0</v>
      </c>
      <c r="U96" s="16">
        <f>('Summary Data'!U31-('Summary Data'!U15*'Summary Data'!U$40+'Summary Data'!U32*'Summary Data'!U$39)/17*$A96)</f>
        <v>0</v>
      </c>
      <c r="V96" s="82">
        <f>'Summary Data'!V31</f>
        <v>0</v>
      </c>
    </row>
    <row r="97" spans="1:23" ht="11.25">
      <c r="A97" s="83">
        <v>11</v>
      </c>
      <c r="B97" s="16">
        <f>('Summary Data'!B32-('Summary Data'!B16*'Summary Data'!B$40+'Summary Data'!B33*'Summary Data'!B$39)/17*$A97)</f>
        <v>-0.0692048930606898</v>
      </c>
      <c r="C97" s="16">
        <f>('Summary Data'!C32-('Summary Data'!C16*'Summary Data'!C$40+'Summary Data'!C33*'Summary Data'!C$39)/17*$A97)</f>
        <v>-0.04055124801570458</v>
      </c>
      <c r="D97" s="16">
        <f>('Summary Data'!D32-('Summary Data'!D16*'Summary Data'!D$40+'Summary Data'!D33*'Summary Data'!D$39)/17*$A97)</f>
        <v>-0.037110579354585393</v>
      </c>
      <c r="E97" s="16">
        <f>('Summary Data'!E32-('Summary Data'!E16*'Summary Data'!E$40+'Summary Data'!E33*'Summary Data'!E$39)/17*$A97)</f>
        <v>-0.030010792491975257</v>
      </c>
      <c r="F97" s="16">
        <f>('Summary Data'!F32-('Summary Data'!F16*'Summary Data'!F$40+'Summary Data'!F33*'Summary Data'!F$39)/17*$A97)</f>
        <v>-0.017605206975152672</v>
      </c>
      <c r="G97" s="16">
        <f>('Summary Data'!G32-('Summary Data'!G16*'Summary Data'!G$40+'Summary Data'!G33*'Summary Data'!G$39)/17*$A97)</f>
        <v>-0.03202100688709336</v>
      </c>
      <c r="H97" s="16">
        <f>('Summary Data'!H32-('Summary Data'!H16*'Summary Data'!H$40+'Summary Data'!H33*'Summary Data'!H$39)/17*$A97)</f>
        <v>-0.02274128898672299</v>
      </c>
      <c r="I97" s="16">
        <f>('Summary Data'!I32-('Summary Data'!I16*'Summary Data'!I$40+'Summary Data'!I33*'Summary Data'!I$39)/17*$A97)</f>
        <v>-0.03528548181968978</v>
      </c>
      <c r="J97" s="16">
        <f>('Summary Data'!J32-('Summary Data'!J16*'Summary Data'!J$40+'Summary Data'!J33*'Summary Data'!J$39)/17*$A97)</f>
        <v>-0.026771680939629366</v>
      </c>
      <c r="K97" s="16">
        <f>('Summary Data'!K32-('Summary Data'!K16*'Summary Data'!K$40+'Summary Data'!K33*'Summary Data'!K$39)/17*$A97)</f>
        <v>-0.029717601961805</v>
      </c>
      <c r="L97" s="16">
        <f>('Summary Data'!L32-('Summary Data'!L16*'Summary Data'!L$40+'Summary Data'!L33*'Summary Data'!L$39)/17*$A97)</f>
        <v>-0.02416206711620151</v>
      </c>
      <c r="M97" s="16">
        <f>('Summary Data'!M32-('Summary Data'!M16*'Summary Data'!M$40+'Summary Data'!M33*'Summary Data'!M$39)/17*$A97)</f>
        <v>-0.02946709567691904</v>
      </c>
      <c r="N97" s="16">
        <f>('Summary Data'!N32-('Summary Data'!N16*'Summary Data'!N$40+'Summary Data'!N33*'Summary Data'!N$39)/17*$A97)</f>
        <v>-0.03096458847769333</v>
      </c>
      <c r="O97" s="16">
        <f>('Summary Data'!O32-('Summary Data'!O16*'Summary Data'!O$40+'Summary Data'!O33*'Summary Data'!O$39)/17*$A97)</f>
        <v>-0.03187008760532593</v>
      </c>
      <c r="P97" s="16">
        <f>('Summary Data'!P32-('Summary Data'!P16*'Summary Data'!P$40+'Summary Data'!P33*'Summary Data'!P$39)/17*$A97)</f>
        <v>-0.034725647823429476</v>
      </c>
      <c r="Q97" s="16">
        <f>('Summary Data'!Q32-('Summary Data'!Q16*'Summary Data'!Q$40+'Summary Data'!Q33*'Summary Data'!Q$39)/17*$A97)</f>
        <v>-0.034473982468245366</v>
      </c>
      <c r="R97" s="16">
        <f>('Summary Data'!R32-('Summary Data'!R16*'Summary Data'!R$40+'Summary Data'!R33*'Summary Data'!R$39)/17*$A97)</f>
        <v>-0.020690249569666107</v>
      </c>
      <c r="S97" s="16">
        <f>('Summary Data'!S32-('Summary Data'!S16*'Summary Data'!S$40+'Summary Data'!S33*'Summary Data'!S$39)/17*$A97)</f>
        <v>-0.01626972397770165</v>
      </c>
      <c r="T97" s="16">
        <f>('Summary Data'!T32-('Summary Data'!T16*'Summary Data'!T$40+'Summary Data'!T33*'Summary Data'!T$39)/17*$A97)</f>
        <v>-0.036668889976274585</v>
      </c>
      <c r="U97" s="16">
        <f>('Summary Data'!U32-('Summary Data'!U16*'Summary Data'!U$40+'Summary Data'!U33*'Summary Data'!U$39)/17*$A97)</f>
        <v>-0.007738525990639613</v>
      </c>
      <c r="V97" s="82">
        <f>'Summary Data'!V32</f>
        <v>0</v>
      </c>
      <c r="W97" s="42" t="s">
        <v>90</v>
      </c>
    </row>
    <row r="98" spans="1:23" ht="11.25">
      <c r="A98" s="83">
        <v>12</v>
      </c>
      <c r="B98" s="16">
        <f>('Summary Data'!B33-('Summary Data'!B17*'Summary Data'!B$40+'Summary Data'!B34*'Summary Data'!B$39)/17*$A98)*10</f>
        <v>1.567789420005944</v>
      </c>
      <c r="C98" s="16">
        <f>('Summary Data'!C33-('Summary Data'!C17*'Summary Data'!C$40+'Summary Data'!C34*'Summary Data'!C$39)/17*$A98)*10</f>
        <v>0.09469530124110792</v>
      </c>
      <c r="D98" s="16">
        <f>('Summary Data'!D33-('Summary Data'!D17*'Summary Data'!D$40+'Summary Data'!D34*'Summary Data'!D$39)/17*$A98)*10</f>
        <v>0.12590612497974568</v>
      </c>
      <c r="E98" s="16">
        <f>('Summary Data'!E33-('Summary Data'!E17*'Summary Data'!E$40+'Summary Data'!E34*'Summary Data'!E$39)/17*$A98)*10</f>
        <v>0.15212257580897445</v>
      </c>
      <c r="F98" s="16">
        <f>('Summary Data'!F33-('Summary Data'!F17*'Summary Data'!F$40+'Summary Data'!F34*'Summary Data'!F$39)/17*$A98)*10</f>
        <v>0.1667000595064303</v>
      </c>
      <c r="G98" s="16">
        <f>('Summary Data'!G33-('Summary Data'!G17*'Summary Data'!G$40+'Summary Data'!G34*'Summary Data'!G$39)/17*$A98)*10</f>
        <v>0.15290818302540693</v>
      </c>
      <c r="H98" s="16">
        <f>('Summary Data'!H33-('Summary Data'!H17*'Summary Data'!H$40+'Summary Data'!H34*'Summary Data'!H$39)/17*$A98)*10</f>
        <v>0.0837907034415954</v>
      </c>
      <c r="I98" s="16">
        <f>('Summary Data'!I33-('Summary Data'!I17*'Summary Data'!I$40+'Summary Data'!I34*'Summary Data'!I$39)/17*$A98)*10</f>
        <v>0.121804863976499</v>
      </c>
      <c r="J98" s="16">
        <f>('Summary Data'!J33-('Summary Data'!J17*'Summary Data'!J$40+'Summary Data'!J34*'Summary Data'!J$39)/17*$A98)*10</f>
        <v>0.08287096471868216</v>
      </c>
      <c r="K98" s="16">
        <f>('Summary Data'!K33-('Summary Data'!K17*'Summary Data'!K$40+'Summary Data'!K34*'Summary Data'!K$39)/17*$A98)*10</f>
        <v>0.10073228045082448</v>
      </c>
      <c r="L98" s="16">
        <f>('Summary Data'!L33-('Summary Data'!L17*'Summary Data'!L$40+'Summary Data'!L34*'Summary Data'!L$39)/17*$A98)*10</f>
        <v>0.12057499532950378</v>
      </c>
      <c r="M98" s="16">
        <f>('Summary Data'!M33-('Summary Data'!M17*'Summary Data'!M$40+'Summary Data'!M34*'Summary Data'!M$39)/17*$A98)*10</f>
        <v>0.11806878381630939</v>
      </c>
      <c r="N98" s="16">
        <f>('Summary Data'!N33-('Summary Data'!N17*'Summary Data'!N$40+'Summary Data'!N34*'Summary Data'!N$39)/17*$A98)*10</f>
        <v>0.078614159642591</v>
      </c>
      <c r="O98" s="16">
        <f>('Summary Data'!O33-('Summary Data'!O17*'Summary Data'!O$40+'Summary Data'!O34*'Summary Data'!O$39)/17*$A98)*10</f>
        <v>0.10247867585487257</v>
      </c>
      <c r="P98" s="16">
        <f>('Summary Data'!P33-('Summary Data'!P17*'Summary Data'!P$40+'Summary Data'!P34*'Summary Data'!P$39)/17*$A98)*10</f>
        <v>0.08483158413636276</v>
      </c>
      <c r="Q98" s="16">
        <f>('Summary Data'!Q33-('Summary Data'!Q17*'Summary Data'!Q$40+'Summary Data'!Q34*'Summary Data'!Q$39)/17*$A98)*10</f>
        <v>0.0864346345445331</v>
      </c>
      <c r="R98" s="16">
        <f>('Summary Data'!R33-('Summary Data'!R17*'Summary Data'!R$40+'Summary Data'!R34*'Summary Data'!R$39)/17*$A98)*10</f>
        <v>0.05471011722561165</v>
      </c>
      <c r="S98" s="16">
        <f>('Summary Data'!S33-('Summary Data'!S17*'Summary Data'!S$40+'Summary Data'!S34*'Summary Data'!S$39)/17*$A98)*10</f>
        <v>0.05715590660549715</v>
      </c>
      <c r="T98" s="16">
        <f>('Summary Data'!T33-('Summary Data'!T17*'Summary Data'!T$40+'Summary Data'!T34*'Summary Data'!T$39)/17*$A98)*10</f>
        <v>0.15723305245484798</v>
      </c>
      <c r="U98" s="16">
        <f>('Summary Data'!U33-('Summary Data'!U17*'Summary Data'!U$40+'Summary Data'!U34*'Summary Data'!U$39)/17*$A98)*10</f>
        <v>0.04074571695983707</v>
      </c>
      <c r="V98" s="82">
        <f>'Summary Data'!V33*10</f>
        <v>0</v>
      </c>
      <c r="W98" s="42" t="s">
        <v>90</v>
      </c>
    </row>
    <row r="99" spans="1:23" ht="11.25">
      <c r="A99" s="83">
        <v>13</v>
      </c>
      <c r="B99" s="16">
        <f>('Summary Data'!B34-('Summary Data'!B18*'Summary Data'!B$40+'Summary Data'!B35*'Summary Data'!B$39)/17*$A99)*10</f>
        <v>-0.14060805732815423</v>
      </c>
      <c r="C99" s="16">
        <f>('Summary Data'!C34-('Summary Data'!C18*'Summary Data'!C$40+'Summary Data'!C35*'Summary Data'!C$39)/17*$A99)*10</f>
        <v>-0.030768516741831158</v>
      </c>
      <c r="D99" s="16">
        <f>('Summary Data'!D34-('Summary Data'!D18*'Summary Data'!D$40+'Summary Data'!D35*'Summary Data'!D$39)/17*$A99)*10</f>
        <v>-0.02378400222799087</v>
      </c>
      <c r="E99" s="16">
        <f>('Summary Data'!E34-('Summary Data'!E18*'Summary Data'!E$40+'Summary Data'!E35*'Summary Data'!E$39)/17*$A99)*10</f>
        <v>0.004761578999042931</v>
      </c>
      <c r="F99" s="16">
        <f>('Summary Data'!F34-('Summary Data'!F18*'Summary Data'!F$40+'Summary Data'!F35*'Summary Data'!F$39)/17*$A99)*10</f>
        <v>0.050464187606139306</v>
      </c>
      <c r="G99" s="16">
        <f>('Summary Data'!G34-('Summary Data'!G18*'Summary Data'!G$40+'Summary Data'!G35*'Summary Data'!G$39)/17*$A99)*10</f>
        <v>0.01612895884879361</v>
      </c>
      <c r="H99" s="16">
        <f>('Summary Data'!H34-('Summary Data'!H18*'Summary Data'!H$40+'Summary Data'!H35*'Summary Data'!H$39)/17*$A99)*10</f>
        <v>0.018105667118842095</v>
      </c>
      <c r="I99" s="16">
        <f>('Summary Data'!I34-('Summary Data'!I18*'Summary Data'!I$40+'Summary Data'!I35*'Summary Data'!I$39)/17*$A99)*10</f>
        <v>0.017549026651322037</v>
      </c>
      <c r="J99" s="16">
        <f>('Summary Data'!J34-('Summary Data'!J18*'Summary Data'!J$40+'Summary Data'!J35*'Summary Data'!J$39)/17*$A99)*10</f>
        <v>-0.001154530929353562</v>
      </c>
      <c r="K99" s="16">
        <f>('Summary Data'!K34-('Summary Data'!K18*'Summary Data'!K$40+'Summary Data'!K35*'Summary Data'!K$39)/17*$A99)*10</f>
        <v>0.008061471262363938</v>
      </c>
      <c r="L99" s="16">
        <f>('Summary Data'!L34-('Summary Data'!L18*'Summary Data'!L$40+'Summary Data'!L35*'Summary Data'!L$39)/17*$A99)*10</f>
        <v>-0.004152343732631014</v>
      </c>
      <c r="M99" s="16">
        <f>('Summary Data'!M34-('Summary Data'!M18*'Summary Data'!M$40+'Summary Data'!M35*'Summary Data'!M$39)/17*$A99)*10</f>
        <v>-0.010837694736820312</v>
      </c>
      <c r="N99" s="16">
        <f>('Summary Data'!N34-('Summary Data'!N18*'Summary Data'!N$40+'Summary Data'!N35*'Summary Data'!N$39)/17*$A99)*10</f>
        <v>-0.02452815737000168</v>
      </c>
      <c r="O99" s="16">
        <f>('Summary Data'!O34-('Summary Data'!O18*'Summary Data'!O$40+'Summary Data'!O35*'Summary Data'!O$39)/17*$A99)*10</f>
        <v>0.036788499868105264</v>
      </c>
      <c r="P99" s="16">
        <f>('Summary Data'!P34-('Summary Data'!P18*'Summary Data'!P$40+'Summary Data'!P35*'Summary Data'!P$39)/17*$A99)*10</f>
        <v>0.03597380939552383</v>
      </c>
      <c r="Q99" s="16">
        <f>('Summary Data'!Q34-('Summary Data'!Q18*'Summary Data'!Q$40+'Summary Data'!Q35*'Summary Data'!Q$39)/17*$A99)*10</f>
        <v>-0.011687312790704457</v>
      </c>
      <c r="R99" s="16">
        <f>('Summary Data'!R34-('Summary Data'!R18*'Summary Data'!R$40+'Summary Data'!R35*'Summary Data'!R$39)/17*$A99)*10</f>
        <v>-0.03395130907123172</v>
      </c>
      <c r="S99" s="16">
        <f>('Summary Data'!S34-('Summary Data'!S18*'Summary Data'!S$40+'Summary Data'!S35*'Summary Data'!S$39)/17*$A99)*10</f>
        <v>0.02090927084735718</v>
      </c>
      <c r="T99" s="16">
        <f>('Summary Data'!T34-('Summary Data'!T18*'Summary Data'!T$40+'Summary Data'!T35*'Summary Data'!T$39)/17*$A99)*10</f>
        <v>-0.023974945309324952</v>
      </c>
      <c r="U99" s="16">
        <f>('Summary Data'!U34-('Summary Data'!U18*'Summary Data'!U$40+'Summary Data'!U35*'Summary Data'!U$39)/17*$A99)*10</f>
        <v>0.021636092044763043</v>
      </c>
      <c r="V99" s="82">
        <f>'Summary Data'!V34*10</f>
        <v>0</v>
      </c>
      <c r="W99" s="42" t="s">
        <v>90</v>
      </c>
    </row>
    <row r="100" spans="1:23" ht="11.25">
      <c r="A100" s="83">
        <v>14</v>
      </c>
      <c r="B100" s="16">
        <f>('Summary Data'!B35-('Summary Data'!B19*'Summary Data'!B$40+'Summary Data'!B36*'Summary Data'!B$39)/17*$A100)*10</f>
        <v>-0.2520282790880964</v>
      </c>
      <c r="C100" s="16">
        <f>('Summary Data'!C35-('Summary Data'!C19*'Summary Data'!C$40+'Summary Data'!C36*'Summary Data'!C$39)/17*$A100)*10</f>
        <v>0.01433526912002379</v>
      </c>
      <c r="D100" s="16">
        <f>('Summary Data'!D35-('Summary Data'!D19*'Summary Data'!D$40+'Summary Data'!D36*'Summary Data'!D$39)/17*$A100)*10</f>
        <v>-0.005859298279281295</v>
      </c>
      <c r="E100" s="16">
        <f>('Summary Data'!E35-('Summary Data'!E19*'Summary Data'!E$40+'Summary Data'!E36*'Summary Data'!E$39)/17*$A100)*10</f>
        <v>0.022475659060223578</v>
      </c>
      <c r="F100" s="16">
        <f>('Summary Data'!F35-('Summary Data'!F19*'Summary Data'!F$40+'Summary Data'!F36*'Summary Data'!F$39)/17*$A100)*10</f>
        <v>0.002615568126422569</v>
      </c>
      <c r="G100" s="16">
        <f>('Summary Data'!G35-('Summary Data'!G19*'Summary Data'!G$40+'Summary Data'!G36*'Summary Data'!G$39)/17*$A100)*10</f>
        <v>0.029927772266788583</v>
      </c>
      <c r="H100" s="16">
        <f>('Summary Data'!H35-('Summary Data'!H19*'Summary Data'!H$40+'Summary Data'!H36*'Summary Data'!H$39)/17*$A100)*10</f>
        <v>0.012017507147335897</v>
      </c>
      <c r="I100" s="16">
        <f>('Summary Data'!I35-('Summary Data'!I19*'Summary Data'!I$40+'Summary Data'!I36*'Summary Data'!I$39)/17*$A100)*10</f>
        <v>0.008451882513145735</v>
      </c>
      <c r="J100" s="16">
        <f>('Summary Data'!J35-('Summary Data'!J19*'Summary Data'!J$40+'Summary Data'!J36*'Summary Data'!J$39)/17*$A100)*10</f>
        <v>0.01045423018752236</v>
      </c>
      <c r="K100" s="16">
        <f>('Summary Data'!K35-('Summary Data'!K19*'Summary Data'!K$40+'Summary Data'!K36*'Summary Data'!K$39)/17*$A100)*10</f>
        <v>0.008915867449793748</v>
      </c>
      <c r="L100" s="16">
        <f>('Summary Data'!L35-('Summary Data'!L19*'Summary Data'!L$40+'Summary Data'!L36*'Summary Data'!L$39)/17*$A100)*10</f>
        <v>0.01875281862573904</v>
      </c>
      <c r="M100" s="16">
        <f>('Summary Data'!M35-('Summary Data'!M19*'Summary Data'!M$40+'Summary Data'!M36*'Summary Data'!M$39)/17*$A100)*10</f>
        <v>0.020942656626394482</v>
      </c>
      <c r="N100" s="16">
        <f>('Summary Data'!N35-('Summary Data'!N19*'Summary Data'!N$40+'Summary Data'!N36*'Summary Data'!N$39)/17*$A100)*10</f>
        <v>0.0018657938583577054</v>
      </c>
      <c r="O100" s="16">
        <f>('Summary Data'!O35-('Summary Data'!O19*'Summary Data'!O$40+'Summary Data'!O36*'Summary Data'!O$39)/17*$A100)*10</f>
        <v>0.016079011559750594</v>
      </c>
      <c r="P100" s="16">
        <f>('Summary Data'!P35-('Summary Data'!P19*'Summary Data'!P$40+'Summary Data'!P36*'Summary Data'!P$39)/17*$A100)*10</f>
        <v>0.01878568756795108</v>
      </c>
      <c r="Q100" s="16">
        <f>('Summary Data'!Q35-('Summary Data'!Q19*'Summary Data'!Q$40+'Summary Data'!Q36*'Summary Data'!Q$39)/17*$A100)*10</f>
        <v>0.008721160227183073</v>
      </c>
      <c r="R100" s="16">
        <f>('Summary Data'!R35-('Summary Data'!R19*'Summary Data'!R$40+'Summary Data'!R36*'Summary Data'!R$39)/17*$A100)*10</f>
        <v>0.004599727865189102</v>
      </c>
      <c r="S100" s="16">
        <f>('Summary Data'!S35-('Summary Data'!S19*'Summary Data'!S$40+'Summary Data'!S36*'Summary Data'!S$39)/17*$A100)*10</f>
        <v>0.011296490892297936</v>
      </c>
      <c r="T100" s="16">
        <f>('Summary Data'!T35-('Summary Data'!T19*'Summary Data'!T$40+'Summary Data'!T36*'Summary Data'!T$39)/17*$A100)*10</f>
        <v>-0.006497428938552286</v>
      </c>
      <c r="U100" s="16">
        <f>('Summary Data'!U35-('Summary Data'!U19*'Summary Data'!U$40+'Summary Data'!U36*'Summary Data'!U$39)/17*$A100)*10</f>
        <v>-0.012562700478506127</v>
      </c>
      <c r="V100" s="82">
        <f>'Summary Data'!V35*10</f>
        <v>0</v>
      </c>
      <c r="W100" s="42" t="s">
        <v>90</v>
      </c>
    </row>
    <row r="101" spans="1:23" ht="11.25">
      <c r="A101" s="83">
        <v>15</v>
      </c>
      <c r="B101" s="16">
        <f>('Summary Data'!B36-('Summary Data'!B20*'Summary Data'!B$40+'Summary Data'!B37*'Summary Data'!B$39)/17*$A101)*10</f>
        <v>-0.06044044702663452</v>
      </c>
      <c r="C101" s="16">
        <f>('Summary Data'!C36-('Summary Data'!C20*'Summary Data'!C$40+'Summary Data'!C37*'Summary Data'!C$39)/17*$A101)*10</f>
        <v>-0.07149411570044842</v>
      </c>
      <c r="D101" s="16">
        <f>('Summary Data'!D36-('Summary Data'!D20*'Summary Data'!D$40+'Summary Data'!D37*'Summary Data'!D$39)/17*$A101)*10</f>
        <v>-0.10641019982711554</v>
      </c>
      <c r="E101" s="16">
        <f>('Summary Data'!E36-('Summary Data'!E20*'Summary Data'!E$40+'Summary Data'!E37*'Summary Data'!E$39)/17*$A101)*10</f>
        <v>-0.13390497660868875</v>
      </c>
      <c r="F101" s="16">
        <f>('Summary Data'!F36-('Summary Data'!F20*'Summary Data'!F$40+'Summary Data'!F37*'Summary Data'!F$39)/17*$A101)*10</f>
        <v>-0.12921581751128014</v>
      </c>
      <c r="G101" s="16">
        <f>('Summary Data'!G36-('Summary Data'!G20*'Summary Data'!G$40+'Summary Data'!G37*'Summary Data'!G$39)/17*$A101)*10</f>
        <v>-0.16258613264432614</v>
      </c>
      <c r="H101" s="16">
        <f>('Summary Data'!H36-('Summary Data'!H20*'Summary Data'!H$40+'Summary Data'!H37*'Summary Data'!H$39)/17*$A101)*10</f>
        <v>-0.11459111797366281</v>
      </c>
      <c r="I101" s="16">
        <f>('Summary Data'!I36-('Summary Data'!I20*'Summary Data'!I$40+'Summary Data'!I37*'Summary Data'!I$39)/17*$A101)*10</f>
        <v>-0.14144733019019098</v>
      </c>
      <c r="J101" s="16">
        <f>('Summary Data'!J36-('Summary Data'!J20*'Summary Data'!J$40+'Summary Data'!J37*'Summary Data'!J$39)/17*$A101)*10</f>
        <v>-0.13871381613710573</v>
      </c>
      <c r="K101" s="16">
        <f>('Summary Data'!K36-('Summary Data'!K20*'Summary Data'!K$40+'Summary Data'!K37*'Summary Data'!K$39)/17*$A101)*10</f>
        <v>-0.11351520829990643</v>
      </c>
      <c r="L101" s="16">
        <f>('Summary Data'!L36-('Summary Data'!L20*'Summary Data'!L$40+'Summary Data'!L37*'Summary Data'!L$39)/17*$A101)*10</f>
        <v>-0.11586489420203372</v>
      </c>
      <c r="M101" s="16">
        <f>('Summary Data'!M36-('Summary Data'!M20*'Summary Data'!M$40+'Summary Data'!M37*'Summary Data'!M$39)/17*$A101)*10</f>
        <v>-0.1354804996619322</v>
      </c>
      <c r="N101" s="16">
        <f>('Summary Data'!N36-('Summary Data'!N20*'Summary Data'!N$40+'Summary Data'!N37*'Summary Data'!N$39)/17*$A101)*10</f>
        <v>-0.15104034779941442</v>
      </c>
      <c r="O101" s="16">
        <f>('Summary Data'!O36-('Summary Data'!O20*'Summary Data'!O$40+'Summary Data'!O37*'Summary Data'!O$39)/17*$A101)*10</f>
        <v>-0.16181376673783468</v>
      </c>
      <c r="P101" s="16">
        <f>('Summary Data'!P36-('Summary Data'!P20*'Summary Data'!P$40+'Summary Data'!P37*'Summary Data'!P$39)/17*$A101)*10</f>
        <v>-0.14178123550720784</v>
      </c>
      <c r="Q101" s="16">
        <f>('Summary Data'!Q36-('Summary Data'!Q20*'Summary Data'!Q$40+'Summary Data'!Q37*'Summary Data'!Q$39)/17*$A101)*10</f>
        <v>-0.13545996857810744</v>
      </c>
      <c r="R101" s="16">
        <f>('Summary Data'!R36-('Summary Data'!R20*'Summary Data'!R$40+'Summary Data'!R37*'Summary Data'!R$39)/17*$A101)*10</f>
        <v>-0.08025575937012797</v>
      </c>
      <c r="S101" s="16">
        <f>('Summary Data'!S36-('Summary Data'!S20*'Summary Data'!S$40+'Summary Data'!S37*'Summary Data'!S$39)/17*$A101)*10</f>
        <v>-0.12579647129894958</v>
      </c>
      <c r="T101" s="16">
        <f>('Summary Data'!T36-('Summary Data'!T20*'Summary Data'!T$40+'Summary Data'!T37*'Summary Data'!T$39)/17*$A101)*10</f>
        <v>-0.08676325907721985</v>
      </c>
      <c r="U101" s="16">
        <f>('Summary Data'!U36-('Summary Data'!U20*'Summary Data'!U$40+'Summary Data'!U37*'Summary Data'!U$39)/17*$A101)*10</f>
        <v>-0.029753561260672575</v>
      </c>
      <c r="V101" s="82">
        <f>'Summary Data'!V36*10</f>
        <v>0</v>
      </c>
      <c r="W101" s="42" t="s">
        <v>90</v>
      </c>
    </row>
    <row r="102" spans="1:23" ht="11.25">
      <c r="A102" s="83">
        <v>16</v>
      </c>
      <c r="B102" s="16">
        <f>('Summary Data'!B37-('Summary Data'!B21*'Summary Data'!B$40+'Summary Data'!B38*'Summary Data'!B$39)/17*$A102)*10</f>
        <v>-0.02348592097606242</v>
      </c>
      <c r="C102" s="16">
        <f>('Summary Data'!C37-('Summary Data'!C21*'Summary Data'!C$40+'Summary Data'!C38*'Summary Data'!C$39)/17*$A102)*10</f>
        <v>-0.0011667782691062063</v>
      </c>
      <c r="D102" s="16">
        <f>('Summary Data'!D37-('Summary Data'!D21*'Summary Data'!D$40+'Summary Data'!D38*'Summary Data'!D$39)/17*$A102)*10</f>
        <v>-0.025608944132789226</v>
      </c>
      <c r="E102" s="16">
        <f>('Summary Data'!E37-('Summary Data'!E21*'Summary Data'!E$40+'Summary Data'!E38*'Summary Data'!E$39)/17*$A102)*10</f>
        <v>0.003530717509188444</v>
      </c>
      <c r="F102" s="16">
        <f>('Summary Data'!F37-('Summary Data'!F21*'Summary Data'!F$40+'Summary Data'!F38*'Summary Data'!F$39)/17*$A102)*10</f>
        <v>-0.017697154083331224</v>
      </c>
      <c r="G102" s="16">
        <f>('Summary Data'!G37-('Summary Data'!G21*'Summary Data'!G$40+'Summary Data'!G38*'Summary Data'!G$39)/17*$A102)*10</f>
        <v>-0.015994920699490822</v>
      </c>
      <c r="H102" s="16">
        <f>('Summary Data'!H37-('Summary Data'!H21*'Summary Data'!H$40+'Summary Data'!H38*'Summary Data'!H$39)/17*$A102)*10</f>
        <v>-0.01703846443189003</v>
      </c>
      <c r="I102" s="16">
        <f>('Summary Data'!I37-('Summary Data'!I21*'Summary Data'!I$40+'Summary Data'!I38*'Summary Data'!I$39)/17*$A102)*10</f>
        <v>0.005930343232406106</v>
      </c>
      <c r="J102" s="16">
        <f>('Summary Data'!J37-('Summary Data'!J21*'Summary Data'!J$40+'Summary Data'!J38*'Summary Data'!J$39)/17*$A102)*10</f>
        <v>0.005002580652655707</v>
      </c>
      <c r="K102" s="16">
        <f>('Summary Data'!K37-('Summary Data'!K21*'Summary Data'!K$40+'Summary Data'!K38*'Summary Data'!K$39)/17*$A102)*10</f>
        <v>0.012967831068920084</v>
      </c>
      <c r="L102" s="16">
        <f>('Summary Data'!L37-('Summary Data'!L21*'Summary Data'!L$40+'Summary Data'!L38*'Summary Data'!L$39)/17*$A102)*10</f>
        <v>0.02208643127832803</v>
      </c>
      <c r="M102" s="16">
        <f>('Summary Data'!M37-('Summary Data'!M21*'Summary Data'!M$40+'Summary Data'!M38*'Summary Data'!M$39)/17*$A102)*10</f>
        <v>0.017968823383851668</v>
      </c>
      <c r="N102" s="16">
        <f>('Summary Data'!N37-('Summary Data'!N21*'Summary Data'!N$40+'Summary Data'!N38*'Summary Data'!N$39)/17*$A102)*10</f>
        <v>0.031054478366719304</v>
      </c>
      <c r="O102" s="16">
        <f>('Summary Data'!O37-('Summary Data'!O21*'Summary Data'!O$40+'Summary Data'!O38*'Summary Data'!O$39)/17*$A102)*10</f>
        <v>0.022217940949441663</v>
      </c>
      <c r="P102" s="16">
        <f>('Summary Data'!P37-('Summary Data'!P21*'Summary Data'!P$40+'Summary Data'!P38*'Summary Data'!P$39)/17*$A102)*10</f>
        <v>0.013833055946025491</v>
      </c>
      <c r="Q102" s="16">
        <f>('Summary Data'!Q37-('Summary Data'!Q21*'Summary Data'!Q$40+'Summary Data'!Q38*'Summary Data'!Q$39)/17*$A102)*10</f>
        <v>0.013438399947867455</v>
      </c>
      <c r="R102" s="16">
        <f>('Summary Data'!R37-('Summary Data'!R21*'Summary Data'!R$40+'Summary Data'!R38*'Summary Data'!R$39)/17*$A102)*10</f>
        <v>0.004264125735294819</v>
      </c>
      <c r="S102" s="16">
        <f>('Summary Data'!S37-('Summary Data'!S21*'Summary Data'!S$40+'Summary Data'!S38*'Summary Data'!S$39)/17*$A102)*10</f>
        <v>-0.0049028693232726</v>
      </c>
      <c r="T102" s="16">
        <f>('Summary Data'!T37-('Summary Data'!T21*'Summary Data'!T$40+'Summary Data'!T38*'Summary Data'!T$39)/17*$A102)*10</f>
        <v>-0.019083448082488665</v>
      </c>
      <c r="U102" s="16">
        <f>('Summary Data'!U37-('Summary Data'!U21*'Summary Data'!U$40+'Summary Data'!U38*'Summary Data'!U$39)/17*$A102)*10</f>
        <v>0.01919172467413511</v>
      </c>
      <c r="V102" s="82">
        <f>'Summary Data'!V37*10</f>
        <v>0</v>
      </c>
      <c r="W102" s="42" t="s">
        <v>90</v>
      </c>
    </row>
    <row r="103" spans="1:23" ht="12" thickBot="1">
      <c r="A103" s="84">
        <v>17</v>
      </c>
      <c r="B103" s="18">
        <f>'Summary Data'!B38*10</f>
        <v>-0.03671</v>
      </c>
      <c r="C103" s="18">
        <f>'Summary Data'!C38*10</f>
        <v>0.015403</v>
      </c>
      <c r="D103" s="18">
        <f>'Summary Data'!D38*10</f>
        <v>0.015073</v>
      </c>
      <c r="E103" s="18">
        <f>'Summary Data'!E38*10</f>
        <v>0.014485</v>
      </c>
      <c r="F103" s="18">
        <f>'Summary Data'!F38*10</f>
        <v>-0.011766</v>
      </c>
      <c r="G103" s="18">
        <f>'Summary Data'!G38*10</f>
        <v>0.0011826</v>
      </c>
      <c r="H103" s="18">
        <f>'Summary Data'!H38*10</f>
        <v>-0.010033</v>
      </c>
      <c r="I103" s="18">
        <f>'Summary Data'!I38*10</f>
        <v>0.013904</v>
      </c>
      <c r="J103" s="18">
        <f>'Summary Data'!J38*10</f>
        <v>-0.0010257</v>
      </c>
      <c r="K103" s="18">
        <f>'Summary Data'!K38*10</f>
        <v>0.011289</v>
      </c>
      <c r="L103" s="18">
        <f>'Summary Data'!L38*10</f>
        <v>0.0044798</v>
      </c>
      <c r="M103" s="18">
        <f>'Summary Data'!M38*10</f>
        <v>-0.00073588</v>
      </c>
      <c r="N103" s="18">
        <f>'Summary Data'!N38*10</f>
        <v>-0.0036922</v>
      </c>
      <c r="O103" s="18">
        <f>'Summary Data'!O38*10</f>
        <v>0.003019</v>
      </c>
      <c r="P103" s="18">
        <f>'Summary Data'!P38*10</f>
        <v>-0.011132</v>
      </c>
      <c r="Q103" s="18">
        <f>'Summary Data'!Q38*10</f>
        <v>0.0042451</v>
      </c>
      <c r="R103" s="18">
        <f>'Summary Data'!R38*10</f>
        <v>0.0028274000000000003</v>
      </c>
      <c r="S103" s="18">
        <f>'Summary Data'!S38*10</f>
        <v>-0.0099412</v>
      </c>
      <c r="T103" s="18">
        <f>'Summary Data'!T38*10</f>
        <v>-0.00094708</v>
      </c>
      <c r="U103" s="18">
        <f>'Summary Data'!U38*10</f>
        <v>-0.020569</v>
      </c>
      <c r="V103" s="35">
        <f>'Summary Data'!V38*10</f>
        <v>0</v>
      </c>
      <c r="W103" s="42" t="s">
        <v>90</v>
      </c>
    </row>
    <row r="104" ht="12" thickBot="1"/>
    <row r="105" spans="1:22" ht="11.25">
      <c r="A105" s="127" t="s">
        <v>128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9"/>
    </row>
    <row r="106" spans="1:22" ht="11.25">
      <c r="A106" s="83"/>
      <c r="B106" s="81" t="s">
        <v>85</v>
      </c>
      <c r="C106" s="81" t="s">
        <v>86</v>
      </c>
      <c r="D106" s="81" t="s">
        <v>87</v>
      </c>
      <c r="E106" s="81" t="s">
        <v>88</v>
      </c>
      <c r="F106" s="81" t="s">
        <v>89</v>
      </c>
      <c r="G106" s="81" t="s">
        <v>94</v>
      </c>
      <c r="H106" s="81" t="s">
        <v>95</v>
      </c>
      <c r="I106" s="81" t="s">
        <v>96</v>
      </c>
      <c r="J106" s="81" t="s">
        <v>97</v>
      </c>
      <c r="K106" s="81" t="s">
        <v>98</v>
      </c>
      <c r="L106" s="81" t="s">
        <v>99</v>
      </c>
      <c r="M106" s="81" t="s">
        <v>100</v>
      </c>
      <c r="N106" s="81" t="s">
        <v>101</v>
      </c>
      <c r="O106" s="81" t="s">
        <v>102</v>
      </c>
      <c r="P106" s="81" t="s">
        <v>103</v>
      </c>
      <c r="Q106" s="81" t="s">
        <v>104</v>
      </c>
      <c r="R106" s="81" t="s">
        <v>105</v>
      </c>
      <c r="S106" s="81" t="s">
        <v>106</v>
      </c>
      <c r="T106" s="81" t="s">
        <v>107</v>
      </c>
      <c r="U106" s="81" t="s">
        <v>108</v>
      </c>
      <c r="V106" s="17" t="s">
        <v>109</v>
      </c>
    </row>
    <row r="107" spans="1:22" ht="11.25">
      <c r="A107" s="83">
        <v>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ht="11.25">
      <c r="A108" s="83">
        <v>2</v>
      </c>
      <c r="B108" s="16">
        <f>('Summary Data'!Y6-('Summary Data'!Y7*'Summary Data'!Y$39-'Summary Data'!Y24*'Summary Data'!Y$40)/17*$A108)</f>
        <v>-3.4950068528870757</v>
      </c>
      <c r="C108" s="16">
        <f>('Summary Data'!Z6-('Summary Data'!Z7*'Summary Data'!Z$39-'Summary Data'!Z24*'Summary Data'!Z$40)/17*$A108)</f>
        <v>-0.9218153931853927</v>
      </c>
      <c r="D108" s="16">
        <f>('Summary Data'!AA6-('Summary Data'!AA7*'Summary Data'!AA$39-'Summary Data'!AA24*'Summary Data'!AA$40)/17*$A108)</f>
        <v>-0.47351771809363735</v>
      </c>
      <c r="E108" s="16">
        <f>('Summary Data'!AB6-('Summary Data'!AB7*'Summary Data'!AB$39-'Summary Data'!AB24*'Summary Data'!AB$40)/17*$A108)</f>
        <v>-0.08110325866478221</v>
      </c>
      <c r="F108" s="16">
        <f>('Summary Data'!AC6-('Summary Data'!AC7*'Summary Data'!AC$39-'Summary Data'!AC24*'Summary Data'!AC$40)/17*$A108)</f>
        <v>-0.357985701683785</v>
      </c>
      <c r="G108" s="16">
        <f>('Summary Data'!AD6-('Summary Data'!AD7*'Summary Data'!AD$39-'Summary Data'!AD24*'Summary Data'!AD$40)/17*$A108)</f>
        <v>-1.2468610013668437</v>
      </c>
      <c r="H108" s="16">
        <f>('Summary Data'!AE6-('Summary Data'!AE7*'Summary Data'!AE$39-'Summary Data'!AE24*'Summary Data'!AE$40)/17*$A108)</f>
        <v>-0.9486124449759648</v>
      </c>
      <c r="I108" s="16">
        <f>('Summary Data'!AF6-('Summary Data'!AF7*'Summary Data'!AF$39-'Summary Data'!AF24*'Summary Data'!AF$40)/17*$A108)</f>
        <v>-0.41398701265574883</v>
      </c>
      <c r="J108" s="16">
        <f>('Summary Data'!AG6-('Summary Data'!AG7*'Summary Data'!AG$39-'Summary Data'!AG24*'Summary Data'!AG$40)/17*$A108)</f>
        <v>-0.34339194224813013</v>
      </c>
      <c r="K108" s="16">
        <f>('Summary Data'!AH6-('Summary Data'!AH7*'Summary Data'!AH$39-'Summary Data'!AH24*'Summary Data'!AH$40)/17*$A108)</f>
        <v>-0.51225494440369</v>
      </c>
      <c r="L108" s="16">
        <f>('Summary Data'!AI6-('Summary Data'!AI7*'Summary Data'!AI$39-'Summary Data'!AI24*'Summary Data'!AI$40)/17*$A108)</f>
        <v>0.003896315561345721</v>
      </c>
      <c r="M108" s="16">
        <f>('Summary Data'!AJ6-('Summary Data'!AJ7*'Summary Data'!AJ$39-'Summary Data'!AJ24*'Summary Data'!AJ$40)/17*$A108)</f>
        <v>0.7420773755446517</v>
      </c>
      <c r="N108" s="16">
        <f>('Summary Data'!AK6-('Summary Data'!AK7*'Summary Data'!AK$39-'Summary Data'!AK24*'Summary Data'!AK$40)/17*$A108)</f>
        <v>2.12244173848487</v>
      </c>
      <c r="O108" s="16">
        <f>('Summary Data'!AL6-('Summary Data'!AL7*'Summary Data'!AL$39-'Summary Data'!AL24*'Summary Data'!AL$40)/17*$A108)</f>
        <v>2.129316802775791</v>
      </c>
      <c r="P108" s="16">
        <f>('Summary Data'!AM6-('Summary Data'!AM7*'Summary Data'!AM$39-'Summary Data'!AM24*'Summary Data'!AM$40)/17*$A108)</f>
        <v>0.2062678654701562</v>
      </c>
      <c r="Q108" s="16">
        <f>('Summary Data'!AN6-('Summary Data'!AN7*'Summary Data'!AN$39-'Summary Data'!AN24*'Summary Data'!AN$40)/17*$A108)</f>
        <v>-0.5927873738548134</v>
      </c>
      <c r="R108" s="16">
        <f>('Summary Data'!AO6-('Summary Data'!AO7*'Summary Data'!AO$39-'Summary Data'!AO24*'Summary Data'!AO$40)/17*$A108)</f>
        <v>0.081112536265995</v>
      </c>
      <c r="S108" s="16">
        <f>('Summary Data'!AP6-('Summary Data'!AP7*'Summary Data'!AP$39-'Summary Data'!AP24*'Summary Data'!AP$40)/17*$A108)</f>
        <v>0.03649489887629656</v>
      </c>
      <c r="T108" s="16">
        <f>('Summary Data'!AQ6-('Summary Data'!AQ7*'Summary Data'!AQ$39-'Summary Data'!AQ24*'Summary Data'!AQ$40)/17*$A108)</f>
        <v>-0.6353771257581174</v>
      </c>
      <c r="U108" s="16">
        <f>('Summary Data'!AR6-('Summary Data'!AR7*'Summary Data'!AR$39-'Summary Data'!AR24*'Summary Data'!AR$40)/17*$A108)</f>
        <v>1.0253711868165367</v>
      </c>
      <c r="V108" s="82">
        <f>'Summary Data'!AS6</f>
        <v>0</v>
      </c>
    </row>
    <row r="109" spans="1:22" ht="11.25">
      <c r="A109" s="83">
        <v>3</v>
      </c>
      <c r="B109" s="16">
        <f>('Summary Data'!Y7-('Summary Data'!Y8*'Summary Data'!Y$39-'Summary Data'!Y25*'Summary Data'!Y$40)/17*$A109)</f>
        <v>16.678594527936287</v>
      </c>
      <c r="C109" s="16">
        <f>('Summary Data'!Z7-('Summary Data'!Z8*'Summary Data'!Z$39-'Summary Data'!Z25*'Summary Data'!Z$40)/17*$A109)</f>
        <v>-2.4039710052963414</v>
      </c>
      <c r="D109" s="16">
        <f>('Summary Data'!AA7-('Summary Data'!AA8*'Summary Data'!AA$39-'Summary Data'!AA25*'Summary Data'!AA$40)/17*$A109)</f>
        <v>-2.9983825149964103</v>
      </c>
      <c r="E109" s="16">
        <f>('Summary Data'!AB7-('Summary Data'!AB8*'Summary Data'!AB$39-'Summary Data'!AB25*'Summary Data'!AB$40)/17*$A109)</f>
        <v>-2.4590532417798228</v>
      </c>
      <c r="F109" s="16">
        <f>('Summary Data'!AC7-('Summary Data'!AC8*'Summary Data'!AC$39-'Summary Data'!AC25*'Summary Data'!AC$40)/17*$A109)</f>
        <v>-4.326433118111779</v>
      </c>
      <c r="G109" s="16">
        <f>('Summary Data'!AD7-('Summary Data'!AD8*'Summary Data'!AD$39-'Summary Data'!AD25*'Summary Data'!AD$40)/17*$A109)</f>
        <v>-2.369347479101882</v>
      </c>
      <c r="H109" s="16">
        <f>('Summary Data'!AE7-('Summary Data'!AE8*'Summary Data'!AE$39-'Summary Data'!AE25*'Summary Data'!AE$40)/17*$A109)</f>
        <v>-0.6286818158521437</v>
      </c>
      <c r="I109" s="16">
        <f>('Summary Data'!AF7-('Summary Data'!AF8*'Summary Data'!AF$39-'Summary Data'!AF25*'Summary Data'!AF$40)/17*$A109)</f>
        <v>-2.0323447110960955</v>
      </c>
      <c r="J109" s="16">
        <f>('Summary Data'!AG7-('Summary Data'!AG8*'Summary Data'!AG$39-'Summary Data'!AG25*'Summary Data'!AG$40)/17*$A109)</f>
        <v>-2.830039776030171</v>
      </c>
      <c r="K109" s="16">
        <f>('Summary Data'!AH7-('Summary Data'!AH8*'Summary Data'!AH$39-'Summary Data'!AH25*'Summary Data'!AH$40)/17*$A109)</f>
        <v>-1.7000116889964856</v>
      </c>
      <c r="L109" s="16">
        <f>('Summary Data'!AI7-('Summary Data'!AI8*'Summary Data'!AI$39-'Summary Data'!AI25*'Summary Data'!AI$40)/17*$A109)</f>
        <v>-0.554179949020206</v>
      </c>
      <c r="M109" s="16">
        <f>('Summary Data'!AJ7-('Summary Data'!AJ8*'Summary Data'!AJ$39-'Summary Data'!AJ25*'Summary Data'!AJ$40)/17*$A109)</f>
        <v>-1.4017783092899974</v>
      </c>
      <c r="N109" s="16">
        <f>('Summary Data'!AK7-('Summary Data'!AK8*'Summary Data'!AK$39-'Summary Data'!AK25*'Summary Data'!AK$40)/17*$A109)</f>
        <v>-3.1162106962448304</v>
      </c>
      <c r="O109" s="16">
        <f>('Summary Data'!AL7-('Summary Data'!AL8*'Summary Data'!AL$39-'Summary Data'!AL25*'Summary Data'!AL$40)/17*$A109)</f>
        <v>-2.6192342319298585</v>
      </c>
      <c r="P109" s="16">
        <f>('Summary Data'!AM7-('Summary Data'!AM8*'Summary Data'!AM$39-'Summary Data'!AM25*'Summary Data'!AM$40)/17*$A109)</f>
        <v>-4.438239676270258</v>
      </c>
      <c r="Q109" s="16">
        <f>('Summary Data'!AN7-('Summary Data'!AN8*'Summary Data'!AN$39-'Summary Data'!AN25*'Summary Data'!AN$40)/17*$A109)</f>
        <v>-5.579545045862844</v>
      </c>
      <c r="R109" s="16">
        <f>('Summary Data'!AO7-('Summary Data'!AO8*'Summary Data'!AO$39-'Summary Data'!AO25*'Summary Data'!AO$40)/17*$A109)</f>
        <v>-5.697219404687776</v>
      </c>
      <c r="S109" s="16">
        <f>('Summary Data'!AP7-('Summary Data'!AP8*'Summary Data'!AP$39-'Summary Data'!AP25*'Summary Data'!AP$40)/17*$A109)</f>
        <v>-4.937134940751481</v>
      </c>
      <c r="T109" s="16">
        <f>('Summary Data'!AQ7-('Summary Data'!AQ8*'Summary Data'!AQ$39-'Summary Data'!AQ25*'Summary Data'!AQ$40)/17*$A109)</f>
        <v>-4.200923924083767</v>
      </c>
      <c r="U109" s="16">
        <f>('Summary Data'!AR7-('Summary Data'!AR8*'Summary Data'!AR$39-'Summary Data'!AR25*'Summary Data'!AR$40)/17*$A109)</f>
        <v>-8.549575716149649</v>
      </c>
      <c r="V109" s="82">
        <f>'Summary Data'!AS7</f>
        <v>0</v>
      </c>
    </row>
    <row r="110" spans="1:22" ht="11.25">
      <c r="A110" s="83">
        <v>4</v>
      </c>
      <c r="B110" s="16">
        <f>('Summary Data'!Y8-('Summary Data'!Y9*'Summary Data'!Y$39-'Summary Data'!Y26*'Summary Data'!Y$40)/17*$A110)</f>
        <v>-0.9665419266076803</v>
      </c>
      <c r="C110" s="16">
        <f>('Summary Data'!Z8-('Summary Data'!Z9*'Summary Data'!Z$39-'Summary Data'!Z26*'Summary Data'!Z$40)/17*$A110)</f>
        <v>-0.25519466193363094</v>
      </c>
      <c r="D110" s="16">
        <f>('Summary Data'!AA8-('Summary Data'!AA9*'Summary Data'!AA$39-'Summary Data'!AA26*'Summary Data'!AA$40)/17*$A110)</f>
        <v>-0.05938578113735214</v>
      </c>
      <c r="E110" s="16">
        <f>('Summary Data'!AB8-('Summary Data'!AB9*'Summary Data'!AB$39-'Summary Data'!AB26*'Summary Data'!AB$40)/17*$A110)</f>
        <v>-0.08547524146365505</v>
      </c>
      <c r="F110" s="16">
        <f>('Summary Data'!AC8-('Summary Data'!AC9*'Summary Data'!AC$39-'Summary Data'!AC26*'Summary Data'!AC$40)/17*$A110)</f>
        <v>0.00569498789168239</v>
      </c>
      <c r="G110" s="16">
        <f>('Summary Data'!AD8-('Summary Data'!AD9*'Summary Data'!AD$39-'Summary Data'!AD26*'Summary Data'!AD$40)/17*$A110)</f>
        <v>-0.004283627235135529</v>
      </c>
      <c r="H110" s="16">
        <f>('Summary Data'!AE8-('Summary Data'!AE9*'Summary Data'!AE$39-'Summary Data'!AE26*'Summary Data'!AE$40)/17*$A110)</f>
        <v>0.017738135538101198</v>
      </c>
      <c r="I110" s="16">
        <f>('Summary Data'!AF8-('Summary Data'!AF9*'Summary Data'!AF$39-'Summary Data'!AF26*'Summary Data'!AF$40)/17*$A110)</f>
        <v>-0.0012498578116088275</v>
      </c>
      <c r="J110" s="16">
        <f>('Summary Data'!AG8-('Summary Data'!AG9*'Summary Data'!AG$39-'Summary Data'!AG26*'Summary Data'!AG$40)/17*$A110)</f>
        <v>0.10845476436256123</v>
      </c>
      <c r="K110" s="16">
        <f>('Summary Data'!AH8-('Summary Data'!AH9*'Summary Data'!AH$39-'Summary Data'!AH26*'Summary Data'!AH$40)/17*$A110)</f>
        <v>-0.18832747450867401</v>
      </c>
      <c r="L110" s="16">
        <f>('Summary Data'!AI8-('Summary Data'!AI9*'Summary Data'!AI$39-'Summary Data'!AI26*'Summary Data'!AI$40)/17*$A110)</f>
        <v>-0.29767690198129143</v>
      </c>
      <c r="M110" s="16">
        <f>('Summary Data'!AJ8-('Summary Data'!AJ9*'Summary Data'!AJ$39-'Summary Data'!AJ26*'Summary Data'!AJ$40)/17*$A110)</f>
        <v>-0.11845769868074255</v>
      </c>
      <c r="N110" s="16">
        <f>('Summary Data'!AK8-('Summary Data'!AK9*'Summary Data'!AK$39-'Summary Data'!AK26*'Summary Data'!AK$40)/17*$A110)</f>
        <v>0.19656832829387613</v>
      </c>
      <c r="O110" s="16">
        <f>('Summary Data'!AL8-('Summary Data'!AL9*'Summary Data'!AL$39-'Summary Data'!AL26*'Summary Data'!AL$40)/17*$A110)</f>
        <v>0.20875022286336048</v>
      </c>
      <c r="P110" s="16">
        <f>('Summary Data'!AM8-('Summary Data'!AM9*'Summary Data'!AM$39-'Summary Data'!AM26*'Summary Data'!AM$40)/17*$A110)</f>
        <v>-0.07937308068898617</v>
      </c>
      <c r="Q110" s="16">
        <f>('Summary Data'!AN8-('Summary Data'!AN9*'Summary Data'!AN$39-'Summary Data'!AN26*'Summary Data'!AN$40)/17*$A110)</f>
        <v>-0.3391740770825984</v>
      </c>
      <c r="R110" s="16">
        <f>('Summary Data'!AO8-('Summary Data'!AO9*'Summary Data'!AO$39-'Summary Data'!AO26*'Summary Data'!AO$40)/17*$A110)</f>
        <v>-0.13489429433985872</v>
      </c>
      <c r="S110" s="16">
        <f>('Summary Data'!AP8-('Summary Data'!AP9*'Summary Data'!AP$39-'Summary Data'!AP26*'Summary Data'!AP$40)/17*$A110)</f>
        <v>-0.03614391732737763</v>
      </c>
      <c r="T110" s="16">
        <f>('Summary Data'!AQ8-('Summary Data'!AQ9*'Summary Data'!AQ$39-'Summary Data'!AQ26*'Summary Data'!AQ$40)/17*$A110)</f>
        <v>-0.27692434562966023</v>
      </c>
      <c r="U110" s="16">
        <f>('Summary Data'!AR8-('Summary Data'!AR9*'Summary Data'!AR$39-'Summary Data'!AR26*'Summary Data'!AR$40)/17*$A110)</f>
        <v>0.0324022418795632</v>
      </c>
      <c r="V110" s="82">
        <f>'Summary Data'!AS8</f>
        <v>0</v>
      </c>
    </row>
    <row r="111" spans="1:22" ht="11.25">
      <c r="A111" s="83">
        <v>5</v>
      </c>
      <c r="B111" s="16">
        <f>('Summary Data'!Y9-('Summary Data'!Y10*'Summary Data'!Y$39-'Summary Data'!Y27*'Summary Data'!Y$40)/17*$A111)</f>
        <v>-1.5691011385433655</v>
      </c>
      <c r="C111" s="16">
        <f>('Summary Data'!Z9-('Summary Data'!Z10*'Summary Data'!Z$39-'Summary Data'!Z27*'Summary Data'!Z$40)/17*$A111)</f>
        <v>0.524329520934154</v>
      </c>
      <c r="D111" s="16">
        <f>('Summary Data'!AA9-('Summary Data'!AA10*'Summary Data'!AA$39-'Summary Data'!AA27*'Summary Data'!AA$40)/17*$A111)</f>
        <v>0.35332880341283257</v>
      </c>
      <c r="E111" s="16">
        <f>('Summary Data'!AB9-('Summary Data'!AB10*'Summary Data'!AB$39-'Summary Data'!AB27*'Summary Data'!AB$40)/17*$A111)</f>
        <v>0.34402298024694755</v>
      </c>
      <c r="F111" s="16">
        <f>('Summary Data'!AC9-('Summary Data'!AC10*'Summary Data'!AC$39-'Summary Data'!AC27*'Summary Data'!AC$40)/17*$A111)</f>
        <v>0.6726118713478166</v>
      </c>
      <c r="G111" s="16">
        <f>('Summary Data'!AD9-('Summary Data'!AD10*'Summary Data'!AD$39-'Summary Data'!AD27*'Summary Data'!AD$40)/17*$A111)</f>
        <v>0.21382457851535205</v>
      </c>
      <c r="H111" s="16">
        <f>('Summary Data'!AE9-('Summary Data'!AE10*'Summary Data'!AE$39-'Summary Data'!AE27*'Summary Data'!AE$40)/17*$A111)</f>
        <v>0.09009870598460722</v>
      </c>
      <c r="I111" s="16">
        <f>('Summary Data'!AF9-('Summary Data'!AF10*'Summary Data'!AF$39-'Summary Data'!AF27*'Summary Data'!AF$40)/17*$A111)</f>
        <v>0.2849137542186783</v>
      </c>
      <c r="J111" s="16">
        <f>('Summary Data'!AG9-('Summary Data'!AG10*'Summary Data'!AG$39-'Summary Data'!AG27*'Summary Data'!AG$40)/17*$A111)</f>
        <v>0.10552745096512268</v>
      </c>
      <c r="K111" s="16">
        <f>('Summary Data'!AH9-('Summary Data'!AH10*'Summary Data'!AH$39-'Summary Data'!AH27*'Summary Data'!AH$40)/17*$A111)</f>
        <v>0.21845047458818134</v>
      </c>
      <c r="L111" s="16">
        <f>('Summary Data'!AI9-('Summary Data'!AI10*'Summary Data'!AI$39-'Summary Data'!AI27*'Summary Data'!AI$40)/17*$A111)</f>
        <v>0.05271267845543729</v>
      </c>
      <c r="M111" s="16">
        <f>('Summary Data'!AJ9-('Summary Data'!AJ10*'Summary Data'!AJ$39-'Summary Data'!AJ27*'Summary Data'!AJ$40)/17*$A111)</f>
        <v>0.05067721557600486</v>
      </c>
      <c r="N111" s="16">
        <f>('Summary Data'!AK9-('Summary Data'!AK10*'Summary Data'!AK$39-'Summary Data'!AK27*'Summary Data'!AK$40)/17*$A111)</f>
        <v>0.4062518509527585</v>
      </c>
      <c r="O111" s="16">
        <f>('Summary Data'!AL9-('Summary Data'!AL10*'Summary Data'!AL$39-'Summary Data'!AL27*'Summary Data'!AL$40)/17*$A111)</f>
        <v>0.35957341332193915</v>
      </c>
      <c r="P111" s="16">
        <f>('Summary Data'!AM9-('Summary Data'!AM10*'Summary Data'!AM$39-'Summary Data'!AM27*'Summary Data'!AM$40)/17*$A111)</f>
        <v>0.34334516237850715</v>
      </c>
      <c r="Q111" s="16">
        <f>('Summary Data'!AN9-('Summary Data'!AN10*'Summary Data'!AN$39-'Summary Data'!AN27*'Summary Data'!AN$40)/17*$A111)</f>
        <v>0.3660912630211463</v>
      </c>
      <c r="R111" s="16">
        <f>('Summary Data'!AO9-('Summary Data'!AO10*'Summary Data'!AO$39-'Summary Data'!AO27*'Summary Data'!AO$40)/17*$A111)</f>
        <v>0.1487728172747126</v>
      </c>
      <c r="S111" s="16">
        <f>('Summary Data'!AP9-('Summary Data'!AP10*'Summary Data'!AP$39-'Summary Data'!AP27*'Summary Data'!AP$40)/17*$A111)</f>
        <v>0.031586884269693194</v>
      </c>
      <c r="T111" s="16">
        <f>('Summary Data'!AQ9-('Summary Data'!AQ10*'Summary Data'!AQ$39-'Summary Data'!AQ27*'Summary Data'!AQ$40)/17*$A111)</f>
        <v>0.37390757851338796</v>
      </c>
      <c r="U111" s="16">
        <f>('Summary Data'!AR9-('Summary Data'!AR10*'Summary Data'!AR$39-'Summary Data'!AR27*'Summary Data'!AR$40)/17*$A111)</f>
        <v>-1.454113231971457</v>
      </c>
      <c r="V111" s="82">
        <f>'Summary Data'!AS9</f>
        <v>0</v>
      </c>
    </row>
    <row r="112" spans="1:22" ht="11.25">
      <c r="A112" s="83">
        <v>6</v>
      </c>
      <c r="B112" s="16">
        <f>('Summary Data'!Y10-('Summary Data'!Y11*'Summary Data'!Y$39-'Summary Data'!Y28*'Summary Data'!Y$40)/17*$A112)</f>
        <v>-0.21314749750464843</v>
      </c>
      <c r="C112" s="16">
        <f>('Summary Data'!Z10-('Summary Data'!Z11*'Summary Data'!Z$39-'Summary Data'!Z28*'Summary Data'!Z$40)/17*$A112)</f>
        <v>-0.0173027166332858</v>
      </c>
      <c r="D112" s="16">
        <f>('Summary Data'!AA10-('Summary Data'!AA11*'Summary Data'!AA$39-'Summary Data'!AA28*'Summary Data'!AA$40)/17*$A112)</f>
        <v>-0.11066160947777766</v>
      </c>
      <c r="E112" s="16">
        <f>('Summary Data'!AB10-('Summary Data'!AB11*'Summary Data'!AB$39-'Summary Data'!AB28*'Summary Data'!AB$40)/17*$A112)</f>
        <v>-0.07227348424889107</v>
      </c>
      <c r="F112" s="16">
        <f>('Summary Data'!AC10-('Summary Data'!AC11*'Summary Data'!AC$39-'Summary Data'!AC28*'Summary Data'!AC$40)/17*$A112)</f>
        <v>-0.13975292486834673</v>
      </c>
      <c r="G112" s="16">
        <f>('Summary Data'!AD10-('Summary Data'!AD11*'Summary Data'!AD$39-'Summary Data'!AD28*'Summary Data'!AD$40)/17*$A112)</f>
        <v>-0.014631137100042595</v>
      </c>
      <c r="H112" s="16">
        <f>('Summary Data'!AE10-('Summary Data'!AE11*'Summary Data'!AE$39-'Summary Data'!AE28*'Summary Data'!AE$40)/17*$A112)</f>
        <v>0.02028065669356107</v>
      </c>
      <c r="I112" s="16">
        <f>('Summary Data'!AF10-('Summary Data'!AF11*'Summary Data'!AF$39-'Summary Data'!AF28*'Summary Data'!AF$40)/17*$A112)</f>
        <v>0.03004001641956753</v>
      </c>
      <c r="J112" s="16">
        <f>('Summary Data'!AG10-('Summary Data'!AG11*'Summary Data'!AG$39-'Summary Data'!AG28*'Summary Data'!AG$40)/17*$A112)</f>
        <v>0.05169574847642784</v>
      </c>
      <c r="K112" s="16">
        <f>('Summary Data'!AH10-('Summary Data'!AH11*'Summary Data'!AH$39-'Summary Data'!AH28*'Summary Data'!AH$40)/17*$A112)</f>
        <v>0.014119024376403388</v>
      </c>
      <c r="L112" s="16">
        <f>('Summary Data'!AI10-('Summary Data'!AI11*'Summary Data'!AI$39-'Summary Data'!AI28*'Summary Data'!AI$40)/17*$A112)</f>
        <v>-0.02693721529026586</v>
      </c>
      <c r="M112" s="16">
        <f>('Summary Data'!AJ10-('Summary Data'!AJ11*'Summary Data'!AJ$39-'Summary Data'!AJ28*'Summary Data'!AJ$40)/17*$A112)</f>
        <v>-0.044683861166222416</v>
      </c>
      <c r="N112" s="16">
        <f>('Summary Data'!AK10-('Summary Data'!AK11*'Summary Data'!AK$39-'Summary Data'!AK28*'Summary Data'!AK$40)/17*$A112)</f>
        <v>-0.2301495237093144</v>
      </c>
      <c r="O112" s="16">
        <f>('Summary Data'!AL10-('Summary Data'!AL11*'Summary Data'!AL$39-'Summary Data'!AL28*'Summary Data'!AL$40)/17*$A112)</f>
        <v>-0.1388680380114327</v>
      </c>
      <c r="P112" s="16">
        <f>('Summary Data'!AM10-('Summary Data'!AM11*'Summary Data'!AM$39-'Summary Data'!AM28*'Summary Data'!AM$40)/17*$A112)</f>
        <v>-0.003961396019845964</v>
      </c>
      <c r="Q112" s="16">
        <f>('Summary Data'!AN10-('Summary Data'!AN11*'Summary Data'!AN$39-'Summary Data'!AN28*'Summary Data'!AN$40)/17*$A112)</f>
        <v>0.18528947076835198</v>
      </c>
      <c r="R112" s="16">
        <f>('Summary Data'!AO10-('Summary Data'!AO11*'Summary Data'!AO$39-'Summary Data'!AO28*'Summary Data'!AO$40)/17*$A112)</f>
        <v>0.04496808245793486</v>
      </c>
      <c r="S112" s="16">
        <f>('Summary Data'!AP10-('Summary Data'!AP11*'Summary Data'!AP$39-'Summary Data'!AP28*'Summary Data'!AP$40)/17*$A112)</f>
        <v>-0.06997771656750543</v>
      </c>
      <c r="T112" s="16">
        <f>('Summary Data'!AQ10-('Summary Data'!AQ11*'Summary Data'!AQ$39-'Summary Data'!AQ28*'Summary Data'!AQ$40)/17*$A112)</f>
        <v>-0.009557823614375245</v>
      </c>
      <c r="U112" s="16">
        <f>('Summary Data'!AR10-('Summary Data'!AR11*'Summary Data'!AR$39-'Summary Data'!AR28*'Summary Data'!AR$40)/17*$A112)</f>
        <v>0.07540431503089087</v>
      </c>
      <c r="V112" s="82">
        <f>'Summary Data'!AS10</f>
        <v>0</v>
      </c>
    </row>
    <row r="113" spans="1:22" ht="11.25">
      <c r="A113" s="83">
        <v>7</v>
      </c>
      <c r="B113" s="16">
        <f>('Summary Data'!Y11-('Summary Data'!Y12*'Summary Data'!Y$39-'Summary Data'!Y29*'Summary Data'!Y$40)/17*$A113)</f>
        <v>1.5660807703654802</v>
      </c>
      <c r="C113" s="16">
        <f>('Summary Data'!Z11-('Summary Data'!Z12*'Summary Data'!Z$39-'Summary Data'!Z29*'Summary Data'!Z$40)/17*$A113)</f>
        <v>0.6172898860427023</v>
      </c>
      <c r="D113" s="16">
        <f>('Summary Data'!AA11-('Summary Data'!AA12*'Summary Data'!AA$39-'Summary Data'!AA29*'Summary Data'!AA$40)/17*$A113)</f>
        <v>0.7175078074426123</v>
      </c>
      <c r="E113" s="16">
        <f>('Summary Data'!AB11-('Summary Data'!AB12*'Summary Data'!AB$39-'Summary Data'!AB29*'Summary Data'!AB$40)/17*$A113)</f>
        <v>0.7699936107775669</v>
      </c>
      <c r="F113" s="16">
        <f>('Summary Data'!AC11-('Summary Data'!AC12*'Summary Data'!AC$39-'Summary Data'!AC29*'Summary Data'!AC$40)/17*$A113)</f>
        <v>0.7270636118519237</v>
      </c>
      <c r="G113" s="16">
        <f>('Summary Data'!AD11-('Summary Data'!AD12*'Summary Data'!AD$39-'Summary Data'!AD29*'Summary Data'!AD$40)/17*$A113)</f>
        <v>0.6166316975560362</v>
      </c>
      <c r="H113" s="16">
        <f>('Summary Data'!AE11-('Summary Data'!AE12*'Summary Data'!AE$39-'Summary Data'!AE29*'Summary Data'!AE$40)/17*$A113)</f>
        <v>0.7580411909652253</v>
      </c>
      <c r="I113" s="16">
        <f>('Summary Data'!AF11-('Summary Data'!AF12*'Summary Data'!AF$39-'Summary Data'!AF29*'Summary Data'!AF$40)/17*$A113)</f>
        <v>0.703904958550345</v>
      </c>
      <c r="J113" s="16">
        <f>('Summary Data'!AG11-('Summary Data'!AG12*'Summary Data'!AG$39-'Summary Data'!AG29*'Summary Data'!AG$40)/17*$A113)</f>
        <v>0.694446690099172</v>
      </c>
      <c r="K113" s="16">
        <f>('Summary Data'!AH11-('Summary Data'!AH12*'Summary Data'!AH$39-'Summary Data'!AH29*'Summary Data'!AH$40)/17*$A113)</f>
        <v>0.6757889634708975</v>
      </c>
      <c r="L113" s="16">
        <f>('Summary Data'!AI11-('Summary Data'!AI12*'Summary Data'!AI$39-'Summary Data'!AI29*'Summary Data'!AI$40)/17*$A113)</f>
        <v>0.7722844576686773</v>
      </c>
      <c r="M113" s="16">
        <f>('Summary Data'!AJ11-('Summary Data'!AJ12*'Summary Data'!AJ$39-'Summary Data'!AJ29*'Summary Data'!AJ$40)/17*$A113)</f>
        <v>0.724668664139389</v>
      </c>
      <c r="N113" s="16">
        <f>('Summary Data'!AK11-('Summary Data'!AK12*'Summary Data'!AK$39-'Summary Data'!AK29*'Summary Data'!AK$40)/17*$A113)</f>
        <v>0.7701974992591547</v>
      </c>
      <c r="O113" s="16">
        <f>('Summary Data'!AL11-('Summary Data'!AL12*'Summary Data'!AL$39-'Summary Data'!AL29*'Summary Data'!AL$40)/17*$A113)</f>
        <v>0.765607654947895</v>
      </c>
      <c r="P113" s="16">
        <f>('Summary Data'!AM11-('Summary Data'!AM12*'Summary Data'!AM$39-'Summary Data'!AM29*'Summary Data'!AM$40)/17*$A113)</f>
        <v>0.4265545431452681</v>
      </c>
      <c r="Q113" s="16">
        <f>('Summary Data'!AN11-('Summary Data'!AN12*'Summary Data'!AN$39-'Summary Data'!AN29*'Summary Data'!AN$40)/17*$A113)</f>
        <v>0.5541488151375134</v>
      </c>
      <c r="R113" s="16">
        <f>('Summary Data'!AO11-('Summary Data'!AO12*'Summary Data'!AO$39-'Summary Data'!AO29*'Summary Data'!AO$40)/17*$A113)</f>
        <v>0.5742364080959217</v>
      </c>
      <c r="S113" s="16">
        <f>('Summary Data'!AP11-('Summary Data'!AP12*'Summary Data'!AP$39-'Summary Data'!AP29*'Summary Data'!AP$40)/17*$A113)</f>
        <v>0.5611347965013722</v>
      </c>
      <c r="T113" s="16">
        <f>('Summary Data'!AQ11-('Summary Data'!AQ12*'Summary Data'!AQ$39-'Summary Data'!AQ29*'Summary Data'!AQ$40)/17*$A113)</f>
        <v>0.5267171635689004</v>
      </c>
      <c r="U113" s="16">
        <f>('Summary Data'!AR11-('Summary Data'!AR12*'Summary Data'!AR$39-'Summary Data'!AR29*'Summary Data'!AR$40)/17*$A113)</f>
        <v>0.14375405756444487</v>
      </c>
      <c r="V113" s="82">
        <f>'Summary Data'!AS11</f>
        <v>0</v>
      </c>
    </row>
    <row r="114" spans="1:22" ht="11.25">
      <c r="A114" s="83">
        <v>8</v>
      </c>
      <c r="B114" s="16">
        <f>('Summary Data'!Y12-('Summary Data'!Y13*'Summary Data'!Y$39-'Summary Data'!Y30*'Summary Data'!Y$40)/17*$A114)</f>
        <v>-0.11302972748880022</v>
      </c>
      <c r="C114" s="16">
        <f>('Summary Data'!Z12-('Summary Data'!Z13*'Summary Data'!Z$39-'Summary Data'!Z30*'Summary Data'!Z$40)/17*$A114)</f>
        <v>0.008705102994784658</v>
      </c>
      <c r="D114" s="16">
        <f>('Summary Data'!AA12-('Summary Data'!AA13*'Summary Data'!AA$39-'Summary Data'!AA30*'Summary Data'!AA$40)/17*$A114)</f>
        <v>0.05873651243810709</v>
      </c>
      <c r="E114" s="16">
        <f>('Summary Data'!AB12-('Summary Data'!AB13*'Summary Data'!AB$39-'Summary Data'!AB30*'Summary Data'!AB$40)/17*$A114)</f>
        <v>0.022211721497017174</v>
      </c>
      <c r="F114" s="16">
        <f>('Summary Data'!AC12-('Summary Data'!AC13*'Summary Data'!AC$39-'Summary Data'!AC30*'Summary Data'!AC$40)/17*$A114)</f>
        <v>0.052631061703358635</v>
      </c>
      <c r="G114" s="16">
        <f>('Summary Data'!AD12-('Summary Data'!AD13*'Summary Data'!AD$39-'Summary Data'!AD30*'Summary Data'!AD$40)/17*$A114)</f>
        <v>-0.02341644688356817</v>
      </c>
      <c r="H114" s="16">
        <f>('Summary Data'!AE12-('Summary Data'!AE13*'Summary Data'!AE$39-'Summary Data'!AE30*'Summary Data'!AE$40)/17*$A114)</f>
        <v>-0.005554260238989542</v>
      </c>
      <c r="I114" s="16">
        <f>('Summary Data'!AF12-('Summary Data'!AF13*'Summary Data'!AF$39-'Summary Data'!AF30*'Summary Data'!AF$40)/17*$A114)</f>
        <v>0.002031383122883583</v>
      </c>
      <c r="J114" s="16">
        <f>('Summary Data'!AG12-('Summary Data'!AG13*'Summary Data'!AG$39-'Summary Data'!AG30*'Summary Data'!AG$40)/17*$A114)</f>
        <v>-0.007972445456238014</v>
      </c>
      <c r="K114" s="16">
        <f>('Summary Data'!AH12-('Summary Data'!AH13*'Summary Data'!AH$39-'Summary Data'!AH30*'Summary Data'!AH$40)/17*$A114)</f>
        <v>0.013725152202977684</v>
      </c>
      <c r="L114" s="16">
        <f>('Summary Data'!AI12-('Summary Data'!AI13*'Summary Data'!AI$39-'Summary Data'!AI30*'Summary Data'!AI$40)/17*$A114)</f>
        <v>-0.004691592072181597</v>
      </c>
      <c r="M114" s="16">
        <f>('Summary Data'!AJ12-('Summary Data'!AJ13*'Summary Data'!AJ$39-'Summary Data'!AJ30*'Summary Data'!AJ$40)/17*$A114)</f>
        <v>-0.003162958503808759</v>
      </c>
      <c r="N114" s="16">
        <f>('Summary Data'!AK12-('Summary Data'!AK13*'Summary Data'!AK$39-'Summary Data'!AK30*'Summary Data'!AK$40)/17*$A114)</f>
        <v>0.05840780471125246</v>
      </c>
      <c r="O114" s="16">
        <f>('Summary Data'!AL12-('Summary Data'!AL13*'Summary Data'!AL$39-'Summary Data'!AL30*'Summary Data'!AL$40)/17*$A114)</f>
        <v>0.029754909598243867</v>
      </c>
      <c r="P114" s="16">
        <f>('Summary Data'!AM12-('Summary Data'!AM13*'Summary Data'!AM$39-'Summary Data'!AM30*'Summary Data'!AM$40)/17*$A114)</f>
        <v>0.009950977926504682</v>
      </c>
      <c r="Q114" s="16">
        <f>('Summary Data'!AN12-('Summary Data'!AN13*'Summary Data'!AN$39-'Summary Data'!AN30*'Summary Data'!AN$40)/17*$A114)</f>
        <v>-0.021423173541640365</v>
      </c>
      <c r="R114" s="16">
        <f>('Summary Data'!AO12-('Summary Data'!AO13*'Summary Data'!AO$39-'Summary Data'!AO30*'Summary Data'!AO$40)/17*$A114)</f>
        <v>-0.010745558674299955</v>
      </c>
      <c r="S114" s="16">
        <f>('Summary Data'!AP12-('Summary Data'!AP13*'Summary Data'!AP$39-'Summary Data'!AP30*'Summary Data'!AP$40)/17*$A114)</f>
        <v>0.037091167352550324</v>
      </c>
      <c r="T114" s="16">
        <f>('Summary Data'!AQ12-('Summary Data'!AQ13*'Summary Data'!AQ$39-'Summary Data'!AQ30*'Summary Data'!AQ$40)/17*$A114)</f>
        <v>0.000780738095580373</v>
      </c>
      <c r="U114" s="16">
        <f>('Summary Data'!AR12-('Summary Data'!AR13*'Summary Data'!AR$39-'Summary Data'!AR30*'Summary Data'!AR$40)/17*$A114)</f>
        <v>-0.04785101089728995</v>
      </c>
      <c r="V114" s="82">
        <f>'Summary Data'!AS12</f>
        <v>0</v>
      </c>
    </row>
    <row r="115" spans="1:22" ht="11.25">
      <c r="A115" s="83">
        <v>9</v>
      </c>
      <c r="B115" s="16">
        <f>('Summary Data'!Y13-('Summary Data'!Y14*'Summary Data'!Y$39-'Summary Data'!Y31*'Summary Data'!Y$40)/17*$A115)</f>
        <v>0.128198011499759</v>
      </c>
      <c r="C115" s="16">
        <f>('Summary Data'!Z13-('Summary Data'!Z14*'Summary Data'!Z$39-'Summary Data'!Z31*'Summary Data'!Z$40)/17*$A115)</f>
        <v>0.27789692580530595</v>
      </c>
      <c r="D115" s="16">
        <f>('Summary Data'!AA13-('Summary Data'!AA14*'Summary Data'!AA$39-'Summary Data'!AA31*'Summary Data'!AA$40)/17*$A115)</f>
        <v>0.29767956983423594</v>
      </c>
      <c r="E115" s="16">
        <f>('Summary Data'!AB13-('Summary Data'!AB14*'Summary Data'!AB$39-'Summary Data'!AB31*'Summary Data'!AB$40)/17*$A115)</f>
        <v>0.2969022517626693</v>
      </c>
      <c r="F115" s="16">
        <f>('Summary Data'!AC13-('Summary Data'!AC14*'Summary Data'!AC$39-'Summary Data'!AC31*'Summary Data'!AC$40)/17*$A115)</f>
        <v>0.31316072101163145</v>
      </c>
      <c r="G115" s="16">
        <f>('Summary Data'!AD13-('Summary Data'!AD14*'Summary Data'!AD$39-'Summary Data'!AD31*'Summary Data'!AD$40)/17*$A115)</f>
        <v>0.2885858793184433</v>
      </c>
      <c r="H115" s="16">
        <f>('Summary Data'!AE13-('Summary Data'!AE14*'Summary Data'!AE$39-'Summary Data'!AE31*'Summary Data'!AE$40)/17*$A115)</f>
        <v>0.2974721271660895</v>
      </c>
      <c r="I115" s="16">
        <f>('Summary Data'!AF13-('Summary Data'!AF14*'Summary Data'!AF$39-'Summary Data'!AF31*'Summary Data'!AF$40)/17*$A115)</f>
        <v>0.3334954257756598</v>
      </c>
      <c r="J115" s="16">
        <f>('Summary Data'!AG13-('Summary Data'!AG14*'Summary Data'!AG$39-'Summary Data'!AG31*'Summary Data'!AG$40)/17*$A115)</f>
        <v>0.34247700161692735</v>
      </c>
      <c r="K115" s="16">
        <f>('Summary Data'!AH13-('Summary Data'!AH14*'Summary Data'!AH$39-'Summary Data'!AH31*'Summary Data'!AH$40)/17*$A115)</f>
        <v>0.35610020047726615</v>
      </c>
      <c r="L115" s="16">
        <f>('Summary Data'!AI13-('Summary Data'!AI14*'Summary Data'!AI$39-'Summary Data'!AI31*'Summary Data'!AI$40)/17*$A115)</f>
        <v>0.303043136613671</v>
      </c>
      <c r="M115" s="16">
        <f>('Summary Data'!AJ13-('Summary Data'!AJ14*'Summary Data'!AJ$39-'Summary Data'!AJ31*'Summary Data'!AJ$40)/17*$A115)</f>
        <v>0.30202472646724393</v>
      </c>
      <c r="N115" s="16">
        <f>('Summary Data'!AK13-('Summary Data'!AK14*'Summary Data'!AK$39-'Summary Data'!AK31*'Summary Data'!AK$40)/17*$A115)</f>
        <v>0.29511640089026225</v>
      </c>
      <c r="O115" s="16">
        <f>('Summary Data'!AL13-('Summary Data'!AL14*'Summary Data'!AL$39-'Summary Data'!AL31*'Summary Data'!AL$40)/17*$A115)</f>
        <v>0.3369854141523132</v>
      </c>
      <c r="P115" s="16">
        <f>('Summary Data'!AM13-('Summary Data'!AM14*'Summary Data'!AM$39-'Summary Data'!AM31*'Summary Data'!AM$40)/17*$A115)</f>
        <v>0.29038625387034733</v>
      </c>
      <c r="Q115" s="16">
        <f>('Summary Data'!AN13-('Summary Data'!AN14*'Summary Data'!AN$39-'Summary Data'!AN31*'Summary Data'!AN$40)/17*$A115)</f>
        <v>0.3453871626994712</v>
      </c>
      <c r="R115" s="16">
        <f>('Summary Data'!AO13-('Summary Data'!AO14*'Summary Data'!AO$39-'Summary Data'!AO31*'Summary Data'!AO$40)/17*$A115)</f>
        <v>0.3079138428350405</v>
      </c>
      <c r="S115" s="16">
        <f>('Summary Data'!AP13-('Summary Data'!AP14*'Summary Data'!AP$39-'Summary Data'!AP31*'Summary Data'!AP$40)/17*$A115)</f>
        <v>0.28456721285925035</v>
      </c>
      <c r="T115" s="16">
        <f>('Summary Data'!AQ13-('Summary Data'!AQ14*'Summary Data'!AQ$39-'Summary Data'!AQ31*'Summary Data'!AQ$40)/17*$A115)</f>
        <v>0.27433588400929937</v>
      </c>
      <c r="U115" s="16">
        <f>('Summary Data'!AR13-('Summary Data'!AR14*'Summary Data'!AR$39-'Summary Data'!AR31*'Summary Data'!AR$40)/17*$A115)</f>
        <v>0.10472650601214037</v>
      </c>
      <c r="V115" s="82">
        <f>'Summary Data'!AS13</f>
        <v>0</v>
      </c>
    </row>
    <row r="116" spans="1:22" ht="11.25">
      <c r="A116" s="83">
        <v>10</v>
      </c>
      <c r="B116" s="16">
        <f>('Summary Data'!Y14-('Summary Data'!Y15*'Summary Data'!Y$39-'Summary Data'!Y32*'Summary Data'!Y$40)/17*$A116)</f>
        <v>2.7755575615628914E-17</v>
      </c>
      <c r="C116" s="16">
        <f>('Summary Data'!Z14-('Summary Data'!Z15*'Summary Data'!Z$39-'Summary Data'!Z32*'Summary Data'!Z$40)/17*$A116)</f>
        <v>-1.3877787807814457E-17</v>
      </c>
      <c r="D116" s="16">
        <f>('Summary Data'!AA14-('Summary Data'!AA15*'Summary Data'!AA$39-'Summary Data'!AA32*'Summary Data'!AA$40)/17*$A116)</f>
        <v>3.469446951953614E-18</v>
      </c>
      <c r="E116" s="16">
        <f>('Summary Data'!AB14-('Summary Data'!AB15*'Summary Data'!AB$39-'Summary Data'!AB32*'Summary Data'!AB$40)/17*$A116)</f>
        <v>0</v>
      </c>
      <c r="F116" s="16">
        <f>('Summary Data'!AC14-('Summary Data'!AC15*'Summary Data'!AC$39-'Summary Data'!AC32*'Summary Data'!AC$40)/17*$A116)</f>
        <v>-1.3877787807814457E-17</v>
      </c>
      <c r="G116" s="16">
        <f>('Summary Data'!AD14-('Summary Data'!AD15*'Summary Data'!AD$39-'Summary Data'!AD32*'Summary Data'!AD$40)/17*$A116)</f>
        <v>-1.3877787807814457E-17</v>
      </c>
      <c r="H116" s="16">
        <f>('Summary Data'!AE14-('Summary Data'!AE15*'Summary Data'!AE$39-'Summary Data'!AE32*'Summary Data'!AE$40)/17*$A116)</f>
        <v>0</v>
      </c>
      <c r="I116" s="16">
        <f>('Summary Data'!AF14-('Summary Data'!AF15*'Summary Data'!AF$39-'Summary Data'!AF32*'Summary Data'!AF$40)/17*$A116)</f>
        <v>1.3877787807814457E-17</v>
      </c>
      <c r="J116" s="16">
        <f>('Summary Data'!AG14-('Summary Data'!AG15*'Summary Data'!AG$39-'Summary Data'!AG32*'Summary Data'!AG$40)/17*$A116)</f>
        <v>6.938893903907228E-18</v>
      </c>
      <c r="K116" s="16">
        <f>('Summary Data'!AH14-('Summary Data'!AH15*'Summary Data'!AH$39-'Summary Data'!AH32*'Summary Data'!AH$40)/17*$A116)</f>
        <v>-3.469446951953614E-18</v>
      </c>
      <c r="L116" s="16">
        <f>('Summary Data'!AI14-('Summary Data'!AI15*'Summary Data'!AI$39-'Summary Data'!AI32*'Summary Data'!AI$40)/17*$A116)</f>
        <v>6.938893903907228E-18</v>
      </c>
      <c r="M116" s="16">
        <f>('Summary Data'!AJ14-('Summary Data'!AJ15*'Summary Data'!AJ$39-'Summary Data'!AJ32*'Summary Data'!AJ$40)/17*$A116)</f>
        <v>0</v>
      </c>
      <c r="N116" s="16">
        <f>('Summary Data'!AK14-('Summary Data'!AK15*'Summary Data'!AK$39-'Summary Data'!AK32*'Summary Data'!AK$40)/17*$A116)</f>
        <v>-1.734723475976807E-18</v>
      </c>
      <c r="O116" s="16">
        <f>('Summary Data'!AL14-('Summary Data'!AL15*'Summary Data'!AL$39-'Summary Data'!AL32*'Summary Data'!AL$40)/17*$A116)</f>
        <v>0</v>
      </c>
      <c r="P116" s="16">
        <f>('Summary Data'!AM14-('Summary Data'!AM15*'Summary Data'!AM$39-'Summary Data'!AM32*'Summary Data'!AM$40)/17*$A116)</f>
        <v>0</v>
      </c>
      <c r="Q116" s="16">
        <f>('Summary Data'!AN14-('Summary Data'!AN15*'Summary Data'!AN$39-'Summary Data'!AN32*'Summary Data'!AN$40)/17*$A116)</f>
        <v>-1.3877787807814457E-17</v>
      </c>
      <c r="R116" s="16">
        <f>('Summary Data'!AO14-('Summary Data'!AO15*'Summary Data'!AO$39-'Summary Data'!AO32*'Summary Data'!AO$40)/17*$A116)</f>
        <v>0</v>
      </c>
      <c r="S116" s="16">
        <f>('Summary Data'!AP14-('Summary Data'!AP15*'Summary Data'!AP$39-'Summary Data'!AP32*'Summary Data'!AP$40)/17*$A116)</f>
        <v>-2.7755575615628914E-17</v>
      </c>
      <c r="T116" s="16">
        <f>('Summary Data'!AQ14-('Summary Data'!AQ15*'Summary Data'!AQ$39-'Summary Data'!AQ32*'Summary Data'!AQ$40)/17*$A116)</f>
        <v>-1.3877787807814457E-17</v>
      </c>
      <c r="U116" s="16">
        <f>('Summary Data'!AR14-('Summary Data'!AR15*'Summary Data'!AR$39-'Summary Data'!AR32*'Summary Data'!AR$40)/17*$A116)</f>
        <v>1.3877787807814457E-17</v>
      </c>
      <c r="V116" s="82">
        <f>'Summary Data'!AS14</f>
        <v>0</v>
      </c>
    </row>
    <row r="117" spans="1:22" ht="11.25">
      <c r="A117" s="83">
        <v>11</v>
      </c>
      <c r="B117" s="16">
        <f>('Summary Data'!Y15-('Summary Data'!Y16*'Summary Data'!Y$39-'Summary Data'!Y33*'Summary Data'!Y$40)/17*$A117)</f>
        <v>0.4162619503600781</v>
      </c>
      <c r="C117" s="16">
        <f>('Summary Data'!Z15-('Summary Data'!Z16*'Summary Data'!Z$39-'Summary Data'!Z33*'Summary Data'!Z$40)/17*$A117)</f>
        <v>0.7628281194521137</v>
      </c>
      <c r="D117" s="16">
        <f>('Summary Data'!AA15-('Summary Data'!AA16*'Summary Data'!AA$39-'Summary Data'!AA33*'Summary Data'!AA$40)/17*$A117)</f>
        <v>0.7651231289178688</v>
      </c>
      <c r="E117" s="16">
        <f>('Summary Data'!AB15-('Summary Data'!AB16*'Summary Data'!AB$39-'Summary Data'!AB33*'Summary Data'!AB$40)/17*$A117)</f>
        <v>0.7603429896161672</v>
      </c>
      <c r="F117" s="16">
        <f>('Summary Data'!AC15-('Summary Data'!AC16*'Summary Data'!AC$39-'Summary Data'!AC33*'Summary Data'!AC$40)/17*$A117)</f>
        <v>0.7749656311256035</v>
      </c>
      <c r="G117" s="16">
        <f>('Summary Data'!AD15-('Summary Data'!AD16*'Summary Data'!AD$39-'Summary Data'!AD33*'Summary Data'!AD$40)/17*$A117)</f>
        <v>0.7708404351362685</v>
      </c>
      <c r="H117" s="16">
        <f>('Summary Data'!AE15-('Summary Data'!AE16*'Summary Data'!AE$39-'Summary Data'!AE33*'Summary Data'!AE$40)/17*$A117)</f>
        <v>0.7544663788366818</v>
      </c>
      <c r="I117" s="16">
        <f>('Summary Data'!AF15-('Summary Data'!AF16*'Summary Data'!AF$39-'Summary Data'!AF33*'Summary Data'!AF$40)/17*$A117)</f>
        <v>0.758880633830164</v>
      </c>
      <c r="J117" s="16">
        <f>('Summary Data'!AG15-('Summary Data'!AG16*'Summary Data'!AG$39-'Summary Data'!AG33*'Summary Data'!AG$40)/17*$A117)</f>
        <v>0.7545932657556472</v>
      </c>
      <c r="K117" s="16">
        <f>('Summary Data'!AH15-('Summary Data'!AH16*'Summary Data'!AH$39-'Summary Data'!AH33*'Summary Data'!AH$40)/17*$A117)</f>
        <v>0.7615124414866512</v>
      </c>
      <c r="L117" s="16">
        <f>('Summary Data'!AI15-('Summary Data'!AI16*'Summary Data'!AI$39-'Summary Data'!AI33*'Summary Data'!AI$40)/17*$A117)</f>
        <v>0.7592936966453765</v>
      </c>
      <c r="M117" s="16">
        <f>('Summary Data'!AJ15-('Summary Data'!AJ16*'Summary Data'!AJ$39-'Summary Data'!AJ33*'Summary Data'!AJ$40)/17*$A117)</f>
        <v>0.7493799166275076</v>
      </c>
      <c r="N117" s="16">
        <f>('Summary Data'!AK15-('Summary Data'!AK16*'Summary Data'!AK$39-'Summary Data'!AK33*'Summary Data'!AK$40)/17*$A117)</f>
        <v>0.7509261020237075</v>
      </c>
      <c r="O117" s="16">
        <f>('Summary Data'!AL15-('Summary Data'!AL16*'Summary Data'!AL$39-'Summary Data'!AL33*'Summary Data'!AL$40)/17*$A117)</f>
        <v>0.7558756474454483</v>
      </c>
      <c r="P117" s="16">
        <f>('Summary Data'!AM15-('Summary Data'!AM16*'Summary Data'!AM$39-'Summary Data'!AM33*'Summary Data'!AM$40)/17*$A117)</f>
        <v>0.7544098865177792</v>
      </c>
      <c r="Q117" s="16">
        <f>('Summary Data'!AN15-('Summary Data'!AN16*'Summary Data'!AN$39-'Summary Data'!AN33*'Summary Data'!AN$40)/17*$A117)</f>
        <v>0.7448780239204469</v>
      </c>
      <c r="R117" s="16">
        <f>('Summary Data'!AO15-('Summary Data'!AO16*'Summary Data'!AO$39-'Summary Data'!AO33*'Summary Data'!AO$40)/17*$A117)</f>
        <v>0.7402297765115115</v>
      </c>
      <c r="S117" s="16">
        <f>('Summary Data'!AP15-('Summary Data'!AP16*'Summary Data'!AP$39-'Summary Data'!AP33*'Summary Data'!AP$40)/17*$A117)</f>
        <v>0.7400564499829302</v>
      </c>
      <c r="T117" s="16">
        <f>('Summary Data'!AQ15-('Summary Data'!AQ16*'Summary Data'!AQ$39-'Summary Data'!AQ33*'Summary Data'!AQ$40)/17*$A117)</f>
        <v>0.760491308639261</v>
      </c>
      <c r="U117" s="16">
        <f>('Summary Data'!AR15-('Summary Data'!AR16*'Summary Data'!AR$39-'Summary Data'!AR33*'Summary Data'!AR$40)/17*$A117)</f>
        <v>0.39599454599028566</v>
      </c>
      <c r="V117" s="82">
        <f>'Summary Data'!AS15</f>
        <v>0</v>
      </c>
    </row>
    <row r="118" spans="1:23" ht="11.25">
      <c r="A118" s="83">
        <v>12</v>
      </c>
      <c r="B118" s="16">
        <f>('Summary Data'!Y16-('Summary Data'!Y17*'Summary Data'!Y$39-'Summary Data'!Y34*'Summary Data'!Y$40)/17*$A118)*10</f>
        <v>0.09467318390099301</v>
      </c>
      <c r="C118" s="16">
        <f>('Summary Data'!Z16-('Summary Data'!Z17*'Summary Data'!Z$39-'Summary Data'!Z34*'Summary Data'!Z$40)/17*$A118)*10</f>
        <v>0.011927509004523119</v>
      </c>
      <c r="D118" s="16">
        <f>('Summary Data'!AA16-('Summary Data'!AA17*'Summary Data'!AA$39-'Summary Data'!AA34*'Summary Data'!AA$40)/17*$A118)*10</f>
        <v>-0.0658302214098226</v>
      </c>
      <c r="E118" s="16">
        <f>('Summary Data'!AB16-('Summary Data'!AB17*'Summary Data'!AB$39-'Summary Data'!AB34*'Summary Data'!AB$40)/17*$A118)*10</f>
        <v>-0.02821567626734172</v>
      </c>
      <c r="F118" s="16">
        <f>('Summary Data'!AC16-('Summary Data'!AC17*'Summary Data'!AC$39-'Summary Data'!AC34*'Summary Data'!AC$40)/17*$A118)*10</f>
        <v>-0.022284344460014437</v>
      </c>
      <c r="G118" s="16">
        <f>('Summary Data'!AD16-('Summary Data'!AD17*'Summary Data'!AD$39-'Summary Data'!AD34*'Summary Data'!AD$40)/17*$A118)*10</f>
        <v>-0.06124042196543293</v>
      </c>
      <c r="H118" s="16">
        <f>('Summary Data'!AE16-('Summary Data'!AE17*'Summary Data'!AE$39-'Summary Data'!AE34*'Summary Data'!AE$40)/17*$A118)*10</f>
        <v>-0.018536568357707447</v>
      </c>
      <c r="I118" s="16">
        <f>('Summary Data'!AF16-('Summary Data'!AF17*'Summary Data'!AF$39-'Summary Data'!AF34*'Summary Data'!AF$40)/17*$A118)*10</f>
        <v>-0.03528828917854783</v>
      </c>
      <c r="J118" s="16">
        <f>('Summary Data'!AG16-('Summary Data'!AG17*'Summary Data'!AG$39-'Summary Data'!AG34*'Summary Data'!AG$40)/17*$A118)*10</f>
        <v>-0.022306108850083863</v>
      </c>
      <c r="K118" s="16">
        <f>('Summary Data'!AH16-('Summary Data'!AH17*'Summary Data'!AH$39-'Summary Data'!AH34*'Summary Data'!AH$40)/17*$A118)*10</f>
        <v>-0.016255241122905408</v>
      </c>
      <c r="L118" s="16">
        <f>('Summary Data'!AI16-('Summary Data'!AI17*'Summary Data'!AI$39-'Summary Data'!AI34*'Summary Data'!AI$40)/17*$A118)*10</f>
        <v>-0.01661156335058276</v>
      </c>
      <c r="M118" s="16">
        <f>('Summary Data'!AJ16-('Summary Data'!AJ17*'Summary Data'!AJ$39-'Summary Data'!AJ34*'Summary Data'!AJ$40)/17*$A118)*10</f>
        <v>-0.010021369394271219</v>
      </c>
      <c r="N118" s="16">
        <f>('Summary Data'!AK16-('Summary Data'!AK17*'Summary Data'!AK$39-'Summary Data'!AK34*'Summary Data'!AK$40)/17*$A118)*10</f>
        <v>-0.01223255154317685</v>
      </c>
      <c r="O118" s="16">
        <f>('Summary Data'!AL16-('Summary Data'!AL17*'Summary Data'!AL$39-'Summary Data'!AL34*'Summary Data'!AL$40)/17*$A118)*10</f>
        <v>0.017713638382917785</v>
      </c>
      <c r="P118" s="16">
        <f>('Summary Data'!AM16-('Summary Data'!AM17*'Summary Data'!AM$39-'Summary Data'!AM34*'Summary Data'!AM$40)/17*$A118)*10</f>
        <v>-0.046455478321807894</v>
      </c>
      <c r="Q118" s="16">
        <f>('Summary Data'!AN16-('Summary Data'!AN17*'Summary Data'!AN$39-'Summary Data'!AN34*'Summary Data'!AN$40)/17*$A118)*10</f>
        <v>-0.014714126802744844</v>
      </c>
      <c r="R118" s="16">
        <f>('Summary Data'!AO16-('Summary Data'!AO17*'Summary Data'!AO$39-'Summary Data'!AO34*'Summary Data'!AO$40)/17*$A118)*10</f>
        <v>-0.025736091666457087</v>
      </c>
      <c r="S118" s="16">
        <f>('Summary Data'!AP16-('Summary Data'!AP17*'Summary Data'!AP$39-'Summary Data'!AP34*'Summary Data'!AP$40)/17*$A118)*10</f>
        <v>-0.037456000489099</v>
      </c>
      <c r="T118" s="16">
        <f>('Summary Data'!AQ16-('Summary Data'!AQ17*'Summary Data'!AQ$39-'Summary Data'!AQ34*'Summary Data'!AQ$40)/17*$A118)*10</f>
        <v>-0.07971928238742362</v>
      </c>
      <c r="U118" s="16">
        <f>('Summary Data'!AR16-('Summary Data'!AR17*'Summary Data'!AR$39-'Summary Data'!AR34*'Summary Data'!AR$40)/17*$A118)*10</f>
        <v>0.055011151326031155</v>
      </c>
      <c r="V118" s="82">
        <f>'Summary Data'!AS16*10</f>
        <v>0</v>
      </c>
      <c r="W118" s="42" t="s">
        <v>90</v>
      </c>
    </row>
    <row r="119" spans="1:23" ht="11.25">
      <c r="A119" s="83">
        <v>13</v>
      </c>
      <c r="B119" s="16">
        <f>('Summary Data'!Y17-('Summary Data'!Y18*'Summary Data'!Y$39-'Summary Data'!Y35*'Summary Data'!Y$40)/17*$A119)*10</f>
        <v>0.44376041904310837</v>
      </c>
      <c r="C119" s="16">
        <f>('Summary Data'!Z17-('Summary Data'!Z18*'Summary Data'!Z$39-'Summary Data'!Z35*'Summary Data'!Z$40)/17*$A119)*10</f>
        <v>0.7310625067438166</v>
      </c>
      <c r="D119" s="16">
        <f>('Summary Data'!AA17-('Summary Data'!AA18*'Summary Data'!AA$39-'Summary Data'!AA35*'Summary Data'!AA$40)/17*$A119)*10</f>
        <v>0.7186020572911157</v>
      </c>
      <c r="E119" s="16">
        <f>('Summary Data'!AB17-('Summary Data'!AB18*'Summary Data'!AB$39-'Summary Data'!AB35*'Summary Data'!AB$40)/17*$A119)*10</f>
        <v>0.7312422817470448</v>
      </c>
      <c r="F119" s="16">
        <f>('Summary Data'!AC17-('Summary Data'!AC18*'Summary Data'!AC$39-'Summary Data'!AC35*'Summary Data'!AC$40)/17*$A119)*10</f>
        <v>0.6129387053958134</v>
      </c>
      <c r="G119" s="16">
        <f>('Summary Data'!AD17-('Summary Data'!AD18*'Summary Data'!AD$39-'Summary Data'!AD35*'Summary Data'!AD$40)/17*$A119)*10</f>
        <v>0.6862692865359894</v>
      </c>
      <c r="H119" s="16">
        <f>('Summary Data'!AE17-('Summary Data'!AE18*'Summary Data'!AE$39-'Summary Data'!AE35*'Summary Data'!AE$40)/17*$A119)*10</f>
        <v>0.7361967410820224</v>
      </c>
      <c r="I119" s="16">
        <f>('Summary Data'!AF17-('Summary Data'!AF18*'Summary Data'!AF$39-'Summary Data'!AF35*'Summary Data'!AF$40)/17*$A119)*10</f>
        <v>0.760683664702818</v>
      </c>
      <c r="J119" s="16">
        <f>('Summary Data'!AG17-('Summary Data'!AG18*'Summary Data'!AG$39-'Summary Data'!AG35*'Summary Data'!AG$40)/17*$A119)*10</f>
        <v>0.7402163623505265</v>
      </c>
      <c r="K119" s="16">
        <f>('Summary Data'!AH17-('Summary Data'!AH18*'Summary Data'!AH$39-'Summary Data'!AH35*'Summary Data'!AH$40)/17*$A119)*10</f>
        <v>0.7052767459552084</v>
      </c>
      <c r="L119" s="16">
        <f>('Summary Data'!AI17-('Summary Data'!AI18*'Summary Data'!AI$39-'Summary Data'!AI35*'Summary Data'!AI$40)/17*$A119)*10</f>
        <v>0.7452945445489554</v>
      </c>
      <c r="M119" s="16">
        <f>('Summary Data'!AJ17-('Summary Data'!AJ18*'Summary Data'!AJ$39-'Summary Data'!AJ35*'Summary Data'!AJ$40)/17*$A119)*10</f>
        <v>0.7407350822394407</v>
      </c>
      <c r="N119" s="16">
        <f>('Summary Data'!AK17-('Summary Data'!AK18*'Summary Data'!AK$39-'Summary Data'!AK35*'Summary Data'!AK$40)/17*$A119)*10</f>
        <v>0.7219003577135209</v>
      </c>
      <c r="O119" s="16">
        <f>('Summary Data'!AL17-('Summary Data'!AL18*'Summary Data'!AL$39-'Summary Data'!AL35*'Summary Data'!AL$40)/17*$A119)*10</f>
        <v>0.7112822919024899</v>
      </c>
      <c r="P119" s="16">
        <f>('Summary Data'!AM17-('Summary Data'!AM18*'Summary Data'!AM$39-'Summary Data'!AM35*'Summary Data'!AM$40)/17*$A119)*10</f>
        <v>0.6836236589441289</v>
      </c>
      <c r="Q119" s="16">
        <f>('Summary Data'!AN17-('Summary Data'!AN18*'Summary Data'!AN$39-'Summary Data'!AN35*'Summary Data'!AN$40)/17*$A119)*10</f>
        <v>0.5834028140258334</v>
      </c>
      <c r="R119" s="16">
        <f>('Summary Data'!AO17-('Summary Data'!AO18*'Summary Data'!AO$39-'Summary Data'!AO35*'Summary Data'!AO$40)/17*$A119)*10</f>
        <v>0.6513372362258392</v>
      </c>
      <c r="S119" s="16">
        <f>('Summary Data'!AP17-('Summary Data'!AP18*'Summary Data'!AP$39-'Summary Data'!AP35*'Summary Data'!AP$40)/17*$A119)*10</f>
        <v>0.6534368036147519</v>
      </c>
      <c r="T119" s="16">
        <f>('Summary Data'!AQ17-('Summary Data'!AQ18*'Summary Data'!AQ$39-'Summary Data'!AQ35*'Summary Data'!AQ$40)/17*$A119)*10</f>
        <v>0.6455846668382743</v>
      </c>
      <c r="U119" s="16">
        <f>('Summary Data'!AR17-('Summary Data'!AR18*'Summary Data'!AR$39-'Summary Data'!AR35*'Summary Data'!AR$40)/17*$A119)*10</f>
        <v>0.3143953932265303</v>
      </c>
      <c r="V119" s="82">
        <f>'Summary Data'!AS17*10</f>
        <v>0</v>
      </c>
      <c r="W119" s="42" t="s">
        <v>90</v>
      </c>
    </row>
    <row r="120" spans="1:23" ht="11.25">
      <c r="A120" s="83">
        <v>14</v>
      </c>
      <c r="B120" s="16">
        <f>('Summary Data'!Y18-('Summary Data'!Y19*'Summary Data'!Y$39-'Summary Data'!Y36*'Summary Data'!Y$40)/17*$A120)*10</f>
        <v>0.07195261872801273</v>
      </c>
      <c r="C120" s="16">
        <f>('Summary Data'!Z18-('Summary Data'!Z19*'Summary Data'!Z$39-'Summary Data'!Z36*'Summary Data'!Z$40)/17*$A120)*10</f>
        <v>0.019127756185659775</v>
      </c>
      <c r="D120" s="16">
        <f>('Summary Data'!AA18-('Summary Data'!AA19*'Summary Data'!AA$39-'Summary Data'!AA36*'Summary Data'!AA$40)/17*$A120)*10</f>
        <v>-0.02971940306971758</v>
      </c>
      <c r="E120" s="16">
        <f>('Summary Data'!AB18-('Summary Data'!AB19*'Summary Data'!AB$39-'Summary Data'!AB36*'Summary Data'!AB$40)/17*$A120)*10</f>
        <v>0.00030355346848961583</v>
      </c>
      <c r="F120" s="16">
        <f>('Summary Data'!AC18-('Summary Data'!AC19*'Summary Data'!AC$39-'Summary Data'!AC36*'Summary Data'!AC$40)/17*$A120)*10</f>
        <v>0.011077271050283478</v>
      </c>
      <c r="G120" s="16">
        <f>('Summary Data'!AD18-('Summary Data'!AD19*'Summary Data'!AD$39-'Summary Data'!AD36*'Summary Data'!AD$40)/17*$A120)*10</f>
        <v>0.004997029017103144</v>
      </c>
      <c r="H120" s="16">
        <f>('Summary Data'!AE18-('Summary Data'!AE19*'Summary Data'!AE$39-'Summary Data'!AE36*'Summary Data'!AE$40)/17*$A120)*10</f>
        <v>-0.0024159064834585603</v>
      </c>
      <c r="I120" s="16">
        <f>('Summary Data'!AF18-('Summary Data'!AF19*'Summary Data'!AF$39-'Summary Data'!AF36*'Summary Data'!AF$40)/17*$A120)*10</f>
        <v>0.0038069882324016664</v>
      </c>
      <c r="J120" s="16">
        <f>('Summary Data'!AG18-('Summary Data'!AG19*'Summary Data'!AG$39-'Summary Data'!AG36*'Summary Data'!AG$40)/17*$A120)*10</f>
        <v>-0.008102652255934203</v>
      </c>
      <c r="K120" s="16">
        <f>('Summary Data'!AH18-('Summary Data'!AH19*'Summary Data'!AH$39-'Summary Data'!AH36*'Summary Data'!AH$40)/17*$A120)*10</f>
        <v>-0.014255845030568077</v>
      </c>
      <c r="L120" s="16">
        <f>('Summary Data'!AI18-('Summary Data'!AI19*'Summary Data'!AI$39-'Summary Data'!AI36*'Summary Data'!AI$40)/17*$A120)*10</f>
        <v>0.002548864275929919</v>
      </c>
      <c r="M120" s="16">
        <f>('Summary Data'!AJ18-('Summary Data'!AJ19*'Summary Data'!AJ$39-'Summary Data'!AJ36*'Summary Data'!AJ$40)/17*$A120)*10</f>
        <v>0.0065376822004314765</v>
      </c>
      <c r="N120" s="16">
        <f>('Summary Data'!AK18-('Summary Data'!AK19*'Summary Data'!AK$39-'Summary Data'!AK36*'Summary Data'!AK$40)/17*$A120)*10</f>
        <v>-0.019641432233927437</v>
      </c>
      <c r="O120" s="16">
        <f>('Summary Data'!AL18-('Summary Data'!AL19*'Summary Data'!AL$39-'Summary Data'!AL36*'Summary Data'!AL$40)/17*$A120)*10</f>
        <v>0.0016797738238806016</v>
      </c>
      <c r="P120" s="16">
        <f>('Summary Data'!AM18-('Summary Data'!AM19*'Summary Data'!AM$39-'Summary Data'!AM36*'Summary Data'!AM$40)/17*$A120)*10</f>
        <v>0.015902636631955708</v>
      </c>
      <c r="Q120" s="16">
        <f>('Summary Data'!AN18-('Summary Data'!AN19*'Summary Data'!AN$39-'Summary Data'!AN36*'Summary Data'!AN$40)/17*$A120)*10</f>
        <v>0.006139233085990159</v>
      </c>
      <c r="R120" s="16">
        <f>('Summary Data'!AO18-('Summary Data'!AO19*'Summary Data'!AO$39-'Summary Data'!AO36*'Summary Data'!AO$40)/17*$A120)*10</f>
        <v>-0.005386750576848432</v>
      </c>
      <c r="S120" s="16">
        <f>('Summary Data'!AP18-('Summary Data'!AP19*'Summary Data'!AP$39-'Summary Data'!AP36*'Summary Data'!AP$40)/17*$A120)*10</f>
        <v>-0.0031300242126330955</v>
      </c>
      <c r="T120" s="16">
        <f>('Summary Data'!AQ18-('Summary Data'!AQ19*'Summary Data'!AQ$39-'Summary Data'!AQ36*'Summary Data'!AQ$40)/17*$A120)*10</f>
        <v>-0.019587392984661656</v>
      </c>
      <c r="U120" s="16">
        <f>('Summary Data'!AR18-('Summary Data'!AR19*'Summary Data'!AR$39-'Summary Data'!AR36*'Summary Data'!AR$40)/17*$A120)*10</f>
        <v>0.02603047030455697</v>
      </c>
      <c r="V120" s="82">
        <f>'Summary Data'!AS18*10</f>
        <v>0</v>
      </c>
      <c r="W120" s="42" t="s">
        <v>90</v>
      </c>
    </row>
    <row r="121" spans="1:23" ht="11.25">
      <c r="A121" s="83">
        <v>15</v>
      </c>
      <c r="B121" s="16">
        <f>('Summary Data'!Y19-('Summary Data'!Y20*'Summary Data'!Y$39-'Summary Data'!Y37*'Summary Data'!Y$40)/17*$A121)*10</f>
        <v>0.021189326751645098</v>
      </c>
      <c r="C121" s="16">
        <f>('Summary Data'!Z19-('Summary Data'!Z20*'Summary Data'!Z$39-'Summary Data'!Z37*'Summary Data'!Z$40)/17*$A121)*10</f>
        <v>0.2758930841747532</v>
      </c>
      <c r="D121" s="16">
        <f>('Summary Data'!AA19-('Summary Data'!AA20*'Summary Data'!AA$39-'Summary Data'!AA37*'Summary Data'!AA$40)/17*$A121)*10</f>
        <v>0.240278883609409</v>
      </c>
      <c r="E121" s="16">
        <f>('Summary Data'!AB19-('Summary Data'!AB20*'Summary Data'!AB$39-'Summary Data'!AB37*'Summary Data'!AB$40)/17*$A121)*10</f>
        <v>0.24527858630383947</v>
      </c>
      <c r="F121" s="16">
        <f>('Summary Data'!AC19-('Summary Data'!AC20*'Summary Data'!AC$39-'Summary Data'!AC37*'Summary Data'!AC$40)/17*$A121)*10</f>
        <v>0.2825119638593897</v>
      </c>
      <c r="G121" s="16">
        <f>('Summary Data'!AD19-('Summary Data'!AD20*'Summary Data'!AD$39-'Summary Data'!AD37*'Summary Data'!AD$40)/17*$A121)*10</f>
        <v>0.2998845780661109</v>
      </c>
      <c r="H121" s="16">
        <f>('Summary Data'!AE19-('Summary Data'!AE20*'Summary Data'!AE$39-'Summary Data'!AE37*'Summary Data'!AE$40)/17*$A121)*10</f>
        <v>0.2778887698363761</v>
      </c>
      <c r="I121" s="16">
        <f>('Summary Data'!AF19-('Summary Data'!AF20*'Summary Data'!AF$39-'Summary Data'!AF37*'Summary Data'!AF$40)/17*$A121)*10</f>
        <v>0.2347050979751913</v>
      </c>
      <c r="J121" s="16">
        <f>('Summary Data'!AG19-('Summary Data'!AG20*'Summary Data'!AG$39-'Summary Data'!AG37*'Summary Data'!AG$40)/17*$A121)*10</f>
        <v>0.2539133223963189</v>
      </c>
      <c r="K121" s="16">
        <f>('Summary Data'!AH19-('Summary Data'!AH20*'Summary Data'!AH$39-'Summary Data'!AH37*'Summary Data'!AH$40)/17*$A121)*10</f>
        <v>0.241313053156933</v>
      </c>
      <c r="L121" s="16">
        <f>('Summary Data'!AI19-('Summary Data'!AI20*'Summary Data'!AI$39-'Summary Data'!AI37*'Summary Data'!AI$40)/17*$A121)*10</f>
        <v>0.2377754268860123</v>
      </c>
      <c r="M121" s="16">
        <f>('Summary Data'!AJ19-('Summary Data'!AJ20*'Summary Data'!AJ$39-'Summary Data'!AJ37*'Summary Data'!AJ$40)/17*$A121)*10</f>
        <v>0.2542246940892821</v>
      </c>
      <c r="N121" s="16">
        <f>('Summary Data'!AK19-('Summary Data'!AK20*'Summary Data'!AK$39-'Summary Data'!AK37*'Summary Data'!AK$40)/17*$A121)*10</f>
        <v>0.2696812007871028</v>
      </c>
      <c r="O121" s="16">
        <f>('Summary Data'!AL19-('Summary Data'!AL20*'Summary Data'!AL$39-'Summary Data'!AL37*'Summary Data'!AL$40)/17*$A121)*10</f>
        <v>0.26527170219130053</v>
      </c>
      <c r="P121" s="16">
        <f>('Summary Data'!AM19-('Summary Data'!AM20*'Summary Data'!AM$39-'Summary Data'!AM37*'Summary Data'!AM$40)/17*$A121)*10</f>
        <v>0.2600359688043335</v>
      </c>
      <c r="Q121" s="16">
        <f>('Summary Data'!AN19-('Summary Data'!AN20*'Summary Data'!AN$39-'Summary Data'!AN37*'Summary Data'!AN$40)/17*$A121)*10</f>
        <v>0.2306690358693396</v>
      </c>
      <c r="R121" s="16">
        <f>('Summary Data'!AO19-('Summary Data'!AO20*'Summary Data'!AO$39-'Summary Data'!AO37*'Summary Data'!AO$40)/17*$A121)*10</f>
        <v>0.22368451498784772</v>
      </c>
      <c r="S121" s="16">
        <f>('Summary Data'!AP19-('Summary Data'!AP20*'Summary Data'!AP$39-'Summary Data'!AP37*'Summary Data'!AP$40)/17*$A121)*10</f>
        <v>0.251900229248657</v>
      </c>
      <c r="T121" s="16">
        <f>('Summary Data'!AQ19-('Summary Data'!AQ20*'Summary Data'!AQ$39-'Summary Data'!AQ37*'Summary Data'!AQ$40)/17*$A121)*10</f>
        <v>0.25192478040241334</v>
      </c>
      <c r="U121" s="16">
        <f>('Summary Data'!AR19-('Summary Data'!AR20*'Summary Data'!AR$39-'Summary Data'!AR37*'Summary Data'!AR$40)/17*$A121)*10</f>
        <v>0.04296138358147905</v>
      </c>
      <c r="V121" s="82">
        <f>'Summary Data'!AS19*10</f>
        <v>0</v>
      </c>
      <c r="W121" s="42" t="s">
        <v>90</v>
      </c>
    </row>
    <row r="122" spans="1:23" ht="11.25">
      <c r="A122" s="83">
        <v>16</v>
      </c>
      <c r="B122" s="16">
        <f>('Summary Data'!Y20-('Summary Data'!Y21*'Summary Data'!Y$39-'Summary Data'!Y38*'Summary Data'!Y$40)/17*$A122)*10</f>
        <v>-0.053959726144398</v>
      </c>
      <c r="C122" s="16">
        <f>('Summary Data'!Z20-('Summary Data'!Z21*'Summary Data'!Z$39-'Summary Data'!Z38*'Summary Data'!Z$40)/17*$A122)*10</f>
        <v>-0.021949381340503477</v>
      </c>
      <c r="D122" s="16">
        <f>('Summary Data'!AA20-('Summary Data'!AA21*'Summary Data'!AA$39-'Summary Data'!AA38*'Summary Data'!AA$40)/17*$A122)*10</f>
        <v>0.012852756606504735</v>
      </c>
      <c r="E122" s="16">
        <f>('Summary Data'!AB20-('Summary Data'!AB21*'Summary Data'!AB$39-'Summary Data'!AB38*'Summary Data'!AB$40)/17*$A122)*10</f>
        <v>0.0036333310372943517</v>
      </c>
      <c r="F122" s="16">
        <f>('Summary Data'!AC20-('Summary Data'!AC21*'Summary Data'!AC$39-'Summary Data'!AC38*'Summary Data'!AC$40)/17*$A122)*10</f>
        <v>-0.014071635021972485</v>
      </c>
      <c r="G122" s="16">
        <f>('Summary Data'!AD20-('Summary Data'!AD21*'Summary Data'!AD$39-'Summary Data'!AD38*'Summary Data'!AD$40)/17*$A122)*10</f>
        <v>-0.00614233125574945</v>
      </c>
      <c r="H122" s="16">
        <f>('Summary Data'!AE20-('Summary Data'!AE21*'Summary Data'!AE$39-'Summary Data'!AE38*'Summary Data'!AE$40)/17*$A122)*10</f>
        <v>-0.011091169989721882</v>
      </c>
      <c r="I122" s="16">
        <f>('Summary Data'!AF20-('Summary Data'!AF21*'Summary Data'!AF$39-'Summary Data'!AF38*'Summary Data'!AF$40)/17*$A122)*10</f>
        <v>-0.009432224192138221</v>
      </c>
      <c r="J122" s="16">
        <f>('Summary Data'!AG20-('Summary Data'!AG21*'Summary Data'!AG$39-'Summary Data'!AG38*'Summary Data'!AG$40)/17*$A122)*10</f>
        <v>-0.00743838255787185</v>
      </c>
      <c r="K122" s="16">
        <f>('Summary Data'!AH20-('Summary Data'!AH21*'Summary Data'!AH$39-'Summary Data'!AH38*'Summary Data'!AH$40)/17*$A122)*10</f>
        <v>-0.006225942869453676</v>
      </c>
      <c r="L122" s="16">
        <f>('Summary Data'!AI20-('Summary Data'!AI21*'Summary Data'!AI$39-'Summary Data'!AI38*'Summary Data'!AI$40)/17*$A122)*10</f>
        <v>-0.01346555020246839</v>
      </c>
      <c r="M122" s="16">
        <f>('Summary Data'!AJ20-('Summary Data'!AJ21*'Summary Data'!AJ$39-'Summary Data'!AJ38*'Summary Data'!AJ$40)/17*$A122)*10</f>
        <v>-0.017606151982394944</v>
      </c>
      <c r="N122" s="16">
        <f>('Summary Data'!AK20-('Summary Data'!AK21*'Summary Data'!AK$39-'Summary Data'!AK38*'Summary Data'!AK$40)/17*$A122)*10</f>
        <v>0.00016141096577420005</v>
      </c>
      <c r="O122" s="16">
        <f>('Summary Data'!AL20-('Summary Data'!AL21*'Summary Data'!AL$39-'Summary Data'!AL38*'Summary Data'!AL$40)/17*$A122)*10</f>
        <v>-0.006338843829947864</v>
      </c>
      <c r="P122" s="16">
        <f>('Summary Data'!AM20-('Summary Data'!AM21*'Summary Data'!AM$39-'Summary Data'!AM38*'Summary Data'!AM$40)/17*$A122)*10</f>
        <v>-0.005522337272420609</v>
      </c>
      <c r="Q122" s="16">
        <f>('Summary Data'!AN20-('Summary Data'!AN21*'Summary Data'!AN$39-'Summary Data'!AN38*'Summary Data'!AN$40)/17*$A122)*10</f>
        <v>0.0012907589755915133</v>
      </c>
      <c r="R122" s="16">
        <f>('Summary Data'!AO20-('Summary Data'!AO21*'Summary Data'!AO$39-'Summary Data'!AO38*'Summary Data'!AO$40)/17*$A122)*10</f>
        <v>0.011697678568721977</v>
      </c>
      <c r="S122" s="16">
        <f>('Summary Data'!AP20-('Summary Data'!AP21*'Summary Data'!AP$39-'Summary Data'!AP38*'Summary Data'!AP$40)/17*$A122)*10</f>
        <v>0.0004167893029344283</v>
      </c>
      <c r="T122" s="16">
        <f>('Summary Data'!AQ20-('Summary Data'!AQ21*'Summary Data'!AQ$39-'Summary Data'!AQ38*'Summary Data'!AQ$40)/17*$A122)*10</f>
        <v>0.03063840137562855</v>
      </c>
      <c r="U122" s="16">
        <f>('Summary Data'!AR20-('Summary Data'!AR21*'Summary Data'!AR$39-'Summary Data'!AR38*'Summary Data'!AR$40)/17*$A122)*10</f>
        <v>-0.0403466485346827</v>
      </c>
      <c r="V122" s="82">
        <f>'Summary Data'!AS20*10</f>
        <v>0</v>
      </c>
      <c r="W122" s="42" t="s">
        <v>90</v>
      </c>
    </row>
    <row r="123" spans="1:23" ht="12" thickBot="1">
      <c r="A123" s="84">
        <v>17</v>
      </c>
      <c r="B123" s="18">
        <f>'Summary Data'!Y21*10</f>
        <v>-0.41875</v>
      </c>
      <c r="C123" s="18">
        <f>'Summary Data'!Z21*10</f>
        <v>-0.68784</v>
      </c>
      <c r="D123" s="18">
        <f>'Summary Data'!AA21*10</f>
        <v>-0.6904699999999999</v>
      </c>
      <c r="E123" s="18">
        <f>'Summary Data'!AB21*10</f>
        <v>-0.68977</v>
      </c>
      <c r="F123" s="18">
        <f>'Summary Data'!AC21*10</f>
        <v>-0.69828</v>
      </c>
      <c r="G123" s="18">
        <f>'Summary Data'!AD21*10</f>
        <v>-0.68679</v>
      </c>
      <c r="H123" s="18">
        <f>'Summary Data'!AE21*10</f>
        <v>-0.6756800000000001</v>
      </c>
      <c r="I123" s="18">
        <f>'Summary Data'!AF21*10</f>
        <v>-0.68906</v>
      </c>
      <c r="J123" s="18">
        <f>'Summary Data'!AG21*10</f>
        <v>-0.68706</v>
      </c>
      <c r="K123" s="18">
        <f>'Summary Data'!AH21*10</f>
        <v>-0.68468</v>
      </c>
      <c r="L123" s="18">
        <f>'Summary Data'!AI21*10</f>
        <v>-0.6698500000000001</v>
      </c>
      <c r="M123" s="18">
        <f>'Summary Data'!AJ21*10</f>
        <v>-0.6752</v>
      </c>
      <c r="N123" s="18">
        <f>'Summary Data'!AK21*10</f>
        <v>-0.69368</v>
      </c>
      <c r="O123" s="18">
        <f>'Summary Data'!AL21*10</f>
        <v>-0.6899299999999999</v>
      </c>
      <c r="P123" s="18">
        <f>'Summary Data'!AM21*10</f>
        <v>-0.69303</v>
      </c>
      <c r="Q123" s="18">
        <f>'Summary Data'!AN21*10</f>
        <v>-0.6877500000000001</v>
      </c>
      <c r="R123" s="18">
        <f>'Summary Data'!AO21*10</f>
        <v>-0.69181</v>
      </c>
      <c r="S123" s="18">
        <f>'Summary Data'!AP21*10</f>
        <v>-0.68368</v>
      </c>
      <c r="T123" s="18">
        <f>'Summary Data'!AQ21*10</f>
        <v>-0.68623</v>
      </c>
      <c r="U123" s="18">
        <f>'Summary Data'!AR21*10</f>
        <v>-0.37588999999999995</v>
      </c>
      <c r="V123" s="35">
        <f>'Summary Data'!AS21*10</f>
        <v>0</v>
      </c>
      <c r="W123" s="42" t="s">
        <v>90</v>
      </c>
    </row>
    <row r="124" ht="12" thickBot="1"/>
    <row r="125" spans="1:22" ht="11.25">
      <c r="A125" s="127" t="s">
        <v>129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9"/>
    </row>
    <row r="126" spans="1:22" ht="11.25">
      <c r="A126" s="83"/>
      <c r="B126" s="81" t="s">
        <v>85</v>
      </c>
      <c r="C126" s="81" t="s">
        <v>86</v>
      </c>
      <c r="D126" s="81" t="s">
        <v>87</v>
      </c>
      <c r="E126" s="81" t="s">
        <v>88</v>
      </c>
      <c r="F126" s="81" t="s">
        <v>89</v>
      </c>
      <c r="G126" s="81" t="s">
        <v>94</v>
      </c>
      <c r="H126" s="81" t="s">
        <v>95</v>
      </c>
      <c r="I126" s="81" t="s">
        <v>96</v>
      </c>
      <c r="J126" s="81" t="s">
        <v>97</v>
      </c>
      <c r="K126" s="81" t="s">
        <v>98</v>
      </c>
      <c r="L126" s="81" t="s">
        <v>99</v>
      </c>
      <c r="M126" s="81" t="s">
        <v>100</v>
      </c>
      <c r="N126" s="81" t="s">
        <v>101</v>
      </c>
      <c r="O126" s="81" t="s">
        <v>102</v>
      </c>
      <c r="P126" s="81" t="s">
        <v>103</v>
      </c>
      <c r="Q126" s="81" t="s">
        <v>104</v>
      </c>
      <c r="R126" s="81" t="s">
        <v>105</v>
      </c>
      <c r="S126" s="81" t="s">
        <v>106</v>
      </c>
      <c r="T126" s="81" t="s">
        <v>107</v>
      </c>
      <c r="U126" s="81" t="s">
        <v>108</v>
      </c>
      <c r="V126" s="17" t="s">
        <v>109</v>
      </c>
    </row>
    <row r="127" spans="1:22" ht="11.25">
      <c r="A127" s="83">
        <v>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82"/>
    </row>
    <row r="128" spans="1:22" ht="11.25">
      <c r="A128" s="83">
        <v>2</v>
      </c>
      <c r="B128" s="16">
        <f>('Summary Data'!Y23-('Summary Data'!Y$40*'Summary Data'!Y7+'Summary Data'!Y$39*'Summary Data'!Y24)/17*$A128)</f>
        <v>0.16295149053534153</v>
      </c>
      <c r="C128" s="16">
        <f>('Summary Data'!Z23-('Summary Data'!Z$40*'Summary Data'!Z7+'Summary Data'!Z$39*'Summary Data'!Z24)/17*$A128)</f>
        <v>3.005414918753124</v>
      </c>
      <c r="D128" s="16">
        <f>('Summary Data'!AA23-('Summary Data'!AA$40*'Summary Data'!AA7+'Summary Data'!AA$39*'Summary Data'!AA24)/17*$A128)</f>
        <v>2.379147702142877</v>
      </c>
      <c r="E128" s="16">
        <f>('Summary Data'!AB23-('Summary Data'!AB$40*'Summary Data'!AB7+'Summary Data'!AB$39*'Summary Data'!AB24)/17*$A128)</f>
        <v>1.4512971081218502</v>
      </c>
      <c r="F128" s="16">
        <f>('Summary Data'!AC23-('Summary Data'!AC$40*'Summary Data'!AC7+'Summary Data'!AC$39*'Summary Data'!AC24)/17*$A128)</f>
        <v>-1.0234318038977386</v>
      </c>
      <c r="G128" s="16">
        <f>('Summary Data'!AD23-('Summary Data'!AD$40*'Summary Data'!AD7+'Summary Data'!AD$39*'Summary Data'!AD24)/17*$A128)</f>
        <v>1.2821974883783065</v>
      </c>
      <c r="H128" s="16">
        <f>('Summary Data'!AE23-('Summary Data'!AE$40*'Summary Data'!AE7+'Summary Data'!AE$39*'Summary Data'!AE24)/17*$A128)</f>
        <v>1.4509275986210044</v>
      </c>
      <c r="I128" s="16">
        <f>('Summary Data'!AF23-('Summary Data'!AF$40*'Summary Data'!AF7+'Summary Data'!AF$39*'Summary Data'!AF24)/17*$A128)</f>
        <v>0.6919281042000578</v>
      </c>
      <c r="J128" s="16">
        <f>('Summary Data'!AG23-('Summary Data'!AG$40*'Summary Data'!AG7+'Summary Data'!AG$39*'Summary Data'!AG24)/17*$A128)</f>
        <v>-0.1185753605196154</v>
      </c>
      <c r="K128" s="16">
        <f>('Summary Data'!AH23-('Summary Data'!AH$40*'Summary Data'!AH7+'Summary Data'!AH$39*'Summary Data'!AH24)/17*$A128)</f>
        <v>-0.011054821153070257</v>
      </c>
      <c r="L128" s="16">
        <f>('Summary Data'!AI23-('Summary Data'!AI$40*'Summary Data'!AI7+'Summary Data'!AI$39*'Summary Data'!AI24)/17*$A128)</f>
        <v>2.524065025335145</v>
      </c>
      <c r="M128" s="16">
        <f>('Summary Data'!AJ23-('Summary Data'!AJ$40*'Summary Data'!AJ7+'Summary Data'!AJ$39*'Summary Data'!AJ24)/17*$A128)</f>
        <v>2.051298702973089</v>
      </c>
      <c r="N128" s="16">
        <f>('Summary Data'!AK23-('Summary Data'!AK$40*'Summary Data'!AK7+'Summary Data'!AK$39*'Summary Data'!AK24)/17*$A128)</f>
        <v>0.4813134735503822</v>
      </c>
      <c r="O128" s="16">
        <f>('Summary Data'!AL23-('Summary Data'!AL$40*'Summary Data'!AL7+'Summary Data'!AL$39*'Summary Data'!AL24)/17*$A128)</f>
        <v>0.6445730351035568</v>
      </c>
      <c r="P128" s="16">
        <f>('Summary Data'!AM23-('Summary Data'!AM$40*'Summary Data'!AM7+'Summary Data'!AM$39*'Summary Data'!AM24)/17*$A128)</f>
        <v>1.8496487829205575</v>
      </c>
      <c r="Q128" s="16">
        <f>('Summary Data'!AN23-('Summary Data'!AN$40*'Summary Data'!AN7+'Summary Data'!AN$39*'Summary Data'!AN24)/17*$A128)</f>
        <v>0.7378552158999858</v>
      </c>
      <c r="R128" s="16">
        <f>('Summary Data'!AO23-('Summary Data'!AO$40*'Summary Data'!AO7+'Summary Data'!AO$39*'Summary Data'!AO24)/17*$A128)</f>
        <v>0.6531400947962254</v>
      </c>
      <c r="S128" s="16">
        <f>('Summary Data'!AP23-('Summary Data'!AP$40*'Summary Data'!AP7+'Summary Data'!AP$39*'Summary Data'!AP24)/17*$A128)</f>
        <v>-0.12475072616520795</v>
      </c>
      <c r="T128" s="16">
        <f>('Summary Data'!AQ23-('Summary Data'!AQ$40*'Summary Data'!AQ7+'Summary Data'!AQ$39*'Summary Data'!AQ24)/17*$A128)</f>
        <v>-0.4687902814634918</v>
      </c>
      <c r="U128" s="16">
        <f>('Summary Data'!AR23-('Summary Data'!AR$40*'Summary Data'!AR7+'Summary Data'!AR$39*'Summary Data'!AR24)/17*$A128)</f>
        <v>2.200136124259217</v>
      </c>
      <c r="V128" s="82">
        <f>'Summary Data'!AS23</f>
        <v>0</v>
      </c>
    </row>
    <row r="129" spans="1:22" ht="11.25">
      <c r="A129" s="83">
        <v>3</v>
      </c>
      <c r="B129" s="16">
        <f>('Summary Data'!Y24-('Summary Data'!Y$40*'Summary Data'!Y8+'Summary Data'!Y$39*'Summary Data'!Y25)/17*$A129)</f>
        <v>1.0175273251196992</v>
      </c>
      <c r="C129" s="16">
        <f>('Summary Data'!Z24-('Summary Data'!Z$40*'Summary Data'!Z8+'Summary Data'!Z$39*'Summary Data'!Z25)/17*$A129)</f>
        <v>0.8163781189143282</v>
      </c>
      <c r="D129" s="16">
        <f>('Summary Data'!AA24-('Summary Data'!AA$40*'Summary Data'!AA8+'Summary Data'!AA$39*'Summary Data'!AA25)/17*$A129)</f>
        <v>-0.24429087764055848</v>
      </c>
      <c r="E129" s="16">
        <f>('Summary Data'!AB24-('Summary Data'!AB$40*'Summary Data'!AB8+'Summary Data'!AB$39*'Summary Data'!AB25)/17*$A129)</f>
        <v>-0.24737382829701574</v>
      </c>
      <c r="F129" s="16">
        <f>('Summary Data'!AC24-('Summary Data'!AC$40*'Summary Data'!AC8+'Summary Data'!AC$39*'Summary Data'!AC25)/17*$A129)</f>
        <v>0.06831860928991332</v>
      </c>
      <c r="G129" s="16">
        <f>('Summary Data'!AD24-('Summary Data'!AD$40*'Summary Data'!AD8+'Summary Data'!AD$39*'Summary Data'!AD25)/17*$A129)</f>
        <v>-0.05064153125349295</v>
      </c>
      <c r="H129" s="16">
        <f>('Summary Data'!AE24-('Summary Data'!AE$40*'Summary Data'!AE8+'Summary Data'!AE$39*'Summary Data'!AE25)/17*$A129)</f>
        <v>0.08088083149118497</v>
      </c>
      <c r="I129" s="16">
        <f>('Summary Data'!AF24-('Summary Data'!AF$40*'Summary Data'!AF8+'Summary Data'!AF$39*'Summary Data'!AF25)/17*$A129)</f>
        <v>-0.40774087261662983</v>
      </c>
      <c r="J129" s="16">
        <f>('Summary Data'!AG24-('Summary Data'!AG$40*'Summary Data'!AG8+'Summary Data'!AG$39*'Summary Data'!AG25)/17*$A129)</f>
        <v>0.02583557969282053</v>
      </c>
      <c r="K129" s="16">
        <f>('Summary Data'!AH24-('Summary Data'!AH$40*'Summary Data'!AH8+'Summary Data'!AH$39*'Summary Data'!AH25)/17*$A129)</f>
        <v>0.12879699868401268</v>
      </c>
      <c r="L129" s="16">
        <f>('Summary Data'!AI24-('Summary Data'!AI$40*'Summary Data'!AI8+'Summary Data'!AI$39*'Summary Data'!AI25)/17*$A129)</f>
        <v>-0.30093104158101447</v>
      </c>
      <c r="M129" s="16">
        <f>('Summary Data'!AJ24-('Summary Data'!AJ$40*'Summary Data'!AJ8+'Summary Data'!AJ$39*'Summary Data'!AJ25)/17*$A129)</f>
        <v>-0.06215154621475557</v>
      </c>
      <c r="N129" s="16">
        <f>('Summary Data'!AK24-('Summary Data'!AK$40*'Summary Data'!AK8+'Summary Data'!AK$39*'Summary Data'!AK25)/17*$A129)</f>
        <v>-0.8392107521456225</v>
      </c>
      <c r="O129" s="16">
        <f>('Summary Data'!AL24-('Summary Data'!AL$40*'Summary Data'!AL8+'Summary Data'!AL$39*'Summary Data'!AL25)/17*$A129)</f>
        <v>-0.3613252002236983</v>
      </c>
      <c r="P129" s="16">
        <f>('Summary Data'!AM24-('Summary Data'!AM$40*'Summary Data'!AM8+'Summary Data'!AM$39*'Summary Data'!AM25)/17*$A129)</f>
        <v>0.15177049799185274</v>
      </c>
      <c r="Q129" s="16">
        <f>('Summary Data'!AN24-('Summary Data'!AN$40*'Summary Data'!AN8+'Summary Data'!AN$39*'Summary Data'!AN25)/17*$A129)</f>
        <v>0.06055795388930034</v>
      </c>
      <c r="R129" s="16">
        <f>('Summary Data'!AO24-('Summary Data'!AO$40*'Summary Data'!AO8+'Summary Data'!AO$39*'Summary Data'!AO25)/17*$A129)</f>
        <v>-0.42352086669836864</v>
      </c>
      <c r="S129" s="16">
        <f>('Summary Data'!AP24-('Summary Data'!AP$40*'Summary Data'!AP8+'Summary Data'!AP$39*'Summary Data'!AP25)/17*$A129)</f>
        <v>0.08993767744891601</v>
      </c>
      <c r="T129" s="16">
        <f>('Summary Data'!AQ24-('Summary Data'!AQ$40*'Summary Data'!AQ8+'Summary Data'!AQ$39*'Summary Data'!AQ25)/17*$A129)</f>
        <v>-0.4998903184216131</v>
      </c>
      <c r="U129" s="16">
        <f>('Summary Data'!AR24-('Summary Data'!AR$40*'Summary Data'!AR8+'Summary Data'!AR$39*'Summary Data'!AR25)/17*$A129)</f>
        <v>-0.3942516161644586</v>
      </c>
      <c r="V129" s="82">
        <f>'Summary Data'!AS24</f>
        <v>0</v>
      </c>
    </row>
    <row r="130" spans="1:22" ht="11.25">
      <c r="A130" s="83">
        <v>4</v>
      </c>
      <c r="B130" s="16">
        <f>('Summary Data'!Y25-('Summary Data'!Y$40*'Summary Data'!Y9+'Summary Data'!Y$39*'Summary Data'!Y26)/17*$A130)</f>
        <v>0.09978079677146542</v>
      </c>
      <c r="C130" s="16">
        <f>('Summary Data'!Z25-('Summary Data'!Z$40*'Summary Data'!Z9+'Summary Data'!Z$39*'Summary Data'!Z26)/17*$A130)</f>
        <v>-0.46971864366984545</v>
      </c>
      <c r="D130" s="16">
        <f>('Summary Data'!AA25-('Summary Data'!AA$40*'Summary Data'!AA9+'Summary Data'!AA$39*'Summary Data'!AA26)/17*$A130)</f>
        <v>-0.10294542693462223</v>
      </c>
      <c r="E130" s="16">
        <f>('Summary Data'!AB25-('Summary Data'!AB$40*'Summary Data'!AB9+'Summary Data'!AB$39*'Summary Data'!AB26)/17*$A130)</f>
        <v>-0.07831769413529822</v>
      </c>
      <c r="F130" s="16">
        <f>('Summary Data'!AC25-('Summary Data'!AC$40*'Summary Data'!AC9+'Summary Data'!AC$39*'Summary Data'!AC26)/17*$A130)</f>
        <v>1.0829030754056748</v>
      </c>
      <c r="G130" s="16">
        <f>('Summary Data'!AD25-('Summary Data'!AD$40*'Summary Data'!AD9+'Summary Data'!AD$39*'Summary Data'!AD26)/17*$A130)</f>
        <v>0.6251144877208442</v>
      </c>
      <c r="H130" s="16">
        <f>('Summary Data'!AE25-('Summary Data'!AE$40*'Summary Data'!AE9+'Summary Data'!AE$39*'Summary Data'!AE26)/17*$A130)</f>
        <v>0.08148765580828156</v>
      </c>
      <c r="I130" s="16">
        <f>('Summary Data'!AF25-('Summary Data'!AF$40*'Summary Data'!AF9+'Summary Data'!AF$39*'Summary Data'!AF26)/17*$A130)</f>
        <v>0.40534981933389347</v>
      </c>
      <c r="J130" s="16">
        <f>('Summary Data'!AG25-('Summary Data'!AG$40*'Summary Data'!AG9+'Summary Data'!AG$39*'Summary Data'!AG26)/17*$A130)</f>
        <v>0.297252076457155</v>
      </c>
      <c r="K130" s="16">
        <f>('Summary Data'!AH25-('Summary Data'!AH$40*'Summary Data'!AH9+'Summary Data'!AH$39*'Summary Data'!AH26)/17*$A130)</f>
        <v>0.1321978453513669</v>
      </c>
      <c r="L130" s="16">
        <f>('Summary Data'!AI25-('Summary Data'!AI$40*'Summary Data'!AI9+'Summary Data'!AI$39*'Summary Data'!AI26)/17*$A130)</f>
        <v>0.12935040197819656</v>
      </c>
      <c r="M130" s="16">
        <f>('Summary Data'!AJ25-('Summary Data'!AJ$40*'Summary Data'!AJ9+'Summary Data'!AJ$39*'Summary Data'!AJ26)/17*$A130)</f>
        <v>0.011142370773064387</v>
      </c>
      <c r="N130" s="16">
        <f>('Summary Data'!AK25-('Summary Data'!AK$40*'Summary Data'!AK9+'Summary Data'!AK$39*'Summary Data'!AK26)/17*$A130)</f>
        <v>0.779636133975266</v>
      </c>
      <c r="O130" s="16">
        <f>('Summary Data'!AL25-('Summary Data'!AL$40*'Summary Data'!AL9+'Summary Data'!AL$39*'Summary Data'!AL26)/17*$A130)</f>
        <v>1.0300041321452422</v>
      </c>
      <c r="P130" s="16">
        <f>('Summary Data'!AM25-('Summary Data'!AM$40*'Summary Data'!AM9+'Summary Data'!AM$39*'Summary Data'!AM26)/17*$A130)</f>
        <v>0.3642013908296423</v>
      </c>
      <c r="Q130" s="16">
        <f>('Summary Data'!AN25-('Summary Data'!AN$40*'Summary Data'!AN9+'Summary Data'!AN$39*'Summary Data'!AN26)/17*$A130)</f>
        <v>0.8163607529231561</v>
      </c>
      <c r="R130" s="16">
        <f>('Summary Data'!AO25-('Summary Data'!AO$40*'Summary Data'!AO9+'Summary Data'!AO$39*'Summary Data'!AO26)/17*$A130)</f>
        <v>0.6297576541916245</v>
      </c>
      <c r="S130" s="16">
        <f>('Summary Data'!AP25-('Summary Data'!AP$40*'Summary Data'!AP9+'Summary Data'!AP$39*'Summary Data'!AP26)/17*$A130)</f>
        <v>-0.053428062734410454</v>
      </c>
      <c r="T130" s="16">
        <f>('Summary Data'!AQ25-('Summary Data'!AQ$40*'Summary Data'!AQ9+'Summary Data'!AQ$39*'Summary Data'!AQ26)/17*$A130)</f>
        <v>-0.25676880569518434</v>
      </c>
      <c r="U130" s="16">
        <f>('Summary Data'!AR25-('Summary Data'!AR$40*'Summary Data'!AR9+'Summary Data'!AR$39*'Summary Data'!AR26)/17*$A130)</f>
        <v>1.11506793805206</v>
      </c>
      <c r="V130" s="82">
        <f>'Summary Data'!AS25</f>
        <v>0</v>
      </c>
    </row>
    <row r="131" spans="1:22" ht="11.25">
      <c r="A131" s="83">
        <v>5</v>
      </c>
      <c r="B131" s="16">
        <f>('Summary Data'!Y26-('Summary Data'!Y$40*'Summary Data'!Y10+'Summary Data'!Y$39*'Summary Data'!Y27)/17*$A131)</f>
        <v>-1.2545886180706596</v>
      </c>
      <c r="C131" s="16">
        <f>('Summary Data'!Z26-('Summary Data'!Z$40*'Summary Data'!Z10+'Summary Data'!Z$39*'Summary Data'!Z27)/17*$A131)</f>
        <v>0.1157741735958511</v>
      </c>
      <c r="D131" s="16">
        <f>('Summary Data'!AA26-('Summary Data'!AA$40*'Summary Data'!AA10+'Summary Data'!AA$39*'Summary Data'!AA27)/17*$A131)</f>
        <v>-0.29653155912638607</v>
      </c>
      <c r="E131" s="16">
        <f>('Summary Data'!AB26-('Summary Data'!AB$40*'Summary Data'!AB10+'Summary Data'!AB$39*'Summary Data'!AB27)/17*$A131)</f>
        <v>-0.26852589858612125</v>
      </c>
      <c r="F131" s="16">
        <f>('Summary Data'!AC26-('Summary Data'!AC$40*'Summary Data'!AC10+'Summary Data'!AC$39*'Summary Data'!AC27)/17*$A131)</f>
        <v>-0.11125583005943064</v>
      </c>
      <c r="G131" s="16">
        <f>('Summary Data'!AD26-('Summary Data'!AD$40*'Summary Data'!AD10+'Summary Data'!AD$39*'Summary Data'!AD27)/17*$A131)</f>
        <v>-0.034279860883653264</v>
      </c>
      <c r="H131" s="16">
        <f>('Summary Data'!AE26-('Summary Data'!AE$40*'Summary Data'!AE10+'Summary Data'!AE$39*'Summary Data'!AE27)/17*$A131)</f>
        <v>0.11014006992888453</v>
      </c>
      <c r="I131" s="16">
        <f>('Summary Data'!AF26-('Summary Data'!AF$40*'Summary Data'!AF10+'Summary Data'!AF$39*'Summary Data'!AF27)/17*$A131)</f>
        <v>-0.12369867207532027</v>
      </c>
      <c r="J131" s="16">
        <f>('Summary Data'!AG26-('Summary Data'!AG$40*'Summary Data'!AG10+'Summary Data'!AG$39*'Summary Data'!AG27)/17*$A131)</f>
        <v>0.00813182882553799</v>
      </c>
      <c r="K131" s="16">
        <f>('Summary Data'!AH26-('Summary Data'!AH$40*'Summary Data'!AH10+'Summary Data'!AH$39*'Summary Data'!AH27)/17*$A131)</f>
        <v>0.16294086052626958</v>
      </c>
      <c r="L131" s="16">
        <f>('Summary Data'!AI26-('Summary Data'!AI$40*'Summary Data'!AI10+'Summary Data'!AI$39*'Summary Data'!AI27)/17*$A131)</f>
        <v>-0.015566427318688108</v>
      </c>
      <c r="M131" s="16">
        <f>('Summary Data'!AJ26-('Summary Data'!AJ$40*'Summary Data'!AJ10+'Summary Data'!AJ$39*'Summary Data'!AJ27)/17*$A131)</f>
        <v>-0.04486468791846149</v>
      </c>
      <c r="N131" s="16">
        <f>('Summary Data'!AK26-('Summary Data'!AK$40*'Summary Data'!AK10+'Summary Data'!AK$39*'Summary Data'!AK27)/17*$A131)</f>
        <v>-0.3918862641794097</v>
      </c>
      <c r="O131" s="16">
        <f>('Summary Data'!AL26-('Summary Data'!AL$40*'Summary Data'!AL10+'Summary Data'!AL$39*'Summary Data'!AL27)/17*$A131)</f>
        <v>-0.5451105284824547</v>
      </c>
      <c r="P131" s="16">
        <f>('Summary Data'!AM26-('Summary Data'!AM$40*'Summary Data'!AM10+'Summary Data'!AM$39*'Summary Data'!AM27)/17*$A131)</f>
        <v>-0.0763902401902088</v>
      </c>
      <c r="Q131" s="16">
        <f>('Summary Data'!AN26-('Summary Data'!AN$40*'Summary Data'!AN10+'Summary Data'!AN$39*'Summary Data'!AN27)/17*$A131)</f>
        <v>0.11417227410850808</v>
      </c>
      <c r="R131" s="16">
        <f>('Summary Data'!AO26-('Summary Data'!AO$40*'Summary Data'!AO10+'Summary Data'!AO$39*'Summary Data'!AO27)/17*$A131)</f>
        <v>-0.023837310652378395</v>
      </c>
      <c r="S131" s="16">
        <f>('Summary Data'!AP26-('Summary Data'!AP$40*'Summary Data'!AP10+'Summary Data'!AP$39*'Summary Data'!AP27)/17*$A131)</f>
        <v>-0.019393207713103402</v>
      </c>
      <c r="T131" s="16">
        <f>('Summary Data'!AQ26-('Summary Data'!AQ$40*'Summary Data'!AQ10+'Summary Data'!AQ$39*'Summary Data'!AQ27)/17*$A131)</f>
        <v>0.022747385834411268</v>
      </c>
      <c r="U131" s="16">
        <f>('Summary Data'!AR26-('Summary Data'!AR$40*'Summary Data'!AR10+'Summary Data'!AR$39*'Summary Data'!AR27)/17*$A131)</f>
        <v>0.033478572509182916</v>
      </c>
      <c r="V131" s="82">
        <f>'Summary Data'!AS26</f>
        <v>0</v>
      </c>
    </row>
    <row r="132" spans="1:22" ht="11.25">
      <c r="A132" s="83">
        <v>6</v>
      </c>
      <c r="B132" s="16">
        <f>('Summary Data'!Y27-('Summary Data'!Y$40*'Summary Data'!Y11+'Summary Data'!Y$39*'Summary Data'!Y28)/17*$A132)</f>
        <v>0.09267708530842389</v>
      </c>
      <c r="C132" s="16">
        <f>('Summary Data'!Z27-('Summary Data'!Z$40*'Summary Data'!Z11+'Summary Data'!Z$39*'Summary Data'!Z28)/17*$A132)</f>
        <v>0.06330363864369734</v>
      </c>
      <c r="D132" s="16">
        <f>('Summary Data'!AA27-('Summary Data'!AA$40*'Summary Data'!AA11+'Summary Data'!AA$39*'Summary Data'!AA28)/17*$A132)</f>
        <v>0.2021243224362531</v>
      </c>
      <c r="E132" s="16">
        <f>('Summary Data'!AB27-('Summary Data'!AB$40*'Summary Data'!AB11+'Summary Data'!AB$39*'Summary Data'!AB28)/17*$A132)</f>
        <v>0.14297615176246253</v>
      </c>
      <c r="F132" s="16">
        <f>('Summary Data'!AC27-('Summary Data'!AC$40*'Summary Data'!AC11+'Summary Data'!AC$39*'Summary Data'!AC28)/17*$A132)</f>
        <v>-0.13947727674002153</v>
      </c>
      <c r="G132" s="16">
        <f>('Summary Data'!AD27-('Summary Data'!AD$40*'Summary Data'!AD11+'Summary Data'!AD$39*'Summary Data'!AD28)/17*$A132)</f>
        <v>-0.14755333829005401</v>
      </c>
      <c r="H132" s="16">
        <f>('Summary Data'!AE27-('Summary Data'!AE$40*'Summary Data'!AE11+'Summary Data'!AE$39*'Summary Data'!AE28)/17*$A132)</f>
        <v>0.007413646438941088</v>
      </c>
      <c r="I132" s="16">
        <f>('Summary Data'!AF27-('Summary Data'!AF$40*'Summary Data'!AF11+'Summary Data'!AF$39*'Summary Data'!AF28)/17*$A132)</f>
        <v>0.0713942748279846</v>
      </c>
      <c r="J132" s="16">
        <f>('Summary Data'!AG27-('Summary Data'!AG$40*'Summary Data'!AG11+'Summary Data'!AG$39*'Summary Data'!AG28)/17*$A132)</f>
        <v>0.03340339167082794</v>
      </c>
      <c r="K132" s="16">
        <f>('Summary Data'!AH27-('Summary Data'!AH$40*'Summary Data'!AH11+'Summary Data'!AH$39*'Summary Data'!AH28)/17*$A132)</f>
        <v>-0.048081954835159355</v>
      </c>
      <c r="L132" s="16">
        <f>('Summary Data'!AI27-('Summary Data'!AI$40*'Summary Data'!AI11+'Summary Data'!AI$39*'Summary Data'!AI28)/17*$A132)</f>
        <v>0.15611140374964783</v>
      </c>
      <c r="M132" s="16">
        <f>('Summary Data'!AJ27-('Summary Data'!AJ$40*'Summary Data'!AJ11+'Summary Data'!AJ$39*'Summary Data'!AJ28)/17*$A132)</f>
        <v>0.15702584532653624</v>
      </c>
      <c r="N132" s="16">
        <f>('Summary Data'!AK27-('Summary Data'!AK$40*'Summary Data'!AK11+'Summary Data'!AK$39*'Summary Data'!AK28)/17*$A132)</f>
        <v>0.049129829604209405</v>
      </c>
      <c r="O132" s="16">
        <f>('Summary Data'!AL27-('Summary Data'!AL$40*'Summary Data'!AL11+'Summary Data'!AL$39*'Summary Data'!AL28)/17*$A132)</f>
        <v>0.1218069083569866</v>
      </c>
      <c r="P132" s="16">
        <f>('Summary Data'!AM27-('Summary Data'!AM$40*'Summary Data'!AM11+'Summary Data'!AM$39*'Summary Data'!AM28)/17*$A132)</f>
        <v>-0.11444805905789565</v>
      </c>
      <c r="Q132" s="16">
        <f>('Summary Data'!AN27-('Summary Data'!AN$40*'Summary Data'!AN11+'Summary Data'!AN$39*'Summary Data'!AN28)/17*$A132)</f>
        <v>-0.09710199642840783</v>
      </c>
      <c r="R132" s="16">
        <f>('Summary Data'!AO27-('Summary Data'!AO$40*'Summary Data'!AO11+'Summary Data'!AO$39*'Summary Data'!AO28)/17*$A132)</f>
        <v>-0.131375184313782</v>
      </c>
      <c r="S132" s="16">
        <f>('Summary Data'!AP27-('Summary Data'!AP$40*'Summary Data'!AP11+'Summary Data'!AP$39*'Summary Data'!AP28)/17*$A132)</f>
        <v>-0.11073904128465324</v>
      </c>
      <c r="T132" s="16">
        <f>('Summary Data'!AQ27-('Summary Data'!AQ$40*'Summary Data'!AQ11+'Summary Data'!AQ$39*'Summary Data'!AQ28)/17*$A132)</f>
        <v>-0.13412782716113283</v>
      </c>
      <c r="U132" s="16">
        <f>('Summary Data'!AR27-('Summary Data'!AR$40*'Summary Data'!AR11+'Summary Data'!AR$39*'Summary Data'!AR28)/17*$A132)</f>
        <v>-0.2246024715190747</v>
      </c>
      <c r="V132" s="82">
        <f>'Summary Data'!AS27</f>
        <v>0</v>
      </c>
    </row>
    <row r="133" spans="1:22" ht="11.25">
      <c r="A133" s="83">
        <v>7</v>
      </c>
      <c r="B133" s="16">
        <f>('Summary Data'!Y28-('Summary Data'!Y$40*'Summary Data'!Y12+'Summary Data'!Y$39*'Summary Data'!Y29)/17*$A133)</f>
        <v>-1.3958724962098554</v>
      </c>
      <c r="C133" s="16">
        <f>('Summary Data'!Z28-('Summary Data'!Z$40*'Summary Data'!Z12+'Summary Data'!Z$39*'Summary Data'!Z29)/17*$A133)</f>
        <v>-0.02785361233719758</v>
      </c>
      <c r="D133" s="16">
        <f>('Summary Data'!AA28-('Summary Data'!AA$40*'Summary Data'!AA12+'Summary Data'!AA$39*'Summary Data'!AA29)/17*$A133)</f>
        <v>0.16275801832041614</v>
      </c>
      <c r="E133" s="16">
        <f>('Summary Data'!AB28-('Summary Data'!AB$40*'Summary Data'!AB12+'Summary Data'!AB$39*'Summary Data'!AB29)/17*$A133)</f>
        <v>0.04340121092254402</v>
      </c>
      <c r="F133" s="16">
        <f>('Summary Data'!AC28-('Summary Data'!AC$40*'Summary Data'!AC12+'Summary Data'!AC$39*'Summary Data'!AC29)/17*$A133)</f>
        <v>0.07474314277302652</v>
      </c>
      <c r="G133" s="16">
        <f>('Summary Data'!AD28-('Summary Data'!AD$40*'Summary Data'!AD12+'Summary Data'!AD$39*'Summary Data'!AD29)/17*$A133)</f>
        <v>-0.07378871085490568</v>
      </c>
      <c r="H133" s="16">
        <f>('Summary Data'!AE28-('Summary Data'!AE$40*'Summary Data'!AE12+'Summary Data'!AE$39*'Summary Data'!AE29)/17*$A133)</f>
        <v>-0.044821732793233024</v>
      </c>
      <c r="I133" s="16">
        <f>('Summary Data'!AF28-('Summary Data'!AF$40*'Summary Data'!AF12+'Summary Data'!AF$39*'Summary Data'!AF29)/17*$A133)</f>
        <v>-0.07377948065193561</v>
      </c>
      <c r="J133" s="16">
        <f>('Summary Data'!AG28-('Summary Data'!AG$40*'Summary Data'!AG12+'Summary Data'!AG$39*'Summary Data'!AG29)/17*$A133)</f>
        <v>-0.062010763456696226</v>
      </c>
      <c r="K133" s="16">
        <f>('Summary Data'!AH28-('Summary Data'!AH$40*'Summary Data'!AH12+'Summary Data'!AH$39*'Summary Data'!AH29)/17*$A133)</f>
        <v>-0.04251545677395673</v>
      </c>
      <c r="L133" s="16">
        <f>('Summary Data'!AI28-('Summary Data'!AI$40*'Summary Data'!AI12+'Summary Data'!AI$39*'Summary Data'!AI29)/17*$A133)</f>
        <v>-0.055566350693973005</v>
      </c>
      <c r="M133" s="16">
        <f>('Summary Data'!AJ28-('Summary Data'!AJ$40*'Summary Data'!AJ12+'Summary Data'!AJ$39*'Summary Data'!AJ29)/17*$A133)</f>
        <v>-0.03008125097144667</v>
      </c>
      <c r="N133" s="16">
        <f>('Summary Data'!AK28-('Summary Data'!AK$40*'Summary Data'!AK12+'Summary Data'!AK$39*'Summary Data'!AK29)/17*$A133)</f>
        <v>0.1119265368278867</v>
      </c>
      <c r="O133" s="16">
        <f>('Summary Data'!AL28-('Summary Data'!AL$40*'Summary Data'!AL12+'Summary Data'!AL$39*'Summary Data'!AL29)/17*$A133)</f>
        <v>0.10547231648702932</v>
      </c>
      <c r="P133" s="16">
        <f>('Summary Data'!AM28-('Summary Data'!AM$40*'Summary Data'!AM12+'Summary Data'!AM$39*'Summary Data'!AM29)/17*$A133)</f>
        <v>-0.08802361307948793</v>
      </c>
      <c r="Q133" s="16">
        <f>('Summary Data'!AN28-('Summary Data'!AN$40*'Summary Data'!AN12+'Summary Data'!AN$39*'Summary Data'!AN29)/17*$A133)</f>
        <v>-0.12191937138381546</v>
      </c>
      <c r="R133" s="16">
        <f>('Summary Data'!AO28-('Summary Data'!AO$40*'Summary Data'!AO12+'Summary Data'!AO$39*'Summary Data'!AO29)/17*$A133)</f>
        <v>0.011234256105940118</v>
      </c>
      <c r="S133" s="16">
        <f>('Summary Data'!AP28-('Summary Data'!AP$40*'Summary Data'!AP12+'Summary Data'!AP$39*'Summary Data'!AP29)/17*$A133)</f>
        <v>0.06916659716880269</v>
      </c>
      <c r="T133" s="16">
        <f>('Summary Data'!AQ28-('Summary Data'!AQ$40*'Summary Data'!AQ12+'Summary Data'!AQ$39*'Summary Data'!AQ29)/17*$A133)</f>
        <v>0.03153446044764221</v>
      </c>
      <c r="U133" s="16">
        <f>('Summary Data'!AR28-('Summary Data'!AR$40*'Summary Data'!AR12+'Summary Data'!AR$39*'Summary Data'!AR29)/17*$A133)</f>
        <v>-0.11523954051861529</v>
      </c>
      <c r="V133" s="82">
        <f>'Summary Data'!AS28</f>
        <v>0</v>
      </c>
    </row>
    <row r="134" spans="1:22" ht="11.25">
      <c r="A134" s="83">
        <v>8</v>
      </c>
      <c r="B134" s="16">
        <f>('Summary Data'!Y29-('Summary Data'!Y$40*'Summary Data'!Y13+'Summary Data'!Y$39*'Summary Data'!Y30)/17*$A134)</f>
        <v>0.014609313035438502</v>
      </c>
      <c r="C134" s="16">
        <f>('Summary Data'!Z29-('Summary Data'!Z$40*'Summary Data'!Z13+'Summary Data'!Z$39*'Summary Data'!Z30)/17*$A134)</f>
        <v>-0.07744561184873086</v>
      </c>
      <c r="D134" s="16">
        <f>('Summary Data'!AA29-('Summary Data'!AA$40*'Summary Data'!AA13+'Summary Data'!AA$39*'Summary Data'!AA30)/17*$A134)</f>
        <v>-0.011004147212670755</v>
      </c>
      <c r="E134" s="16">
        <f>('Summary Data'!AB29-('Summary Data'!AB$40*'Summary Data'!AB13+'Summary Data'!AB$39*'Summary Data'!AB30)/17*$A134)</f>
        <v>-0.03853540053561524</v>
      </c>
      <c r="F134" s="16">
        <f>('Summary Data'!AC29-('Summary Data'!AC$40*'Summary Data'!AC13+'Summary Data'!AC$39*'Summary Data'!AC30)/17*$A134)</f>
        <v>-0.01684400634108807</v>
      </c>
      <c r="G134" s="16">
        <f>('Summary Data'!AD29-('Summary Data'!AD$40*'Summary Data'!AD13+'Summary Data'!AD$39*'Summary Data'!AD30)/17*$A134)</f>
        <v>0.015263664972873972</v>
      </c>
      <c r="H134" s="16">
        <f>('Summary Data'!AE29-('Summary Data'!AE$40*'Summary Data'!AE13+'Summary Data'!AE$39*'Summary Data'!AE30)/17*$A134)</f>
        <v>0.004253921926441445</v>
      </c>
      <c r="I134" s="16">
        <f>('Summary Data'!AF29-('Summary Data'!AF$40*'Summary Data'!AF13+'Summary Data'!AF$39*'Summary Data'!AF30)/17*$A134)</f>
        <v>0.044452953786452414</v>
      </c>
      <c r="J134" s="16">
        <f>('Summary Data'!AG29-('Summary Data'!AG$40*'Summary Data'!AG13+'Summary Data'!AG$39*'Summary Data'!AG30)/17*$A134)</f>
        <v>0.08309013829309544</v>
      </c>
      <c r="K134" s="16">
        <f>('Summary Data'!AH29-('Summary Data'!AH$40*'Summary Data'!AH13+'Summary Data'!AH$39*'Summary Data'!AH30)/17*$A134)</f>
        <v>0.055023181535424</v>
      </c>
      <c r="L134" s="16">
        <f>('Summary Data'!AI29-('Summary Data'!AI$40*'Summary Data'!AI13+'Summary Data'!AI$39*'Summary Data'!AI30)/17*$A134)</f>
        <v>0.014994426281935869</v>
      </c>
      <c r="M134" s="16">
        <f>('Summary Data'!AJ29-('Summary Data'!AJ$40*'Summary Data'!AJ13+'Summary Data'!AJ$39*'Summary Data'!AJ30)/17*$A134)</f>
        <v>0.022339550540266588</v>
      </c>
      <c r="N134" s="16">
        <f>('Summary Data'!AK29-('Summary Data'!AK$40*'Summary Data'!AK13+'Summary Data'!AK$39*'Summary Data'!AK30)/17*$A134)</f>
        <v>0.03571666099083712</v>
      </c>
      <c r="O134" s="16">
        <f>('Summary Data'!AL29-('Summary Data'!AL$40*'Summary Data'!AL13+'Summary Data'!AL$39*'Summary Data'!AL30)/17*$A134)</f>
        <v>0.08523552200990608</v>
      </c>
      <c r="P134" s="16">
        <f>('Summary Data'!AM29-('Summary Data'!AM$40*'Summary Data'!AM13+'Summary Data'!AM$39*'Summary Data'!AM30)/17*$A134)</f>
        <v>0.00935950866018799</v>
      </c>
      <c r="Q134" s="16">
        <f>('Summary Data'!AN29-('Summary Data'!AN$40*'Summary Data'!AN13+'Summary Data'!AN$39*'Summary Data'!AN30)/17*$A134)</f>
        <v>0.0007025687967527061</v>
      </c>
      <c r="R134" s="16">
        <f>('Summary Data'!AO29-('Summary Data'!AO$40*'Summary Data'!AO13+'Summary Data'!AO$39*'Summary Data'!AO30)/17*$A134)</f>
        <v>-0.04086336394176767</v>
      </c>
      <c r="S134" s="16">
        <f>('Summary Data'!AP29-('Summary Data'!AP$40*'Summary Data'!AP13+'Summary Data'!AP$39*'Summary Data'!AP30)/17*$A134)</f>
        <v>-0.032847698230989895</v>
      </c>
      <c r="T134" s="16">
        <f>('Summary Data'!AQ29-('Summary Data'!AQ$40*'Summary Data'!AQ13+'Summary Data'!AQ$39*'Summary Data'!AQ30)/17*$A134)</f>
        <v>-0.006416088012673873</v>
      </c>
      <c r="U134" s="16">
        <f>('Summary Data'!AR29-('Summary Data'!AR$40*'Summary Data'!AR13+'Summary Data'!AR$39*'Summary Data'!AR30)/17*$A134)</f>
        <v>-0.04907782728046001</v>
      </c>
      <c r="V134" s="82">
        <f>'Summary Data'!AS29</f>
        <v>0</v>
      </c>
    </row>
    <row r="135" spans="1:22" ht="11.25">
      <c r="A135" s="83">
        <v>9</v>
      </c>
      <c r="B135" s="16">
        <f>('Summary Data'!Y30-('Summary Data'!Y$40*'Summary Data'!Y14+'Summary Data'!Y$39*'Summary Data'!Y31)/17*$A135)</f>
        <v>0.05614905770486292</v>
      </c>
      <c r="C135" s="16">
        <f>('Summary Data'!Z30-('Summary Data'!Z$40*'Summary Data'!Z14+'Summary Data'!Z$39*'Summary Data'!Z31)/17*$A135)</f>
        <v>0.01340157257731834</v>
      </c>
      <c r="D135" s="16">
        <f>('Summary Data'!AA30-('Summary Data'!AA$40*'Summary Data'!AA14+'Summary Data'!AA$39*'Summary Data'!AA31)/17*$A135)</f>
        <v>-0.06177762705240078</v>
      </c>
      <c r="E135" s="16">
        <f>('Summary Data'!AB30-('Summary Data'!AB$40*'Summary Data'!AB14+'Summary Data'!AB$39*'Summary Data'!AB31)/17*$A135)</f>
        <v>-0.017904559045171124</v>
      </c>
      <c r="F135" s="16">
        <f>('Summary Data'!AC30-('Summary Data'!AC$40*'Summary Data'!AC14+'Summary Data'!AC$39*'Summary Data'!AC31)/17*$A135)</f>
        <v>-0.0053672674395782785</v>
      </c>
      <c r="G135" s="16">
        <f>('Summary Data'!AD30-('Summary Data'!AD$40*'Summary Data'!AD14+'Summary Data'!AD$39*'Summary Data'!AD31)/17*$A135)</f>
        <v>-0.0009626354592515776</v>
      </c>
      <c r="H135" s="16">
        <f>('Summary Data'!AE30-('Summary Data'!AE$40*'Summary Data'!AE14+'Summary Data'!AE$39*'Summary Data'!AE31)/17*$A135)</f>
        <v>-0.005853301673924071</v>
      </c>
      <c r="I135" s="16">
        <f>('Summary Data'!AF30-('Summary Data'!AF$40*'Summary Data'!AF14+'Summary Data'!AF$39*'Summary Data'!AF31)/17*$A135)</f>
        <v>-0.017127606144048832</v>
      </c>
      <c r="J135" s="16">
        <f>('Summary Data'!AG30-('Summary Data'!AG$40*'Summary Data'!AG14+'Summary Data'!AG$39*'Summary Data'!AG31)/17*$A135)</f>
        <v>-0.01428681942924896</v>
      </c>
      <c r="K135" s="16">
        <f>('Summary Data'!AH30-('Summary Data'!AH$40*'Summary Data'!AH14+'Summary Data'!AH$39*'Summary Data'!AH31)/17*$A135)</f>
        <v>-0.014236099464116546</v>
      </c>
      <c r="L135" s="16">
        <f>('Summary Data'!AI30-('Summary Data'!AI$40*'Summary Data'!AI14+'Summary Data'!AI$39*'Summary Data'!AI31)/17*$A135)</f>
        <v>-0.0030694526297139306</v>
      </c>
      <c r="M135" s="16">
        <f>('Summary Data'!AJ30-('Summary Data'!AJ$40*'Summary Data'!AJ14+'Summary Data'!AJ$39*'Summary Data'!AJ31)/17*$A135)</f>
        <v>-0.009013778665752457</v>
      </c>
      <c r="N135" s="16">
        <f>('Summary Data'!AK30-('Summary Data'!AK$40*'Summary Data'!AK14+'Summary Data'!AK$39*'Summary Data'!AK31)/17*$A135)</f>
        <v>-0.0876263161849191</v>
      </c>
      <c r="O135" s="16">
        <f>('Summary Data'!AL30-('Summary Data'!AL$40*'Summary Data'!AL14+'Summary Data'!AL$39*'Summary Data'!AL31)/17*$A135)</f>
        <v>-0.03144736500247311</v>
      </c>
      <c r="P135" s="16">
        <f>('Summary Data'!AM30-('Summary Data'!AM$40*'Summary Data'!AM14+'Summary Data'!AM$39*'Summary Data'!AM31)/17*$A135)</f>
        <v>0.004673962442672033</v>
      </c>
      <c r="Q135" s="16">
        <f>('Summary Data'!AN30-('Summary Data'!AN$40*'Summary Data'!AN14+'Summary Data'!AN$39*'Summary Data'!AN31)/17*$A135)</f>
        <v>-0.0057072311838739925</v>
      </c>
      <c r="R135" s="16">
        <f>('Summary Data'!AO30-('Summary Data'!AO$40*'Summary Data'!AO14+'Summary Data'!AO$39*'Summary Data'!AO31)/17*$A135)</f>
        <v>-0.04107835414090269</v>
      </c>
      <c r="S135" s="16">
        <f>('Summary Data'!AP30-('Summary Data'!AP$40*'Summary Data'!AP14+'Summary Data'!AP$39*'Summary Data'!AP31)/17*$A135)</f>
        <v>-0.016949637213572646</v>
      </c>
      <c r="T135" s="16">
        <f>('Summary Data'!AQ30-('Summary Data'!AQ$40*'Summary Data'!AQ14+'Summary Data'!AQ$39*'Summary Data'!AQ31)/17*$A135)</f>
        <v>-0.03675804803765344</v>
      </c>
      <c r="U135" s="16">
        <f>('Summary Data'!AR30-('Summary Data'!AR$40*'Summary Data'!AR14+'Summary Data'!AR$39*'Summary Data'!AR31)/17*$A135)</f>
        <v>0.0061625978859689914</v>
      </c>
      <c r="V135" s="82">
        <f>'Summary Data'!AS30</f>
        <v>0</v>
      </c>
    </row>
    <row r="136" spans="1:22" ht="11.25">
      <c r="A136" s="83">
        <v>10</v>
      </c>
      <c r="B136" s="16">
        <f>('Summary Data'!Y31-('Summary Data'!Y$40*'Summary Data'!Y15+'Summary Data'!Y$39*'Summary Data'!Y32)/17*$A136)</f>
        <v>5.551115123125783E-17</v>
      </c>
      <c r="C136" s="16">
        <f>('Summary Data'!Z31-('Summary Data'!Z$40*'Summary Data'!Z15+'Summary Data'!Z$39*'Summary Data'!Z32)/17*$A136)</f>
        <v>0</v>
      </c>
      <c r="D136" s="16">
        <f>('Summary Data'!AA31-('Summary Data'!AA$40*'Summary Data'!AA15+'Summary Data'!AA$39*'Summary Data'!AA32)/17*$A136)</f>
        <v>2.7755575615628914E-17</v>
      </c>
      <c r="E136" s="16">
        <f>('Summary Data'!AB31-('Summary Data'!AB$40*'Summary Data'!AB15+'Summary Data'!AB$39*'Summary Data'!AB32)/17*$A136)</f>
        <v>0</v>
      </c>
      <c r="F136" s="16">
        <f>('Summary Data'!AC31-('Summary Data'!AC$40*'Summary Data'!AC15+'Summary Data'!AC$39*'Summary Data'!AC32)/17*$A136)</f>
        <v>5.551115123125783E-17</v>
      </c>
      <c r="G136" s="16">
        <f>('Summary Data'!AD31-('Summary Data'!AD$40*'Summary Data'!AD15+'Summary Data'!AD$39*'Summary Data'!AD32)/17*$A136)</f>
        <v>-5.551115123125783E-17</v>
      </c>
      <c r="H136" s="16">
        <f>('Summary Data'!AE31-('Summary Data'!AE$40*'Summary Data'!AE15+'Summary Data'!AE$39*'Summary Data'!AE32)/17*$A136)</f>
        <v>2.7755575615628914E-17</v>
      </c>
      <c r="I136" s="16">
        <f>('Summary Data'!AF31-('Summary Data'!AF$40*'Summary Data'!AF15+'Summary Data'!AF$39*'Summary Data'!AF32)/17*$A136)</f>
        <v>-2.7755575615628914E-17</v>
      </c>
      <c r="J136" s="16">
        <f>('Summary Data'!AG31-('Summary Data'!AG$40*'Summary Data'!AG15+'Summary Data'!AG$39*'Summary Data'!AG32)/17*$A136)</f>
        <v>2.7755575615628914E-17</v>
      </c>
      <c r="K136" s="16">
        <f>('Summary Data'!AH31-('Summary Data'!AH$40*'Summary Data'!AH15+'Summary Data'!AH$39*'Summary Data'!AH32)/17*$A136)</f>
        <v>-2.7755575615628914E-17</v>
      </c>
      <c r="L136" s="16">
        <f>('Summary Data'!AI31-('Summary Data'!AI$40*'Summary Data'!AI15+'Summary Data'!AI$39*'Summary Data'!AI32)/17*$A136)</f>
        <v>-8.326672684688674E-17</v>
      </c>
      <c r="M136" s="16">
        <f>('Summary Data'!AJ31-('Summary Data'!AJ$40*'Summary Data'!AJ15+'Summary Data'!AJ$39*'Summary Data'!AJ32)/17*$A136)</f>
        <v>-2.7755575615628914E-17</v>
      </c>
      <c r="N136" s="16">
        <f>('Summary Data'!AK31-('Summary Data'!AK$40*'Summary Data'!AK15+'Summary Data'!AK$39*'Summary Data'!AK32)/17*$A136)</f>
        <v>5.551115123125783E-17</v>
      </c>
      <c r="O136" s="16">
        <f>('Summary Data'!AL31-('Summary Data'!AL$40*'Summary Data'!AL15+'Summary Data'!AL$39*'Summary Data'!AL32)/17*$A136)</f>
        <v>-2.7755575615628914E-17</v>
      </c>
      <c r="P136" s="16">
        <f>('Summary Data'!AM31-('Summary Data'!AM$40*'Summary Data'!AM15+'Summary Data'!AM$39*'Summary Data'!AM32)/17*$A136)</f>
        <v>-1.3877787807814457E-17</v>
      </c>
      <c r="Q136" s="16">
        <f>('Summary Data'!AN31-('Summary Data'!AN$40*'Summary Data'!AN15+'Summary Data'!AN$39*'Summary Data'!AN32)/17*$A136)</f>
        <v>-1.3877787807814457E-17</v>
      </c>
      <c r="R136" s="16">
        <f>('Summary Data'!AO31-('Summary Data'!AO$40*'Summary Data'!AO15+'Summary Data'!AO$39*'Summary Data'!AO32)/17*$A136)</f>
        <v>-1.3877787807814457E-17</v>
      </c>
      <c r="S136" s="16">
        <f>('Summary Data'!AP31-('Summary Data'!AP$40*'Summary Data'!AP15+'Summary Data'!AP$39*'Summary Data'!AP32)/17*$A136)</f>
        <v>1.3877787807814457E-17</v>
      </c>
      <c r="T136" s="16">
        <f>('Summary Data'!AQ31-('Summary Data'!AQ$40*'Summary Data'!AQ15+'Summary Data'!AQ$39*'Summary Data'!AQ32)/17*$A136)</f>
        <v>0</v>
      </c>
      <c r="U136" s="16">
        <f>('Summary Data'!AR31-('Summary Data'!AR$40*'Summary Data'!AR15+'Summary Data'!AR$39*'Summary Data'!AR32)/17*$A136)</f>
        <v>1.3877787807814457E-17</v>
      </c>
      <c r="V136" s="82">
        <f>'Summary Data'!AS31</f>
        <v>0</v>
      </c>
    </row>
    <row r="137" spans="1:22" ht="11.25">
      <c r="A137" s="83">
        <v>11</v>
      </c>
      <c r="B137" s="16">
        <f>('Summary Data'!Y32-('Summary Data'!Y$40*'Summary Data'!Y16+'Summary Data'!Y$39*'Summary Data'!Y33)/17*$A137)</f>
        <v>-0.1661434856407313</v>
      </c>
      <c r="C137" s="16">
        <f>('Summary Data'!Z32-('Summary Data'!Z$40*'Summary Data'!Z16+'Summary Data'!Z$39*'Summary Data'!Z33)/17*$A137)</f>
        <v>-0.045623659739350564</v>
      </c>
      <c r="D137" s="16">
        <f>('Summary Data'!AA32-('Summary Data'!AA$40*'Summary Data'!AA16+'Summary Data'!AA$39*'Summary Data'!AA33)/17*$A137)</f>
        <v>-0.03664499459177407</v>
      </c>
      <c r="E137" s="16">
        <f>('Summary Data'!AB32-('Summary Data'!AB$40*'Summary Data'!AB16+'Summary Data'!AB$39*'Summary Data'!AB33)/17*$A137)</f>
        <v>-0.033858058668977335</v>
      </c>
      <c r="F137" s="16">
        <f>('Summary Data'!AC32-('Summary Data'!AC$40*'Summary Data'!AC16+'Summary Data'!AC$39*'Summary Data'!AC33)/17*$A137)</f>
        <v>-0.032217092489233885</v>
      </c>
      <c r="G137" s="16">
        <f>('Summary Data'!AD32-('Summary Data'!AD$40*'Summary Data'!AD16+'Summary Data'!AD$39*'Summary Data'!AD33)/17*$A137)</f>
        <v>-0.038076957852629295</v>
      </c>
      <c r="H137" s="16">
        <f>('Summary Data'!AE32-('Summary Data'!AE$40*'Summary Data'!AE16+'Summary Data'!AE$39*'Summary Data'!AE33)/17*$A137)</f>
        <v>-0.035386768152106965</v>
      </c>
      <c r="I137" s="16">
        <f>('Summary Data'!AF32-('Summary Data'!AF$40*'Summary Data'!AF16+'Summary Data'!AF$39*'Summary Data'!AF33)/17*$A137)</f>
        <v>-0.041242860601596924</v>
      </c>
      <c r="J137" s="16">
        <f>('Summary Data'!AG32-('Summary Data'!AG$40*'Summary Data'!AG16+'Summary Data'!AG$39*'Summary Data'!AG33)/17*$A137)</f>
        <v>-0.04137609806635862</v>
      </c>
      <c r="K137" s="16">
        <f>('Summary Data'!AH32-('Summary Data'!AH$40*'Summary Data'!AH16+'Summary Data'!AH$39*'Summary Data'!AH33)/17*$A137)</f>
        <v>-0.0439842826928196</v>
      </c>
      <c r="L137" s="16">
        <f>('Summary Data'!AI32-('Summary Data'!AI$40*'Summary Data'!AI16+'Summary Data'!AI$39*'Summary Data'!AI33)/17*$A137)</f>
        <v>-0.03475826401343375</v>
      </c>
      <c r="M137" s="16">
        <f>('Summary Data'!AJ32-('Summary Data'!AJ$40*'Summary Data'!AJ16+'Summary Data'!AJ$39*'Summary Data'!AJ33)/17*$A137)</f>
        <v>-0.0271103576116654</v>
      </c>
      <c r="N137" s="16">
        <f>('Summary Data'!AK32-('Summary Data'!AK$40*'Summary Data'!AK16+'Summary Data'!AK$39*'Summary Data'!AK33)/17*$A137)</f>
        <v>-0.04479001974676965</v>
      </c>
      <c r="O137" s="16">
        <f>('Summary Data'!AL32-('Summary Data'!AL$40*'Summary Data'!AL16+'Summary Data'!AL$39*'Summary Data'!AL33)/17*$A137)</f>
        <v>-0.030198753361137767</v>
      </c>
      <c r="P137" s="16">
        <f>('Summary Data'!AM32-('Summary Data'!AM$40*'Summary Data'!AM16+'Summary Data'!AM$39*'Summary Data'!AM33)/17*$A137)</f>
        <v>-0.03834055318578057</v>
      </c>
      <c r="Q137" s="16">
        <f>('Summary Data'!AN32-('Summary Data'!AN$40*'Summary Data'!AN16+'Summary Data'!AN$39*'Summary Data'!AN33)/17*$A137)</f>
        <v>-0.048679131696813</v>
      </c>
      <c r="R137" s="16">
        <f>('Summary Data'!AO32-('Summary Data'!AO$40*'Summary Data'!AO16+'Summary Data'!AO$39*'Summary Data'!AO33)/17*$A137)</f>
        <v>-0.02844442050668862</v>
      </c>
      <c r="S137" s="16">
        <f>('Summary Data'!AP32-('Summary Data'!AP$40*'Summary Data'!AP16+'Summary Data'!AP$39*'Summary Data'!AP33)/17*$A137)</f>
        <v>-0.0333806379287128</v>
      </c>
      <c r="T137" s="16">
        <f>('Summary Data'!AQ32-('Summary Data'!AQ$40*'Summary Data'!AQ16+'Summary Data'!AQ$39*'Summary Data'!AQ33)/17*$A137)</f>
        <v>-0.04836452235373438</v>
      </c>
      <c r="U137" s="16">
        <f>('Summary Data'!AR32-('Summary Data'!AR$40*'Summary Data'!AR16+'Summary Data'!AR$39*'Summary Data'!AR33)/17*$A137)</f>
        <v>-0.002611692145360064</v>
      </c>
      <c r="V137" s="82">
        <f>'Summary Data'!AS32</f>
        <v>0</v>
      </c>
    </row>
    <row r="138" spans="1:23" ht="11.25">
      <c r="A138" s="83">
        <v>12</v>
      </c>
      <c r="B138" s="16">
        <f>('Summary Data'!Y33-('Summary Data'!Y$40*'Summary Data'!Y17+'Summary Data'!Y$39*'Summary Data'!Y34)/17*$A138)*10</f>
        <v>0.31587392504351275</v>
      </c>
      <c r="C138" s="16">
        <f>('Summary Data'!Z33-('Summary Data'!Z$40*'Summary Data'!Z17+'Summary Data'!Z$39*'Summary Data'!Z34)/17*$A138)*10</f>
        <v>0.1065552677448568</v>
      </c>
      <c r="D138" s="16">
        <f>('Summary Data'!AA33-('Summary Data'!AA$40*'Summary Data'!AA17+'Summary Data'!AA$39*'Summary Data'!AA34)/17*$A138)*10</f>
        <v>0.058937996133887616</v>
      </c>
      <c r="E138" s="16">
        <f>('Summary Data'!AB33-('Summary Data'!AB$40*'Summary Data'!AB17+'Summary Data'!AB$39*'Summary Data'!AB34)/17*$A138)*10</f>
        <v>0.07647037604826437</v>
      </c>
      <c r="F138" s="16">
        <f>('Summary Data'!AC33-('Summary Data'!AC$40*'Summary Data'!AC17+'Summary Data'!AC$39*'Summary Data'!AC34)/17*$A138)*10</f>
        <v>-0.036759555989070714</v>
      </c>
      <c r="G138" s="16">
        <f>('Summary Data'!AD33-('Summary Data'!AD$40*'Summary Data'!AD17+'Summary Data'!AD$39*'Summary Data'!AD34)/17*$A138)*10</f>
        <v>0.03218229703665341</v>
      </c>
      <c r="H138" s="16">
        <f>('Summary Data'!AE33-('Summary Data'!AE$40*'Summary Data'!AE17+'Summary Data'!AE$39*'Summary Data'!AE34)/17*$A138)*10</f>
        <v>0.056396743889374594</v>
      </c>
      <c r="I138" s="16">
        <f>('Summary Data'!AF33-('Summary Data'!AF$40*'Summary Data'!AF17+'Summary Data'!AF$39*'Summary Data'!AF34)/17*$A138)*10</f>
        <v>0.04413961374548813</v>
      </c>
      <c r="J138" s="16">
        <f>('Summary Data'!AG33-('Summary Data'!AG$40*'Summary Data'!AG17+'Summary Data'!AG$39*'Summary Data'!AG34)/17*$A138)*10</f>
        <v>0.04323399896058396</v>
      </c>
      <c r="K138" s="16">
        <f>('Summary Data'!AH33-('Summary Data'!AH$40*'Summary Data'!AH17+'Summary Data'!AH$39*'Summary Data'!AH34)/17*$A138)*10</f>
        <v>0.047054694863465155</v>
      </c>
      <c r="L138" s="16">
        <f>('Summary Data'!AI33-('Summary Data'!AI$40*'Summary Data'!AI17+'Summary Data'!AI$39*'Summary Data'!AI34)/17*$A138)*10</f>
        <v>0.12650894501851137</v>
      </c>
      <c r="M138" s="16">
        <f>('Summary Data'!AJ33-('Summary Data'!AJ$40*'Summary Data'!AJ17+'Summary Data'!AJ$39*'Summary Data'!AJ34)/17*$A138)*10</f>
        <v>0.1109018099410154</v>
      </c>
      <c r="N138" s="16">
        <f>('Summary Data'!AK33-('Summary Data'!AK$40*'Summary Data'!AK17+'Summary Data'!AK$39*'Summary Data'!AK34)/17*$A138)*10</f>
        <v>0.042518070317269785</v>
      </c>
      <c r="O138" s="16">
        <f>('Summary Data'!AL33-('Summary Data'!AL$40*'Summary Data'!AL17+'Summary Data'!AL$39*'Summary Data'!AL34)/17*$A138)*10</f>
        <v>0.0934809966110961</v>
      </c>
      <c r="P138" s="16">
        <f>('Summary Data'!AM33-('Summary Data'!AM$40*'Summary Data'!AM17+'Summary Data'!AM$39*'Summary Data'!AM34)/17*$A138)*10</f>
        <v>0.1177836354944112</v>
      </c>
      <c r="Q138" s="16">
        <f>('Summary Data'!AN33-('Summary Data'!AN$40*'Summary Data'!AN17+'Summary Data'!AN$39*'Summary Data'!AN34)/17*$A138)*10</f>
        <v>0.024803346177670656</v>
      </c>
      <c r="R138" s="16">
        <f>('Summary Data'!AO33-('Summary Data'!AO$40*'Summary Data'!AO17+'Summary Data'!AO$39*'Summary Data'!AO34)/17*$A138)*10</f>
        <v>0.05363257829501644</v>
      </c>
      <c r="S138" s="16">
        <f>('Summary Data'!AP33-('Summary Data'!AP$40*'Summary Data'!AP17+'Summary Data'!AP$39*'Summary Data'!AP34)/17*$A138)*10</f>
        <v>0.0041461019764829805</v>
      </c>
      <c r="T138" s="16">
        <f>('Summary Data'!AQ33-('Summary Data'!AQ$40*'Summary Data'!AQ17+'Summary Data'!AQ$39*'Summary Data'!AQ34)/17*$A138)*10</f>
        <v>0.06002364784881688</v>
      </c>
      <c r="U138" s="16">
        <f>('Summary Data'!AR33-('Summary Data'!AR$40*'Summary Data'!AR17+'Summary Data'!AR$39*'Summary Data'!AR34)/17*$A138)*10</f>
        <v>0.019095328296319068</v>
      </c>
      <c r="V138" s="82">
        <f>'Summary Data'!AS33*10</f>
        <v>0</v>
      </c>
      <c r="W138" s="42" t="s">
        <v>90</v>
      </c>
    </row>
    <row r="139" spans="1:23" ht="11.25">
      <c r="A139" s="83">
        <v>13</v>
      </c>
      <c r="B139" s="16">
        <f>('Summary Data'!Y34-('Summary Data'!Y$40*'Summary Data'!Y18+'Summary Data'!Y$39*'Summary Data'!Y35)/17*$A139)*10</f>
        <v>0.022630568923566054</v>
      </c>
      <c r="C139" s="16">
        <f>('Summary Data'!Z34-('Summary Data'!Z$40*'Summary Data'!Z18+'Summary Data'!Z$39*'Summary Data'!Z35)/17*$A139)*10</f>
        <v>0.027981819253104362</v>
      </c>
      <c r="D139" s="16">
        <f>('Summary Data'!AA34-('Summary Data'!AA$40*'Summary Data'!AA18+'Summary Data'!AA$39*'Summary Data'!AA35)/17*$A139)*10</f>
        <v>-0.034502463149165316</v>
      </c>
      <c r="E139" s="16">
        <f>('Summary Data'!AB34-('Summary Data'!AB$40*'Summary Data'!AB18+'Summary Data'!AB$39*'Summary Data'!AB35)/17*$A139)*10</f>
        <v>-0.028534678457686508</v>
      </c>
      <c r="F139" s="16">
        <f>('Summary Data'!AC34-('Summary Data'!AC$40*'Summary Data'!AC18+'Summary Data'!AC$39*'Summary Data'!AC35)/17*$A139)*10</f>
        <v>0.024079898672220837</v>
      </c>
      <c r="G139" s="16">
        <f>('Summary Data'!AD34-('Summary Data'!AD$40*'Summary Data'!AD18+'Summary Data'!AD$39*'Summary Data'!AD35)/17*$A139)*10</f>
        <v>0.00962617794955301</v>
      </c>
      <c r="H139" s="16">
        <f>('Summary Data'!AE34-('Summary Data'!AE$40*'Summary Data'!AE18+'Summary Data'!AE$39*'Summary Data'!AE35)/17*$A139)*10</f>
        <v>0.0075216754003000355</v>
      </c>
      <c r="I139" s="16">
        <f>('Summary Data'!AF34-('Summary Data'!AF$40*'Summary Data'!AF18+'Summary Data'!AF$39*'Summary Data'!AF35)/17*$A139)*10</f>
        <v>-0.012920887821240455</v>
      </c>
      <c r="J139" s="16">
        <f>('Summary Data'!AG34-('Summary Data'!AG$40*'Summary Data'!AG18+'Summary Data'!AG$39*'Summary Data'!AG35)/17*$A139)*10</f>
        <v>0.000328582020261781</v>
      </c>
      <c r="K139" s="16">
        <f>('Summary Data'!AH34-('Summary Data'!AH$40*'Summary Data'!AH18+'Summary Data'!AH$39*'Summary Data'!AH35)/17*$A139)*10</f>
        <v>0.0051046232624732315</v>
      </c>
      <c r="L139" s="16">
        <f>('Summary Data'!AI34-('Summary Data'!AI$40*'Summary Data'!AI18+'Summary Data'!AI$39*'Summary Data'!AI35)/17*$A139)*10</f>
        <v>-0.023062178124388585</v>
      </c>
      <c r="M139" s="16">
        <f>('Summary Data'!AJ34-('Summary Data'!AJ$40*'Summary Data'!AJ18+'Summary Data'!AJ$39*'Summary Data'!AJ35)/17*$A139)*10</f>
        <v>0.016853817925448687</v>
      </c>
      <c r="N139" s="16">
        <f>('Summary Data'!AK34-('Summary Data'!AK$40*'Summary Data'!AK18+'Summary Data'!AK$39*'Summary Data'!AK35)/17*$A139)*10</f>
        <v>-0.044377091115121045</v>
      </c>
      <c r="O139" s="16">
        <f>('Summary Data'!AL34-('Summary Data'!AL$40*'Summary Data'!AL18+'Summary Data'!AL$39*'Summary Data'!AL35)/17*$A139)*10</f>
        <v>0.012538806703820075</v>
      </c>
      <c r="P139" s="16">
        <f>('Summary Data'!AM34-('Summary Data'!AM$40*'Summary Data'!AM18+'Summary Data'!AM$39*'Summary Data'!AM35)/17*$A139)*10</f>
        <v>0.024934395464942073</v>
      </c>
      <c r="Q139" s="16">
        <f>('Summary Data'!AN34-('Summary Data'!AN$40*'Summary Data'!AN18+'Summary Data'!AN$39*'Summary Data'!AN35)/17*$A139)*10</f>
        <v>-0.0030132854087288555</v>
      </c>
      <c r="R139" s="16">
        <f>('Summary Data'!AO34-('Summary Data'!AO$40*'Summary Data'!AO18+'Summary Data'!AO$39*'Summary Data'!AO35)/17*$A139)*10</f>
        <v>-0.023517315651530535</v>
      </c>
      <c r="S139" s="16">
        <f>('Summary Data'!AP34-('Summary Data'!AP$40*'Summary Data'!AP18+'Summary Data'!AP$39*'Summary Data'!AP35)/17*$A139)*10</f>
        <v>-0.020529565042801037</v>
      </c>
      <c r="T139" s="16">
        <f>('Summary Data'!AQ34-('Summary Data'!AQ$40*'Summary Data'!AQ18+'Summary Data'!AQ$39*'Summary Data'!AQ35)/17*$A139)*10</f>
        <v>-0.0440700082151627</v>
      </c>
      <c r="U139" s="16">
        <f>('Summary Data'!AR34-('Summary Data'!AR$40*'Summary Data'!AR18+'Summary Data'!AR$39*'Summary Data'!AR35)/17*$A139)*10</f>
        <v>0.011808354284649986</v>
      </c>
      <c r="V139" s="82">
        <f>'Summary Data'!AS34*10</f>
        <v>0</v>
      </c>
      <c r="W139" s="42" t="s">
        <v>90</v>
      </c>
    </row>
    <row r="140" spans="1:23" ht="11.25">
      <c r="A140" s="83">
        <v>14</v>
      </c>
      <c r="B140" s="16">
        <f>('Summary Data'!Y35-('Summary Data'!Y$40*'Summary Data'!Y19+'Summary Data'!Y$39*'Summary Data'!Y36)/17*$A140)*10</f>
        <v>0.013446465041494098</v>
      </c>
      <c r="C140" s="16">
        <f>('Summary Data'!Z35-('Summary Data'!Z$40*'Summary Data'!Z19+'Summary Data'!Z$39*'Summary Data'!Z36)/17*$A140)*10</f>
        <v>0.030726536778888827</v>
      </c>
      <c r="D140" s="16">
        <f>('Summary Data'!AA35-('Summary Data'!AA$40*'Summary Data'!AA19+'Summary Data'!AA$39*'Summary Data'!AA36)/17*$A140)*10</f>
        <v>0.04897791485285374</v>
      </c>
      <c r="E140" s="16">
        <f>('Summary Data'!AB35-('Summary Data'!AB$40*'Summary Data'!AB19+'Summary Data'!AB$39*'Summary Data'!AB36)/17*$A140)*10</f>
        <v>0.038737423312337586</v>
      </c>
      <c r="F140" s="16">
        <f>('Summary Data'!AC35-('Summary Data'!AC$40*'Summary Data'!AC19+'Summary Data'!AC$39*'Summary Data'!AC36)/17*$A140)*10</f>
        <v>0.06541568644364917</v>
      </c>
      <c r="G140" s="16">
        <f>('Summary Data'!AD35-('Summary Data'!AD$40*'Summary Data'!AD19+'Summary Data'!AD$39*'Summary Data'!AD36)/17*$A140)*10</f>
        <v>0.05302615674612238</v>
      </c>
      <c r="H140" s="16">
        <f>('Summary Data'!AE35-('Summary Data'!AE$40*'Summary Data'!AE19+'Summary Data'!AE$39*'Summary Data'!AE36)/17*$A140)*10</f>
        <v>0.023513233136964663</v>
      </c>
      <c r="I140" s="16">
        <f>('Summary Data'!AF35-('Summary Data'!AF$40*'Summary Data'!AF19+'Summary Data'!AF$39*'Summary Data'!AF36)/17*$A140)*10</f>
        <v>0.012323203782041749</v>
      </c>
      <c r="J140" s="16">
        <f>('Summary Data'!AG35-('Summary Data'!AG$40*'Summary Data'!AG19+'Summary Data'!AG$39*'Summary Data'!AG36)/17*$A140)*10</f>
        <v>0.004803990436688683</v>
      </c>
      <c r="K140" s="16">
        <f>('Summary Data'!AH35-('Summary Data'!AH$40*'Summary Data'!AH19+'Summary Data'!AH$39*'Summary Data'!AH36)/17*$A140)*10</f>
        <v>0.012593069682929753</v>
      </c>
      <c r="L140" s="16">
        <f>('Summary Data'!AI35-('Summary Data'!AI$40*'Summary Data'!AI19+'Summary Data'!AI$39*'Summary Data'!AI36)/17*$A140)*10</f>
        <v>0.0308148385881595</v>
      </c>
      <c r="M140" s="16">
        <f>('Summary Data'!AJ35-('Summary Data'!AJ$40*'Summary Data'!AJ19+'Summary Data'!AJ$39*'Summary Data'!AJ36)/17*$A140)*10</f>
        <v>0.04093097980452747</v>
      </c>
      <c r="N140" s="16">
        <f>('Summary Data'!AK35-('Summary Data'!AK$40*'Summary Data'!AK19+'Summary Data'!AK$39*'Summary Data'!AK36)/17*$A140)*10</f>
        <v>0.020718630008423316</v>
      </c>
      <c r="O140" s="16">
        <f>('Summary Data'!AL35-('Summary Data'!AL$40*'Summary Data'!AL19+'Summary Data'!AL$39*'Summary Data'!AL36)/17*$A140)*10</f>
        <v>0.03501034592557259</v>
      </c>
      <c r="P140" s="16">
        <f>('Summary Data'!AM35-('Summary Data'!AM$40*'Summary Data'!AM19+'Summary Data'!AM$39*'Summary Data'!AM36)/17*$A140)*10</f>
        <v>0.032588302914295854</v>
      </c>
      <c r="Q140" s="16">
        <f>('Summary Data'!AN35-('Summary Data'!AN$40*'Summary Data'!AN19+'Summary Data'!AN$39*'Summary Data'!AN36)/17*$A140)*10</f>
        <v>0.03076812345990063</v>
      </c>
      <c r="R140" s="16">
        <f>('Summary Data'!AO35-('Summary Data'!AO$40*'Summary Data'!AO19+'Summary Data'!AO$39*'Summary Data'!AO36)/17*$A140)*10</f>
        <v>0.00875071962011132</v>
      </c>
      <c r="S140" s="16">
        <f>('Summary Data'!AP35-('Summary Data'!AP$40*'Summary Data'!AP19+'Summary Data'!AP$39*'Summary Data'!AP36)/17*$A140)*10</f>
        <v>0.021778148704568262</v>
      </c>
      <c r="T140" s="16">
        <f>('Summary Data'!AQ35-('Summary Data'!AQ$40*'Summary Data'!AQ19+'Summary Data'!AQ$39*'Summary Data'!AQ36)/17*$A140)*10</f>
        <v>0.020827011616106825</v>
      </c>
      <c r="U140" s="16">
        <f>('Summary Data'!AR35-('Summary Data'!AR$40*'Summary Data'!AR19+'Summary Data'!AR$39*'Summary Data'!AR36)/17*$A140)*10</f>
        <v>0.04269069857127669</v>
      </c>
      <c r="V140" s="82">
        <f>'Summary Data'!AS35*10</f>
        <v>0</v>
      </c>
      <c r="W140" s="42" t="s">
        <v>90</v>
      </c>
    </row>
    <row r="141" spans="1:23" ht="11.25">
      <c r="A141" s="83">
        <v>15</v>
      </c>
      <c r="B141" s="16">
        <f>('Summary Data'!Y36-('Summary Data'!Y$40*'Summary Data'!Y20+'Summary Data'!Y$39*'Summary Data'!Y37)/17*$A141)*10</f>
        <v>-0.17825479360493948</v>
      </c>
      <c r="C141" s="16">
        <f>('Summary Data'!Z36-('Summary Data'!Z$40*'Summary Data'!Z20+'Summary Data'!Z$39*'Summary Data'!Z37)/17*$A141)*10</f>
        <v>-0.08675394524757019</v>
      </c>
      <c r="D141" s="16">
        <f>('Summary Data'!AA36-('Summary Data'!AA$40*'Summary Data'!AA20+'Summary Data'!AA$39*'Summary Data'!AA37)/17*$A141)*10</f>
        <v>-0.08207701333704293</v>
      </c>
      <c r="E141" s="16">
        <f>('Summary Data'!AB36-('Summary Data'!AB$40*'Summary Data'!AB20+'Summary Data'!AB$39*'Summary Data'!AB37)/17*$A141)*10</f>
        <v>-0.1128289359171872</v>
      </c>
      <c r="F141" s="16">
        <f>('Summary Data'!AC36-('Summary Data'!AC$40*'Summary Data'!AC20+'Summary Data'!AC$39*'Summary Data'!AC37)/17*$A141)*10</f>
        <v>-0.11346818063015021</v>
      </c>
      <c r="G141" s="16">
        <f>('Summary Data'!AD36-('Summary Data'!AD$40*'Summary Data'!AD20+'Summary Data'!AD$39*'Summary Data'!AD37)/17*$A141)*10</f>
        <v>-0.11764644608400883</v>
      </c>
      <c r="H141" s="16">
        <f>('Summary Data'!AE36-('Summary Data'!AE$40*'Summary Data'!AE20+'Summary Data'!AE$39*'Summary Data'!AE37)/17*$A141)*10</f>
        <v>-0.09076306550714487</v>
      </c>
      <c r="I141" s="16">
        <f>('Summary Data'!AF36-('Summary Data'!AF$40*'Summary Data'!AF20+'Summary Data'!AF$39*'Summary Data'!AF37)/17*$A141)*10</f>
        <v>-0.10784328598529382</v>
      </c>
      <c r="J141" s="16">
        <f>('Summary Data'!AG36-('Summary Data'!AG$40*'Summary Data'!AG20+'Summary Data'!AG$39*'Summary Data'!AG37)/17*$A141)*10</f>
        <v>-0.081817309783733</v>
      </c>
      <c r="K141" s="16">
        <f>('Summary Data'!AH36-('Summary Data'!AH$40*'Summary Data'!AH20+'Summary Data'!AH$39*'Summary Data'!AH37)/17*$A141)*10</f>
        <v>-0.07301517291022312</v>
      </c>
      <c r="L141" s="16">
        <f>('Summary Data'!AI36-('Summary Data'!AI$40*'Summary Data'!AI20+'Summary Data'!AI$39*'Summary Data'!AI37)/17*$A141)*10</f>
        <v>-0.1036047704178087</v>
      </c>
      <c r="M141" s="16">
        <f>('Summary Data'!AJ36-('Summary Data'!AJ$40*'Summary Data'!AJ20+'Summary Data'!AJ$39*'Summary Data'!AJ37)/17*$A141)*10</f>
        <v>-0.10698567488817692</v>
      </c>
      <c r="N141" s="16">
        <f>('Summary Data'!AK36-('Summary Data'!AK$40*'Summary Data'!AK20+'Summary Data'!AK$39*'Summary Data'!AK37)/17*$A141)*10</f>
        <v>-0.09651410113680414</v>
      </c>
      <c r="O141" s="16">
        <f>('Summary Data'!AL36-('Summary Data'!AL$40*'Summary Data'!AL20+'Summary Data'!AL$39*'Summary Data'!AL37)/17*$A141)*10</f>
        <v>-0.10256707830482437</v>
      </c>
      <c r="P141" s="16">
        <f>('Summary Data'!AM36-('Summary Data'!AM$40*'Summary Data'!AM20+'Summary Data'!AM$39*'Summary Data'!AM37)/17*$A141)*10</f>
        <v>-0.0977546834572181</v>
      </c>
      <c r="Q141" s="16">
        <f>('Summary Data'!AN36-('Summary Data'!AN$40*'Summary Data'!AN20+'Summary Data'!AN$39*'Summary Data'!AN37)/17*$A141)*10</f>
        <v>-0.08331829560043162</v>
      </c>
      <c r="R141" s="16">
        <f>('Summary Data'!AO36-('Summary Data'!AO$40*'Summary Data'!AO20+'Summary Data'!AO$39*'Summary Data'!AO37)/17*$A141)*10</f>
        <v>-0.08469230417598318</v>
      </c>
      <c r="S141" s="16">
        <f>('Summary Data'!AP36-('Summary Data'!AP$40*'Summary Data'!AP20+'Summary Data'!AP$39*'Summary Data'!AP37)/17*$A141)*10</f>
        <v>-0.07918679204869997</v>
      </c>
      <c r="T141" s="16">
        <f>('Summary Data'!AQ36-('Summary Data'!AQ$40*'Summary Data'!AQ20+'Summary Data'!AQ$39*'Summary Data'!AQ37)/17*$A141)*10</f>
        <v>-0.07384688879127234</v>
      </c>
      <c r="U141" s="16">
        <f>('Summary Data'!AR36-('Summary Data'!AR$40*'Summary Data'!AR20+'Summary Data'!AR$39*'Summary Data'!AR37)/17*$A141)*10</f>
        <v>-0.049355722004549886</v>
      </c>
      <c r="V141" s="82">
        <f>'Summary Data'!AS36*10</f>
        <v>0</v>
      </c>
      <c r="W141" s="42" t="s">
        <v>90</v>
      </c>
    </row>
    <row r="142" spans="1:23" ht="11.25">
      <c r="A142" s="83">
        <v>16</v>
      </c>
      <c r="B142" s="16">
        <f>('Summary Data'!Y37-('Summary Data'!Y$40*'Summary Data'!Y21+'Summary Data'!Y$39*'Summary Data'!Y38)/17*$A142)*10</f>
        <v>0.04768733174538506</v>
      </c>
      <c r="C142" s="16">
        <f>('Summary Data'!Z37-('Summary Data'!Z$40*'Summary Data'!Z21+'Summary Data'!Z$39*'Summary Data'!Z38)/17*$A142)*10</f>
        <v>0.005891307731152838</v>
      </c>
      <c r="D142" s="16">
        <f>('Summary Data'!AA37-('Summary Data'!AA$40*'Summary Data'!AA21+'Summary Data'!AA$39*'Summary Data'!AA38)/17*$A142)*10</f>
        <v>0.029624250482749998</v>
      </c>
      <c r="E142" s="16">
        <f>('Summary Data'!AB37-('Summary Data'!AB$40*'Summary Data'!AB21+'Summary Data'!AB$39*'Summary Data'!AB38)/17*$A142)*10</f>
        <v>0.030214951128452877</v>
      </c>
      <c r="F142" s="16">
        <f>('Summary Data'!AC37-('Summary Data'!AC$40*'Summary Data'!AC21+'Summary Data'!AC$39*'Summary Data'!AC38)/17*$A142)*10</f>
        <v>0.018020007971234347</v>
      </c>
      <c r="G142" s="16">
        <f>('Summary Data'!AD37-('Summary Data'!AD$40*'Summary Data'!AD21+'Summary Data'!AD$39*'Summary Data'!AD38)/17*$A142)*10</f>
        <v>0.0301266179551778</v>
      </c>
      <c r="H142" s="16">
        <f>('Summary Data'!AE37-('Summary Data'!AE$40*'Summary Data'!AE21+'Summary Data'!AE$39*'Summary Data'!AE38)/17*$A142)*10</f>
        <v>0.020053012911286396</v>
      </c>
      <c r="I142" s="16">
        <f>('Summary Data'!AF37-('Summary Data'!AF$40*'Summary Data'!AF21+'Summary Data'!AF$39*'Summary Data'!AF38)/17*$A142)*10</f>
        <v>0.03483913163054051</v>
      </c>
      <c r="J142" s="16">
        <f>('Summary Data'!AG37-('Summary Data'!AG$40*'Summary Data'!AG21+'Summary Data'!AG$39*'Summary Data'!AG38)/17*$A142)*10</f>
        <v>0.0377075942130416</v>
      </c>
      <c r="K142" s="16">
        <f>('Summary Data'!AH37-('Summary Data'!AH$40*'Summary Data'!AH21+'Summary Data'!AH$39*'Summary Data'!AH38)/17*$A142)*10</f>
        <v>0.03979273518096349</v>
      </c>
      <c r="L142" s="16">
        <f>('Summary Data'!AI37-('Summary Data'!AI$40*'Summary Data'!AI21+'Summary Data'!AI$39*'Summary Data'!AI38)/17*$A142)*10</f>
        <v>0.05188325734032131</v>
      </c>
      <c r="M142" s="16">
        <f>('Summary Data'!AJ37-('Summary Data'!AJ$40*'Summary Data'!AJ21+'Summary Data'!AJ$39*'Summary Data'!AJ38)/17*$A142)*10</f>
        <v>0.04938303745285647</v>
      </c>
      <c r="N142" s="16">
        <f>('Summary Data'!AK37-('Summary Data'!AK$40*'Summary Data'!AK21+'Summary Data'!AK$39*'Summary Data'!AK38)/17*$A142)*10</f>
        <v>0.05347734666420915</v>
      </c>
      <c r="O142" s="16">
        <f>('Summary Data'!AL37-('Summary Data'!AL$40*'Summary Data'!AL21+'Summary Data'!AL$39*'Summary Data'!AL38)/17*$A142)*10</f>
        <v>0.032947993006033766</v>
      </c>
      <c r="P142" s="16">
        <f>('Summary Data'!AM37-('Summary Data'!AM$40*'Summary Data'!AM21+'Summary Data'!AM$39*'Summary Data'!AM38)/17*$A142)*10</f>
        <v>-0.0020526800345483515</v>
      </c>
      <c r="Q142" s="16">
        <f>('Summary Data'!AN37-('Summary Data'!AN$40*'Summary Data'!AN21+'Summary Data'!AN$39*'Summary Data'!AN38)/17*$A142)*10</f>
        <v>-0.013043105849022667</v>
      </c>
      <c r="R142" s="16">
        <f>('Summary Data'!AO37-('Summary Data'!AO$40*'Summary Data'!AO21+'Summary Data'!AO$39*'Summary Data'!AO38)/17*$A142)*10</f>
        <v>-0.014426128933930915</v>
      </c>
      <c r="S142" s="16">
        <f>('Summary Data'!AP37-('Summary Data'!AP$40*'Summary Data'!AP21+'Summary Data'!AP$39*'Summary Data'!AP38)/17*$A142)*10</f>
        <v>-0.0483569319635834</v>
      </c>
      <c r="T142" s="16">
        <f>('Summary Data'!AQ37-('Summary Data'!AQ$40*'Summary Data'!AQ21+'Summary Data'!AQ$39*'Summary Data'!AQ38)/17*$A142)*10</f>
        <v>-0.028004491820763193</v>
      </c>
      <c r="U142" s="16">
        <f>('Summary Data'!AR37-('Summary Data'!AR$40*'Summary Data'!AR21+'Summary Data'!AR$39*'Summary Data'!AR38)/17*$A142)*10</f>
        <v>0.004089479457960853</v>
      </c>
      <c r="V142" s="82">
        <f>'Summary Data'!AS37*10</f>
        <v>0</v>
      </c>
      <c r="W142" s="42" t="s">
        <v>90</v>
      </c>
    </row>
    <row r="143" spans="1:23" ht="12" thickBot="1">
      <c r="A143" s="84">
        <v>17</v>
      </c>
      <c r="B143" s="18">
        <f>'Summary Data'!Y38*10</f>
        <v>-0.039654</v>
      </c>
      <c r="C143" s="18">
        <f>'Summary Data'!Z38*10</f>
        <v>0.0067396999999999995</v>
      </c>
      <c r="D143" s="18">
        <f>'Summary Data'!AA38*10</f>
        <v>0.007260399999999999</v>
      </c>
      <c r="E143" s="18">
        <f>'Summary Data'!AB38*10</f>
        <v>0.0016907</v>
      </c>
      <c r="F143" s="18">
        <f>'Summary Data'!AC38*10</f>
        <v>0.007291</v>
      </c>
      <c r="G143" s="18">
        <f>'Summary Data'!AD38*10</f>
        <v>0.0032051</v>
      </c>
      <c r="H143" s="18">
        <f>'Summary Data'!AE38*10</f>
        <v>0.0091249</v>
      </c>
      <c r="I143" s="18">
        <f>'Summary Data'!AF38*10</f>
        <v>-0.0027333</v>
      </c>
      <c r="J143" s="18">
        <f>'Summary Data'!AG38*10</f>
        <v>-0.0056979000000000005</v>
      </c>
      <c r="K143" s="18">
        <f>'Summary Data'!AH38*10</f>
        <v>0.013056000000000002</v>
      </c>
      <c r="L143" s="18">
        <f>'Summary Data'!AI38*10</f>
        <v>0.0042831</v>
      </c>
      <c r="M143" s="18">
        <f>'Summary Data'!AJ38*10</f>
        <v>-0.0013188</v>
      </c>
      <c r="N143" s="18">
        <f>'Summary Data'!AK38*10</f>
        <v>0.025363</v>
      </c>
      <c r="O143" s="18">
        <f>'Summary Data'!AL38*10</f>
        <v>0.0018394000000000001</v>
      </c>
      <c r="P143" s="18">
        <f>'Summary Data'!AM38*10</f>
        <v>-0.007169099999999999</v>
      </c>
      <c r="Q143" s="18">
        <f>'Summary Data'!AN38*10</f>
        <v>0.0085757</v>
      </c>
      <c r="R143" s="18">
        <f>'Summary Data'!AO38*10</f>
        <v>0.00022097</v>
      </c>
      <c r="S143" s="18">
        <f>'Summary Data'!AP38*10</f>
        <v>0.014188</v>
      </c>
      <c r="T143" s="18">
        <f>'Summary Data'!AQ38*10</f>
        <v>0.015099</v>
      </c>
      <c r="U143" s="18">
        <f>'Summary Data'!AR38*10</f>
        <v>-0.027171999999999998</v>
      </c>
      <c r="V143" s="35">
        <f>'Summary Data'!AS38*10</f>
        <v>0</v>
      </c>
      <c r="W143" s="42" t="s">
        <v>90</v>
      </c>
    </row>
    <row r="144" ht="12" thickBot="1"/>
    <row r="145" spans="1:22" ht="11.25">
      <c r="A145" s="124" t="s">
        <v>130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6"/>
    </row>
    <row r="146" spans="1:22" ht="11.25">
      <c r="A146" s="100"/>
      <c r="B146" s="81" t="s">
        <v>85</v>
      </c>
      <c r="C146" s="81" t="s">
        <v>86</v>
      </c>
      <c r="D146" s="81" t="s">
        <v>87</v>
      </c>
      <c r="E146" s="81" t="s">
        <v>88</v>
      </c>
      <c r="F146" s="81" t="s">
        <v>89</v>
      </c>
      <c r="G146" s="81" t="s">
        <v>94</v>
      </c>
      <c r="H146" s="81" t="s">
        <v>95</v>
      </c>
      <c r="I146" s="81" t="s">
        <v>96</v>
      </c>
      <c r="J146" s="81" t="s">
        <v>97</v>
      </c>
      <c r="K146" s="81" t="s">
        <v>98</v>
      </c>
      <c r="L146" s="81" t="s">
        <v>99</v>
      </c>
      <c r="M146" s="81" t="s">
        <v>100</v>
      </c>
      <c r="N146" s="81" t="s">
        <v>101</v>
      </c>
      <c r="O146" s="81" t="s">
        <v>102</v>
      </c>
      <c r="P146" s="81" t="s">
        <v>103</v>
      </c>
      <c r="Q146" s="81" t="s">
        <v>104</v>
      </c>
      <c r="R146" s="81" t="s">
        <v>105</v>
      </c>
      <c r="S146" s="81" t="s">
        <v>106</v>
      </c>
      <c r="T146" s="81" t="s">
        <v>107</v>
      </c>
      <c r="U146" s="81" t="s">
        <v>108</v>
      </c>
      <c r="V146" s="17" t="s">
        <v>109</v>
      </c>
    </row>
    <row r="147" spans="1:22" ht="11.25">
      <c r="A147" s="100"/>
      <c r="B147" s="44" t="s">
        <v>125</v>
      </c>
      <c r="C147" s="106" t="e">
        <f>'Summary Data'!C2/'Work sheet'!$V147-1</f>
        <v>#DIV/0!</v>
      </c>
      <c r="D147" s="106" t="e">
        <f>'Summary Data'!D2/'Work sheet'!$V147-1</f>
        <v>#DIV/0!</v>
      </c>
      <c r="E147" s="106" t="e">
        <f>'Summary Data'!E2/'Work sheet'!$V147-1</f>
        <v>#DIV/0!</v>
      </c>
      <c r="F147" s="106" t="e">
        <f>'Summary Data'!F2/'Work sheet'!$V147-1</f>
        <v>#DIV/0!</v>
      </c>
      <c r="G147" s="106" t="e">
        <f>'Summary Data'!G2/'Work sheet'!$V147-1</f>
        <v>#DIV/0!</v>
      </c>
      <c r="H147" s="106" t="e">
        <f>'Summary Data'!H2/'Work sheet'!$V147-1</f>
        <v>#DIV/0!</v>
      </c>
      <c r="I147" s="106" t="e">
        <f>'Summary Data'!I2/'Work sheet'!$V147-1</f>
        <v>#DIV/0!</v>
      </c>
      <c r="J147" s="106" t="e">
        <f>'Summary Data'!J2/'Work sheet'!$V147-1</f>
        <v>#DIV/0!</v>
      </c>
      <c r="K147" s="106" t="e">
        <f>'Summary Data'!K2/'Work sheet'!$V147-1</f>
        <v>#DIV/0!</v>
      </c>
      <c r="L147" s="106" t="e">
        <f>'Summary Data'!L2/'Work sheet'!$V147-1</f>
        <v>#DIV/0!</v>
      </c>
      <c r="M147" s="106" t="e">
        <f>'Summary Data'!M2/'Work sheet'!$V147-1</f>
        <v>#DIV/0!</v>
      </c>
      <c r="N147" s="106" t="e">
        <f>'Summary Data'!N2/'Work sheet'!$V147-1</f>
        <v>#DIV/0!</v>
      </c>
      <c r="O147" s="106" t="e">
        <f>'Summary Data'!O2/'Work sheet'!$V147-1</f>
        <v>#DIV/0!</v>
      </c>
      <c r="P147" s="106" t="e">
        <f>'Summary Data'!P2/'Work sheet'!$V147-1</f>
        <v>#DIV/0!</v>
      </c>
      <c r="Q147" s="106" t="e">
        <f>'Summary Data'!Q2/'Work sheet'!$V147-1</f>
        <v>#DIV/0!</v>
      </c>
      <c r="R147" s="106" t="e">
        <f>'Summary Data'!R2/'Work sheet'!$V147-1</f>
        <v>#DIV/0!</v>
      </c>
      <c r="S147" s="106" t="e">
        <f>'Summary Data'!S2/'Work sheet'!$V147-1</f>
        <v>#DIV/0!</v>
      </c>
      <c r="T147" s="106" t="e">
        <f>'Summary Data'!T2/'Work sheet'!$V147-1</f>
        <v>#DIV/0!</v>
      </c>
      <c r="U147" s="44"/>
      <c r="V147" s="55">
        <f>AVERAGE('Summary Data'!C2:T2)</f>
        <v>0</v>
      </c>
    </row>
    <row r="148" spans="1:22" ht="12" thickBot="1">
      <c r="A148" s="107"/>
      <c r="B148" s="73"/>
      <c r="C148" s="108" t="e">
        <f>'Summary Data'!Z2/'Work sheet'!$V148-1</f>
        <v>#DIV/0!</v>
      </c>
      <c r="D148" s="108" t="e">
        <f>'Summary Data'!AA2/'Work sheet'!$V148-1</f>
        <v>#DIV/0!</v>
      </c>
      <c r="E148" s="108" t="e">
        <f>'Summary Data'!AB2/'Work sheet'!$V148-1</f>
        <v>#DIV/0!</v>
      </c>
      <c r="F148" s="108" t="e">
        <f>'Summary Data'!AC2/'Work sheet'!$V148-1</f>
        <v>#DIV/0!</v>
      </c>
      <c r="G148" s="108" t="e">
        <f>'Summary Data'!AD2/'Work sheet'!$V148-1</f>
        <v>#DIV/0!</v>
      </c>
      <c r="H148" s="108" t="e">
        <f>'Summary Data'!AE2/'Work sheet'!$V148-1</f>
        <v>#DIV/0!</v>
      </c>
      <c r="I148" s="108" t="e">
        <f>'Summary Data'!AF2/'Work sheet'!$V148-1</f>
        <v>#DIV/0!</v>
      </c>
      <c r="J148" s="108" t="e">
        <f>'Summary Data'!AG2/'Work sheet'!$V148-1</f>
        <v>#DIV/0!</v>
      </c>
      <c r="K148" s="108" t="e">
        <f>'Summary Data'!AH2/'Work sheet'!$V148-1</f>
        <v>#DIV/0!</v>
      </c>
      <c r="L148" s="108" t="e">
        <f>'Summary Data'!AI2/'Work sheet'!$V148-1</f>
        <v>#DIV/0!</v>
      </c>
      <c r="M148" s="108" t="e">
        <f>'Summary Data'!AJ2/'Work sheet'!$V148-1</f>
        <v>#DIV/0!</v>
      </c>
      <c r="N148" s="108" t="e">
        <f>'Summary Data'!AK2/'Work sheet'!$V148-1</f>
        <v>#DIV/0!</v>
      </c>
      <c r="O148" s="108" t="e">
        <f>'Summary Data'!AL2/'Work sheet'!$V148-1</f>
        <v>#DIV/0!</v>
      </c>
      <c r="P148" s="108" t="e">
        <f>'Summary Data'!AM2/'Work sheet'!$V148-1</f>
        <v>#DIV/0!</v>
      </c>
      <c r="Q148" s="108" t="e">
        <f>'Summary Data'!AN2/'Work sheet'!$V148-1</f>
        <v>#DIV/0!</v>
      </c>
      <c r="R148" s="108" t="e">
        <f>'Summary Data'!AO2/'Work sheet'!$V148-1</f>
        <v>#DIV/0!</v>
      </c>
      <c r="S148" s="108" t="e">
        <f>'Summary Data'!AP2/'Work sheet'!$V148-1</f>
        <v>#DIV/0!</v>
      </c>
      <c r="T148" s="108" t="e">
        <f>'Summary Data'!AQ2/'Work sheet'!$V148-1</f>
        <v>#DIV/0!</v>
      </c>
      <c r="U148" s="73"/>
      <c r="V148" s="61">
        <f>AVERAGE('Summary Data'!Z2:AQ2)</f>
        <v>0</v>
      </c>
    </row>
  </sheetData>
  <mergeCells count="29">
    <mergeCell ref="B1:I1"/>
    <mergeCell ref="J1:Q1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  <mergeCell ref="N3:O3"/>
    <mergeCell ref="P3:Q3"/>
    <mergeCell ref="B23:K23"/>
    <mergeCell ref="B24:F24"/>
    <mergeCell ref="G24:K24"/>
    <mergeCell ref="B44:G44"/>
    <mergeCell ref="I44:O44"/>
    <mergeCell ref="I45:K45"/>
    <mergeCell ref="L45:N45"/>
    <mergeCell ref="F47:G47"/>
    <mergeCell ref="B45:D45"/>
    <mergeCell ref="F45:G45"/>
    <mergeCell ref="A145:V145"/>
    <mergeCell ref="A65:V65"/>
    <mergeCell ref="A85:V85"/>
    <mergeCell ref="A105:V105"/>
    <mergeCell ref="A125:V125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2001-03-07T16:35:00Z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