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20" windowWidth="7890" windowHeight="7710" tabRatio="874" activeTab="0"/>
  </bookViews>
  <sheets>
    <sheet name="Original data" sheetId="1" r:id="rId1"/>
    <sheet name="Summary Data" sheetId="2" r:id="rId2"/>
    <sheet name="C1 module" sheetId="3" r:id="rId3"/>
    <sheet name="C1 direction" sheetId="4" r:id="rId4"/>
    <sheet name="Harmonics" sheetId="5" r:id="rId5"/>
    <sheet name="Harmonics averages" sheetId="6" r:id="rId6"/>
    <sheet name="Harmonics sigma" sheetId="7" r:id="rId7"/>
    <sheet name="Dx Dy" sheetId="8" r:id="rId8"/>
    <sheet name="Work sheet" sheetId="9" r:id="rId9"/>
  </sheets>
  <definedNames/>
  <calcPr fullCalcOnLoad="1"/>
</workbook>
</file>

<file path=xl/sharedStrings.xml><?xml version="1.0" encoding="utf-8"?>
<sst xmlns="http://schemas.openxmlformats.org/spreadsheetml/2006/main" count="395" uniqueCount="137">
  <si>
    <t>File</t>
  </si>
  <si>
    <t>C1</t>
  </si>
  <si>
    <t>Multipoles</t>
  </si>
  <si>
    <t>Position 1</t>
  </si>
  <si>
    <t>Position 2</t>
  </si>
  <si>
    <t>Position 3</t>
  </si>
  <si>
    <t>Position 4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</si>
  <si>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</si>
  <si>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</si>
  <si>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</si>
  <si>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</si>
  <si>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</si>
  <si>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</si>
  <si>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</si>
  <si>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</si>
  <si>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</si>
  <si>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</si>
  <si>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</si>
  <si>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</si>
  <si>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</si>
  <si>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</si>
  <si>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</si>
  <si>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</si>
  <si>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</si>
  <si>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</si>
  <si>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</si>
  <si>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</si>
  <si>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</si>
  <si>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</si>
  <si>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</si>
  <si>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</si>
  <si>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</si>
  <si>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</si>
  <si>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</si>
  <si>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</si>
  <si>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</si>
  <si>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</si>
  <si>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</si>
  <si>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</si>
  <si>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</si>
  <si>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</si>
  <si>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</si>
  <si>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</si>
  <si>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</si>
  <si>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</si>
  <si>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</si>
  <si>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</si>
  <si>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</si>
  <si>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</si>
  <si>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</si>
  <si>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</si>
  <si>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</si>
  <si>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</si>
  <si>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</si>
  <si>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</si>
  <si>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</si>
  <si>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</si>
  <si>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Integrals</t>
  </si>
  <si>
    <t>Dx (mm)</t>
  </si>
  <si>
    <t>Dy (mm)</t>
  </si>
  <si>
    <t>Angle (mrad)</t>
  </si>
  <si>
    <t>C1 (mT)</t>
  </si>
  <si>
    <t>Measured harmonics- Aperture 1</t>
  </si>
  <si>
    <t>Measured harmonics- Aperture 2</t>
  </si>
  <si>
    <t>Zero vector</t>
  </si>
  <si>
    <t>normal multipoles</t>
  </si>
  <si>
    <t>skew multipoles</t>
  </si>
  <si>
    <t>average</t>
  </si>
  <si>
    <t>sigma</t>
  </si>
  <si>
    <t>Specified harmonics</t>
  </si>
  <si>
    <t>normal harmonics</t>
  </si>
  <si>
    <t>skew harmonics</t>
  </si>
  <si>
    <t>uncertain</t>
  </si>
  <si>
    <t>min</t>
  </si>
  <si>
    <t>max</t>
  </si>
  <si>
    <t xml:space="preserve">average </t>
  </si>
  <si>
    <t>Random harmonics</t>
  </si>
  <si>
    <t>d (mm)</t>
  </si>
  <si>
    <t>sig(n)=d alpha beta^n</t>
  </si>
  <si>
    <t>normal</t>
  </si>
  <si>
    <t>skew</t>
  </si>
  <si>
    <t>Scaling law constants</t>
  </si>
  <si>
    <t>alpha</t>
  </si>
  <si>
    <t>beta</t>
  </si>
  <si>
    <t>ten times !</t>
  </si>
  <si>
    <t>position 1</t>
  </si>
  <si>
    <t>position 2</t>
  </si>
  <si>
    <t>position 3</t>
  </si>
  <si>
    <t>position 4</t>
  </si>
  <si>
    <t>position 5</t>
  </si>
  <si>
    <t>ten times!</t>
  </si>
  <si>
    <t>central positions (2:19)</t>
  </si>
  <si>
    <t>all positions (1:20)</t>
  </si>
  <si>
    <t>gamma</t>
  </si>
  <si>
    <t>position 6</t>
  </si>
  <si>
    <t>position 7</t>
  </si>
  <si>
    <t>position 8</t>
  </si>
  <si>
    <t>position 9</t>
  </si>
  <si>
    <t>position 10</t>
  </si>
  <si>
    <t>position 11</t>
  </si>
  <si>
    <t>position 12</t>
  </si>
  <si>
    <t>position 13</t>
  </si>
  <si>
    <t>position 14</t>
  </si>
  <si>
    <t>position 15</t>
  </si>
  <si>
    <t>position 16</t>
  </si>
  <si>
    <t>position 17</t>
  </si>
  <si>
    <t>position 18</t>
  </si>
  <si>
    <t>position 19</t>
  </si>
  <si>
    <t>position 20</t>
  </si>
  <si>
    <t>integral</t>
  </si>
  <si>
    <t>File name</t>
  </si>
  <si>
    <t>Component ID</t>
  </si>
  <si>
    <t>Serial Number</t>
  </si>
  <si>
    <t>Firm Name</t>
  </si>
  <si>
    <t>Test Operator</t>
  </si>
  <si>
    <t>Test Controller</t>
  </si>
  <si>
    <t>Date of test</t>
  </si>
  <si>
    <t>Time of test</t>
  </si>
  <si>
    <t>Test Type</t>
  </si>
  <si>
    <t>ITP number</t>
  </si>
  <si>
    <t>Magnetic Measures</t>
  </si>
  <si>
    <t>O. Pagano</t>
  </si>
  <si>
    <t>ave</t>
  </si>
  <si>
    <t>Expected harmonics (no uncertainty)</t>
  </si>
  <si>
    <t>Magnetic length (m)</t>
  </si>
  <si>
    <t xml:space="preserve"> </t>
  </si>
  <si>
    <t>Measured harmonics along the axis with local feed down - Aperture 1 - Normal</t>
  </si>
  <si>
    <t>Measured harmonics along the axis with local feed down- Aperture 1 - Skew</t>
  </si>
  <si>
    <t>Measured harmonics along the axis with local feed down - Aperture 2 - Normal</t>
  </si>
  <si>
    <t>Measured harmonics along the axis with local feed down - Aperture 2 - Skew</t>
  </si>
  <si>
    <t>Relative main field module along the axis</t>
  </si>
  <si>
    <t>Alstom</t>
  </si>
  <si>
    <t>Aperture 1 - Assembled cold mass</t>
  </si>
  <si>
    <t xml:space="preserve"> Aperture 2 - Assembled cold mass</t>
  </si>
  <si>
    <t xml:space="preserve"> Aperture 1 - Assembled cold mass</t>
  </si>
  <si>
    <t>CERN IT 2708/LHC/LHC Rev 1.1 Annex b.18</t>
  </si>
  <si>
    <t>Ref. Test Proced.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</si>
</sst>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0.000"/>
    <numFmt numFmtId="165" formatCode="0.0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##"/>
    <numFmt numFmtId="176" formatCode="0.00E+0"/>
    <numFmt numFmtId="177" formatCode="0.0###"/>
    <numFmt numFmtId="178" formatCode="0.0#"/>
    <numFmt numFmtId="179" formatCode="0.000E+00"/>
    <numFmt numFmtId="180" formatCode="0.00000"/>
    <numFmt numFmtId="181" formatCode="00000"/>
    <numFmt numFmtId="182" formatCode="0.0000E+00"/>
    <numFmt numFmtId="183" formatCode="dd/mm/yyyy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2.25"/>
      <name val="Arial"/>
      <family val="2"/>
    </font>
    <font>
      <sz val="8"/>
      <color indexed="8"/>
      <name val="Times New Roman"/>
      <family val="1"/>
    </font>
    <font>
      <b/>
      <sz val="20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"/>
      <name val="Arial"/>
      <family val="2"/>
    </font>
    <font>
      <sz val="13.5"/>
      <name val="Arial"/>
      <family val="2"/>
    </font>
    <font>
      <sz val="10.25"/>
      <name val="Arial"/>
      <family val="0"/>
    </font>
    <font>
      <b/>
      <sz val="14.25"/>
      <name val="Arial"/>
      <family val="2"/>
    </font>
    <font>
      <b/>
      <sz val="17.5"/>
      <name val="Arial"/>
      <family val="2"/>
    </font>
    <font>
      <b/>
      <sz val="13"/>
      <name val="Arial"/>
      <family val="2"/>
    </font>
    <font>
      <sz val="9.5"/>
      <name val="Arial"/>
      <family val="0"/>
    </font>
    <font>
      <b/>
      <sz val="17.25"/>
      <name val="Arial"/>
      <family val="2"/>
    </font>
    <font>
      <b/>
      <sz val="13.25"/>
      <name val="Arial"/>
      <family val="2"/>
    </font>
    <font>
      <sz val="9.25"/>
      <name val="Arial"/>
      <family val="0"/>
    </font>
    <font>
      <b/>
      <sz val="10.25"/>
      <name val="Arial"/>
      <family val="2"/>
    </font>
    <font>
      <b/>
      <sz val="9.75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0" fillId="0" borderId="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/>
    </xf>
    <xf numFmtId="166" fontId="2" fillId="0" borderId="14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8" fillId="0" borderId="0" xfId="0" applyNumberFormat="1" applyFont="1" applyFill="1" applyBorder="1" applyAlignment="1">
      <alignment horizontal="left"/>
    </xf>
    <xf numFmtId="1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180" fontId="2" fillId="0" borderId="7" xfId="0" applyNumberFormat="1" applyFont="1" applyBorder="1" applyAlignment="1">
      <alignment/>
    </xf>
    <xf numFmtId="166" fontId="26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MBP2O2 - Cold mass - Main field relative module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sheet'!$C$147:$T$147</c:f>
              <c:numCache>
                <c:ptCount val="18"/>
                <c:pt idx="0">
                  <c:v>-0.00048089562827124954</c:v>
                </c:pt>
                <c:pt idx="1">
                  <c:v>0.0006693924030036769</c:v>
                </c:pt>
                <c:pt idx="2">
                  <c:v>0.0006716332444431927</c:v>
                </c:pt>
                <c:pt idx="3">
                  <c:v>0.0008131136264797334</c:v>
                </c:pt>
                <c:pt idx="4">
                  <c:v>0.0006129644350099106</c:v>
                </c:pt>
                <c:pt idx="5">
                  <c:v>0.0003997581421915086</c:v>
                </c:pt>
                <c:pt idx="6">
                  <c:v>0.00035268897537976684</c:v>
                </c:pt>
                <c:pt idx="7">
                  <c:v>0.000244289863020386</c:v>
                </c:pt>
                <c:pt idx="8">
                  <c:v>0.00012467167210972185</c:v>
                </c:pt>
                <c:pt idx="9">
                  <c:v>0.00019094376683637115</c:v>
                </c:pt>
                <c:pt idx="10">
                  <c:v>6.999292025211545E-05</c:v>
                </c:pt>
                <c:pt idx="11">
                  <c:v>-0.0004682359438600292</c:v>
                </c:pt>
                <c:pt idx="12">
                  <c:v>-0.0010452052705766102</c:v>
                </c:pt>
                <c:pt idx="13">
                  <c:v>-0.0010138202952938435</c:v>
                </c:pt>
                <c:pt idx="14">
                  <c:v>-0.001228694193017299</c:v>
                </c:pt>
                <c:pt idx="15">
                  <c:v>-0.0007388331674318405</c:v>
                </c:pt>
                <c:pt idx="16">
                  <c:v>0.0005359364300210334</c:v>
                </c:pt>
                <c:pt idx="17">
                  <c:v>0.00029029901970445415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sheet'!$A$128:$A$142</c:f>
              <c:num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numCache>
            </c:numRef>
          </c:xVal>
          <c:yVal>
            <c:numRef>
              <c:f>'Work sheet'!$C$148:$T$148</c:f>
              <c:numCache>
                <c:ptCount val="18"/>
                <c:pt idx="0">
                  <c:v>-0.0002394075687055519</c:v>
                </c:pt>
                <c:pt idx="1">
                  <c:v>0.0007117937784257844</c:v>
                </c:pt>
                <c:pt idx="2">
                  <c:v>0.0006533780394888389</c:v>
                </c:pt>
                <c:pt idx="3">
                  <c:v>0.0005037575005728545</c:v>
                </c:pt>
                <c:pt idx="4">
                  <c:v>0.000545089048012759</c:v>
                </c:pt>
                <c:pt idx="5">
                  <c:v>0.0002674610928723453</c:v>
                </c:pt>
                <c:pt idx="6">
                  <c:v>0.0002776603110925535</c:v>
                </c:pt>
                <c:pt idx="7">
                  <c:v>0.00026553395901651733</c:v>
                </c:pt>
                <c:pt idx="8">
                  <c:v>8.786415825934313E-05</c:v>
                </c:pt>
                <c:pt idx="9">
                  <c:v>0.0001473566078915578</c:v>
                </c:pt>
                <c:pt idx="10">
                  <c:v>7.898090805280589E-05</c:v>
                </c:pt>
                <c:pt idx="11">
                  <c:v>-0.0001273814079012503</c:v>
                </c:pt>
                <c:pt idx="12">
                  <c:v>-0.0010500892586976507</c:v>
                </c:pt>
                <c:pt idx="13">
                  <c:v>-0.0009364871510647577</c:v>
                </c:pt>
                <c:pt idx="14">
                  <c:v>-0.0011794471614176016</c:v>
                </c:pt>
                <c:pt idx="15">
                  <c:v>-0.0006595492971518402</c:v>
                </c:pt>
                <c:pt idx="16">
                  <c:v>0.0006075785172270365</c:v>
                </c:pt>
                <c:pt idx="17">
                  <c:v>4.590792402847654E-05</c:v>
                </c:pt>
              </c:numCache>
            </c:numRef>
          </c:yVal>
          <c:smooth val="0"/>
        </c:ser>
        <c:axId val="51096310"/>
        <c:axId val="57213607"/>
      </c:scatterChart>
      <c:valAx>
        <c:axId val="5109631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7213607"/>
        <c:crossesAt val="0"/>
        <c:crossBetween val="midCat"/>
        <c:dispUnits/>
      </c:valAx>
      <c:valAx>
        <c:axId val="57213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DB/B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109631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0725"/>
          <c:y val="0.636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4"/>
          <c:w val="0.39325"/>
          <c:h val="0.825"/>
        </c:manualLayout>
      </c:layout>
      <c:lineChart>
        <c:grouping val="standard"/>
        <c:varyColors val="0"/>
        <c:axId val="59314096"/>
        <c:axId val="64064817"/>
      </c:line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9314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MBP2O2 - Cold mass - Main field direction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65"/>
          <c:h val="0.81725"/>
        </c:manualLayout>
      </c:layout>
      <c:scatterChart>
        <c:scatterStyle val="lineMarker"/>
        <c:varyColors val="0"/>
        <c:ser>
          <c:idx val="0"/>
          <c:order val="0"/>
          <c:tx>
            <c:v>Aperture 1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Data'!$B$3:$U$3</c:f>
              <c:numCache>
                <c:ptCount val="20"/>
                <c:pt idx="0">
                  <c:v>4.052277711059261</c:v>
                </c:pt>
                <c:pt idx="1">
                  <c:v>-0.14249376498205635</c:v>
                </c:pt>
                <c:pt idx="2">
                  <c:v>0.5070272910466684</c:v>
                </c:pt>
                <c:pt idx="3">
                  <c:v>-0.1806476633886689</c:v>
                </c:pt>
                <c:pt idx="4">
                  <c:v>-1.2254792766234273</c:v>
                </c:pt>
                <c:pt idx="5">
                  <c:v>-1.5375767806053329</c:v>
                </c:pt>
                <c:pt idx="6">
                  <c:v>-0.818712932439869</c:v>
                </c:pt>
                <c:pt idx="7">
                  <c:v>-0.23569271684519677</c:v>
                </c:pt>
                <c:pt idx="8">
                  <c:v>0.30163403278369927</c:v>
                </c:pt>
                <c:pt idx="9">
                  <c:v>-0.7877810680617356</c:v>
                </c:pt>
                <c:pt idx="10">
                  <c:v>-0.7611695450186629</c:v>
                </c:pt>
                <c:pt idx="11">
                  <c:v>-0.7655173728316873</c:v>
                </c:pt>
                <c:pt idx="12">
                  <c:v>-1.4193762495283702</c:v>
                </c:pt>
                <c:pt idx="13">
                  <c:v>-0.9315174390827963</c:v>
                </c:pt>
                <c:pt idx="14">
                  <c:v>-0.8242469011721543</c:v>
                </c:pt>
                <c:pt idx="15">
                  <c:v>0.014505262603080382</c:v>
                </c:pt>
                <c:pt idx="16">
                  <c:v>0.13576377281349572</c:v>
                </c:pt>
                <c:pt idx="17">
                  <c:v>0.9698881739249323</c:v>
                </c:pt>
                <c:pt idx="18">
                  <c:v>1.926201770814476</c:v>
                </c:pt>
                <c:pt idx="19">
                  <c:v>1.7229136955343307</c:v>
                </c:pt>
              </c:numCache>
            </c:numRef>
          </c:yVal>
          <c:smooth val="0"/>
        </c:ser>
        <c:ser>
          <c:idx val="1"/>
          <c:order val="1"/>
          <c:tx>
            <c:v>Aperture 2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'Summary Data'!$Y$3:$AR$3</c:f>
              <c:numCache>
                <c:ptCount val="20"/>
                <c:pt idx="0">
                  <c:v>4.030839118962575</c:v>
                </c:pt>
                <c:pt idx="1">
                  <c:v>1.0414863908853391</c:v>
                </c:pt>
                <c:pt idx="2">
                  <c:v>1.545989023601381</c:v>
                </c:pt>
                <c:pt idx="3">
                  <c:v>0.5588367160852812</c:v>
                </c:pt>
                <c:pt idx="4">
                  <c:v>0.4073271113777519</c:v>
                </c:pt>
                <c:pt idx="5">
                  <c:v>0.03852754767672728</c:v>
                </c:pt>
                <c:pt idx="6">
                  <c:v>-0.08671968158407495</c:v>
                </c:pt>
                <c:pt idx="7">
                  <c:v>0.5041593671640641</c:v>
                </c:pt>
                <c:pt idx="8">
                  <c:v>0.5221789425834871</c:v>
                </c:pt>
                <c:pt idx="9">
                  <c:v>-0.4339892169311179</c:v>
                </c:pt>
                <c:pt idx="10">
                  <c:v>-0.11782834446839985</c:v>
                </c:pt>
                <c:pt idx="11">
                  <c:v>-0.15952780346387385</c:v>
                </c:pt>
                <c:pt idx="12">
                  <c:v>-0.27953140529147547</c:v>
                </c:pt>
                <c:pt idx="13">
                  <c:v>-0.17746433123137884</c:v>
                </c:pt>
                <c:pt idx="14">
                  <c:v>0.19311324878555602</c:v>
                </c:pt>
                <c:pt idx="15">
                  <c:v>0.4793911639715702</c:v>
                </c:pt>
                <c:pt idx="16">
                  <c:v>0.4392368596382852</c:v>
                </c:pt>
                <c:pt idx="17">
                  <c:v>0.8400456631424724</c:v>
                </c:pt>
                <c:pt idx="18">
                  <c:v>1.4598429742267065</c:v>
                </c:pt>
                <c:pt idx="19">
                  <c:v>1.5103573605042726</c:v>
                </c:pt>
              </c:numCache>
            </c:numRef>
          </c:yVal>
          <c:smooth val="0"/>
        </c:ser>
        <c:axId val="45160416"/>
        <c:axId val="3790561"/>
      </c:scatterChart>
      <c:valAx>
        <c:axId val="45160416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3790561"/>
        <c:crosses val="autoZero"/>
        <c:crossBetween val="midCat"/>
        <c:dispUnits/>
      </c:valAx>
      <c:valAx>
        <c:axId val="3790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Angle (mrad)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45160416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7"/>
          <c:y val="0.215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MBP2O2 - Cold mass - Harmonics along the axis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sheet'!$C$68:$C$83</c:f>
              <c:numCache>
                <c:ptCount val="16"/>
                <c:pt idx="0">
                  <c:v>4.781679505809117</c:v>
                </c:pt>
                <c:pt idx="1">
                  <c:v>8.63751431574365</c:v>
                </c:pt>
                <c:pt idx="2">
                  <c:v>0.15050331679810242</c:v>
                </c:pt>
                <c:pt idx="3">
                  <c:v>0.9659725853394838</c:v>
                </c:pt>
                <c:pt idx="4">
                  <c:v>-0.09587342228015748</c:v>
                </c:pt>
                <c:pt idx="5">
                  <c:v>0.86107305516112</c:v>
                </c:pt>
                <c:pt idx="6">
                  <c:v>-0.036641191414054225</c:v>
                </c:pt>
                <c:pt idx="7">
                  <c:v>0.27227283913725286</c:v>
                </c:pt>
                <c:pt idx="8">
                  <c:v>2.7755575615628914E-17</c:v>
                </c:pt>
                <c:pt idx="9">
                  <c:v>0.6648057991385838</c:v>
                </c:pt>
                <c:pt idx="10">
                  <c:v>-0.03311192043946405</c:v>
                </c:pt>
                <c:pt idx="11">
                  <c:v>0.6073090201321641</c:v>
                </c:pt>
                <c:pt idx="12">
                  <c:v>0.04356714557474262</c:v>
                </c:pt>
                <c:pt idx="13">
                  <c:v>0.21269993059607956</c:v>
                </c:pt>
                <c:pt idx="14">
                  <c:v>-0.01465415056150915</c:v>
                </c:pt>
                <c:pt idx="15">
                  <c:v>-0.5723846774513195</c:v>
                </c:pt>
              </c:numCache>
            </c:numRef>
          </c:val>
        </c:ser>
        <c:ser>
          <c:idx val="2"/>
          <c:order val="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sheet'!$D$68:$D$83</c:f>
              <c:numCache>
                <c:ptCount val="16"/>
                <c:pt idx="0">
                  <c:v>3.8810426007150105</c:v>
                </c:pt>
                <c:pt idx="1">
                  <c:v>10.39001981279774</c:v>
                </c:pt>
                <c:pt idx="2">
                  <c:v>0.12727904161228196</c:v>
                </c:pt>
                <c:pt idx="3">
                  <c:v>0.5370756992974104</c:v>
                </c:pt>
                <c:pt idx="4">
                  <c:v>-0.01425412144769124</c:v>
                </c:pt>
                <c:pt idx="5">
                  <c:v>0.8986891368968172</c:v>
                </c:pt>
                <c:pt idx="6">
                  <c:v>-0.038297689415137226</c:v>
                </c:pt>
                <c:pt idx="7">
                  <c:v>0.29121909408592983</c:v>
                </c:pt>
                <c:pt idx="8">
                  <c:v>0</c:v>
                </c:pt>
                <c:pt idx="9">
                  <c:v>0.6675290840508447</c:v>
                </c:pt>
                <c:pt idx="10">
                  <c:v>-0.05492899782305967</c:v>
                </c:pt>
                <c:pt idx="11">
                  <c:v>0.6007796594579301</c:v>
                </c:pt>
                <c:pt idx="12">
                  <c:v>0.018361304895823063</c:v>
                </c:pt>
                <c:pt idx="13">
                  <c:v>0.19098068754846437</c:v>
                </c:pt>
                <c:pt idx="14">
                  <c:v>0.0016191404646439048</c:v>
                </c:pt>
                <c:pt idx="15">
                  <c:v>-0.5655707940766886</c:v>
                </c:pt>
              </c:numCache>
            </c:numRef>
          </c:val>
        </c:ser>
        <c:ser>
          <c:idx val="3"/>
          <c:order val="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sheet'!$E$68:$E$83</c:f>
              <c:numCache>
                <c:ptCount val="16"/>
                <c:pt idx="0">
                  <c:v>4.128121490872936</c:v>
                </c:pt>
                <c:pt idx="1">
                  <c:v>10.318532783139117</c:v>
                </c:pt>
                <c:pt idx="2">
                  <c:v>-0.07181949219131792</c:v>
                </c:pt>
                <c:pt idx="3">
                  <c:v>0.5770683807930319</c:v>
                </c:pt>
                <c:pt idx="4">
                  <c:v>0.07268525955162244</c:v>
                </c:pt>
                <c:pt idx="5">
                  <c:v>0.9240792098935372</c:v>
                </c:pt>
                <c:pt idx="6">
                  <c:v>-0.053431998918972934</c:v>
                </c:pt>
                <c:pt idx="7">
                  <c:v>0.2700938915963724</c:v>
                </c:pt>
                <c:pt idx="8">
                  <c:v>-2.7755575615628914E-17</c:v>
                </c:pt>
                <c:pt idx="9">
                  <c:v>0.667502495408857</c:v>
                </c:pt>
                <c:pt idx="10">
                  <c:v>-0.038950658870117685</c:v>
                </c:pt>
                <c:pt idx="11">
                  <c:v>0.5800703021481667</c:v>
                </c:pt>
                <c:pt idx="12">
                  <c:v>0.009050244966880682</c:v>
                </c:pt>
                <c:pt idx="13">
                  <c:v>0.22226258571560087</c:v>
                </c:pt>
                <c:pt idx="14">
                  <c:v>0.003668438665793295</c:v>
                </c:pt>
                <c:pt idx="15">
                  <c:v>-0.5646325226558977</c:v>
                </c:pt>
              </c:numCache>
            </c:numRef>
          </c:val>
        </c:ser>
        <c:ser>
          <c:idx val="4"/>
          <c:order val="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sheet'!$F$68:$F$83</c:f>
              <c:numCache>
                <c:ptCount val="16"/>
                <c:pt idx="0">
                  <c:v>3.8409268073919405</c:v>
                </c:pt>
                <c:pt idx="1">
                  <c:v>9.375566309315113</c:v>
                </c:pt>
                <c:pt idx="2">
                  <c:v>-0.42335440796194224</c:v>
                </c:pt>
                <c:pt idx="3">
                  <c:v>0.7572535242043049</c:v>
                </c:pt>
                <c:pt idx="4">
                  <c:v>0.21774755504635962</c:v>
                </c:pt>
                <c:pt idx="5">
                  <c:v>0.9587548611690446</c:v>
                </c:pt>
                <c:pt idx="6">
                  <c:v>-0.042311070692632194</c:v>
                </c:pt>
                <c:pt idx="7">
                  <c:v>0.2950275635456727</c:v>
                </c:pt>
                <c:pt idx="8">
                  <c:v>1.3877787807814457E-17</c:v>
                </c:pt>
                <c:pt idx="9">
                  <c:v>0.6726752874881279</c:v>
                </c:pt>
                <c:pt idx="10">
                  <c:v>-0.019615541142765744</c:v>
                </c:pt>
                <c:pt idx="11">
                  <c:v>0.5928500493569265</c:v>
                </c:pt>
                <c:pt idx="12">
                  <c:v>0.019136170240716472</c:v>
                </c:pt>
                <c:pt idx="13">
                  <c:v>0.19831049157414668</c:v>
                </c:pt>
                <c:pt idx="14">
                  <c:v>-0.010284097401851962</c:v>
                </c:pt>
                <c:pt idx="15">
                  <c:v>-0.5703487786612111</c:v>
                </c:pt>
              </c:numCache>
            </c:numRef>
          </c:val>
        </c:ser>
        <c:ser>
          <c:idx val="5"/>
          <c:order val="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sheet'!$G$68:$G$83</c:f>
              <c:numCache>
                <c:ptCount val="16"/>
                <c:pt idx="0">
                  <c:v>3.6845731644989868</c:v>
                </c:pt>
                <c:pt idx="1">
                  <c:v>9.443008941716117</c:v>
                </c:pt>
                <c:pt idx="2">
                  <c:v>0.07609270068886445</c:v>
                </c:pt>
                <c:pt idx="3">
                  <c:v>0.6670796851653922</c:v>
                </c:pt>
                <c:pt idx="4">
                  <c:v>-0.017981056347834604</c:v>
                </c:pt>
                <c:pt idx="5">
                  <c:v>0.7721187069354226</c:v>
                </c:pt>
                <c:pt idx="6">
                  <c:v>-0.023145169411258125</c:v>
                </c:pt>
                <c:pt idx="7">
                  <c:v>0.2774003519966314</c:v>
                </c:pt>
                <c:pt idx="8">
                  <c:v>0</c:v>
                </c:pt>
                <c:pt idx="9">
                  <c:v>0.6776868154844453</c:v>
                </c:pt>
                <c:pt idx="10">
                  <c:v>-0.020765385988777696</c:v>
                </c:pt>
                <c:pt idx="11">
                  <c:v>0.6136012398858738</c:v>
                </c:pt>
                <c:pt idx="12">
                  <c:v>0.011759122135148636</c:v>
                </c:pt>
                <c:pt idx="13">
                  <c:v>0.20814194496172597</c:v>
                </c:pt>
                <c:pt idx="14">
                  <c:v>0.0017918392480440783</c:v>
                </c:pt>
                <c:pt idx="15">
                  <c:v>-0.5731439990567182</c:v>
                </c:pt>
              </c:numCache>
            </c:numRef>
          </c:val>
        </c:ser>
        <c:ser>
          <c:idx val="6"/>
          <c:order val="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sheet'!$H$68:$H$83</c:f>
              <c:numCache>
                <c:ptCount val="16"/>
                <c:pt idx="0">
                  <c:v>3.9300800266866247</c:v>
                </c:pt>
                <c:pt idx="1">
                  <c:v>9.325970176313502</c:v>
                </c:pt>
                <c:pt idx="2">
                  <c:v>0.03359064507197926</c:v>
                </c:pt>
                <c:pt idx="3">
                  <c:v>0.8716328470136866</c:v>
                </c:pt>
                <c:pt idx="4">
                  <c:v>-0.038080218439858704</c:v>
                </c:pt>
                <c:pt idx="5">
                  <c:v>0.8916860079961063</c:v>
                </c:pt>
                <c:pt idx="6">
                  <c:v>-0.0116966119689998</c:v>
                </c:pt>
                <c:pt idx="7">
                  <c:v>0.30744800602579336</c:v>
                </c:pt>
                <c:pt idx="8">
                  <c:v>1.3877787807814457E-17</c:v>
                </c:pt>
                <c:pt idx="9">
                  <c:v>0.6694523658916408</c:v>
                </c:pt>
                <c:pt idx="10">
                  <c:v>-0.03720598894730086</c:v>
                </c:pt>
                <c:pt idx="11">
                  <c:v>0.6352727409214389</c:v>
                </c:pt>
                <c:pt idx="12">
                  <c:v>0.01010770112206763</c:v>
                </c:pt>
                <c:pt idx="13">
                  <c:v>0.17833485435002133</c:v>
                </c:pt>
                <c:pt idx="14">
                  <c:v>-0.01214634544459645</c:v>
                </c:pt>
                <c:pt idx="15">
                  <c:v>-0.5716399325932646</c:v>
                </c:pt>
              </c:numCache>
            </c:numRef>
          </c:val>
        </c:ser>
        <c:ser>
          <c:idx val="7"/>
          <c:order val="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sheet'!$I$68:$I$83</c:f>
              <c:numCache>
                <c:ptCount val="16"/>
                <c:pt idx="0">
                  <c:v>3.123500754420017</c:v>
                </c:pt>
                <c:pt idx="1">
                  <c:v>9.224530788240918</c:v>
                </c:pt>
                <c:pt idx="2">
                  <c:v>-0.0400967817862907</c:v>
                </c:pt>
                <c:pt idx="3">
                  <c:v>0.8555660249604907</c:v>
                </c:pt>
                <c:pt idx="4">
                  <c:v>0.017965645015795825</c:v>
                </c:pt>
                <c:pt idx="5">
                  <c:v>0.8664766195693236</c:v>
                </c:pt>
                <c:pt idx="6">
                  <c:v>-0.03721930442297024</c:v>
                </c:pt>
                <c:pt idx="7">
                  <c:v>0.30439905696132963</c:v>
                </c:pt>
                <c:pt idx="8">
                  <c:v>0</c:v>
                </c:pt>
                <c:pt idx="9">
                  <c:v>0.6712868535319333</c:v>
                </c:pt>
                <c:pt idx="10">
                  <c:v>-0.011197253861926527</c:v>
                </c:pt>
                <c:pt idx="11">
                  <c:v>0.6457483243341682</c:v>
                </c:pt>
                <c:pt idx="12">
                  <c:v>0.027165516568126574</c:v>
                </c:pt>
                <c:pt idx="13">
                  <c:v>0.17156987423462294</c:v>
                </c:pt>
                <c:pt idx="14">
                  <c:v>-0.015306006330848103</c:v>
                </c:pt>
                <c:pt idx="15">
                  <c:v>-0.5734433721670239</c:v>
                </c:pt>
              </c:numCache>
            </c:numRef>
          </c:val>
        </c:ser>
        <c:ser>
          <c:idx val="8"/>
          <c:order val="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sheet'!$J$68:$J$83</c:f>
              <c:numCache>
                <c:ptCount val="16"/>
                <c:pt idx="0">
                  <c:v>2.8303960133574106</c:v>
                </c:pt>
                <c:pt idx="1">
                  <c:v>9.120861538072166</c:v>
                </c:pt>
                <c:pt idx="2">
                  <c:v>-0.07170549015074759</c:v>
                </c:pt>
                <c:pt idx="3">
                  <c:v>0.9287353523149545</c:v>
                </c:pt>
                <c:pt idx="4">
                  <c:v>-0.044154831519416654</c:v>
                </c:pt>
                <c:pt idx="5">
                  <c:v>0.7948558759119496</c:v>
                </c:pt>
                <c:pt idx="6">
                  <c:v>-0.004943279430184248</c:v>
                </c:pt>
                <c:pt idx="7">
                  <c:v>0.31073561550418255</c:v>
                </c:pt>
                <c:pt idx="8">
                  <c:v>0</c:v>
                </c:pt>
                <c:pt idx="9">
                  <c:v>0.6703636238938114</c:v>
                </c:pt>
                <c:pt idx="10">
                  <c:v>-0.027049606846116913</c:v>
                </c:pt>
                <c:pt idx="11">
                  <c:v>0.6221181709630946</c:v>
                </c:pt>
                <c:pt idx="12">
                  <c:v>0.011354174153768229</c:v>
                </c:pt>
                <c:pt idx="13">
                  <c:v>0.1992010549896014</c:v>
                </c:pt>
                <c:pt idx="14">
                  <c:v>-0.014237630325898368</c:v>
                </c:pt>
                <c:pt idx="15">
                  <c:v>-0.5715281437528542</c:v>
                </c:pt>
              </c:numCache>
            </c:numRef>
          </c:val>
        </c:ser>
        <c:ser>
          <c:idx val="9"/>
          <c:order val="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sheet'!$K$68:$K$83</c:f>
              <c:numCache>
                <c:ptCount val="16"/>
                <c:pt idx="0">
                  <c:v>2.0080561350015844</c:v>
                </c:pt>
                <c:pt idx="1">
                  <c:v>8.712313130608146</c:v>
                </c:pt>
                <c:pt idx="2">
                  <c:v>0.16290884083424118</c:v>
                </c:pt>
                <c:pt idx="3">
                  <c:v>0.8337088700573465</c:v>
                </c:pt>
                <c:pt idx="4">
                  <c:v>-0.057581976724995106</c:v>
                </c:pt>
                <c:pt idx="5">
                  <c:v>0.7804709780020055</c:v>
                </c:pt>
                <c:pt idx="6">
                  <c:v>-0.0305056820818645</c:v>
                </c:pt>
                <c:pt idx="7">
                  <c:v>0.30146803262350386</c:v>
                </c:pt>
                <c:pt idx="8">
                  <c:v>-6.938893903907228E-18</c:v>
                </c:pt>
                <c:pt idx="9">
                  <c:v>0.6709026631183926</c:v>
                </c:pt>
                <c:pt idx="10">
                  <c:v>-0.012115585331147535</c:v>
                </c:pt>
                <c:pt idx="11">
                  <c:v>0.6251128891862954</c:v>
                </c:pt>
                <c:pt idx="12">
                  <c:v>0.0003794217253370413</c:v>
                </c:pt>
                <c:pt idx="13">
                  <c:v>0.19693172210223342</c:v>
                </c:pt>
                <c:pt idx="14">
                  <c:v>-0.01056756359765829</c:v>
                </c:pt>
                <c:pt idx="15">
                  <c:v>-0.5735508855112825</c:v>
                </c:pt>
              </c:numCache>
            </c:numRef>
          </c:val>
        </c:ser>
        <c:ser>
          <c:idx val="10"/>
          <c:order val="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sheet'!$L$68:$L$83</c:f>
              <c:numCache>
                <c:ptCount val="16"/>
                <c:pt idx="0">
                  <c:v>1.5584576913602342</c:v>
                </c:pt>
                <c:pt idx="1">
                  <c:v>9.323887272987555</c:v>
                </c:pt>
                <c:pt idx="2">
                  <c:v>0.004709237521198697</c:v>
                </c:pt>
                <c:pt idx="3">
                  <c:v>0.5432915098099342</c:v>
                </c:pt>
                <c:pt idx="4">
                  <c:v>0.014012612494873775</c:v>
                </c:pt>
                <c:pt idx="5">
                  <c:v>0.8807236565775219</c:v>
                </c:pt>
                <c:pt idx="6">
                  <c:v>-0.02675719910898988</c:v>
                </c:pt>
                <c:pt idx="7">
                  <c:v>0.2892844469374375</c:v>
                </c:pt>
                <c:pt idx="8">
                  <c:v>-6.938893903907228E-18</c:v>
                </c:pt>
                <c:pt idx="9">
                  <c:v>0.6670479934068615</c:v>
                </c:pt>
                <c:pt idx="10">
                  <c:v>-0.04374634573414967</c:v>
                </c:pt>
                <c:pt idx="11">
                  <c:v>0.64222848390858</c:v>
                </c:pt>
                <c:pt idx="12">
                  <c:v>0.013578090535593924</c:v>
                </c:pt>
                <c:pt idx="13">
                  <c:v>0.17197347136624097</c:v>
                </c:pt>
                <c:pt idx="14">
                  <c:v>-0.009483575626633416</c:v>
                </c:pt>
                <c:pt idx="15">
                  <c:v>-0.5658294947958338</c:v>
                </c:pt>
              </c:numCache>
            </c:numRef>
          </c:val>
        </c:ser>
        <c:ser>
          <c:idx val="11"/>
          <c:order val="1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sheet'!$M$68:$M$83</c:f>
              <c:numCache>
                <c:ptCount val="16"/>
                <c:pt idx="0">
                  <c:v>1.8394883750812259</c:v>
                </c:pt>
                <c:pt idx="1">
                  <c:v>9.432500742842373</c:v>
                </c:pt>
                <c:pt idx="2">
                  <c:v>-0.041406418779610384</c:v>
                </c:pt>
                <c:pt idx="3">
                  <c:v>0.5348996955950602</c:v>
                </c:pt>
                <c:pt idx="4">
                  <c:v>-0.03458267049949254</c:v>
                </c:pt>
                <c:pt idx="5">
                  <c:v>0.857935473167221</c:v>
                </c:pt>
                <c:pt idx="6">
                  <c:v>-0.01981589767483765</c:v>
                </c:pt>
                <c:pt idx="7">
                  <c:v>0.2943859155274048</c:v>
                </c:pt>
                <c:pt idx="8">
                  <c:v>0</c:v>
                </c:pt>
                <c:pt idx="9">
                  <c:v>0.6650999136468715</c:v>
                </c:pt>
                <c:pt idx="10">
                  <c:v>-0.03152573902700261</c:v>
                </c:pt>
                <c:pt idx="11">
                  <c:v>0.6469459598171385</c:v>
                </c:pt>
                <c:pt idx="12">
                  <c:v>0.015390911344014104</c:v>
                </c:pt>
                <c:pt idx="13">
                  <c:v>0.15841304474455148</c:v>
                </c:pt>
                <c:pt idx="14">
                  <c:v>-0.02016472205246478</c:v>
                </c:pt>
                <c:pt idx="15">
                  <c:v>-0.5655553044683479</c:v>
                </c:pt>
              </c:numCache>
            </c:numRef>
          </c:val>
        </c:ser>
        <c:ser>
          <c:idx val="12"/>
          <c:order val="1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sheet'!$N$68:$N$83</c:f>
              <c:numCache>
                <c:ptCount val="16"/>
                <c:pt idx="0">
                  <c:v>2.3133532696010306</c:v>
                </c:pt>
                <c:pt idx="1">
                  <c:v>9.44887953892933</c:v>
                </c:pt>
                <c:pt idx="2">
                  <c:v>-0.19296907109544198</c:v>
                </c:pt>
                <c:pt idx="3">
                  <c:v>0.7962904590914219</c:v>
                </c:pt>
                <c:pt idx="4">
                  <c:v>-0.003999987068083299</c:v>
                </c:pt>
                <c:pt idx="5">
                  <c:v>0.8182880151117371</c:v>
                </c:pt>
                <c:pt idx="6">
                  <c:v>0.005560109259761557</c:v>
                </c:pt>
                <c:pt idx="7">
                  <c:v>0.34180350050063124</c:v>
                </c:pt>
                <c:pt idx="8">
                  <c:v>0</c:v>
                </c:pt>
                <c:pt idx="9">
                  <c:v>0.6670187067849632</c:v>
                </c:pt>
                <c:pt idx="10">
                  <c:v>-0.004895529306066949</c:v>
                </c:pt>
                <c:pt idx="11">
                  <c:v>0.6107483743206394</c:v>
                </c:pt>
                <c:pt idx="12">
                  <c:v>0.026141748385953827</c:v>
                </c:pt>
                <c:pt idx="13">
                  <c:v>0.16082055133690418</c:v>
                </c:pt>
                <c:pt idx="14">
                  <c:v>-0.03278041014371505</c:v>
                </c:pt>
                <c:pt idx="15">
                  <c:v>-0.5730523864009461</c:v>
                </c:pt>
              </c:numCache>
            </c:numRef>
          </c:val>
        </c:ser>
        <c:ser>
          <c:idx val="13"/>
          <c:order val="1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sheet'!$O$68:$O$83</c:f>
              <c:numCache>
                <c:ptCount val="16"/>
                <c:pt idx="0">
                  <c:v>1.9489980068181256</c:v>
                </c:pt>
                <c:pt idx="1">
                  <c:v>10.34942473124675</c:v>
                </c:pt>
                <c:pt idx="2">
                  <c:v>0.10104456473320089</c:v>
                </c:pt>
                <c:pt idx="3">
                  <c:v>0.9401227691479036</c:v>
                </c:pt>
                <c:pt idx="4">
                  <c:v>0.05282735652472573</c:v>
                </c:pt>
                <c:pt idx="5">
                  <c:v>0.8476563039671816</c:v>
                </c:pt>
                <c:pt idx="6">
                  <c:v>-0.010325539609614092</c:v>
                </c:pt>
                <c:pt idx="7">
                  <c:v>0.3741547342284752</c:v>
                </c:pt>
                <c:pt idx="8">
                  <c:v>1.3877787807814457E-17</c:v>
                </c:pt>
                <c:pt idx="9">
                  <c:v>0.6766606631453602</c:v>
                </c:pt>
                <c:pt idx="10">
                  <c:v>-0.0020848213727212104</c:v>
                </c:pt>
                <c:pt idx="11">
                  <c:v>0.6349799490220315</c:v>
                </c:pt>
                <c:pt idx="12">
                  <c:v>0.0062432822098941725</c:v>
                </c:pt>
                <c:pt idx="13">
                  <c:v>0.15734342680323293</c:v>
                </c:pt>
                <c:pt idx="14">
                  <c:v>-0.021530204123421954</c:v>
                </c:pt>
                <c:pt idx="15">
                  <c:v>-0.5753431291129938</c:v>
                </c:pt>
              </c:numCache>
            </c:numRef>
          </c:val>
        </c:ser>
        <c:ser>
          <c:idx val="14"/>
          <c:order val="1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sheet'!$P$68:$P$83</c:f>
              <c:numCache>
                <c:ptCount val="16"/>
                <c:pt idx="0">
                  <c:v>1.644055176666005</c:v>
                </c:pt>
                <c:pt idx="1">
                  <c:v>10.14416422546907</c:v>
                </c:pt>
                <c:pt idx="2">
                  <c:v>0.03396889570053828</c:v>
                </c:pt>
                <c:pt idx="3">
                  <c:v>0.8461720816047562</c:v>
                </c:pt>
                <c:pt idx="4">
                  <c:v>-0.035608661693258284</c:v>
                </c:pt>
                <c:pt idx="5">
                  <c:v>0.7611420408048696</c:v>
                </c:pt>
                <c:pt idx="6">
                  <c:v>0.011251396352123267</c:v>
                </c:pt>
                <c:pt idx="7">
                  <c:v>0.3231679752593063</c:v>
                </c:pt>
                <c:pt idx="8">
                  <c:v>-1.3877787807814457E-17</c:v>
                </c:pt>
                <c:pt idx="9">
                  <c:v>0.6782405036322505</c:v>
                </c:pt>
                <c:pt idx="10">
                  <c:v>-0.05326823241104537</c:v>
                </c:pt>
                <c:pt idx="11">
                  <c:v>0.6162371322728512</c:v>
                </c:pt>
                <c:pt idx="12">
                  <c:v>0.005310288076117832</c:v>
                </c:pt>
                <c:pt idx="13">
                  <c:v>0.2186291333072068</c:v>
                </c:pt>
                <c:pt idx="14">
                  <c:v>-0.009246041636572656</c:v>
                </c:pt>
                <c:pt idx="15">
                  <c:v>-0.5690595462256726</c:v>
                </c:pt>
              </c:numCache>
            </c:numRef>
          </c:val>
        </c:ser>
        <c:ser>
          <c:idx val="15"/>
          <c:order val="14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sheet'!$Q$68:$Q$83</c:f>
              <c:numCache>
                <c:ptCount val="16"/>
                <c:pt idx="0">
                  <c:v>1.6655269862483173</c:v>
                </c:pt>
                <c:pt idx="1">
                  <c:v>9.574176417140432</c:v>
                </c:pt>
                <c:pt idx="2">
                  <c:v>0.3021098400637863</c:v>
                </c:pt>
                <c:pt idx="3">
                  <c:v>1.055382277753374</c:v>
                </c:pt>
                <c:pt idx="4">
                  <c:v>0.05495427050930375</c:v>
                </c:pt>
                <c:pt idx="5">
                  <c:v>0.8319793867043167</c:v>
                </c:pt>
                <c:pt idx="6">
                  <c:v>-0.0485809615398663</c:v>
                </c:pt>
                <c:pt idx="7">
                  <c:v>0.3764151296056706</c:v>
                </c:pt>
                <c:pt idx="8">
                  <c:v>-1.3877787807814457E-17</c:v>
                </c:pt>
                <c:pt idx="9">
                  <c:v>0.6748392073785577</c:v>
                </c:pt>
                <c:pt idx="10">
                  <c:v>-0.040292667306778725</c:v>
                </c:pt>
                <c:pt idx="11">
                  <c:v>0.60901239280178</c:v>
                </c:pt>
                <c:pt idx="12">
                  <c:v>0.027598080451427445</c:v>
                </c:pt>
                <c:pt idx="13">
                  <c:v>0.14825407193997786</c:v>
                </c:pt>
                <c:pt idx="14">
                  <c:v>-0.012476446390769</c:v>
                </c:pt>
                <c:pt idx="15">
                  <c:v>-0.5739863641854445</c:v>
                </c:pt>
              </c:numCache>
            </c:numRef>
          </c:val>
        </c:ser>
        <c:ser>
          <c:idx val="16"/>
          <c:order val="1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sheet'!$R$68:$R$83</c:f>
              <c:numCache>
                <c:ptCount val="16"/>
                <c:pt idx="0">
                  <c:v>3.325026083249494</c:v>
                </c:pt>
                <c:pt idx="1">
                  <c:v>9.141048343235605</c:v>
                </c:pt>
                <c:pt idx="2">
                  <c:v>-0.05689275686834261</c:v>
                </c:pt>
                <c:pt idx="3">
                  <c:v>0.7525992140321404</c:v>
                </c:pt>
                <c:pt idx="4">
                  <c:v>-9.350093239052226E-05</c:v>
                </c:pt>
                <c:pt idx="5">
                  <c:v>0.8161148554530715</c:v>
                </c:pt>
                <c:pt idx="6">
                  <c:v>0.006105653863262318</c:v>
                </c:pt>
                <c:pt idx="7">
                  <c:v>0.3509772859146695</c:v>
                </c:pt>
                <c:pt idx="8">
                  <c:v>0</c:v>
                </c:pt>
                <c:pt idx="9">
                  <c:v>0.6659901348688073</c:v>
                </c:pt>
                <c:pt idx="10">
                  <c:v>-0.01829952637059127</c:v>
                </c:pt>
                <c:pt idx="11">
                  <c:v>0.5920472974789854</c:v>
                </c:pt>
                <c:pt idx="12">
                  <c:v>0.05802030466018093</c:v>
                </c:pt>
                <c:pt idx="13">
                  <c:v>0.1823671020601715</c:v>
                </c:pt>
                <c:pt idx="14">
                  <c:v>-0.027602286990501858</c:v>
                </c:pt>
                <c:pt idx="15">
                  <c:v>-0.5782299621642729</c:v>
                </c:pt>
              </c:numCache>
            </c:numRef>
          </c:val>
        </c:ser>
        <c:ser>
          <c:idx val="17"/>
          <c:order val="1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sheet'!$S$68:$S$83</c:f>
              <c:numCache>
                <c:ptCount val="16"/>
                <c:pt idx="0">
                  <c:v>5.636359380831822</c:v>
                </c:pt>
                <c:pt idx="1">
                  <c:v>9.258241899339277</c:v>
                </c:pt>
                <c:pt idx="2">
                  <c:v>-0.17771276816759035</c:v>
                </c:pt>
                <c:pt idx="3">
                  <c:v>0.6125796828526846</c:v>
                </c:pt>
                <c:pt idx="4">
                  <c:v>-0.06322046464560861</c:v>
                </c:pt>
                <c:pt idx="5">
                  <c:v>0.8373419819777962</c:v>
                </c:pt>
                <c:pt idx="6">
                  <c:v>0.007939587952303293</c:v>
                </c:pt>
                <c:pt idx="7">
                  <c:v>0.34976166679898213</c:v>
                </c:pt>
                <c:pt idx="8">
                  <c:v>1.3877787807814457E-17</c:v>
                </c:pt>
                <c:pt idx="9">
                  <c:v>0.6685954311780116</c:v>
                </c:pt>
                <c:pt idx="10">
                  <c:v>-0.014212724729011056</c:v>
                </c:pt>
                <c:pt idx="11">
                  <c:v>0.6124294063174502</c:v>
                </c:pt>
                <c:pt idx="12">
                  <c:v>-0.0021638567520407314</c:v>
                </c:pt>
                <c:pt idx="13">
                  <c:v>0.1536469708105856</c:v>
                </c:pt>
                <c:pt idx="14">
                  <c:v>-0.002541605018511455</c:v>
                </c:pt>
                <c:pt idx="15">
                  <c:v>-0.5809993993190472</c:v>
                </c:pt>
              </c:numCache>
            </c:numRef>
          </c:val>
        </c:ser>
        <c:ser>
          <c:idx val="18"/>
          <c:order val="1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sheet'!$T$68:$T$83</c:f>
              <c:numCache>
                <c:ptCount val="16"/>
                <c:pt idx="0">
                  <c:v>5.9362594943685645</c:v>
                </c:pt>
                <c:pt idx="1">
                  <c:v>6.875852627098179</c:v>
                </c:pt>
                <c:pt idx="2">
                  <c:v>-0.5033499562550606</c:v>
                </c:pt>
                <c:pt idx="3">
                  <c:v>1.4094616448299322</c:v>
                </c:pt>
                <c:pt idx="4">
                  <c:v>0.061734629660747664</c:v>
                </c:pt>
                <c:pt idx="5">
                  <c:v>0.911695233877932</c:v>
                </c:pt>
                <c:pt idx="6">
                  <c:v>-0.07402377746041292</c:v>
                </c:pt>
                <c:pt idx="7">
                  <c:v>0.20970836376880592</c:v>
                </c:pt>
                <c:pt idx="8">
                  <c:v>0</c:v>
                </c:pt>
                <c:pt idx="9">
                  <c:v>0.6832571686260788</c:v>
                </c:pt>
                <c:pt idx="10">
                  <c:v>-0.12271033187867833</c:v>
                </c:pt>
                <c:pt idx="11">
                  <c:v>0.5251997503428657</c:v>
                </c:pt>
                <c:pt idx="12">
                  <c:v>0.017940776115479666</c:v>
                </c:pt>
                <c:pt idx="13">
                  <c:v>0.24603504832202375</c:v>
                </c:pt>
                <c:pt idx="14">
                  <c:v>0.032428276792890315</c:v>
                </c:pt>
                <c:pt idx="15">
                  <c:v>-0.5857492466631998</c:v>
                </c:pt>
              </c:numCache>
            </c:numRef>
          </c:val>
        </c:ser>
        <c:ser>
          <c:idx val="20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2"/>
          <c:order val="1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sheet'!$C$88:$C$103</c:f>
              <c:numCache>
                <c:ptCount val="16"/>
                <c:pt idx="0">
                  <c:v>2.467083265530976</c:v>
                </c:pt>
                <c:pt idx="1">
                  <c:v>-0.16042616838564946</c:v>
                </c:pt>
                <c:pt idx="2">
                  <c:v>-0.22351689247973508</c:v>
                </c:pt>
                <c:pt idx="3">
                  <c:v>-0.15449671758977188</c:v>
                </c:pt>
                <c:pt idx="4">
                  <c:v>0.12937194864635265</c:v>
                </c:pt>
                <c:pt idx="5">
                  <c:v>-0.02512744358566544</c:v>
                </c:pt>
                <c:pt idx="6">
                  <c:v>0.0002253126092721519</c:v>
                </c:pt>
                <c:pt idx="7">
                  <c:v>0.04841761832670481</c:v>
                </c:pt>
                <c:pt idx="8">
                  <c:v>0</c:v>
                </c:pt>
                <c:pt idx="9">
                  <c:v>-0.028702316890386805</c:v>
                </c:pt>
                <c:pt idx="10">
                  <c:v>0.15028056493778258</c:v>
                </c:pt>
                <c:pt idx="11">
                  <c:v>0.05190799251813179</c:v>
                </c:pt>
                <c:pt idx="12">
                  <c:v>0.036706836195405206</c:v>
                </c:pt>
                <c:pt idx="13">
                  <c:v>-0.17825409177554463</c:v>
                </c:pt>
                <c:pt idx="14">
                  <c:v>0.021263083380264614</c:v>
                </c:pt>
                <c:pt idx="15">
                  <c:v>-0.005008647335230272</c:v>
                </c:pt>
              </c:numCache>
            </c:numRef>
          </c:val>
        </c:ser>
        <c:ser>
          <c:idx val="23"/>
          <c:order val="2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sheet'!$D$88:$D$103</c:f>
              <c:numCache>
                <c:ptCount val="16"/>
                <c:pt idx="0">
                  <c:v>1.5261174941500122</c:v>
                </c:pt>
                <c:pt idx="1">
                  <c:v>-0.3440269950805142</c:v>
                </c:pt>
                <c:pt idx="2">
                  <c:v>-0.5575429616244472</c:v>
                </c:pt>
                <c:pt idx="3">
                  <c:v>-0.21351186546730694</c:v>
                </c:pt>
                <c:pt idx="4">
                  <c:v>0.21174914141992768</c:v>
                </c:pt>
                <c:pt idx="5">
                  <c:v>0.05284167076630144</c:v>
                </c:pt>
                <c:pt idx="6">
                  <c:v>0.025577950081880255</c:v>
                </c:pt>
                <c:pt idx="7">
                  <c:v>0.010905988888151717</c:v>
                </c:pt>
                <c:pt idx="8">
                  <c:v>5.551115123125783E-17</c:v>
                </c:pt>
                <c:pt idx="9">
                  <c:v>-0.033686204745439596</c:v>
                </c:pt>
                <c:pt idx="10">
                  <c:v>0.12503407500328168</c:v>
                </c:pt>
                <c:pt idx="11">
                  <c:v>0.0206179161351573</c:v>
                </c:pt>
                <c:pt idx="12">
                  <c:v>0.024972887828279694</c:v>
                </c:pt>
                <c:pt idx="13">
                  <c:v>-0.14633023009983542</c:v>
                </c:pt>
                <c:pt idx="14">
                  <c:v>0.015367150780192726</c:v>
                </c:pt>
                <c:pt idx="15">
                  <c:v>0.011635657854556754</c:v>
                </c:pt>
              </c:numCache>
            </c:numRef>
          </c:val>
        </c:ser>
        <c:ser>
          <c:idx val="24"/>
          <c:order val="2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sheet'!$E$88:$E$103</c:f>
              <c:numCache>
                <c:ptCount val="16"/>
                <c:pt idx="0">
                  <c:v>1.0313887746994754</c:v>
                </c:pt>
                <c:pt idx="1">
                  <c:v>-0.23604614675851474</c:v>
                </c:pt>
                <c:pt idx="2">
                  <c:v>-0.5839730721278896</c:v>
                </c:pt>
                <c:pt idx="3">
                  <c:v>-0.21876954016267175</c:v>
                </c:pt>
                <c:pt idx="4">
                  <c:v>0.2510697027179688</c:v>
                </c:pt>
                <c:pt idx="5">
                  <c:v>0.10477688721132482</c:v>
                </c:pt>
                <c:pt idx="6">
                  <c:v>-0.008559589959150925</c:v>
                </c:pt>
                <c:pt idx="7">
                  <c:v>0.0034978708660002994</c:v>
                </c:pt>
                <c:pt idx="8">
                  <c:v>5.551115123125783E-17</c:v>
                </c:pt>
                <c:pt idx="9">
                  <c:v>-0.02228736088815781</c:v>
                </c:pt>
                <c:pt idx="10">
                  <c:v>0.1141116571745146</c:v>
                </c:pt>
                <c:pt idx="11">
                  <c:v>0.014492574101032706</c:v>
                </c:pt>
                <c:pt idx="12">
                  <c:v>0.03321928506931077</c:v>
                </c:pt>
                <c:pt idx="13">
                  <c:v>-0.11098011747348155</c:v>
                </c:pt>
                <c:pt idx="14">
                  <c:v>0.01797487597354718</c:v>
                </c:pt>
                <c:pt idx="15">
                  <c:v>0.004444356825674201</c:v>
                </c:pt>
              </c:numCache>
            </c:numRef>
          </c:val>
        </c:ser>
        <c:ser>
          <c:idx val="25"/>
          <c:order val="2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sheet'!$F$88:$F$103</c:f>
              <c:numCache>
                <c:ptCount val="16"/>
                <c:pt idx="0">
                  <c:v>3.241628208566342</c:v>
                </c:pt>
                <c:pt idx="1">
                  <c:v>-0.514894426428028</c:v>
                </c:pt>
                <c:pt idx="2">
                  <c:v>-0.7216605033204301</c:v>
                </c:pt>
                <c:pt idx="3">
                  <c:v>-0.2712586597161456</c:v>
                </c:pt>
                <c:pt idx="4">
                  <c:v>0.1880939995771303</c:v>
                </c:pt>
                <c:pt idx="5">
                  <c:v>0.05422845455649286</c:v>
                </c:pt>
                <c:pt idx="6">
                  <c:v>0.00556359256537807</c:v>
                </c:pt>
                <c:pt idx="7">
                  <c:v>-0.016598161124300466</c:v>
                </c:pt>
                <c:pt idx="8">
                  <c:v>2.7755575615628914E-17</c:v>
                </c:pt>
                <c:pt idx="9">
                  <c:v>-0.022001778592993716</c:v>
                </c:pt>
                <c:pt idx="10">
                  <c:v>0.16552220209587992</c:v>
                </c:pt>
                <c:pt idx="11">
                  <c:v>0.0007589436035224453</c:v>
                </c:pt>
                <c:pt idx="12">
                  <c:v>0.03346818619025069</c:v>
                </c:pt>
                <c:pt idx="13">
                  <c:v>-0.11844232280127674</c:v>
                </c:pt>
                <c:pt idx="14">
                  <c:v>0.042971090044378255</c:v>
                </c:pt>
                <c:pt idx="15">
                  <c:v>-0.005872909865707598</c:v>
                </c:pt>
              </c:numCache>
            </c:numRef>
          </c:val>
        </c:ser>
        <c:ser>
          <c:idx val="26"/>
          <c:order val="2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sheet'!$G$88:$G$103</c:f>
              <c:numCache>
                <c:ptCount val="16"/>
                <c:pt idx="0">
                  <c:v>2.9366239583162552</c:v>
                </c:pt>
                <c:pt idx="1">
                  <c:v>-0.05013664697205296</c:v>
                </c:pt>
                <c:pt idx="2">
                  <c:v>-0.6727430692959326</c:v>
                </c:pt>
                <c:pt idx="3">
                  <c:v>-0.15827853739565398</c:v>
                </c:pt>
                <c:pt idx="4">
                  <c:v>0.10526409891745983</c:v>
                </c:pt>
                <c:pt idx="5">
                  <c:v>-0.03601477209214</c:v>
                </c:pt>
                <c:pt idx="6">
                  <c:v>-0.007544114903048196</c:v>
                </c:pt>
                <c:pt idx="7">
                  <c:v>0.016918159573574135</c:v>
                </c:pt>
                <c:pt idx="8">
                  <c:v>2.7755575615628914E-17</c:v>
                </c:pt>
                <c:pt idx="9">
                  <c:v>-0.024501440762273674</c:v>
                </c:pt>
                <c:pt idx="10">
                  <c:v>0.16903190682659225</c:v>
                </c:pt>
                <c:pt idx="11">
                  <c:v>0.022066011801603055</c:v>
                </c:pt>
                <c:pt idx="12">
                  <c:v>0.03285025111410624</c:v>
                </c:pt>
                <c:pt idx="13">
                  <c:v>-0.11536336005012246</c:v>
                </c:pt>
                <c:pt idx="14">
                  <c:v>0.034745459292207063</c:v>
                </c:pt>
                <c:pt idx="15">
                  <c:v>-0.004951423332918009</c:v>
                </c:pt>
              </c:numCache>
            </c:numRef>
          </c:val>
        </c:ser>
        <c:ser>
          <c:idx val="27"/>
          <c:order val="2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sheet'!$H$88:$H$103</c:f>
              <c:numCache>
                <c:ptCount val="16"/>
                <c:pt idx="0">
                  <c:v>1.700640840364858</c:v>
                </c:pt>
                <c:pt idx="1">
                  <c:v>-0.08489723319947087</c:v>
                </c:pt>
                <c:pt idx="2">
                  <c:v>-0.43273974487954553</c:v>
                </c:pt>
                <c:pt idx="3">
                  <c:v>-0.087520609750173</c:v>
                </c:pt>
                <c:pt idx="4">
                  <c:v>0.024281280084490958</c:v>
                </c:pt>
                <c:pt idx="5">
                  <c:v>-0.07157245879164983</c:v>
                </c:pt>
                <c:pt idx="6">
                  <c:v>0.032564882395988426</c:v>
                </c:pt>
                <c:pt idx="7">
                  <c:v>0.01927828510699698</c:v>
                </c:pt>
                <c:pt idx="8">
                  <c:v>2.7755575615628914E-17</c:v>
                </c:pt>
                <c:pt idx="9">
                  <c:v>-0.02687973091339515</c:v>
                </c:pt>
                <c:pt idx="10">
                  <c:v>0.09858716416053327</c:v>
                </c:pt>
                <c:pt idx="11">
                  <c:v>0.0027173638987183953</c:v>
                </c:pt>
                <c:pt idx="12">
                  <c:v>0.016010650894924643</c:v>
                </c:pt>
                <c:pt idx="13">
                  <c:v>-0.11777109109176816</c:v>
                </c:pt>
                <c:pt idx="14">
                  <c:v>0.03806308141075406</c:v>
                </c:pt>
                <c:pt idx="15">
                  <c:v>-0.0036342281774710394</c:v>
                </c:pt>
              </c:numCache>
            </c:numRef>
          </c:val>
        </c:ser>
        <c:ser>
          <c:idx val="28"/>
          <c:order val="2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sheet'!$I$88:$I$103</c:f>
              <c:numCache>
                <c:ptCount val="16"/>
                <c:pt idx="0">
                  <c:v>1.4006836334671753</c:v>
                </c:pt>
                <c:pt idx="1">
                  <c:v>-0.10360071603288284</c:v>
                </c:pt>
                <c:pt idx="2">
                  <c:v>-0.3189167671043339</c:v>
                </c:pt>
                <c:pt idx="3">
                  <c:v>-0.07970102477723642</c:v>
                </c:pt>
                <c:pt idx="4">
                  <c:v>0.10881554034354213</c:v>
                </c:pt>
                <c:pt idx="5">
                  <c:v>-0.011578377250354436</c:v>
                </c:pt>
                <c:pt idx="6">
                  <c:v>0.02982508104089615</c:v>
                </c:pt>
                <c:pt idx="7">
                  <c:v>0.01654044158268475</c:v>
                </c:pt>
                <c:pt idx="8">
                  <c:v>-5.551115123125783E-17</c:v>
                </c:pt>
                <c:pt idx="9">
                  <c:v>-0.024987155732071182</c:v>
                </c:pt>
                <c:pt idx="10">
                  <c:v>0.10300376805173199</c:v>
                </c:pt>
                <c:pt idx="11">
                  <c:v>0.019998699843558274</c:v>
                </c:pt>
                <c:pt idx="12">
                  <c:v>0.03186270434721916</c:v>
                </c:pt>
                <c:pt idx="13">
                  <c:v>-0.1206196731572162</c:v>
                </c:pt>
                <c:pt idx="14">
                  <c:v>0.05421717814563822</c:v>
                </c:pt>
                <c:pt idx="15">
                  <c:v>0.011449215766836888</c:v>
                </c:pt>
              </c:numCache>
            </c:numRef>
          </c:val>
        </c:ser>
        <c:ser>
          <c:idx val="29"/>
          <c:order val="2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sheet'!$J$88:$J$103</c:f>
              <c:numCache>
                <c:ptCount val="16"/>
                <c:pt idx="0">
                  <c:v>1.9735547580160309</c:v>
                </c:pt>
                <c:pt idx="1">
                  <c:v>-0.2517658701394672</c:v>
                </c:pt>
                <c:pt idx="2">
                  <c:v>-0.7666304427242456</c:v>
                </c:pt>
                <c:pt idx="3">
                  <c:v>-0.241374575004563</c:v>
                </c:pt>
                <c:pt idx="4">
                  <c:v>0.13555002921498718</c:v>
                </c:pt>
                <c:pt idx="5">
                  <c:v>0.01897243945415971</c:v>
                </c:pt>
                <c:pt idx="6">
                  <c:v>-0.007965921348429092</c:v>
                </c:pt>
                <c:pt idx="7">
                  <c:v>0.0002916609103011114</c:v>
                </c:pt>
                <c:pt idx="8">
                  <c:v>5.551115123125783E-17</c:v>
                </c:pt>
                <c:pt idx="9">
                  <c:v>-0.03732747052671737</c:v>
                </c:pt>
                <c:pt idx="10">
                  <c:v>0.16310181149170677</c:v>
                </c:pt>
                <c:pt idx="11">
                  <c:v>-0.011515024699386275</c:v>
                </c:pt>
                <c:pt idx="12">
                  <c:v>0.039331903403167674</c:v>
                </c:pt>
                <c:pt idx="13">
                  <c:v>-0.12480637273644311</c:v>
                </c:pt>
                <c:pt idx="14">
                  <c:v>0.026477347542137077</c:v>
                </c:pt>
                <c:pt idx="15">
                  <c:v>0.018438581816823993</c:v>
                </c:pt>
              </c:numCache>
            </c:numRef>
          </c:val>
        </c:ser>
        <c:ser>
          <c:idx val="30"/>
          <c:order val="2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sheet'!$K$88:$K$103</c:f>
              <c:numCache>
                <c:ptCount val="16"/>
                <c:pt idx="0">
                  <c:v>0.780843241731144</c:v>
                </c:pt>
                <c:pt idx="1">
                  <c:v>-0.0011546634881451148</c:v>
                </c:pt>
                <c:pt idx="2">
                  <c:v>-0.1950455225784798</c:v>
                </c:pt>
                <c:pt idx="3">
                  <c:v>-0.4099064597331501</c:v>
                </c:pt>
                <c:pt idx="4">
                  <c:v>0.13589289954882863</c:v>
                </c:pt>
                <c:pt idx="5">
                  <c:v>0.07425402329354217</c:v>
                </c:pt>
                <c:pt idx="6">
                  <c:v>-0.00841822131897934</c:v>
                </c:pt>
                <c:pt idx="7">
                  <c:v>-0.004051241352534228</c:v>
                </c:pt>
                <c:pt idx="8">
                  <c:v>0</c:v>
                </c:pt>
                <c:pt idx="9">
                  <c:v>-0.023203826844725724</c:v>
                </c:pt>
                <c:pt idx="10">
                  <c:v>0.11256853328084064</c:v>
                </c:pt>
                <c:pt idx="11">
                  <c:v>-0.0038322733658245492</c:v>
                </c:pt>
                <c:pt idx="12">
                  <c:v>0.041012499203522436</c:v>
                </c:pt>
                <c:pt idx="13">
                  <c:v>-0.09865262633162142</c:v>
                </c:pt>
                <c:pt idx="14">
                  <c:v>0.04615566826375119</c:v>
                </c:pt>
                <c:pt idx="15">
                  <c:v>-0.0006508411942965364</c:v>
                </c:pt>
              </c:numCache>
            </c:numRef>
          </c:val>
        </c:ser>
        <c:ser>
          <c:idx val="31"/>
          <c:order val="2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sheet'!$L$88:$L$103</c:f>
              <c:numCache>
                <c:ptCount val="16"/>
                <c:pt idx="0">
                  <c:v>1.2613840482505458</c:v>
                </c:pt>
                <c:pt idx="1">
                  <c:v>0.05105856518047693</c:v>
                </c:pt>
                <c:pt idx="2">
                  <c:v>-0.5866828463790085</c:v>
                </c:pt>
                <c:pt idx="3">
                  <c:v>-0.0887859769973477</c:v>
                </c:pt>
                <c:pt idx="4">
                  <c:v>0.15102210233264857</c:v>
                </c:pt>
                <c:pt idx="5">
                  <c:v>-0.0290332218424859</c:v>
                </c:pt>
                <c:pt idx="6">
                  <c:v>-0.012471926984896325</c:v>
                </c:pt>
                <c:pt idx="7">
                  <c:v>0.002971068531113945</c:v>
                </c:pt>
                <c:pt idx="8">
                  <c:v>0</c:v>
                </c:pt>
                <c:pt idx="9">
                  <c:v>-0.029447367850218852</c:v>
                </c:pt>
                <c:pt idx="10">
                  <c:v>0.11353801499111763</c:v>
                </c:pt>
                <c:pt idx="11">
                  <c:v>0.0020578691645151918</c:v>
                </c:pt>
                <c:pt idx="12">
                  <c:v>0.025636996749655652</c:v>
                </c:pt>
                <c:pt idx="13">
                  <c:v>-0.12656786299012351</c:v>
                </c:pt>
                <c:pt idx="14">
                  <c:v>0.02884189920267878</c:v>
                </c:pt>
                <c:pt idx="15">
                  <c:v>-0.002614466495673446</c:v>
                </c:pt>
              </c:numCache>
            </c:numRef>
          </c:val>
        </c:ser>
        <c:ser>
          <c:idx val="32"/>
          <c:order val="2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sheet'!$M$88:$M$103</c:f>
              <c:numCache>
                <c:ptCount val="16"/>
                <c:pt idx="0">
                  <c:v>1.1280208121754032</c:v>
                </c:pt>
                <c:pt idx="1">
                  <c:v>0.15592302784784398</c:v>
                </c:pt>
                <c:pt idx="2">
                  <c:v>-0.46130360405646353</c:v>
                </c:pt>
                <c:pt idx="3">
                  <c:v>-0.029562211593329064</c:v>
                </c:pt>
                <c:pt idx="4">
                  <c:v>0.0936216134743319</c:v>
                </c:pt>
                <c:pt idx="5">
                  <c:v>0.010546183542714848</c:v>
                </c:pt>
                <c:pt idx="6">
                  <c:v>-0.008923352707062723</c:v>
                </c:pt>
                <c:pt idx="7">
                  <c:v>0.007991336826571306</c:v>
                </c:pt>
                <c:pt idx="8">
                  <c:v>0</c:v>
                </c:pt>
                <c:pt idx="9">
                  <c:v>-0.025834711793851398</c:v>
                </c:pt>
                <c:pt idx="10">
                  <c:v>0.12198426439005983</c:v>
                </c:pt>
                <c:pt idx="11">
                  <c:v>0.017681647829873623</c:v>
                </c:pt>
                <c:pt idx="12">
                  <c:v>0.00973966184815777</c:v>
                </c:pt>
                <c:pt idx="13">
                  <c:v>-0.11956219574149571</c:v>
                </c:pt>
                <c:pt idx="14">
                  <c:v>0.0378271254632348</c:v>
                </c:pt>
                <c:pt idx="15">
                  <c:v>0.0016379585982600423</c:v>
                </c:pt>
              </c:numCache>
            </c:numRef>
          </c:val>
        </c:ser>
        <c:ser>
          <c:idx val="33"/>
          <c:order val="3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sheet'!$N$88:$N$103</c:f>
              <c:numCache>
                <c:ptCount val="16"/>
                <c:pt idx="0">
                  <c:v>-0.09120011335443179</c:v>
                </c:pt>
                <c:pt idx="1">
                  <c:v>0.02714452465078411</c:v>
                </c:pt>
                <c:pt idx="2">
                  <c:v>-0.3352056524124498</c:v>
                </c:pt>
                <c:pt idx="3">
                  <c:v>-0.1968315767971987</c:v>
                </c:pt>
                <c:pt idx="4">
                  <c:v>0.2247132772528842</c:v>
                </c:pt>
                <c:pt idx="5">
                  <c:v>0.04122858082246614</c:v>
                </c:pt>
                <c:pt idx="6">
                  <c:v>0.0495874118471932</c:v>
                </c:pt>
                <c:pt idx="7">
                  <c:v>0.0006920760696291217</c:v>
                </c:pt>
                <c:pt idx="8">
                  <c:v>-5.551115123125783E-17</c:v>
                </c:pt>
                <c:pt idx="9">
                  <c:v>-0.021799759113680428</c:v>
                </c:pt>
                <c:pt idx="10">
                  <c:v>0.1275925485278029</c:v>
                </c:pt>
                <c:pt idx="11">
                  <c:v>0.017895849976226202</c:v>
                </c:pt>
                <c:pt idx="12">
                  <c:v>0.020663420079785506</c:v>
                </c:pt>
                <c:pt idx="13">
                  <c:v>-0.15364668452689267</c:v>
                </c:pt>
                <c:pt idx="14">
                  <c:v>0.02728571133727209</c:v>
                </c:pt>
                <c:pt idx="15">
                  <c:v>-0.0035320853296223666</c:v>
                </c:pt>
              </c:numCache>
            </c:numRef>
          </c:val>
        </c:ser>
        <c:ser>
          <c:idx val="34"/>
          <c:order val="3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sheet'!$O$88:$O$103</c:f>
              <c:numCache>
                <c:ptCount val="16"/>
                <c:pt idx="0">
                  <c:v>1.1328626530232593</c:v>
                </c:pt>
                <c:pt idx="1">
                  <c:v>0.1819400450689638</c:v>
                </c:pt>
                <c:pt idx="2">
                  <c:v>-0.6923821831225977</c:v>
                </c:pt>
                <c:pt idx="3">
                  <c:v>-0.08830481228303724</c:v>
                </c:pt>
                <c:pt idx="4">
                  <c:v>-0.03575422677563195</c:v>
                </c:pt>
                <c:pt idx="5">
                  <c:v>0.07004196611739592</c:v>
                </c:pt>
                <c:pt idx="6">
                  <c:v>-0.006264505331960296</c:v>
                </c:pt>
                <c:pt idx="7">
                  <c:v>0.0036068838172394688</c:v>
                </c:pt>
                <c:pt idx="8">
                  <c:v>0</c:v>
                </c:pt>
                <c:pt idx="9">
                  <c:v>-0.02315010180767944</c:v>
                </c:pt>
                <c:pt idx="10">
                  <c:v>0.12648258357322736</c:v>
                </c:pt>
                <c:pt idx="11">
                  <c:v>0.013187828082415415</c:v>
                </c:pt>
                <c:pt idx="12">
                  <c:v>-0.001881605992639715</c:v>
                </c:pt>
                <c:pt idx="13">
                  <c:v>-0.12396420150862059</c:v>
                </c:pt>
                <c:pt idx="14">
                  <c:v>0.03669443775185882</c:v>
                </c:pt>
                <c:pt idx="15">
                  <c:v>0.004446728965451924</c:v>
                </c:pt>
              </c:numCache>
            </c:numRef>
          </c:val>
        </c:ser>
        <c:ser>
          <c:idx val="35"/>
          <c:order val="3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sheet'!$P$88:$P$103</c:f>
              <c:numCache>
                <c:ptCount val="16"/>
                <c:pt idx="0">
                  <c:v>0.755869764461794</c:v>
                </c:pt>
                <c:pt idx="1">
                  <c:v>0.3872055784491725</c:v>
                </c:pt>
                <c:pt idx="2">
                  <c:v>-0.5440369097988474</c:v>
                </c:pt>
                <c:pt idx="3">
                  <c:v>0.054326507289126774</c:v>
                </c:pt>
                <c:pt idx="4">
                  <c:v>-0.0009804791738658725</c:v>
                </c:pt>
                <c:pt idx="5">
                  <c:v>0.08817406573576236</c:v>
                </c:pt>
                <c:pt idx="6">
                  <c:v>-0.008542634555885345</c:v>
                </c:pt>
                <c:pt idx="7">
                  <c:v>0.004453411977060347</c:v>
                </c:pt>
                <c:pt idx="8">
                  <c:v>0</c:v>
                </c:pt>
                <c:pt idx="9">
                  <c:v>-0.03072308736647105</c:v>
                </c:pt>
                <c:pt idx="10">
                  <c:v>0.06192333348666073</c:v>
                </c:pt>
                <c:pt idx="11">
                  <c:v>0.029991296251927202</c:v>
                </c:pt>
                <c:pt idx="12">
                  <c:v>0.04853748180731716</c:v>
                </c:pt>
                <c:pt idx="13">
                  <c:v>-0.12807684356370896</c:v>
                </c:pt>
                <c:pt idx="14">
                  <c:v>0.016049598100160226</c:v>
                </c:pt>
                <c:pt idx="15">
                  <c:v>0.002610840374889147</c:v>
                </c:pt>
              </c:numCache>
            </c:numRef>
          </c:val>
        </c:ser>
        <c:ser>
          <c:idx val="36"/>
          <c:order val="3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sheet'!$Q$88:$Q$103</c:f>
              <c:numCache>
                <c:ptCount val="16"/>
                <c:pt idx="0">
                  <c:v>-0.5062912894009751</c:v>
                </c:pt>
                <c:pt idx="1">
                  <c:v>0.753456768762343</c:v>
                </c:pt>
                <c:pt idx="2">
                  <c:v>-0.48488626218068387</c:v>
                </c:pt>
                <c:pt idx="3">
                  <c:v>0.2135778596474458</c:v>
                </c:pt>
                <c:pt idx="4">
                  <c:v>0.03147667778085089</c:v>
                </c:pt>
                <c:pt idx="5">
                  <c:v>-0.06062369341053854</c:v>
                </c:pt>
                <c:pt idx="6">
                  <c:v>0.0028050390562672917</c:v>
                </c:pt>
                <c:pt idx="7">
                  <c:v>0.04731643857721424</c:v>
                </c:pt>
                <c:pt idx="8">
                  <c:v>0</c:v>
                </c:pt>
                <c:pt idx="9">
                  <c:v>-0.03380967252344578</c:v>
                </c:pt>
                <c:pt idx="10">
                  <c:v>0.06774755885918513</c:v>
                </c:pt>
                <c:pt idx="11">
                  <c:v>0.03326536624074636</c:v>
                </c:pt>
                <c:pt idx="12">
                  <c:v>0.02770065906059216</c:v>
                </c:pt>
                <c:pt idx="13">
                  <c:v>-0.14927379305312796</c:v>
                </c:pt>
                <c:pt idx="14">
                  <c:v>0.026224263734307904</c:v>
                </c:pt>
                <c:pt idx="15">
                  <c:v>0.003647390227522968</c:v>
                </c:pt>
              </c:numCache>
            </c:numRef>
          </c:val>
        </c:ser>
        <c:ser>
          <c:idx val="37"/>
          <c:order val="3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sheet'!$R$88:$R$103</c:f>
              <c:numCache>
                <c:ptCount val="16"/>
                <c:pt idx="0">
                  <c:v>0.5219270518524238</c:v>
                </c:pt>
                <c:pt idx="1">
                  <c:v>0.27225858564952765</c:v>
                </c:pt>
                <c:pt idx="2">
                  <c:v>-0.35495969176928144</c:v>
                </c:pt>
                <c:pt idx="3">
                  <c:v>0.07261087731407827</c:v>
                </c:pt>
                <c:pt idx="4">
                  <c:v>0.16602009647218507</c:v>
                </c:pt>
                <c:pt idx="5">
                  <c:v>0.02697404343185944</c:v>
                </c:pt>
                <c:pt idx="6">
                  <c:v>0.030560726993620058</c:v>
                </c:pt>
                <c:pt idx="7">
                  <c:v>0.03831281235525329</c:v>
                </c:pt>
                <c:pt idx="8">
                  <c:v>0</c:v>
                </c:pt>
                <c:pt idx="9">
                  <c:v>-0.025016203859569104</c:v>
                </c:pt>
                <c:pt idx="10">
                  <c:v>0.0915799621066471</c:v>
                </c:pt>
                <c:pt idx="11">
                  <c:v>0.022074626342453146</c:v>
                </c:pt>
                <c:pt idx="12">
                  <c:v>0.06053910533786216</c:v>
                </c:pt>
                <c:pt idx="13">
                  <c:v>-0.1844733874970579</c:v>
                </c:pt>
                <c:pt idx="14">
                  <c:v>0.01690761671343334</c:v>
                </c:pt>
                <c:pt idx="15">
                  <c:v>0.003948877494945879</c:v>
                </c:pt>
              </c:numCache>
            </c:numRef>
          </c:val>
        </c:ser>
        <c:ser>
          <c:idx val="38"/>
          <c:order val="3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sheet'!$S$88:$S$103</c:f>
              <c:numCache>
                <c:ptCount val="16"/>
                <c:pt idx="0">
                  <c:v>0.8210728141576956</c:v>
                </c:pt>
                <c:pt idx="1">
                  <c:v>0.28272040367696616</c:v>
                </c:pt>
                <c:pt idx="2">
                  <c:v>-0.5165745588551255</c:v>
                </c:pt>
                <c:pt idx="3">
                  <c:v>-0.09020560359301602</c:v>
                </c:pt>
                <c:pt idx="4">
                  <c:v>0.17965020471816925</c:v>
                </c:pt>
                <c:pt idx="5">
                  <c:v>-0.008470170300536968</c:v>
                </c:pt>
                <c:pt idx="6">
                  <c:v>0.028168044794722444</c:v>
                </c:pt>
                <c:pt idx="7">
                  <c:v>-0.011494629833055506</c:v>
                </c:pt>
                <c:pt idx="8">
                  <c:v>5.551115123125783E-17</c:v>
                </c:pt>
                <c:pt idx="9">
                  <c:v>-0.04437785395260682</c:v>
                </c:pt>
                <c:pt idx="10">
                  <c:v>0.12232749453072032</c:v>
                </c:pt>
                <c:pt idx="11">
                  <c:v>-0.05524040536775878</c:v>
                </c:pt>
                <c:pt idx="12">
                  <c:v>0.022381593396078384</c:v>
                </c:pt>
                <c:pt idx="13">
                  <c:v>-0.10218645382433027</c:v>
                </c:pt>
                <c:pt idx="14">
                  <c:v>0.031738899138553656</c:v>
                </c:pt>
                <c:pt idx="15">
                  <c:v>0.015538609874005726</c:v>
                </c:pt>
              </c:numCache>
            </c:numRef>
          </c:val>
        </c:ser>
        <c:ser>
          <c:idx val="39"/>
          <c:order val="3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sheet'!$T$88:$T$103</c:f>
              <c:numCache>
                <c:ptCount val="16"/>
                <c:pt idx="0">
                  <c:v>-0.5779806118361086</c:v>
                </c:pt>
                <c:pt idx="1">
                  <c:v>-0.011014836930777955</c:v>
                </c:pt>
                <c:pt idx="2">
                  <c:v>0.8337886292322051</c:v>
                </c:pt>
                <c:pt idx="3">
                  <c:v>0.14014565171287174</c:v>
                </c:pt>
                <c:pt idx="4">
                  <c:v>0.21318539547797788</c:v>
                </c:pt>
                <c:pt idx="5">
                  <c:v>0.0723853962330881</c:v>
                </c:pt>
                <c:pt idx="6">
                  <c:v>-0.09888976415635592</c:v>
                </c:pt>
                <c:pt idx="7">
                  <c:v>-0.015773067292772835</c:v>
                </c:pt>
                <c:pt idx="8">
                  <c:v>5.551115123125783E-17</c:v>
                </c:pt>
                <c:pt idx="9">
                  <c:v>-0.04109884758066733</c:v>
                </c:pt>
                <c:pt idx="10">
                  <c:v>0.13915250823325448</c:v>
                </c:pt>
                <c:pt idx="11">
                  <c:v>-0.027911994163256435</c:v>
                </c:pt>
                <c:pt idx="12">
                  <c:v>0.03817592901441694</c:v>
                </c:pt>
                <c:pt idx="13">
                  <c:v>-0.2001379043010186</c:v>
                </c:pt>
                <c:pt idx="14">
                  <c:v>0.009398725101774086</c:v>
                </c:pt>
                <c:pt idx="15">
                  <c:v>0.02939347296200651</c:v>
                </c:pt>
              </c:numCache>
            </c:numRef>
          </c:val>
        </c:ser>
        <c:ser>
          <c:idx val="41"/>
          <c:order val="3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3"/>
          <c:order val="3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sheet'!$C$108:$C$123</c:f>
              <c:numCache>
                <c:ptCount val="16"/>
                <c:pt idx="0">
                  <c:v>-5.226887941423872</c:v>
                </c:pt>
                <c:pt idx="1">
                  <c:v>7.868752290974474</c:v>
                </c:pt>
                <c:pt idx="2">
                  <c:v>-0.1932691397839716</c:v>
                </c:pt>
                <c:pt idx="3">
                  <c:v>0.6712559093839794</c:v>
                </c:pt>
                <c:pt idx="4">
                  <c:v>0.030758944897128264</c:v>
                </c:pt>
                <c:pt idx="5">
                  <c:v>0.812049184305297</c:v>
                </c:pt>
                <c:pt idx="6">
                  <c:v>0.015977022819926433</c:v>
                </c:pt>
                <c:pt idx="7">
                  <c:v>0.32365118684550226</c:v>
                </c:pt>
                <c:pt idx="8">
                  <c:v>0</c:v>
                </c:pt>
                <c:pt idx="9">
                  <c:v>0.6818334152838038</c:v>
                </c:pt>
                <c:pt idx="10">
                  <c:v>-0.034964244447239994</c:v>
                </c:pt>
                <c:pt idx="11">
                  <c:v>0.617358025023437</c:v>
                </c:pt>
                <c:pt idx="12">
                  <c:v>0.013396785945839419</c:v>
                </c:pt>
                <c:pt idx="13">
                  <c:v>0.14226744902907654</c:v>
                </c:pt>
                <c:pt idx="14">
                  <c:v>-0.003543275555445008</c:v>
                </c:pt>
                <c:pt idx="15">
                  <c:v>-0.5882005381989152</c:v>
                </c:pt>
              </c:numCache>
            </c:numRef>
          </c:val>
        </c:ser>
        <c:ser>
          <c:idx val="44"/>
          <c:order val="39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sheet'!$D$108:$D$123</c:f>
              <c:numCache>
                <c:ptCount val="16"/>
                <c:pt idx="0">
                  <c:v>-5.82939891755095</c:v>
                </c:pt>
                <c:pt idx="1">
                  <c:v>8.514064998811463</c:v>
                </c:pt>
                <c:pt idx="2">
                  <c:v>-0.05863274473508801</c:v>
                </c:pt>
                <c:pt idx="3">
                  <c:v>0.4665435096794599</c:v>
                </c:pt>
                <c:pt idx="4">
                  <c:v>0.07077395271372829</c:v>
                </c:pt>
                <c:pt idx="5">
                  <c:v>0.8655873637980812</c:v>
                </c:pt>
                <c:pt idx="6">
                  <c:v>0.011946438998150124</c:v>
                </c:pt>
                <c:pt idx="7">
                  <c:v>0.2987939934069367</c:v>
                </c:pt>
                <c:pt idx="8">
                  <c:v>-3.469446951953614E-18</c:v>
                </c:pt>
                <c:pt idx="9">
                  <c:v>0.6794836810148749</c:v>
                </c:pt>
                <c:pt idx="10">
                  <c:v>-0.03603046684746785</c:v>
                </c:pt>
                <c:pt idx="11">
                  <c:v>0.598843067015866</c:v>
                </c:pt>
                <c:pt idx="12">
                  <c:v>0.00436540809741378</c:v>
                </c:pt>
                <c:pt idx="13">
                  <c:v>0.1781944203657412</c:v>
                </c:pt>
                <c:pt idx="14">
                  <c:v>-0.007607591112116538</c:v>
                </c:pt>
                <c:pt idx="15">
                  <c:v>-0.586814981537384</c:v>
                </c:pt>
              </c:numCache>
            </c:numRef>
          </c:val>
        </c:ser>
        <c:ser>
          <c:idx val="45"/>
          <c:order val="4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sheet'!$E$108:$E$123</c:f>
              <c:numCache>
                <c:ptCount val="16"/>
                <c:pt idx="0">
                  <c:v>-6.446486975186255</c:v>
                </c:pt>
                <c:pt idx="1">
                  <c:v>8.690222875902622</c:v>
                </c:pt>
                <c:pt idx="2">
                  <c:v>-0.005065898329971841</c:v>
                </c:pt>
                <c:pt idx="3">
                  <c:v>0.529774038061926</c:v>
                </c:pt>
                <c:pt idx="4">
                  <c:v>0.08921861289704994</c:v>
                </c:pt>
                <c:pt idx="5">
                  <c:v>0.8699175889892844</c:v>
                </c:pt>
                <c:pt idx="6">
                  <c:v>-0.02210970239271965</c:v>
                </c:pt>
                <c:pt idx="7">
                  <c:v>0.2776638426395538</c:v>
                </c:pt>
                <c:pt idx="8">
                  <c:v>6.938893903907228E-18</c:v>
                </c:pt>
                <c:pt idx="9">
                  <c:v>0.6783095201933768</c:v>
                </c:pt>
                <c:pt idx="10">
                  <c:v>-0.04175532432708431</c:v>
                </c:pt>
                <c:pt idx="11">
                  <c:v>0.6106011678436676</c:v>
                </c:pt>
                <c:pt idx="12">
                  <c:v>-1.9404603843614643E-05</c:v>
                </c:pt>
                <c:pt idx="13">
                  <c:v>0.18624344483232982</c:v>
                </c:pt>
                <c:pt idx="14">
                  <c:v>-0.011887770285177396</c:v>
                </c:pt>
                <c:pt idx="15">
                  <c:v>-0.5860266255719069</c:v>
                </c:pt>
              </c:numCache>
            </c:numRef>
          </c:val>
        </c:ser>
        <c:ser>
          <c:idx val="46"/>
          <c:order val="4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sheet'!$F$108:$F$123</c:f>
              <c:numCache>
                <c:ptCount val="16"/>
                <c:pt idx="0">
                  <c:v>-6.0695537155191195</c:v>
                </c:pt>
                <c:pt idx="1">
                  <c:v>8.314205802656664</c:v>
                </c:pt>
                <c:pt idx="2">
                  <c:v>0.05691933487442604</c:v>
                </c:pt>
                <c:pt idx="3">
                  <c:v>0.4570211468028768</c:v>
                </c:pt>
                <c:pt idx="4">
                  <c:v>0.03177824662912197</c:v>
                </c:pt>
                <c:pt idx="5">
                  <c:v>0.8725123783326914</c:v>
                </c:pt>
                <c:pt idx="6">
                  <c:v>-0.01295555736302156</c:v>
                </c:pt>
                <c:pt idx="7">
                  <c:v>0.2926427059883402</c:v>
                </c:pt>
                <c:pt idx="8">
                  <c:v>-3.469446951953614E-18</c:v>
                </c:pt>
                <c:pt idx="9">
                  <c:v>0.6766728650007052</c:v>
                </c:pt>
                <c:pt idx="10">
                  <c:v>-0.06675262767780873</c:v>
                </c:pt>
                <c:pt idx="11">
                  <c:v>0.5758453133235812</c:v>
                </c:pt>
                <c:pt idx="12">
                  <c:v>-0.009475047891402312</c:v>
                </c:pt>
                <c:pt idx="13">
                  <c:v>0.181751250308532</c:v>
                </c:pt>
                <c:pt idx="14">
                  <c:v>0.003504257976927761</c:v>
                </c:pt>
                <c:pt idx="15">
                  <c:v>-0.5756645261689838</c:v>
                </c:pt>
              </c:numCache>
            </c:numRef>
          </c:val>
        </c:ser>
        <c:ser>
          <c:idx val="47"/>
          <c:order val="4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sheet'!$G$108:$G$123</c:f>
              <c:numCache>
                <c:ptCount val="16"/>
                <c:pt idx="0">
                  <c:v>-4.1408813524258985</c:v>
                </c:pt>
                <c:pt idx="1">
                  <c:v>8.69084482147105</c:v>
                </c:pt>
                <c:pt idx="2">
                  <c:v>0.07209396597385935</c:v>
                </c:pt>
                <c:pt idx="3">
                  <c:v>0.40472445683940145</c:v>
                </c:pt>
                <c:pt idx="4">
                  <c:v>0.006317146839865111</c:v>
                </c:pt>
                <c:pt idx="5">
                  <c:v>0.7802532168820947</c:v>
                </c:pt>
                <c:pt idx="6">
                  <c:v>0.0026768313485131586</c:v>
                </c:pt>
                <c:pt idx="7">
                  <c:v>0.24794744305568467</c:v>
                </c:pt>
                <c:pt idx="8">
                  <c:v>-6.938893903907228E-18</c:v>
                </c:pt>
                <c:pt idx="9">
                  <c:v>0.6762998131820486</c:v>
                </c:pt>
                <c:pt idx="10">
                  <c:v>-0.014124589029639905</c:v>
                </c:pt>
                <c:pt idx="11">
                  <c:v>0.6052205764768068</c:v>
                </c:pt>
                <c:pt idx="12">
                  <c:v>0.01822579768127463</c:v>
                </c:pt>
                <c:pt idx="13">
                  <c:v>0.2188222803053068</c:v>
                </c:pt>
                <c:pt idx="14">
                  <c:v>-0.01739073475062642</c:v>
                </c:pt>
                <c:pt idx="15">
                  <c:v>-0.5820230234930502</c:v>
                </c:pt>
              </c:numCache>
            </c:numRef>
          </c:val>
        </c:ser>
        <c:ser>
          <c:idx val="48"/>
          <c:order val="4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sheet'!$H$108:$H$123</c:f>
              <c:numCache>
                <c:ptCount val="16"/>
                <c:pt idx="0">
                  <c:v>-3.7771679989780256</c:v>
                </c:pt>
                <c:pt idx="1">
                  <c:v>8.26079736041977</c:v>
                </c:pt>
                <c:pt idx="2">
                  <c:v>0.11358126391253962</c:v>
                </c:pt>
                <c:pt idx="3">
                  <c:v>0.587273976315514</c:v>
                </c:pt>
                <c:pt idx="4">
                  <c:v>0.024602928601770015</c:v>
                </c:pt>
                <c:pt idx="5">
                  <c:v>0.8082968689863772</c:v>
                </c:pt>
                <c:pt idx="6">
                  <c:v>-0.002385774475787819</c:v>
                </c:pt>
                <c:pt idx="7">
                  <c:v>0.3029124012321445</c:v>
                </c:pt>
                <c:pt idx="8">
                  <c:v>0</c:v>
                </c:pt>
                <c:pt idx="9">
                  <c:v>0.6720588155481222</c:v>
                </c:pt>
                <c:pt idx="10">
                  <c:v>0.009335683723083023</c:v>
                </c:pt>
                <c:pt idx="11">
                  <c:v>0.6190780527552976</c:v>
                </c:pt>
                <c:pt idx="12">
                  <c:v>0.018576979581488413</c:v>
                </c:pt>
                <c:pt idx="13">
                  <c:v>0.1770280776084708</c:v>
                </c:pt>
                <c:pt idx="14">
                  <c:v>-0.01540311434679898</c:v>
                </c:pt>
                <c:pt idx="15">
                  <c:v>-0.5877666424357824</c:v>
                </c:pt>
              </c:numCache>
            </c:numRef>
          </c:val>
        </c:ser>
        <c:ser>
          <c:idx val="49"/>
          <c:order val="4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sheet'!$I$108:$I$123</c:f>
              <c:numCache>
                <c:ptCount val="16"/>
                <c:pt idx="0">
                  <c:v>-4.334395430864813</c:v>
                </c:pt>
                <c:pt idx="1">
                  <c:v>8.347666816534861</c:v>
                </c:pt>
                <c:pt idx="2">
                  <c:v>0.0677915973844891</c:v>
                </c:pt>
                <c:pt idx="3">
                  <c:v>0.4783366603105434</c:v>
                </c:pt>
                <c:pt idx="4">
                  <c:v>-0.06367099089428485</c:v>
                </c:pt>
                <c:pt idx="5">
                  <c:v>0.8231044322950766</c:v>
                </c:pt>
                <c:pt idx="6">
                  <c:v>-0.0017571464809444902</c:v>
                </c:pt>
                <c:pt idx="7">
                  <c:v>0.29747351543955497</c:v>
                </c:pt>
                <c:pt idx="8">
                  <c:v>0</c:v>
                </c:pt>
                <c:pt idx="9">
                  <c:v>0.6716038916842937</c:v>
                </c:pt>
                <c:pt idx="10">
                  <c:v>-0.04048323840683071</c:v>
                </c:pt>
                <c:pt idx="11">
                  <c:v>0.6062798063390271</c:v>
                </c:pt>
                <c:pt idx="12">
                  <c:v>0.029276181494833683</c:v>
                </c:pt>
                <c:pt idx="13">
                  <c:v>0.17983773759667426</c:v>
                </c:pt>
                <c:pt idx="14">
                  <c:v>-0.018878348128935126</c:v>
                </c:pt>
                <c:pt idx="15">
                  <c:v>-0.5811182802835456</c:v>
                </c:pt>
              </c:numCache>
            </c:numRef>
          </c:val>
        </c:ser>
        <c:ser>
          <c:idx val="50"/>
          <c:order val="4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sheet'!$J$108:$J$123</c:f>
              <c:numCache>
                <c:ptCount val="16"/>
                <c:pt idx="0">
                  <c:v>-4.281785810100294</c:v>
                </c:pt>
                <c:pt idx="1">
                  <c:v>8.11092409924157</c:v>
                </c:pt>
                <c:pt idx="2">
                  <c:v>0.17854871500618796</c:v>
                </c:pt>
                <c:pt idx="3">
                  <c:v>0.37315689073508035</c:v>
                </c:pt>
                <c:pt idx="4">
                  <c:v>-0.10446338894670527</c:v>
                </c:pt>
                <c:pt idx="5">
                  <c:v>0.8261249924936643</c:v>
                </c:pt>
                <c:pt idx="6">
                  <c:v>-0.011610739563571554</c:v>
                </c:pt>
                <c:pt idx="7">
                  <c:v>0.28103605307808205</c:v>
                </c:pt>
                <c:pt idx="8">
                  <c:v>1.3877787807814457E-17</c:v>
                </c:pt>
                <c:pt idx="9">
                  <c:v>0.6684332400283921</c:v>
                </c:pt>
                <c:pt idx="10">
                  <c:v>-0.053364321041081464</c:v>
                </c:pt>
                <c:pt idx="11">
                  <c:v>0.5884342829685761</c:v>
                </c:pt>
                <c:pt idx="12">
                  <c:v>0.014147145047766875</c:v>
                </c:pt>
                <c:pt idx="13">
                  <c:v>0.21737763443112057</c:v>
                </c:pt>
                <c:pt idx="14">
                  <c:v>-0.002402050417301873</c:v>
                </c:pt>
                <c:pt idx="15">
                  <c:v>-0.5780853114838491</c:v>
                </c:pt>
              </c:numCache>
            </c:numRef>
          </c:val>
        </c:ser>
        <c:ser>
          <c:idx val="51"/>
          <c:order val="46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sheet'!$K$108:$K$123</c:f>
              <c:numCache>
                <c:ptCount val="16"/>
                <c:pt idx="0">
                  <c:v>-4.055304150351457</c:v>
                </c:pt>
                <c:pt idx="1">
                  <c:v>7.7563512723542365</c:v>
                </c:pt>
                <c:pt idx="2">
                  <c:v>0.1397805603171283</c:v>
                </c:pt>
                <c:pt idx="3">
                  <c:v>0.43122110172504985</c:v>
                </c:pt>
                <c:pt idx="4">
                  <c:v>-0.02163837436812141</c:v>
                </c:pt>
                <c:pt idx="5">
                  <c:v>0.8229270680101463</c:v>
                </c:pt>
                <c:pt idx="6">
                  <c:v>-0.010491354757252875</c:v>
                </c:pt>
                <c:pt idx="7">
                  <c:v>0.2938227019861588</c:v>
                </c:pt>
                <c:pt idx="8">
                  <c:v>0</c:v>
                </c:pt>
                <c:pt idx="9">
                  <c:v>0.6755341608088045</c:v>
                </c:pt>
                <c:pt idx="10">
                  <c:v>-0.019544849721067088</c:v>
                </c:pt>
                <c:pt idx="11">
                  <c:v>0.6125937135501535</c:v>
                </c:pt>
                <c:pt idx="12">
                  <c:v>0.011389928723355695</c:v>
                </c:pt>
                <c:pt idx="13">
                  <c:v>0.18404327212821828</c:v>
                </c:pt>
                <c:pt idx="14">
                  <c:v>-0.0033731422885230865</c:v>
                </c:pt>
                <c:pt idx="15">
                  <c:v>-0.5775791009850746</c:v>
                </c:pt>
              </c:numCache>
            </c:numRef>
          </c:val>
        </c:ser>
        <c:ser>
          <c:idx val="52"/>
          <c:order val="47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sheet'!$L$108:$L$123</c:f>
              <c:numCache>
                <c:ptCount val="16"/>
                <c:pt idx="0">
                  <c:v>-3.8389484304804986</c:v>
                </c:pt>
                <c:pt idx="1">
                  <c:v>8.958492037604737</c:v>
                </c:pt>
                <c:pt idx="2">
                  <c:v>0.05887131415783283</c:v>
                </c:pt>
                <c:pt idx="3">
                  <c:v>0.3710391846467699</c:v>
                </c:pt>
                <c:pt idx="4">
                  <c:v>0.0684289591198103</c:v>
                </c:pt>
                <c:pt idx="5">
                  <c:v>0.8436567868072676</c:v>
                </c:pt>
                <c:pt idx="6">
                  <c:v>-0.01073965034215345</c:v>
                </c:pt>
                <c:pt idx="7">
                  <c:v>0.24967000073191647</c:v>
                </c:pt>
                <c:pt idx="8">
                  <c:v>0</c:v>
                </c:pt>
                <c:pt idx="9">
                  <c:v>0.6751383854050241</c:v>
                </c:pt>
                <c:pt idx="10">
                  <c:v>0.0029548434072327657</c:v>
                </c:pt>
                <c:pt idx="11">
                  <c:v>0.5925430601174169</c:v>
                </c:pt>
                <c:pt idx="12">
                  <c:v>0.015576099072602554</c:v>
                </c:pt>
                <c:pt idx="13">
                  <c:v>0.20797462930804686</c:v>
                </c:pt>
                <c:pt idx="14">
                  <c:v>-0.01792787435742431</c:v>
                </c:pt>
                <c:pt idx="15">
                  <c:v>-0.5762631456143709</c:v>
                </c:pt>
              </c:numCache>
            </c:numRef>
          </c:val>
        </c:ser>
        <c:ser>
          <c:idx val="53"/>
          <c:order val="48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sheet'!$M$108:$M$123</c:f>
              <c:numCache>
                <c:ptCount val="16"/>
                <c:pt idx="0">
                  <c:v>-3.450635843004963</c:v>
                </c:pt>
                <c:pt idx="1">
                  <c:v>9.294843806669217</c:v>
                </c:pt>
                <c:pt idx="2">
                  <c:v>0.0863143044360492</c:v>
                </c:pt>
                <c:pt idx="3">
                  <c:v>0.34344357321375635</c:v>
                </c:pt>
                <c:pt idx="4">
                  <c:v>0.03597167786299508</c:v>
                </c:pt>
                <c:pt idx="5">
                  <c:v>0.861979898353292</c:v>
                </c:pt>
                <c:pt idx="6">
                  <c:v>0.016780862662492298</c:v>
                </c:pt>
                <c:pt idx="7">
                  <c:v>0.2572004329890553</c:v>
                </c:pt>
                <c:pt idx="8">
                  <c:v>0</c:v>
                </c:pt>
                <c:pt idx="9">
                  <c:v>0.6722668703999899</c:v>
                </c:pt>
                <c:pt idx="10">
                  <c:v>-0.009318328321631101</c:v>
                </c:pt>
                <c:pt idx="11">
                  <c:v>0.6172358947394059</c:v>
                </c:pt>
                <c:pt idx="12">
                  <c:v>-0.007381314573865457</c:v>
                </c:pt>
                <c:pt idx="13">
                  <c:v>0.18282588717219547</c:v>
                </c:pt>
                <c:pt idx="14">
                  <c:v>-0.0036349520225124974</c:v>
                </c:pt>
                <c:pt idx="15">
                  <c:v>-0.5782556655166715</c:v>
                </c:pt>
              </c:numCache>
            </c:numRef>
          </c:val>
        </c:ser>
        <c:ser>
          <c:idx val="54"/>
          <c:order val="49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sheet'!$N$108:$N$123</c:f>
              <c:numCache>
                <c:ptCount val="16"/>
                <c:pt idx="0">
                  <c:v>-3.6573327272198006</c:v>
                </c:pt>
                <c:pt idx="1">
                  <c:v>9.78196202875647</c:v>
                </c:pt>
                <c:pt idx="2">
                  <c:v>-0.0581567436793485</c:v>
                </c:pt>
                <c:pt idx="3">
                  <c:v>0.33661681200096927</c:v>
                </c:pt>
                <c:pt idx="4">
                  <c:v>0.010785302403088767</c:v>
                </c:pt>
                <c:pt idx="5">
                  <c:v>0.8523876678707789</c:v>
                </c:pt>
                <c:pt idx="6">
                  <c:v>0.0025009314253590315</c:v>
                </c:pt>
                <c:pt idx="7">
                  <c:v>0.282802019344192</c:v>
                </c:pt>
                <c:pt idx="8">
                  <c:v>0</c:v>
                </c:pt>
                <c:pt idx="9">
                  <c:v>0.673145596777864</c:v>
                </c:pt>
                <c:pt idx="10">
                  <c:v>-0.01698971135009586</c:v>
                </c:pt>
                <c:pt idx="11">
                  <c:v>0.6097401083389615</c:v>
                </c:pt>
                <c:pt idx="12">
                  <c:v>0.0011903983369378668</c:v>
                </c:pt>
                <c:pt idx="13">
                  <c:v>0.17988046625884097</c:v>
                </c:pt>
                <c:pt idx="14">
                  <c:v>-0.013840367541362855</c:v>
                </c:pt>
                <c:pt idx="15">
                  <c:v>-0.5821015256534438</c:v>
                </c:pt>
              </c:numCache>
            </c:numRef>
          </c:val>
        </c:ser>
        <c:ser>
          <c:idx val="55"/>
          <c:order val="5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sheet'!$O$108:$O$123</c:f>
              <c:numCache>
                <c:ptCount val="16"/>
                <c:pt idx="0">
                  <c:v>-3.0578990440236695</c:v>
                </c:pt>
                <c:pt idx="1">
                  <c:v>10.045810239565443</c:v>
                </c:pt>
                <c:pt idx="2">
                  <c:v>-0.14423614739631885</c:v>
                </c:pt>
                <c:pt idx="3">
                  <c:v>0.504726253193221</c:v>
                </c:pt>
                <c:pt idx="4">
                  <c:v>0.018699838603032946</c:v>
                </c:pt>
                <c:pt idx="5">
                  <c:v>0.8610214016882067</c:v>
                </c:pt>
                <c:pt idx="6">
                  <c:v>0.00688903848089551</c:v>
                </c:pt>
                <c:pt idx="7">
                  <c:v>0.28260354373058494</c:v>
                </c:pt>
                <c:pt idx="8">
                  <c:v>-1.734723475976807E-18</c:v>
                </c:pt>
                <c:pt idx="9">
                  <c:v>0.6713292276494847</c:v>
                </c:pt>
                <c:pt idx="10">
                  <c:v>-0.02083936669119077</c:v>
                </c:pt>
                <c:pt idx="11">
                  <c:v>0.6243055243405997</c:v>
                </c:pt>
                <c:pt idx="12">
                  <c:v>-0.00533546923551128</c:v>
                </c:pt>
                <c:pt idx="13">
                  <c:v>0.19194675390845947</c:v>
                </c:pt>
                <c:pt idx="14">
                  <c:v>-0.01050026452162514</c:v>
                </c:pt>
                <c:pt idx="15">
                  <c:v>-0.5784370582413794</c:v>
                </c:pt>
              </c:numCache>
            </c:numRef>
          </c:val>
        </c:ser>
        <c:ser>
          <c:idx val="56"/>
          <c:order val="51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sheet'!$P$108:$P$123</c:f>
              <c:numCache>
                <c:ptCount val="16"/>
                <c:pt idx="0">
                  <c:v>-2.3103995794882453</c:v>
                </c:pt>
                <c:pt idx="1">
                  <c:v>8.843386514609264</c:v>
                </c:pt>
                <c:pt idx="2">
                  <c:v>-0.10995694357135084</c:v>
                </c:pt>
                <c:pt idx="3">
                  <c:v>0.5492666416017394</c:v>
                </c:pt>
                <c:pt idx="4">
                  <c:v>0.0009284072284772918</c:v>
                </c:pt>
                <c:pt idx="5">
                  <c:v>0.7783262465301197</c:v>
                </c:pt>
                <c:pt idx="6">
                  <c:v>-0.02358072479365245</c:v>
                </c:pt>
                <c:pt idx="7">
                  <c:v>0.2822602618473422</c:v>
                </c:pt>
                <c:pt idx="8">
                  <c:v>0</c:v>
                </c:pt>
                <c:pt idx="9">
                  <c:v>0.6784428537235506</c:v>
                </c:pt>
                <c:pt idx="10">
                  <c:v>0.020031414412266888</c:v>
                </c:pt>
                <c:pt idx="11">
                  <c:v>0.5934984152030067</c:v>
                </c:pt>
                <c:pt idx="12">
                  <c:v>0.025021487405449353</c:v>
                </c:pt>
                <c:pt idx="13">
                  <c:v>0.1993044164765045</c:v>
                </c:pt>
                <c:pt idx="14">
                  <c:v>-0.020696637279511657</c:v>
                </c:pt>
                <c:pt idx="15">
                  <c:v>-0.5802061604593487</c:v>
                </c:pt>
              </c:numCache>
            </c:numRef>
          </c:val>
        </c:ser>
        <c:ser>
          <c:idx val="57"/>
          <c:order val="52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sheet'!$Q$108:$Q$123</c:f>
              <c:numCache>
                <c:ptCount val="16"/>
                <c:pt idx="0">
                  <c:v>-2.5773452861970476</c:v>
                </c:pt>
                <c:pt idx="1">
                  <c:v>7.919604729382305</c:v>
                </c:pt>
                <c:pt idx="2">
                  <c:v>-0.4146529023441936</c:v>
                </c:pt>
                <c:pt idx="3">
                  <c:v>0.5680807995525875</c:v>
                </c:pt>
                <c:pt idx="4">
                  <c:v>0.06310813094345855</c:v>
                </c:pt>
                <c:pt idx="5">
                  <c:v>0.8581797488631925</c:v>
                </c:pt>
                <c:pt idx="6">
                  <c:v>-0.00127214928407148</c:v>
                </c:pt>
                <c:pt idx="7">
                  <c:v>0.3122153235093903</c:v>
                </c:pt>
                <c:pt idx="8">
                  <c:v>-6.938893903907228E-18</c:v>
                </c:pt>
                <c:pt idx="9">
                  <c:v>0.6721081881062378</c:v>
                </c:pt>
                <c:pt idx="10">
                  <c:v>0.010454718694791094</c:v>
                </c:pt>
                <c:pt idx="11">
                  <c:v>0.6014463597360118</c:v>
                </c:pt>
                <c:pt idx="12">
                  <c:v>0.0053279977115322005</c:v>
                </c:pt>
                <c:pt idx="13">
                  <c:v>0.1834269948812537</c:v>
                </c:pt>
                <c:pt idx="14">
                  <c:v>-0.020502716812645354</c:v>
                </c:pt>
                <c:pt idx="15">
                  <c:v>-0.580790225770776</c:v>
                </c:pt>
              </c:numCache>
            </c:numRef>
          </c:val>
        </c:ser>
        <c:ser>
          <c:idx val="58"/>
          <c:order val="53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sheet'!$R$108:$R$123</c:f>
              <c:numCache>
                <c:ptCount val="16"/>
                <c:pt idx="0">
                  <c:v>-3.461403165914639</c:v>
                </c:pt>
                <c:pt idx="1">
                  <c:v>8.36799405217096</c:v>
                </c:pt>
                <c:pt idx="2">
                  <c:v>-0.16368883681349694</c:v>
                </c:pt>
                <c:pt idx="3">
                  <c:v>0.43142632403260395</c:v>
                </c:pt>
                <c:pt idx="4">
                  <c:v>-0.07320716319929185</c:v>
                </c:pt>
                <c:pt idx="5">
                  <c:v>0.8583978908283756</c:v>
                </c:pt>
                <c:pt idx="6">
                  <c:v>0.0003107993349623886</c:v>
                </c:pt>
                <c:pt idx="7">
                  <c:v>0.3077511183757552</c:v>
                </c:pt>
                <c:pt idx="8">
                  <c:v>1.3877787807814457E-17</c:v>
                </c:pt>
                <c:pt idx="9">
                  <c:v>0.6694548475139778</c:v>
                </c:pt>
                <c:pt idx="10">
                  <c:v>-0.02409820591469051</c:v>
                </c:pt>
                <c:pt idx="11">
                  <c:v>0.6253863883818802</c:v>
                </c:pt>
                <c:pt idx="12">
                  <c:v>0.017636525999035105</c:v>
                </c:pt>
                <c:pt idx="13">
                  <c:v>0.16024466849940888</c:v>
                </c:pt>
                <c:pt idx="14">
                  <c:v>-0.01793636074110339</c:v>
                </c:pt>
                <c:pt idx="15">
                  <c:v>-0.5808944110305715</c:v>
                </c:pt>
              </c:numCache>
            </c:numRef>
          </c:val>
        </c:ser>
        <c:ser>
          <c:idx val="59"/>
          <c:order val="54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sheet'!$S$108:$S$123</c:f>
              <c:numCache>
                <c:ptCount val="16"/>
                <c:pt idx="0">
                  <c:v>-6.121760005405761</c:v>
                </c:pt>
                <c:pt idx="1">
                  <c:v>8.797245566910394</c:v>
                </c:pt>
                <c:pt idx="2">
                  <c:v>0.014199990960245643</c:v>
                </c:pt>
                <c:pt idx="3">
                  <c:v>0.32882625335113796</c:v>
                </c:pt>
                <c:pt idx="4">
                  <c:v>-0.008890350577641433</c:v>
                </c:pt>
                <c:pt idx="5">
                  <c:v>0.8932138931460376</c:v>
                </c:pt>
                <c:pt idx="6">
                  <c:v>-0.006987215276182</c:v>
                </c:pt>
                <c:pt idx="7">
                  <c:v>0.26603793438144885</c:v>
                </c:pt>
                <c:pt idx="8">
                  <c:v>6.938893903907228E-18</c:v>
                </c:pt>
                <c:pt idx="9">
                  <c:v>0.6674547486829315</c:v>
                </c:pt>
                <c:pt idx="10">
                  <c:v>-0.02194174870681746</c:v>
                </c:pt>
                <c:pt idx="11">
                  <c:v>0.5840601276795692</c:v>
                </c:pt>
                <c:pt idx="12">
                  <c:v>-0.01687032474171085</c:v>
                </c:pt>
                <c:pt idx="13">
                  <c:v>0.20798882339774788</c:v>
                </c:pt>
                <c:pt idx="14">
                  <c:v>0.009961300730775745</c:v>
                </c:pt>
                <c:pt idx="15">
                  <c:v>-0.5782023231617912</c:v>
                </c:pt>
              </c:numCache>
            </c:numRef>
          </c:val>
        </c:ser>
        <c:ser>
          <c:idx val="60"/>
          <c:order val="55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sheet'!$T$108:$T$123</c:f>
              <c:numCache>
                <c:ptCount val="16"/>
                <c:pt idx="0">
                  <c:v>-5.90784481254372</c:v>
                </c:pt>
                <c:pt idx="1">
                  <c:v>7.822319047693347</c:v>
                </c:pt>
                <c:pt idx="2">
                  <c:v>0.10733607127904154</c:v>
                </c:pt>
                <c:pt idx="3">
                  <c:v>0.4834453536791269</c:v>
                </c:pt>
                <c:pt idx="4">
                  <c:v>0.13954012089832102</c:v>
                </c:pt>
                <c:pt idx="5">
                  <c:v>0.8139215284748305</c:v>
                </c:pt>
                <c:pt idx="6">
                  <c:v>-0.027049906145762803</c:v>
                </c:pt>
                <c:pt idx="7">
                  <c:v>0.26531330596965463</c:v>
                </c:pt>
                <c:pt idx="8">
                  <c:v>1.3877787807814457E-17</c:v>
                </c:pt>
                <c:pt idx="9">
                  <c:v>0.6857845577890332</c:v>
                </c:pt>
                <c:pt idx="10">
                  <c:v>-7.389920139096867E-05</c:v>
                </c:pt>
                <c:pt idx="11">
                  <c:v>0.5695360345374458</c:v>
                </c:pt>
                <c:pt idx="12">
                  <c:v>0.06537196666828785</c:v>
                </c:pt>
                <c:pt idx="13">
                  <c:v>0.18016156994418586</c:v>
                </c:pt>
                <c:pt idx="14">
                  <c:v>-0.031814093595923174</c:v>
                </c:pt>
                <c:pt idx="15">
                  <c:v>-0.5858498883352352</c:v>
                </c:pt>
              </c:numCache>
            </c:numRef>
          </c:val>
        </c:ser>
        <c:ser>
          <c:idx val="62"/>
          <c:order val="5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4"/>
          <c:order val="5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sheet'!$C$128:$C$143</c:f>
              <c:numCache>
                <c:ptCount val="16"/>
                <c:pt idx="0">
                  <c:v>-0.35768547430925196</c:v>
                </c:pt>
                <c:pt idx="1">
                  <c:v>0.4813631134115509</c:v>
                </c:pt>
                <c:pt idx="2">
                  <c:v>-0.18273851865043095</c:v>
                </c:pt>
                <c:pt idx="3">
                  <c:v>-0.08906409108101526</c:v>
                </c:pt>
                <c:pt idx="4">
                  <c:v>-0.2559418686394923</c:v>
                </c:pt>
                <c:pt idx="5">
                  <c:v>-0.0864763382466716</c:v>
                </c:pt>
                <c:pt idx="6">
                  <c:v>-0.06269188930315589</c:v>
                </c:pt>
                <c:pt idx="7">
                  <c:v>0.005768262400684822</c:v>
                </c:pt>
                <c:pt idx="8">
                  <c:v>0</c:v>
                </c:pt>
                <c:pt idx="9">
                  <c:v>-0.027466001602377842</c:v>
                </c:pt>
                <c:pt idx="10">
                  <c:v>0.07429635327843832</c:v>
                </c:pt>
                <c:pt idx="11">
                  <c:v>0.01330968720758643</c:v>
                </c:pt>
                <c:pt idx="12">
                  <c:v>-0.02193331635907632</c:v>
                </c:pt>
                <c:pt idx="13">
                  <c:v>-0.11058808780849805</c:v>
                </c:pt>
                <c:pt idx="14">
                  <c:v>0.004444714929242241</c:v>
                </c:pt>
                <c:pt idx="15">
                  <c:v>-0.002345330187837171</c:v>
                </c:pt>
              </c:numCache>
            </c:numRef>
          </c:val>
        </c:ser>
        <c:ser>
          <c:idx val="65"/>
          <c:order val="5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sheet'!$D$128:$D$143</c:f>
              <c:numCache>
                <c:ptCount val="16"/>
                <c:pt idx="0">
                  <c:v>-2.386253663642233</c:v>
                </c:pt>
                <c:pt idx="1">
                  <c:v>0.14041859847648383</c:v>
                </c:pt>
                <c:pt idx="2">
                  <c:v>-0.15709721307438113</c:v>
                </c:pt>
                <c:pt idx="3">
                  <c:v>-0.07690815204340562</c:v>
                </c:pt>
                <c:pt idx="4">
                  <c:v>-0.21057295755583416</c:v>
                </c:pt>
                <c:pt idx="5">
                  <c:v>0.0075304146921948215</c:v>
                </c:pt>
                <c:pt idx="6">
                  <c:v>-0.03237208386901465</c:v>
                </c:pt>
                <c:pt idx="7">
                  <c:v>-0.00998236952937601</c:v>
                </c:pt>
                <c:pt idx="8">
                  <c:v>0</c:v>
                </c:pt>
                <c:pt idx="9">
                  <c:v>-0.02988643236845494</c:v>
                </c:pt>
                <c:pt idx="10">
                  <c:v>0.08017284505078495</c:v>
                </c:pt>
                <c:pt idx="11">
                  <c:v>0.0030859915644923107</c:v>
                </c:pt>
                <c:pt idx="12">
                  <c:v>-0.006818358006090881</c:v>
                </c:pt>
                <c:pt idx="13">
                  <c:v>-0.07700603626352213</c:v>
                </c:pt>
                <c:pt idx="14">
                  <c:v>-0.0009536627287076715</c:v>
                </c:pt>
                <c:pt idx="15">
                  <c:v>0.009705385767303136</c:v>
                </c:pt>
              </c:numCache>
            </c:numRef>
          </c:val>
        </c:ser>
        <c:ser>
          <c:idx val="66"/>
          <c:order val="5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sheet'!$E$128:$E$143</c:f>
              <c:numCache>
                <c:ptCount val="16"/>
                <c:pt idx="0">
                  <c:v>-1.9433470720998818</c:v>
                </c:pt>
                <c:pt idx="1">
                  <c:v>0.1433150015977125</c:v>
                </c:pt>
                <c:pt idx="2">
                  <c:v>-0.30381415395057876</c:v>
                </c:pt>
                <c:pt idx="3">
                  <c:v>-0.14181033435411142</c:v>
                </c:pt>
                <c:pt idx="4">
                  <c:v>-0.23362252390563024</c:v>
                </c:pt>
                <c:pt idx="5">
                  <c:v>0.009709921364642306</c:v>
                </c:pt>
                <c:pt idx="6">
                  <c:v>-0.03192830505044113</c:v>
                </c:pt>
                <c:pt idx="7">
                  <c:v>-0.0045917629367095494</c:v>
                </c:pt>
                <c:pt idx="8">
                  <c:v>0</c:v>
                </c:pt>
                <c:pt idx="9">
                  <c:v>-0.014973903217311084</c:v>
                </c:pt>
                <c:pt idx="10">
                  <c:v>0.07440111610523735</c:v>
                </c:pt>
                <c:pt idx="11">
                  <c:v>0.013492160750489927</c:v>
                </c:pt>
                <c:pt idx="12">
                  <c:v>-0.011044840351984928</c:v>
                </c:pt>
                <c:pt idx="13">
                  <c:v>-0.08633017527269002</c:v>
                </c:pt>
                <c:pt idx="14">
                  <c:v>-0.020262204997616995</c:v>
                </c:pt>
                <c:pt idx="15">
                  <c:v>-0.0017463006359439391</c:v>
                </c:pt>
              </c:numCache>
            </c:numRef>
          </c:val>
        </c:ser>
        <c:ser>
          <c:idx val="67"/>
          <c:order val="6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sheet'!$F$128:$F$143</c:f>
              <c:numCache>
                <c:ptCount val="16"/>
                <c:pt idx="0">
                  <c:v>0.17206023307213902</c:v>
                </c:pt>
                <c:pt idx="1">
                  <c:v>0.29319134103221184</c:v>
                </c:pt>
                <c:pt idx="2">
                  <c:v>-0.3456392210384882</c:v>
                </c:pt>
                <c:pt idx="3">
                  <c:v>-0.04055024527341239</c:v>
                </c:pt>
                <c:pt idx="4">
                  <c:v>-0.018782678726057878</c:v>
                </c:pt>
                <c:pt idx="5">
                  <c:v>0.02456628197840761</c:v>
                </c:pt>
                <c:pt idx="6">
                  <c:v>-0.03936595860407571</c:v>
                </c:pt>
                <c:pt idx="7">
                  <c:v>-0.010529924802945482</c:v>
                </c:pt>
                <c:pt idx="8">
                  <c:v>0</c:v>
                </c:pt>
                <c:pt idx="9">
                  <c:v>-0.015626930313629495</c:v>
                </c:pt>
                <c:pt idx="10">
                  <c:v>0.10884883883284732</c:v>
                </c:pt>
                <c:pt idx="11">
                  <c:v>0.01369297512415972</c:v>
                </c:pt>
                <c:pt idx="12">
                  <c:v>0.009859840055235006</c:v>
                </c:pt>
                <c:pt idx="13">
                  <c:v>-0.06652039833369622</c:v>
                </c:pt>
                <c:pt idx="14">
                  <c:v>-0.004417032756295625</c:v>
                </c:pt>
                <c:pt idx="15">
                  <c:v>0.0054996494050271565</c:v>
                </c:pt>
              </c:numCache>
            </c:numRef>
          </c:val>
        </c:ser>
        <c:ser>
          <c:idx val="68"/>
          <c:order val="6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sheet'!$G$128:$G$143</c:f>
              <c:numCache>
                <c:ptCount val="16"/>
                <c:pt idx="0">
                  <c:v>-0.4390043871553827</c:v>
                </c:pt>
                <c:pt idx="1">
                  <c:v>0.4875319050704453</c:v>
                </c:pt>
                <c:pt idx="2">
                  <c:v>-0.8512777422278126</c:v>
                </c:pt>
                <c:pt idx="3">
                  <c:v>-0.07499329416614607</c:v>
                </c:pt>
                <c:pt idx="4">
                  <c:v>-0.09336940485370478</c:v>
                </c:pt>
                <c:pt idx="5">
                  <c:v>-0.05162246899414977</c:v>
                </c:pt>
                <c:pt idx="6">
                  <c:v>-0.08075047343657316</c:v>
                </c:pt>
                <c:pt idx="7">
                  <c:v>0.018124336409544264</c:v>
                </c:pt>
                <c:pt idx="8">
                  <c:v>-5.551115123125783E-17</c:v>
                </c:pt>
                <c:pt idx="9">
                  <c:v>-0.02876308109432201</c:v>
                </c:pt>
                <c:pt idx="10">
                  <c:v>0.07013900421575049</c:v>
                </c:pt>
                <c:pt idx="11">
                  <c:v>0.008125769711392835</c:v>
                </c:pt>
                <c:pt idx="12">
                  <c:v>0.011688059880471426</c:v>
                </c:pt>
                <c:pt idx="13">
                  <c:v>-0.07965840500424802</c:v>
                </c:pt>
                <c:pt idx="14">
                  <c:v>-0.004954484738996789</c:v>
                </c:pt>
                <c:pt idx="15">
                  <c:v>-0.006244942785995702</c:v>
                </c:pt>
              </c:numCache>
            </c:numRef>
          </c:val>
        </c:ser>
        <c:ser>
          <c:idx val="69"/>
          <c:order val="6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sheet'!$H$128:$H$143</c:f>
              <c:numCache>
                <c:ptCount val="16"/>
                <c:pt idx="0">
                  <c:v>-2.3605117576375916</c:v>
                </c:pt>
                <c:pt idx="1">
                  <c:v>0.4845377722841895</c:v>
                </c:pt>
                <c:pt idx="2">
                  <c:v>-0.6079284406381416</c:v>
                </c:pt>
                <c:pt idx="3">
                  <c:v>-0.17170668490112306</c:v>
                </c:pt>
                <c:pt idx="4">
                  <c:v>-0.17507120218598773</c:v>
                </c:pt>
                <c:pt idx="5">
                  <c:v>-0.0827536012988931</c:v>
                </c:pt>
                <c:pt idx="6">
                  <c:v>-0.037170431954076134</c:v>
                </c:pt>
                <c:pt idx="7">
                  <c:v>0.0004505423563550548</c:v>
                </c:pt>
                <c:pt idx="8">
                  <c:v>2.7755575615628914E-17</c:v>
                </c:pt>
                <c:pt idx="9">
                  <c:v>-0.023611733908219294</c:v>
                </c:pt>
                <c:pt idx="10">
                  <c:v>0.06798722515924988</c:v>
                </c:pt>
                <c:pt idx="11">
                  <c:v>0.004921941807821561</c:v>
                </c:pt>
                <c:pt idx="12">
                  <c:v>0.008898424462467878</c:v>
                </c:pt>
                <c:pt idx="13">
                  <c:v>-0.07905769301734297</c:v>
                </c:pt>
                <c:pt idx="14">
                  <c:v>-0.003724222858735443</c:v>
                </c:pt>
                <c:pt idx="15">
                  <c:v>-0.007330325866926786</c:v>
                </c:pt>
              </c:numCache>
            </c:numRef>
          </c:val>
        </c:ser>
        <c:ser>
          <c:idx val="70"/>
          <c:order val="6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sheet'!$I$128:$I$143</c:f>
              <c:numCache>
                <c:ptCount val="16"/>
                <c:pt idx="0">
                  <c:v>-0.24197937607054115</c:v>
                </c:pt>
                <c:pt idx="1">
                  <c:v>0.5004495728960895</c:v>
                </c:pt>
                <c:pt idx="2">
                  <c:v>-0.5691721177445423</c:v>
                </c:pt>
                <c:pt idx="3">
                  <c:v>-0.12160255612880583</c:v>
                </c:pt>
                <c:pt idx="4">
                  <c:v>-0.07615533532884247</c:v>
                </c:pt>
                <c:pt idx="5">
                  <c:v>-0.005926388607801314</c:v>
                </c:pt>
                <c:pt idx="6">
                  <c:v>-0.0493776496304609</c:v>
                </c:pt>
                <c:pt idx="7">
                  <c:v>0.007572542014772608</c:v>
                </c:pt>
                <c:pt idx="8">
                  <c:v>0</c:v>
                </c:pt>
                <c:pt idx="9">
                  <c:v>-0.019761724542708102</c:v>
                </c:pt>
                <c:pt idx="10">
                  <c:v>0.10171081554323724</c:v>
                </c:pt>
                <c:pt idx="11">
                  <c:v>0.0310635657795566</c:v>
                </c:pt>
                <c:pt idx="12">
                  <c:v>0.010760122047409997</c:v>
                </c:pt>
                <c:pt idx="13">
                  <c:v>-0.11112477999640485</c:v>
                </c:pt>
                <c:pt idx="14">
                  <c:v>0.018552883061022304</c:v>
                </c:pt>
                <c:pt idx="15">
                  <c:v>0.009361162592143053</c:v>
                </c:pt>
              </c:numCache>
            </c:numRef>
          </c:val>
        </c:ser>
        <c:ser>
          <c:idx val="71"/>
          <c:order val="6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sheet'!$J$128:$J$143</c:f>
              <c:numCache>
                <c:ptCount val="16"/>
                <c:pt idx="0">
                  <c:v>-0.9940344490742582</c:v>
                </c:pt>
                <c:pt idx="1">
                  <c:v>0.24946828544375604</c:v>
                </c:pt>
                <c:pt idx="2">
                  <c:v>-0.8358535633100507</c:v>
                </c:pt>
                <c:pt idx="3">
                  <c:v>-0.1949135924030057</c:v>
                </c:pt>
                <c:pt idx="4">
                  <c:v>-0.06777460027582469</c:v>
                </c:pt>
                <c:pt idx="5">
                  <c:v>-0.04929303735478809</c:v>
                </c:pt>
                <c:pt idx="6">
                  <c:v>-0.06899139149003168</c:v>
                </c:pt>
                <c:pt idx="7">
                  <c:v>-0.019990370004416606</c:v>
                </c:pt>
                <c:pt idx="8">
                  <c:v>2.7755575615628914E-17</c:v>
                </c:pt>
                <c:pt idx="9">
                  <c:v>-0.028060796826555944</c:v>
                </c:pt>
                <c:pt idx="10">
                  <c:v>0.05090433977941514</c:v>
                </c:pt>
                <c:pt idx="11">
                  <c:v>-0.001187530768823144</c:v>
                </c:pt>
                <c:pt idx="12">
                  <c:v>0.03457977639177544</c:v>
                </c:pt>
                <c:pt idx="13">
                  <c:v>-0.09582576278286734</c:v>
                </c:pt>
                <c:pt idx="14">
                  <c:v>0.002963267454995644</c:v>
                </c:pt>
                <c:pt idx="15">
                  <c:v>0.0006563325111721453</c:v>
                </c:pt>
              </c:numCache>
            </c:numRef>
          </c:val>
        </c:ser>
        <c:ser>
          <c:idx val="72"/>
          <c:order val="65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sheet'!$K$128:$K$143</c:f>
              <c:numCache>
                <c:ptCount val="16"/>
                <c:pt idx="0">
                  <c:v>-0.5922494145760069</c:v>
                </c:pt>
                <c:pt idx="1">
                  <c:v>0.3112681986767508</c:v>
                </c:pt>
                <c:pt idx="2">
                  <c:v>-0.47905132515295806</c:v>
                </c:pt>
                <c:pt idx="3">
                  <c:v>-0.031202954860437074</c:v>
                </c:pt>
                <c:pt idx="4">
                  <c:v>-0.05628490117218349</c:v>
                </c:pt>
                <c:pt idx="5">
                  <c:v>0.034767195513902414</c:v>
                </c:pt>
                <c:pt idx="6">
                  <c:v>-0.0713674869413919</c:v>
                </c:pt>
                <c:pt idx="7">
                  <c:v>-0.0013530290749704452</c:v>
                </c:pt>
                <c:pt idx="8">
                  <c:v>5.551115123125783E-17</c:v>
                </c:pt>
                <c:pt idx="9">
                  <c:v>-0.019245086559221646</c:v>
                </c:pt>
                <c:pt idx="10">
                  <c:v>0.08502033836925701</c:v>
                </c:pt>
                <c:pt idx="11">
                  <c:v>0.014433094777589018</c:v>
                </c:pt>
                <c:pt idx="12">
                  <c:v>0.02502613433006451</c:v>
                </c:pt>
                <c:pt idx="13">
                  <c:v>-0.07620494454347276</c:v>
                </c:pt>
                <c:pt idx="14">
                  <c:v>0.0065789719502960115</c:v>
                </c:pt>
                <c:pt idx="15">
                  <c:v>-0.002922150620265924</c:v>
                </c:pt>
              </c:numCache>
            </c:numRef>
          </c:val>
        </c:ser>
        <c:ser>
          <c:idx val="73"/>
          <c:order val="66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sheet'!$L$128:$L$143</c:f>
              <c:numCache>
                <c:ptCount val="16"/>
                <c:pt idx="0">
                  <c:v>-0.9973981077871614</c:v>
                </c:pt>
                <c:pt idx="1">
                  <c:v>0.15600585336899267</c:v>
                </c:pt>
                <c:pt idx="2">
                  <c:v>-0.27687416238759477</c:v>
                </c:pt>
                <c:pt idx="3">
                  <c:v>-0.04525148104510328</c:v>
                </c:pt>
                <c:pt idx="4">
                  <c:v>-0.1497866856249797</c:v>
                </c:pt>
                <c:pt idx="5">
                  <c:v>0.025396688848017757</c:v>
                </c:pt>
                <c:pt idx="6">
                  <c:v>-0.02782653881965244</c:v>
                </c:pt>
                <c:pt idx="7">
                  <c:v>0.00037102234002637374</c:v>
                </c:pt>
                <c:pt idx="8">
                  <c:v>0</c:v>
                </c:pt>
                <c:pt idx="9">
                  <c:v>-0.029925886499882846</c:v>
                </c:pt>
                <c:pt idx="10">
                  <c:v>0.06427207564428677</c:v>
                </c:pt>
                <c:pt idx="11">
                  <c:v>-0.004738071331657347</c:v>
                </c:pt>
                <c:pt idx="12">
                  <c:v>0.0036268918152390812</c:v>
                </c:pt>
                <c:pt idx="13">
                  <c:v>-0.06941383821925129</c:v>
                </c:pt>
                <c:pt idx="14">
                  <c:v>-0.0013024274861559576</c:v>
                </c:pt>
                <c:pt idx="15">
                  <c:v>-0.005133515310576306</c:v>
                </c:pt>
              </c:numCache>
            </c:numRef>
          </c:val>
        </c:ser>
        <c:ser>
          <c:idx val="74"/>
          <c:order val="67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sheet'!$M$128:$M$143</c:f>
              <c:numCache>
                <c:ptCount val="16"/>
                <c:pt idx="0">
                  <c:v>-0.46664719574463287</c:v>
                </c:pt>
                <c:pt idx="1">
                  <c:v>0.14417565516028152</c:v>
                </c:pt>
                <c:pt idx="2">
                  <c:v>-0.407467512071779</c:v>
                </c:pt>
                <c:pt idx="3">
                  <c:v>-0.12428496527628013</c:v>
                </c:pt>
                <c:pt idx="4">
                  <c:v>-0.1140322181288635</c:v>
                </c:pt>
                <c:pt idx="5">
                  <c:v>-0.022723194755831008</c:v>
                </c:pt>
                <c:pt idx="6">
                  <c:v>-0.033358904546672785</c:v>
                </c:pt>
                <c:pt idx="7">
                  <c:v>-0.00748237239717757</c:v>
                </c:pt>
                <c:pt idx="8">
                  <c:v>5.551115123125783E-17</c:v>
                </c:pt>
                <c:pt idx="9">
                  <c:v>-0.031264098584331365</c:v>
                </c:pt>
                <c:pt idx="10">
                  <c:v>0.08993452587252801</c:v>
                </c:pt>
                <c:pt idx="11">
                  <c:v>-0.009396255309656421</c:v>
                </c:pt>
                <c:pt idx="12">
                  <c:v>0.00862350687327677</c:v>
                </c:pt>
                <c:pt idx="13">
                  <c:v>-0.061583348686308784</c:v>
                </c:pt>
                <c:pt idx="14">
                  <c:v>0.010925546374217533</c:v>
                </c:pt>
                <c:pt idx="15">
                  <c:v>-0.002895417415899916</c:v>
                </c:pt>
              </c:numCache>
            </c:numRef>
          </c:val>
        </c:ser>
        <c:ser>
          <c:idx val="75"/>
          <c:order val="68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sheet'!$N$128:$N$143</c:f>
              <c:numCache>
                <c:ptCount val="16"/>
                <c:pt idx="0">
                  <c:v>-1.172429060795566</c:v>
                </c:pt>
                <c:pt idx="1">
                  <c:v>0.20718578402782703</c:v>
                </c:pt>
                <c:pt idx="2">
                  <c:v>-0.4112410539508654</c:v>
                </c:pt>
                <c:pt idx="3">
                  <c:v>-0.07734271388055391</c:v>
                </c:pt>
                <c:pt idx="4">
                  <c:v>-0.13063054649205985</c:v>
                </c:pt>
                <c:pt idx="5">
                  <c:v>0.002060050804941224</c:v>
                </c:pt>
                <c:pt idx="6">
                  <c:v>-0.02326680070347905</c:v>
                </c:pt>
                <c:pt idx="7">
                  <c:v>-0.010953326806407551</c:v>
                </c:pt>
                <c:pt idx="8">
                  <c:v>2.7755575615628914E-17</c:v>
                </c:pt>
                <c:pt idx="9">
                  <c:v>-0.02899023779980399</c:v>
                </c:pt>
                <c:pt idx="10">
                  <c:v>0.0584058962172989</c:v>
                </c:pt>
                <c:pt idx="11">
                  <c:v>-0.00899434331669572</c:v>
                </c:pt>
                <c:pt idx="12">
                  <c:v>0.0025092256561933847</c:v>
                </c:pt>
                <c:pt idx="13">
                  <c:v>-0.07760774327435035</c:v>
                </c:pt>
                <c:pt idx="14">
                  <c:v>-0.018218052160930386</c:v>
                </c:pt>
                <c:pt idx="15">
                  <c:v>-0.007643973213414257</c:v>
                </c:pt>
              </c:numCache>
            </c:numRef>
          </c:val>
        </c:ser>
        <c:ser>
          <c:idx val="76"/>
          <c:order val="69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sheet'!$O$128:$O$143</c:f>
              <c:numCache>
                <c:ptCount val="16"/>
                <c:pt idx="0">
                  <c:v>-2.7458094148071477</c:v>
                </c:pt>
                <c:pt idx="1">
                  <c:v>-0.012262438397271572</c:v>
                </c:pt>
                <c:pt idx="2">
                  <c:v>-0.4262272378155332</c:v>
                </c:pt>
                <c:pt idx="3">
                  <c:v>0.05664236589661263</c:v>
                </c:pt>
                <c:pt idx="4">
                  <c:v>-0.22207201666455215</c:v>
                </c:pt>
                <c:pt idx="5">
                  <c:v>0.030462301699916434</c:v>
                </c:pt>
                <c:pt idx="6">
                  <c:v>-0.036263491044513874</c:v>
                </c:pt>
                <c:pt idx="7">
                  <c:v>-0.0036282541844162783</c:v>
                </c:pt>
                <c:pt idx="8">
                  <c:v>5.551115123125783E-17</c:v>
                </c:pt>
                <c:pt idx="9">
                  <c:v>-0.0236253768169095</c:v>
                </c:pt>
                <c:pt idx="10">
                  <c:v>0.04367660565476786</c:v>
                </c:pt>
                <c:pt idx="11">
                  <c:v>0.009716000725784959</c:v>
                </c:pt>
                <c:pt idx="12">
                  <c:v>0.006208367041262517</c:v>
                </c:pt>
                <c:pt idx="13">
                  <c:v>-0.0714555099877063</c:v>
                </c:pt>
                <c:pt idx="14">
                  <c:v>-0.00874880610292745</c:v>
                </c:pt>
                <c:pt idx="15">
                  <c:v>-0.00573254486246952</c:v>
                </c:pt>
              </c:numCache>
            </c:numRef>
          </c:val>
        </c:ser>
        <c:ser>
          <c:idx val="77"/>
          <c:order val="7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sheet'!$P$128:$P$143</c:f>
              <c:numCache>
                <c:ptCount val="16"/>
                <c:pt idx="0">
                  <c:v>-0.025469807036511527</c:v>
                </c:pt>
                <c:pt idx="1">
                  <c:v>0.17691154516235805</c:v>
                </c:pt>
                <c:pt idx="2">
                  <c:v>-0.7534424434563368</c:v>
                </c:pt>
                <c:pt idx="3">
                  <c:v>-0.037526176064086696</c:v>
                </c:pt>
                <c:pt idx="4">
                  <c:v>-0.22065293559907098</c:v>
                </c:pt>
                <c:pt idx="5">
                  <c:v>-0.015817787561755493</c:v>
                </c:pt>
                <c:pt idx="6">
                  <c:v>-0.10349068598023109</c:v>
                </c:pt>
                <c:pt idx="7">
                  <c:v>-0.01081719106859861</c:v>
                </c:pt>
                <c:pt idx="8">
                  <c:v>-5.551115123125783E-17</c:v>
                </c:pt>
                <c:pt idx="9">
                  <c:v>-0.03717605631952699</c:v>
                </c:pt>
                <c:pt idx="10">
                  <c:v>0.029917341408194145</c:v>
                </c:pt>
                <c:pt idx="11">
                  <c:v>0.010652973896276667</c:v>
                </c:pt>
                <c:pt idx="12">
                  <c:v>0.012637558523335667</c:v>
                </c:pt>
                <c:pt idx="13">
                  <c:v>-0.08638925978748344</c:v>
                </c:pt>
                <c:pt idx="14">
                  <c:v>0.01368764921519227</c:v>
                </c:pt>
                <c:pt idx="15">
                  <c:v>0.0007934384000854357</c:v>
                </c:pt>
              </c:numCache>
            </c:numRef>
          </c:val>
        </c:ser>
        <c:ser>
          <c:idx val="78"/>
          <c:order val="7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sheet'!$Q$128:$Q$143</c:f>
              <c:numCache>
                <c:ptCount val="16"/>
                <c:pt idx="0">
                  <c:v>0.7346918313443868</c:v>
                </c:pt>
                <c:pt idx="1">
                  <c:v>0.26092804352220794</c:v>
                </c:pt>
                <c:pt idx="2">
                  <c:v>-0.9052105790406431</c:v>
                </c:pt>
                <c:pt idx="3">
                  <c:v>-0.06600342234913124</c:v>
                </c:pt>
                <c:pt idx="4">
                  <c:v>-0.2386221434185497</c:v>
                </c:pt>
                <c:pt idx="5">
                  <c:v>-0.05162112279807433</c:v>
                </c:pt>
                <c:pt idx="6">
                  <c:v>-0.11885445655122368</c:v>
                </c:pt>
                <c:pt idx="7">
                  <c:v>-0.004183268612295669</c:v>
                </c:pt>
                <c:pt idx="8">
                  <c:v>-2.7755575615628914E-17</c:v>
                </c:pt>
                <c:pt idx="9">
                  <c:v>-0.03300319366317674</c:v>
                </c:pt>
                <c:pt idx="10">
                  <c:v>0.10719185773619538</c:v>
                </c:pt>
                <c:pt idx="11">
                  <c:v>0.003284866598896668</c:v>
                </c:pt>
                <c:pt idx="12">
                  <c:v>0.02250102124327042</c:v>
                </c:pt>
                <c:pt idx="13">
                  <c:v>-0.07945982609909019</c:v>
                </c:pt>
                <c:pt idx="14">
                  <c:v>0.017298728053601643</c:v>
                </c:pt>
                <c:pt idx="15">
                  <c:v>0.0029797258765973476</c:v>
                </c:pt>
              </c:numCache>
            </c:numRef>
          </c:val>
        </c:ser>
        <c:ser>
          <c:idx val="79"/>
          <c:order val="72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sheet'!$R$128:$R$143</c:f>
              <c:numCache>
                <c:ptCount val="16"/>
                <c:pt idx="0">
                  <c:v>-0.026981006113728556</c:v>
                </c:pt>
                <c:pt idx="1">
                  <c:v>-0.0015212484380681315</c:v>
                </c:pt>
                <c:pt idx="2">
                  <c:v>-0.4924252905619786</c:v>
                </c:pt>
                <c:pt idx="3">
                  <c:v>-0.020151899300568793</c:v>
                </c:pt>
                <c:pt idx="4">
                  <c:v>-0.152787785919062</c:v>
                </c:pt>
                <c:pt idx="5">
                  <c:v>-0.010893217590955418</c:v>
                </c:pt>
                <c:pt idx="6">
                  <c:v>-0.05569653639465089</c:v>
                </c:pt>
                <c:pt idx="7">
                  <c:v>-0.009237080369998957</c:v>
                </c:pt>
                <c:pt idx="8">
                  <c:v>0</c:v>
                </c:pt>
                <c:pt idx="9">
                  <c:v>-0.02580667254416416</c:v>
                </c:pt>
                <c:pt idx="10">
                  <c:v>0.11741973386481253</c:v>
                </c:pt>
                <c:pt idx="11">
                  <c:v>-0.0033345365484016305</c:v>
                </c:pt>
                <c:pt idx="12">
                  <c:v>0.011243794924376514</c:v>
                </c:pt>
                <c:pt idx="13">
                  <c:v>-0.11665307043931471</c:v>
                </c:pt>
                <c:pt idx="14">
                  <c:v>0.02291518867674633</c:v>
                </c:pt>
                <c:pt idx="15">
                  <c:v>0.0015279593124614514</c:v>
                </c:pt>
              </c:numCache>
            </c:numRef>
          </c:val>
        </c:ser>
        <c:ser>
          <c:idx val="80"/>
          <c:order val="73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sheet'!$S$128:$S$143</c:f>
              <c:numCache>
                <c:ptCount val="16"/>
                <c:pt idx="0">
                  <c:v>-0.9344347115686233</c:v>
                </c:pt>
                <c:pt idx="1">
                  <c:v>0.27478709889103636</c:v>
                </c:pt>
                <c:pt idx="2">
                  <c:v>-0.6413730823488825</c:v>
                </c:pt>
                <c:pt idx="3">
                  <c:v>-0.09792771374553355</c:v>
                </c:pt>
                <c:pt idx="4">
                  <c:v>-0.19297665695966548</c:v>
                </c:pt>
                <c:pt idx="5">
                  <c:v>0.025286089151954842</c:v>
                </c:pt>
                <c:pt idx="6">
                  <c:v>-0.041742826475550235</c:v>
                </c:pt>
                <c:pt idx="7">
                  <c:v>-0.05134328260479196</c:v>
                </c:pt>
                <c:pt idx="8">
                  <c:v>5.551115123125783E-17</c:v>
                </c:pt>
                <c:pt idx="9">
                  <c:v>-0.03532405831261297</c:v>
                </c:pt>
                <c:pt idx="10">
                  <c:v>0.10231641930110477</c:v>
                </c:pt>
                <c:pt idx="11">
                  <c:v>-0.04661890406294941</c:v>
                </c:pt>
                <c:pt idx="12">
                  <c:v>0.03014763035852474</c:v>
                </c:pt>
                <c:pt idx="13">
                  <c:v>-0.04214883630403011</c:v>
                </c:pt>
                <c:pt idx="14">
                  <c:v>0.0003857585470078487</c:v>
                </c:pt>
                <c:pt idx="15">
                  <c:v>0.011340618835062417</c:v>
                </c:pt>
              </c:numCache>
            </c:numRef>
          </c:val>
        </c:ser>
        <c:ser>
          <c:idx val="81"/>
          <c:order val="74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sheet'!$T$128:$T$143</c:f>
              <c:numCache>
                <c:ptCount val="16"/>
                <c:pt idx="0">
                  <c:v>-0.37304421810924887</c:v>
                </c:pt>
                <c:pt idx="1">
                  <c:v>0.5440844066012719</c:v>
                </c:pt>
                <c:pt idx="2">
                  <c:v>-0.4324913035068043</c:v>
                </c:pt>
                <c:pt idx="3">
                  <c:v>0.014475880396131645</c:v>
                </c:pt>
                <c:pt idx="4">
                  <c:v>-0.13541556609221903</c:v>
                </c:pt>
                <c:pt idx="5">
                  <c:v>0.02971840773637964</c:v>
                </c:pt>
                <c:pt idx="6">
                  <c:v>-0.06052635031175119</c:v>
                </c:pt>
                <c:pt idx="7">
                  <c:v>0.01138447394598674</c:v>
                </c:pt>
                <c:pt idx="8">
                  <c:v>0</c:v>
                </c:pt>
                <c:pt idx="9">
                  <c:v>-0.04013019758611751</c:v>
                </c:pt>
                <c:pt idx="10">
                  <c:v>0.1628434015739533</c:v>
                </c:pt>
                <c:pt idx="11">
                  <c:v>-0.0005022006634049919</c:v>
                </c:pt>
                <c:pt idx="12">
                  <c:v>-0.007418461071216874</c:v>
                </c:pt>
                <c:pt idx="13">
                  <c:v>-0.14095793643157634</c:v>
                </c:pt>
                <c:pt idx="14">
                  <c:v>-0.015432282006345166</c:v>
                </c:pt>
                <c:pt idx="15">
                  <c:v>0.01392589059094766</c:v>
                </c:pt>
              </c:numCache>
            </c:numRef>
          </c:val>
        </c:ser>
        <c:ser>
          <c:idx val="83"/>
          <c:order val="7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'Work sheet'!$A$68:$A$83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4115050"/>
        <c:axId val="38599995"/>
      </c:barChart>
      <c:catAx>
        <c:axId val="3411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599995"/>
        <c:crosses val="autoZero"/>
        <c:auto val="1"/>
        <c:lblOffset val="100"/>
        <c:noMultiLvlLbl val="0"/>
      </c:catAx>
      <c:valAx>
        <c:axId val="3859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Harmonics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4115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MBP2O2
 Cold mass - Avrg normal multipoles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625"/>
          <c:w val="0.88725"/>
          <c:h val="0.833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sheet'!$V$68:$V$83</c:f>
              <c:numCache>
                <c:ptCount val="16"/>
                <c:pt idx="0">
                  <c:v>6.550126323815508</c:v>
                </c:pt>
                <c:pt idx="1">
                  <c:v>9.313048296604991</c:v>
                </c:pt>
                <c:pt idx="2">
                  <c:v>0.04412496722524336</c:v>
                </c:pt>
                <c:pt idx="3">
                  <c:v>0.5944471173403262</c:v>
                </c:pt>
                <c:pt idx="4">
                  <c:v>0.03175536794583989</c:v>
                </c:pt>
                <c:pt idx="5">
                  <c:v>0.8419374596419161</c:v>
                </c:pt>
                <c:pt idx="6">
                  <c:v>-0.010209380738816309</c:v>
                </c:pt>
                <c:pt idx="7">
                  <c:v>0.21815829023040254</c:v>
                </c:pt>
                <c:pt idx="8">
                  <c:v>0.0265639236218883</c:v>
                </c:pt>
                <c:pt idx="9">
                  <c:v>0.6258777457269442</c:v>
                </c:pt>
                <c:pt idx="10">
                  <c:v>-0.0014945313014620796</c:v>
                </c:pt>
                <c:pt idx="11">
                  <c:v>0.5075971364359789</c:v>
                </c:pt>
                <c:pt idx="12">
                  <c:v>0.02991738384443643</c:v>
                </c:pt>
                <c:pt idx="13">
                  <c:v>0.3052245717758447</c:v>
                </c:pt>
                <c:pt idx="14">
                  <c:v>-0.040013782299713876</c:v>
                </c:pt>
                <c:pt idx="15">
                  <c:v>-0.5471513707183719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sheet'!$V$108:$V$123</c:f>
              <c:numCache>
                <c:ptCount val="16"/>
                <c:pt idx="0">
                  <c:v>-7.485735282691536</c:v>
                </c:pt>
                <c:pt idx="1">
                  <c:v>8.756825527892206</c:v>
                </c:pt>
                <c:pt idx="2">
                  <c:v>-0.08328272535006964</c:v>
                </c:pt>
                <c:pt idx="3">
                  <c:v>0.28403880056768255</c:v>
                </c:pt>
                <c:pt idx="4">
                  <c:v>0.02689448515790156</c:v>
                </c:pt>
                <c:pt idx="5">
                  <c:v>0.8377956491036296</c:v>
                </c:pt>
                <c:pt idx="6">
                  <c:v>0.0005483643521607933</c:v>
                </c:pt>
                <c:pt idx="7">
                  <c:v>0.21500874373899576</c:v>
                </c:pt>
                <c:pt idx="8">
                  <c:v>0.011249649608159914</c:v>
                </c:pt>
                <c:pt idx="9">
                  <c:v>0.6333954852481034</c:v>
                </c:pt>
                <c:pt idx="10">
                  <c:v>-0.007642540091898657</c:v>
                </c:pt>
                <c:pt idx="11">
                  <c:v>0.5163584026941302</c:v>
                </c:pt>
                <c:pt idx="12">
                  <c:v>0.017571098138550345</c:v>
                </c:pt>
                <c:pt idx="13">
                  <c:v>0.2966237252895396</c:v>
                </c:pt>
                <c:pt idx="14">
                  <c:v>-0.021343470649012822</c:v>
                </c:pt>
                <c:pt idx="15">
                  <c:v>-0.5538728475877288</c:v>
                </c:pt>
              </c:numCache>
            </c:numRef>
          </c:val>
        </c:ser>
        <c:axId val="20782430"/>
        <c:axId val="528241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sheet'!$K$48:$K$63</c:f>
              <c:numCache>
                <c:ptCount val="16"/>
                <c:pt idx="0">
                  <c:v>0.6400000000000001</c:v>
                </c:pt>
                <c:pt idx="1">
                  <c:v>4.35</c:v>
                </c:pt>
                <c:pt idx="2">
                  <c:v>1.69</c:v>
                </c:pt>
                <c:pt idx="3">
                  <c:v>1.26</c:v>
                </c:pt>
                <c:pt idx="4">
                  <c:v>0.26</c:v>
                </c:pt>
                <c:pt idx="5">
                  <c:v>0.98</c:v>
                </c:pt>
                <c:pt idx="6">
                  <c:v>0.12</c:v>
                </c:pt>
                <c:pt idx="7">
                  <c:v>0.34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sheet'!$I$48:$I$63</c:f>
              <c:numCache>
                <c:ptCount val="16"/>
                <c:pt idx="0">
                  <c:v>-3.44</c:v>
                </c:pt>
                <c:pt idx="1">
                  <c:v>-4.35</c:v>
                </c:pt>
                <c:pt idx="2">
                  <c:v>-1.25</c:v>
                </c:pt>
                <c:pt idx="3">
                  <c:v>-1.26</c:v>
                </c:pt>
                <c:pt idx="4">
                  <c:v>-0.28</c:v>
                </c:pt>
                <c:pt idx="5">
                  <c:v>-0.34</c:v>
                </c:pt>
                <c:pt idx="6">
                  <c:v>-0.12</c:v>
                </c:pt>
                <c:pt idx="7">
                  <c:v>-0.08000000000000002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sheet'!$J$48:$J$63</c:f>
              <c:numCache>
                <c:ptCount val="16"/>
                <c:pt idx="0">
                  <c:v>-1.4</c:v>
                </c:pt>
                <c:pt idx="1">
                  <c:v>0</c:v>
                </c:pt>
                <c:pt idx="2">
                  <c:v>0.22</c:v>
                </c:pt>
                <c:pt idx="3">
                  <c:v>0</c:v>
                </c:pt>
                <c:pt idx="4">
                  <c:v>-0.01</c:v>
                </c:pt>
                <c:pt idx="5">
                  <c:v>0.32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0.53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5655240"/>
        <c:axId val="50897161"/>
      </c:lineChart>
      <c:catAx>
        <c:axId val="2078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number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824143"/>
        <c:crosses val="autoZero"/>
        <c:auto val="1"/>
        <c:lblOffset val="100"/>
        <c:noMultiLvlLbl val="0"/>
      </c:catAx>
      <c:valAx>
        <c:axId val="5282414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20782430"/>
        <c:crossesAt val="1"/>
        <c:crossBetween val="between"/>
        <c:dispUnits/>
      </c:valAx>
      <c:catAx>
        <c:axId val="5655240"/>
        <c:scaling>
          <c:orientation val="minMax"/>
        </c:scaling>
        <c:axPos val="b"/>
        <c:delete val="1"/>
        <c:majorTickMark val="in"/>
        <c:minorTickMark val="none"/>
        <c:tickLblPos val="nextTo"/>
        <c:crossAx val="50897161"/>
        <c:crosses val="autoZero"/>
        <c:auto val="1"/>
        <c:lblOffset val="100"/>
        <c:noMultiLvlLbl val="0"/>
      </c:catAx>
      <c:valAx>
        <c:axId val="50897161"/>
        <c:scaling>
          <c:orientation val="minMax"/>
        </c:scaling>
        <c:axPos val="l"/>
        <c:delete val="1"/>
        <c:majorTickMark val="in"/>
        <c:minorTickMark val="none"/>
        <c:tickLblPos val="nextTo"/>
        <c:crossAx val="565524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MBP2O2
 Cold mass - Average skew multipoles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11"/>
          <c:w val="0.888"/>
          <c:h val="0.833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'Work sheet'!$A$27:$A$42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cat>
          <c:val>
            <c:numRef>
              <c:f>'Work sheet'!$V$88:$V$103</c:f>
              <c:numCache>
                <c:ptCount val="16"/>
                <c:pt idx="0">
                  <c:v>1.3395398251623294</c:v>
                </c:pt>
                <c:pt idx="1">
                  <c:v>0.17861624567475187</c:v>
                </c:pt>
                <c:pt idx="2">
                  <c:v>-0.2981982968155289</c:v>
                </c:pt>
                <c:pt idx="3">
                  <c:v>-0.13341941771296853</c:v>
                </c:pt>
                <c:pt idx="4">
                  <c:v>0.16934239520295816</c:v>
                </c:pt>
                <c:pt idx="5">
                  <c:v>-0.04217397761029851</c:v>
                </c:pt>
                <c:pt idx="6">
                  <c:v>0.015282930483870888</c:v>
                </c:pt>
                <c:pt idx="7">
                  <c:v>-0.040225519546239666</c:v>
                </c:pt>
                <c:pt idx="8">
                  <c:v>0.05757490457426581</c:v>
                </c:pt>
                <c:pt idx="9">
                  <c:v>-0.042605663971717576</c:v>
                </c:pt>
                <c:pt idx="10">
                  <c:v>0.16952944859311314</c:v>
                </c:pt>
                <c:pt idx="11">
                  <c:v>-0.04719239578630137</c:v>
                </c:pt>
                <c:pt idx="12">
                  <c:v>0.07025898432970054</c:v>
                </c:pt>
                <c:pt idx="13">
                  <c:v>-0.003833872574963444</c:v>
                </c:pt>
                <c:pt idx="14">
                  <c:v>-0.05567638248951832</c:v>
                </c:pt>
                <c:pt idx="15">
                  <c:v>0.0034509913025272095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 sheet'!$S$6:$S$21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'Work sheet'!$V$128:$V$143</c:f>
              <c:numCache>
                <c:ptCount val="16"/>
                <c:pt idx="0">
                  <c:v>-0.30273001214360906</c:v>
                </c:pt>
                <c:pt idx="1">
                  <c:v>0.4929420375654746</c:v>
                </c:pt>
                <c:pt idx="2">
                  <c:v>-0.4742702384535011</c:v>
                </c:pt>
                <c:pt idx="3">
                  <c:v>-0.06701311965929424</c:v>
                </c:pt>
                <c:pt idx="4">
                  <c:v>-0.0948635478253408</c:v>
                </c:pt>
                <c:pt idx="5">
                  <c:v>-0.05529266239447325</c:v>
                </c:pt>
                <c:pt idx="6">
                  <c:v>-0.041526430400958596</c:v>
                </c:pt>
                <c:pt idx="7">
                  <c:v>-0.018373265391230697</c:v>
                </c:pt>
                <c:pt idx="8">
                  <c:v>0.04719579665497901</c:v>
                </c:pt>
                <c:pt idx="9">
                  <c:v>-0.035285501020848285</c:v>
                </c:pt>
                <c:pt idx="10">
                  <c:v>0.12799527187072496</c:v>
                </c:pt>
                <c:pt idx="11">
                  <c:v>-0.012890984719165315</c:v>
                </c:pt>
                <c:pt idx="12">
                  <c:v>0.04083778530258439</c:v>
                </c:pt>
                <c:pt idx="13">
                  <c:v>-0.02940651140038575</c:v>
                </c:pt>
                <c:pt idx="14">
                  <c:v>-0.06916880900121966</c:v>
                </c:pt>
                <c:pt idx="15">
                  <c:v>-0.00014230965054495628</c:v>
                </c:pt>
              </c:numCache>
            </c:numRef>
          </c:val>
        </c:ser>
        <c:axId val="55421266"/>
        <c:axId val="290293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sheet'!$N$48:$N$63</c:f>
              <c:numCache>
                <c:ptCount val="16"/>
                <c:pt idx="0">
                  <c:v>5.1</c:v>
                </c:pt>
                <c:pt idx="1">
                  <c:v>1.37</c:v>
                </c:pt>
                <c:pt idx="2">
                  <c:v>1.47</c:v>
                </c:pt>
                <c:pt idx="3">
                  <c:v>1</c:v>
                </c:pt>
                <c:pt idx="4">
                  <c:v>0.42000000000000004</c:v>
                </c:pt>
                <c:pt idx="5">
                  <c:v>0.23</c:v>
                </c:pt>
                <c:pt idx="6">
                  <c:v>0.24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'Work sheet'!$L$48:$L$63</c:f>
              <c:numCache>
                <c:ptCount val="16"/>
                <c:pt idx="0">
                  <c:v>-5.1</c:v>
                </c:pt>
                <c:pt idx="1">
                  <c:v>-1.21</c:v>
                </c:pt>
                <c:pt idx="2">
                  <c:v>-1.47</c:v>
                </c:pt>
                <c:pt idx="3">
                  <c:v>-0.98</c:v>
                </c:pt>
                <c:pt idx="4">
                  <c:v>-0.42000000000000004</c:v>
                </c:pt>
                <c:pt idx="5">
                  <c:v>-0.19000000000000003</c:v>
                </c:pt>
                <c:pt idx="6">
                  <c:v>-0.24</c:v>
                </c:pt>
                <c:pt idx="7">
                  <c:v>-0.22000000000000003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'Work sheet'!$M$48:$M$63</c:f>
              <c:numCache>
                <c:ptCount val="16"/>
                <c:pt idx="0">
                  <c:v>0</c:v>
                </c:pt>
                <c:pt idx="1">
                  <c:v>0.08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0.02</c:v>
                </c:pt>
                <c:pt idx="6">
                  <c:v>0</c:v>
                </c:pt>
                <c:pt idx="7">
                  <c:v>-0.01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hiLowLines>
          <c:spPr>
            <a:ln w="12700">
              <a:solidFill/>
            </a:ln>
          </c:spPr>
        </c:hiLowLines>
        <c:axId val="59937532"/>
        <c:axId val="2566877"/>
      </c:lineChart>
      <c:catAx>
        <c:axId val="5542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029347"/>
        <c:crosses val="autoZero"/>
        <c:auto val="1"/>
        <c:lblOffset val="100"/>
        <c:noMultiLvlLbl val="0"/>
      </c:catAx>
      <c:valAx>
        <c:axId val="29029347"/>
        <c:scaling>
          <c:orientation val="minMax"/>
          <c:max val="4"/>
          <c:min val="-4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55421266"/>
        <c:crossesAt val="1"/>
        <c:crossBetween val="between"/>
        <c:dispUnits/>
      </c:valAx>
      <c:catAx>
        <c:axId val="59937532"/>
        <c:scaling>
          <c:orientation val="minMax"/>
        </c:scaling>
        <c:axPos val="b"/>
        <c:delete val="1"/>
        <c:majorTickMark val="in"/>
        <c:minorTickMark val="none"/>
        <c:tickLblPos val="nextTo"/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</c:scaling>
        <c:axPos val="l"/>
        <c:delete val="1"/>
        <c:majorTickMark val="in"/>
        <c:minorTickMark val="none"/>
        <c:tickLblPos val="nextTo"/>
        <c:crossAx val="5993753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855636"/>
        <c:axId val="39591861"/>
      </c:barChart>
      <c:catAx>
        <c:axId val="1185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91861"/>
        <c:crosses val="autoZero"/>
        <c:auto val="1"/>
        <c:lblOffset val="100"/>
        <c:noMultiLvlLbl val="0"/>
      </c:catAx>
      <c:valAx>
        <c:axId val="395918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855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MBP2O2 - Cold mass - Harmonics sigma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125"/>
          <c:w val="0.8015"/>
          <c:h val="0.815"/>
        </c:manualLayout>
      </c:layout>
      <c:scatterChart>
        <c:scatterStyle val="lineMarker"/>
        <c:varyColors val="0"/>
        <c:ser>
          <c:idx val="0"/>
          <c:order val="0"/>
          <c:tx>
            <c:v>d = 0.1 mm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sheet'!$B$48:$B$63</c:f>
              <c:numCache>
                <c:ptCount val="16"/>
                <c:pt idx="0">
                  <c:v>2.831365799785555</c:v>
                </c:pt>
                <c:pt idx="1">
                  <c:v>1.7206788694474822</c:v>
                </c:pt>
                <c:pt idx="2">
                  <c:v>1.0329731907290605</c:v>
                </c:pt>
                <c:pt idx="3">
                  <c:v>0.6125811885796193</c:v>
                </c:pt>
                <c:pt idx="4">
                  <c:v>0.3588588353501367</c:v>
                </c:pt>
                <c:pt idx="5">
                  <c:v>0.20766772808982645</c:v>
                </c:pt>
                <c:pt idx="6">
                  <c:v>0.11871340484644312</c:v>
                </c:pt>
                <c:pt idx="7">
                  <c:v>0.06703720394927364</c:v>
                </c:pt>
                <c:pt idx="8">
                  <c:v>0.03739533292320034</c:v>
                </c:pt>
                <c:pt idx="9">
                  <c:v>0.020606503025911577</c:v>
                </c:pt>
                <c:pt idx="10">
                  <c:v>0.011216996169766442</c:v>
                </c:pt>
                <c:pt idx="11">
                  <c:v>0.006031623535458944</c:v>
                </c:pt>
                <c:pt idx="12">
                  <c:v>0.0032038875436137954</c:v>
                </c:pt>
                <c:pt idx="13">
                  <c:v>0.001681146969051629</c:v>
                </c:pt>
                <c:pt idx="14">
                  <c:v>0.000871403863554749</c:v>
                </c:pt>
                <c:pt idx="15">
                  <c:v>0.00044618879680557424</c:v>
                </c:pt>
              </c:numCache>
            </c:numRef>
          </c:yVal>
          <c:smooth val="0"/>
        </c:ser>
        <c:ser>
          <c:idx val="1"/>
          <c:order val="1"/>
          <c:tx>
            <c:v>d = 0.025 mm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sheet'!$C$48:$C$63</c:f>
              <c:numCache>
                <c:ptCount val="16"/>
                <c:pt idx="0">
                  <c:v>0.7078414499463888</c:v>
                </c:pt>
                <c:pt idx="1">
                  <c:v>0.43016971736187054</c:v>
                </c:pt>
                <c:pt idx="2">
                  <c:v>0.2582432976822651</c:v>
                </c:pt>
                <c:pt idx="3">
                  <c:v>0.15314529714490482</c:v>
                </c:pt>
                <c:pt idx="4">
                  <c:v>0.08971470883753417</c:v>
                </c:pt>
                <c:pt idx="5">
                  <c:v>0.05191693202245661</c:v>
                </c:pt>
                <c:pt idx="6">
                  <c:v>0.02967835121161078</c:v>
                </c:pt>
                <c:pt idx="7">
                  <c:v>0.01675930098731841</c:v>
                </c:pt>
                <c:pt idx="8">
                  <c:v>0.009348833230800085</c:v>
                </c:pt>
                <c:pt idx="9">
                  <c:v>0.005151625756477894</c:v>
                </c:pt>
                <c:pt idx="10">
                  <c:v>0.0028042490424416105</c:v>
                </c:pt>
                <c:pt idx="11">
                  <c:v>0.001507905883864736</c:v>
                </c:pt>
                <c:pt idx="12">
                  <c:v>0.0008009718859034488</c:v>
                </c:pt>
                <c:pt idx="13">
                  <c:v>0.00042028674226290725</c:v>
                </c:pt>
                <c:pt idx="14">
                  <c:v>0.00021785096588868724</c:v>
                </c:pt>
                <c:pt idx="15">
                  <c:v>0.00011154719920139356</c:v>
                </c:pt>
              </c:numCache>
            </c:numRef>
          </c:yVal>
          <c:smooth val="0"/>
        </c:ser>
        <c:ser>
          <c:idx val="2"/>
          <c:order val="2"/>
          <c:tx>
            <c:v>d = 0.006 mm</c:v>
          </c:tx>
          <c:spPr>
            <a:ln w="3175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'Work sheet'!$A$48:$A$63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sheet'!$D$48:$D$63</c:f>
              <c:numCache>
                <c:ptCount val="16"/>
                <c:pt idx="0">
                  <c:v>0.1698819479871333</c:v>
                </c:pt>
                <c:pt idx="1">
                  <c:v>0.10324073216684893</c:v>
                </c:pt>
                <c:pt idx="2">
                  <c:v>0.06197839144374362</c:v>
                </c:pt>
                <c:pt idx="3">
                  <c:v>0.03675487131477716</c:v>
                </c:pt>
                <c:pt idx="4">
                  <c:v>0.0215315301210082</c:v>
                </c:pt>
                <c:pt idx="5">
                  <c:v>0.012460063685389586</c:v>
                </c:pt>
                <c:pt idx="6">
                  <c:v>0.0071228042907865875</c:v>
                </c:pt>
                <c:pt idx="7">
                  <c:v>0.004022232236956418</c:v>
                </c:pt>
                <c:pt idx="8">
                  <c:v>0.00224371997539202</c:v>
                </c:pt>
                <c:pt idx="9">
                  <c:v>0.0012363901815546946</c:v>
                </c:pt>
                <c:pt idx="10">
                  <c:v>0.0006730197701859866</c:v>
                </c:pt>
                <c:pt idx="11">
                  <c:v>0.0003618974121275366</c:v>
                </c:pt>
                <c:pt idx="12">
                  <c:v>0.00019223325261682773</c:v>
                </c:pt>
                <c:pt idx="13">
                  <c:v>0.00010086881814309774</c:v>
                </c:pt>
                <c:pt idx="14">
                  <c:v>5.2284231813284933E-05</c:v>
                </c:pt>
                <c:pt idx="15">
                  <c:v>2.677132780833445E-05</c:v>
                </c:pt>
              </c:numCache>
            </c:numRef>
          </c:yVal>
          <c:smooth val="0"/>
        </c:ser>
        <c:ser>
          <c:idx val="3"/>
          <c:order val="3"/>
          <c:tx>
            <c:v>Ap. 1 -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sheet'!$E$6:$E$21</c:f>
              <c:numCache>
                <c:ptCount val="16"/>
                <c:pt idx="0">
                  <c:v>1.3648341549106093</c:v>
                </c:pt>
                <c:pt idx="1">
                  <c:v>0.8000131570406231</c:v>
                </c:pt>
                <c:pt idx="2">
                  <c:v>0.19912807978566205</c:v>
                </c:pt>
                <c:pt idx="3">
                  <c:v>0.22007905880910783</c:v>
                </c:pt>
                <c:pt idx="4">
                  <c:v>0.07084901244033977</c:v>
                </c:pt>
                <c:pt idx="5">
                  <c:v>0.054828554454830564</c:v>
                </c:pt>
                <c:pt idx="6">
                  <c:v>0.023835549957719804</c:v>
                </c:pt>
                <c:pt idx="7">
                  <c:v>0.04085821820882639</c:v>
                </c:pt>
                <c:pt idx="8">
                  <c:v>1.2792228358884295E-17</c:v>
                </c:pt>
                <c:pt idx="9">
                  <c:v>0.005199636550368788</c:v>
                </c:pt>
                <c:pt idx="10">
                  <c:v>0.002738659361906017</c:v>
                </c:pt>
                <c:pt idx="11">
                  <c:v>0.0028814887393208816</c:v>
                </c:pt>
                <c:pt idx="12">
                  <c:v>0.0014883670793980378</c:v>
                </c:pt>
                <c:pt idx="13">
                  <c:v>0.0027416684269487776</c:v>
                </c:pt>
                <c:pt idx="14">
                  <c:v>0.0014264582958676258</c:v>
                </c:pt>
                <c:pt idx="15">
                  <c:v>0.0005500635255651377</c:v>
                </c:pt>
              </c:numCache>
            </c:numRef>
          </c:yVal>
          <c:smooth val="0"/>
        </c:ser>
        <c:ser>
          <c:idx val="4"/>
          <c:order val="4"/>
          <c:tx>
            <c:v>Ap. 1 -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sheet'!$I$6:$I$21</c:f>
              <c:numCache>
                <c:ptCount val="16"/>
                <c:pt idx="0">
                  <c:v>1.044391053386895</c:v>
                </c:pt>
                <c:pt idx="1">
                  <c:v>0.2944960901482497</c:v>
                </c:pt>
                <c:pt idx="2">
                  <c:v>0.35448949433499005</c:v>
                </c:pt>
                <c:pt idx="3">
                  <c:v>0.15405591596626364</c:v>
                </c:pt>
                <c:pt idx="4">
                  <c:v>0.08143343386193566</c:v>
                </c:pt>
                <c:pt idx="5">
                  <c:v>0.05265339857275901</c:v>
                </c:pt>
                <c:pt idx="6">
                  <c:v>0.031755701254632035</c:v>
                </c:pt>
                <c:pt idx="7">
                  <c:v>0.0191349599647652</c:v>
                </c:pt>
                <c:pt idx="8">
                  <c:v>3.465362845826979E-17</c:v>
                </c:pt>
                <c:pt idx="9">
                  <c:v>0.006775484232116473</c:v>
                </c:pt>
                <c:pt idx="10">
                  <c:v>0.0030226581951788996</c:v>
                </c:pt>
                <c:pt idx="11">
                  <c:v>0.0024128400713284044</c:v>
                </c:pt>
                <c:pt idx="12">
                  <c:v>0.0014241254266477692</c:v>
                </c:pt>
                <c:pt idx="13">
                  <c:v>0.0028652028043972084</c:v>
                </c:pt>
                <c:pt idx="14">
                  <c:v>0.0012042813706337663</c:v>
                </c:pt>
                <c:pt idx="15">
                  <c:v>0.0009527031512926007</c:v>
                </c:pt>
              </c:numCache>
            </c:numRef>
          </c:yVal>
          <c:smooth val="0"/>
        </c:ser>
        <c:ser>
          <c:idx val="5"/>
          <c:order val="5"/>
          <c:tx>
            <c:v>Ap. 2 - normal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sheet'!$M$6:$M$21</c:f>
              <c:numCache>
                <c:ptCount val="16"/>
                <c:pt idx="0">
                  <c:v>1.2752663976223082</c:v>
                </c:pt>
                <c:pt idx="1">
                  <c:v>0.6452871470707934</c:v>
                </c:pt>
                <c:pt idx="2">
                  <c:v>0.14798265607073055</c:v>
                </c:pt>
                <c:pt idx="3">
                  <c:v>0.09529602295823815</c:v>
                </c:pt>
                <c:pt idx="4">
                  <c:v>0.05974740502345396</c:v>
                </c:pt>
                <c:pt idx="5">
                  <c:v>0.032349475222340406</c:v>
                </c:pt>
                <c:pt idx="6">
                  <c:v>0.012836918533621433</c:v>
                </c:pt>
                <c:pt idx="7">
                  <c:v>0.021392806442702743</c:v>
                </c:pt>
                <c:pt idx="8">
                  <c:v>6.584754564263242E-18</c:v>
                </c:pt>
                <c:pt idx="9">
                  <c:v>0.004809533366494872</c:v>
                </c:pt>
                <c:pt idx="10">
                  <c:v>0.002322032606538907</c:v>
                </c:pt>
                <c:pt idx="11">
                  <c:v>0.0016234532750830845</c:v>
                </c:pt>
                <c:pt idx="12">
                  <c:v>0.0018425624655978618</c:v>
                </c:pt>
                <c:pt idx="13">
                  <c:v>0.0018940997614633709</c:v>
                </c:pt>
                <c:pt idx="14">
                  <c:v>0.0010135395159763996</c:v>
                </c:pt>
                <c:pt idx="15">
                  <c:v>0.000401494483047928</c:v>
                </c:pt>
              </c:numCache>
            </c:numRef>
          </c:yVal>
          <c:smooth val="0"/>
        </c:ser>
        <c:ser>
          <c:idx val="6"/>
          <c:order val="6"/>
          <c:tx>
            <c:v>Ap. 2 - skew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'Work sheet'!$A$6:$A$21</c:f>
              <c:num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xVal>
          <c:yVal>
            <c:numRef>
              <c:f>'Work sheet'!$Q$6:$Q$21</c:f>
              <c:numCache>
                <c:ptCount val="16"/>
                <c:pt idx="0">
                  <c:v>0.9615694922473643</c:v>
                </c:pt>
                <c:pt idx="1">
                  <c:v>0.17092712295015394</c:v>
                </c:pt>
                <c:pt idx="2">
                  <c:v>0.224652329536649</c:v>
                </c:pt>
                <c:pt idx="3">
                  <c:v>0.06293890293215919</c:v>
                </c:pt>
                <c:pt idx="4">
                  <c:v>0.07096056639066878</c:v>
                </c:pt>
                <c:pt idx="5">
                  <c:v>0.03919277102707309</c:v>
                </c:pt>
                <c:pt idx="6">
                  <c:v>0.026581763574122494</c:v>
                </c:pt>
                <c:pt idx="7">
                  <c:v>0.014686850854107564</c:v>
                </c:pt>
                <c:pt idx="8">
                  <c:v>3.432515063299903E-17</c:v>
                </c:pt>
                <c:pt idx="9">
                  <c:v>0.0070004884970582965</c:v>
                </c:pt>
                <c:pt idx="10">
                  <c:v>0.003114071275431404</c:v>
                </c:pt>
                <c:pt idx="11">
                  <c:v>0.0015851511625772734</c:v>
                </c:pt>
                <c:pt idx="12">
                  <c:v>0.0014391138657635113</c:v>
                </c:pt>
                <c:pt idx="13">
                  <c:v>0.0023052384360584106</c:v>
                </c:pt>
                <c:pt idx="14">
                  <c:v>0.001246945827893036</c:v>
                </c:pt>
                <c:pt idx="15">
                  <c:v>0.0006739538248901486</c:v>
                </c:pt>
              </c:numCache>
            </c:numRef>
          </c:yVal>
          <c:smooth val="0"/>
        </c:ser>
        <c:axId val="23101894"/>
        <c:axId val="6590455"/>
      </c:scatterChart>
      <c:valAx>
        <c:axId val="23101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Harmonic order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590455"/>
        <c:crossesAt val="0.001"/>
        <c:crossBetween val="midCat"/>
        <c:dispUnits/>
      </c:valAx>
      <c:valAx>
        <c:axId val="6590455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Sigma (10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-4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31018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20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MBP2O2 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2125"/>
          <c:w val="0.712"/>
          <c:h val="0.77025"/>
        </c:manualLayout>
      </c:layout>
      <c:lineChart>
        <c:grouping val="standard"/>
        <c:varyColors val="0"/>
        <c:ser>
          <c:idx val="0"/>
          <c:order val="0"/>
          <c:tx>
            <c:v>Aperture 2 -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Data'!$Y$39:$AR$39</c:f>
              <c:numCache>
                <c:ptCount val="20"/>
                <c:pt idx="0">
                  <c:v>-0.001282023250542148</c:v>
                </c:pt>
                <c:pt idx="1">
                  <c:v>-0.1557461263743113</c:v>
                </c:pt>
                <c:pt idx="2">
                  <c:v>-0.09242832268187252</c:v>
                </c:pt>
                <c:pt idx="3">
                  <c:v>-0.1075906460312741</c:v>
                </c:pt>
                <c:pt idx="4">
                  <c:v>-0.05853724964400302</c:v>
                </c:pt>
                <c:pt idx="5">
                  <c:v>-0.09959209334657217</c:v>
                </c:pt>
                <c:pt idx="6">
                  <c:v>-0.08650647209607899</c:v>
                </c:pt>
                <c:pt idx="7">
                  <c:v>-0.23455511513410782</c:v>
                </c:pt>
                <c:pt idx="8">
                  <c:v>-0.2062529319670114</c:v>
                </c:pt>
                <c:pt idx="9">
                  <c:v>-0.0690940177094774</c:v>
                </c:pt>
                <c:pt idx="10">
                  <c:v>-0.05150329060429644</c:v>
                </c:pt>
                <c:pt idx="11">
                  <c:v>0.012416096417028226</c:v>
                </c:pt>
                <c:pt idx="12">
                  <c:v>-0.07868280093827362</c:v>
                </c:pt>
                <c:pt idx="13">
                  <c:v>-0.04901020386777783</c:v>
                </c:pt>
                <c:pt idx="14">
                  <c:v>-0.11993869366161988</c:v>
                </c:pt>
                <c:pt idx="15">
                  <c:v>-0.10577802255556992</c:v>
                </c:pt>
                <c:pt idx="16">
                  <c:v>-0.2137342226098745</c:v>
                </c:pt>
                <c:pt idx="17">
                  <c:v>0.06379171789110887</c:v>
                </c:pt>
                <c:pt idx="18">
                  <c:v>-0.32431897191251957</c:v>
                </c:pt>
                <c:pt idx="19">
                  <c:v>-0.06367422885447004</c:v>
                </c:pt>
              </c:numCache>
            </c:numRef>
          </c:val>
          <c:smooth val="0"/>
        </c:ser>
        <c:ser>
          <c:idx val="1"/>
          <c:order val="1"/>
          <c:tx>
            <c:v>Aperture 2 -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'Summary Data'!$Y$40:$AR$40</c:f>
              <c:numCache>
                <c:ptCount val="20"/>
                <c:pt idx="0">
                  <c:v>0.3667043255951867</c:v>
                </c:pt>
                <c:pt idx="1">
                  <c:v>0.6943290407497932</c:v>
                </c:pt>
                <c:pt idx="2">
                  <c:v>0.5895682847877534</c:v>
                </c:pt>
                <c:pt idx="3">
                  <c:v>0.5404881628014789</c:v>
                </c:pt>
                <c:pt idx="4">
                  <c:v>0.5603776151744507</c:v>
                </c:pt>
                <c:pt idx="5">
                  <c:v>0.5377583022812487</c:v>
                </c:pt>
                <c:pt idx="6">
                  <c:v>0.5261753277998303</c:v>
                </c:pt>
                <c:pt idx="7">
                  <c:v>0.6145949134101435</c:v>
                </c:pt>
                <c:pt idx="8">
                  <c:v>0.39959064327704136</c:v>
                </c:pt>
                <c:pt idx="9">
                  <c:v>0.5647302651409234</c:v>
                </c:pt>
                <c:pt idx="10">
                  <c:v>0.5215544378961627</c:v>
                </c:pt>
                <c:pt idx="11">
                  <c:v>0.5533904901137285</c:v>
                </c:pt>
                <c:pt idx="12">
                  <c:v>0.5498361703596625</c:v>
                </c:pt>
                <c:pt idx="13">
                  <c:v>0.4733468939353192</c:v>
                </c:pt>
                <c:pt idx="14">
                  <c:v>0.48315181614848307</c:v>
                </c:pt>
                <c:pt idx="15">
                  <c:v>0.46880312089667825</c:v>
                </c:pt>
                <c:pt idx="16">
                  <c:v>0.6516229282630787</c:v>
                </c:pt>
                <c:pt idx="17">
                  <c:v>0.44071859444037537</c:v>
                </c:pt>
                <c:pt idx="18">
                  <c:v>0.6497293254614983</c:v>
                </c:pt>
                <c:pt idx="19">
                  <c:v>0.11101329584621832</c:v>
                </c:pt>
              </c:numCache>
            </c:numRef>
          </c:val>
          <c:smooth val="0"/>
        </c:ser>
        <c:axId val="39712442"/>
        <c:axId val="21867659"/>
      </c:lineChart>
      <c:catAx>
        <c:axId val="3971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39712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5"/>
          <c:y val="0.42875"/>
          <c:w val="0.382"/>
          <c:h val="0.118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MBP2O2 Cold mass - Magnetic centre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11925"/>
          <c:w val="0.7145"/>
          <c:h val="0.78275"/>
        </c:manualLayout>
      </c:layout>
      <c:lineChart>
        <c:grouping val="standard"/>
        <c:varyColors val="0"/>
        <c:ser>
          <c:idx val="0"/>
          <c:order val="0"/>
          <c:tx>
            <c:v>Aperture 1 - dx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Data'!$B$39:$U$39</c:f>
              <c:numCache>
                <c:ptCount val="20"/>
                <c:pt idx="0">
                  <c:v>-0.15423716616381986</c:v>
                </c:pt>
                <c:pt idx="1">
                  <c:v>-0.40860471305385415</c:v>
                </c:pt>
                <c:pt idx="2">
                  <c:v>-0.26986814780228346</c:v>
                </c:pt>
                <c:pt idx="3">
                  <c:v>-0.24047837562306643</c:v>
                </c:pt>
                <c:pt idx="4">
                  <c:v>-0.14292312779230495</c:v>
                </c:pt>
                <c:pt idx="5">
                  <c:v>-0.16376009258147256</c:v>
                </c:pt>
                <c:pt idx="6">
                  <c:v>-0.16914127249507138</c:v>
                </c:pt>
                <c:pt idx="7">
                  <c:v>-0.21452830151873514</c:v>
                </c:pt>
                <c:pt idx="8">
                  <c:v>-0.2085404432360231</c:v>
                </c:pt>
                <c:pt idx="9">
                  <c:v>-0.13034745276804663</c:v>
                </c:pt>
                <c:pt idx="10">
                  <c:v>-0.20140549856546824</c:v>
                </c:pt>
                <c:pt idx="11">
                  <c:v>-0.2213094126615585</c:v>
                </c:pt>
                <c:pt idx="12">
                  <c:v>-0.27305555430542233</c:v>
                </c:pt>
                <c:pt idx="13">
                  <c:v>-0.19712009912736547</c:v>
                </c:pt>
                <c:pt idx="14">
                  <c:v>-0.27197564993941603</c:v>
                </c:pt>
                <c:pt idx="15">
                  <c:v>-0.30765431598876486</c:v>
                </c:pt>
                <c:pt idx="16">
                  <c:v>-0.44597134099708546</c:v>
                </c:pt>
                <c:pt idx="17">
                  <c:v>-0.146225406845494</c:v>
                </c:pt>
                <c:pt idx="18">
                  <c:v>-0.3770553866802026</c:v>
                </c:pt>
                <c:pt idx="19">
                  <c:v>-0.07330435415898014</c:v>
                </c:pt>
              </c:numCache>
            </c:numRef>
          </c:val>
          <c:smooth val="0"/>
        </c:ser>
        <c:ser>
          <c:idx val="1"/>
          <c:order val="1"/>
          <c:tx>
            <c:v>Aperture 1 - dy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'Summary Data'!$B$40:$U$40</c:f>
              <c:numCache>
                <c:ptCount val="20"/>
                <c:pt idx="0">
                  <c:v>0.3836801601886892</c:v>
                </c:pt>
                <c:pt idx="1">
                  <c:v>0.6347080856648931</c:v>
                </c:pt>
                <c:pt idx="2">
                  <c:v>0.6192997870323841</c:v>
                </c:pt>
                <c:pt idx="3">
                  <c:v>0.49878438041378953</c:v>
                </c:pt>
                <c:pt idx="4">
                  <c:v>0.6108787723401091</c:v>
                </c:pt>
                <c:pt idx="5">
                  <c:v>0.599578823483055</c:v>
                </c:pt>
                <c:pt idx="6">
                  <c:v>0.6055216106564079</c:v>
                </c:pt>
                <c:pt idx="7">
                  <c:v>0.6603787437138329</c:v>
                </c:pt>
                <c:pt idx="8">
                  <c:v>0.5632069181453068</c:v>
                </c:pt>
                <c:pt idx="9">
                  <c:v>0.5439334784933599</c:v>
                </c:pt>
                <c:pt idx="10">
                  <c:v>0.6700853156480797</c:v>
                </c:pt>
                <c:pt idx="11">
                  <c:v>0.7037877167317479</c:v>
                </c:pt>
                <c:pt idx="12">
                  <c:v>0.6811154985092646</c:v>
                </c:pt>
                <c:pt idx="13">
                  <c:v>0.6857511953555847</c:v>
                </c:pt>
                <c:pt idx="14">
                  <c:v>0.5221077067819336</c:v>
                </c:pt>
                <c:pt idx="15">
                  <c:v>0.6980727660575491</c:v>
                </c:pt>
                <c:pt idx="16">
                  <c:v>0.6681506042444538</c:v>
                </c:pt>
                <c:pt idx="17">
                  <c:v>0.6493672491529655</c:v>
                </c:pt>
                <c:pt idx="18">
                  <c:v>0.666670017991999</c:v>
                </c:pt>
                <c:pt idx="19">
                  <c:v>0.2859625824696218</c:v>
                </c:pt>
              </c:numCache>
            </c:numRef>
          </c:val>
          <c:smooth val="0"/>
        </c:ser>
        <c:axId val="62591204"/>
        <c:axId val="26449925"/>
      </c:lineChart>
      <c:catAx>
        <c:axId val="6259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Positions along the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Centre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>
                <a:latin typeface="Arial"/>
                <a:ea typeface="Arial"/>
                <a:cs typeface="Arial"/>
              </a:defRPr>
            </a:pPr>
          </a:p>
        </c:txPr>
        <c:crossAx val="62591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5"/>
          <c:y val="0.4025"/>
          <c:w val="0.45075"/>
          <c:h val="0.1105"/>
        </c:manualLayout>
      </c:layout>
      <c:overlay val="0"/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409" verticalDpi="409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409" verticalDpi="409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409" verticalDpi="409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0.2915</cdr:x>
      <cdr:y>0.28325</cdr:y>
    </cdr:from>
    <cdr:to>
      <cdr:x>0.311</cdr:x>
      <cdr:y>0.302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14859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0.2895</cdr:x>
      <cdr:y>0.28325</cdr:y>
    </cdr:from>
    <cdr:to>
      <cdr:x>0.3105</cdr:x>
      <cdr:y>0.302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14859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</cdr:x>
      <cdr:y>0.2785</cdr:y>
    </cdr:from>
    <cdr:to>
      <cdr:x>0.193</cdr:x>
      <cdr:y>0.295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63830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0.04525</cdr:y>
    </cdr:from>
    <cdr:to>
      <cdr:x>0.99875</cdr:x>
      <cdr:y>0.9375</cdr:y>
    </cdr:to>
    <cdr:graphicFrame>
      <cdr:nvGraphicFramePr>
        <cdr:cNvPr id="2" name="Chart 2"/>
        <cdr:cNvGraphicFramePr/>
      </cdr:nvGraphicFramePr>
      <cdr:xfrm>
        <a:off x="4676775" y="266700"/>
        <a:ext cx="5019675" cy="52578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0.001</cdr:x>
      <cdr:y>0.04525</cdr:y>
    </cdr:from>
    <cdr:to>
      <cdr:x>0.482</cdr:x>
      <cdr:y>0.9375</cdr:y>
    </cdr:to>
    <cdr:graphicFrame>
      <cdr:nvGraphicFramePr>
        <cdr:cNvPr id="3" name="Chart 3"/>
        <cdr:cNvGraphicFramePr/>
      </cdr:nvGraphicFramePr>
      <cdr:xfrm>
        <a:off x="9525" y="266700"/>
        <a:ext cx="4676775" cy="52578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95975"/>
    <xdr:graphicFrame>
      <xdr:nvGraphicFramePr>
        <xdr:cNvPr id="1" name="Shape 1025"/>
        <xdr:cNvGraphicFramePr/>
      </xdr:nvGraphicFramePr>
      <xdr:xfrm>
        <a:off x="0" y="0"/>
        <a:ext cx="97155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0.8425</cdr:x>
      <cdr:y>0.1925</cdr:y>
    </cdr:from>
    <cdr:to>
      <cdr:x>0.90475</cdr:x>
      <cdr:y>0.29275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1095375"/>
          <a:ext cx="5810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Skew: </a:t>
          </a:r>
        </a:p>
      </cdr:txBody>
    </cdr:sp>
  </cdr:relSizeAnchor>
  <cdr:relSizeAnchor xmlns:cdr="http://schemas.openxmlformats.org/drawingml/2006/chartDrawing">
    <cdr:from>
      <cdr:x>0.902</cdr:x>
      <cdr:y>0.20175</cdr:y>
    </cdr:from>
    <cdr:to>
      <cdr:x>0.93375</cdr:x>
      <cdr:y>0.2155</cdr:y>
    </cdr:to>
    <cdr:sp>
      <cdr:nvSpPr>
        <cdr:cNvPr id="2" name="Rectangle 2"/>
        <cdr:cNvSpPr>
          <a:spLocks/>
        </cdr:cNvSpPr>
      </cdr:nvSpPr>
      <cdr:spPr>
        <a:xfrm>
          <a:off x="8391525" y="1152525"/>
          <a:ext cx="29527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0.24525</cdr:y>
    </cdr:from>
    <cdr:to>
      <cdr:x>0.93375</cdr:x>
      <cdr:y>0.25975</cdr:y>
    </cdr:to>
    <cdr:sp>
      <cdr:nvSpPr>
        <cdr:cNvPr id="3" name="Rectangle 3"/>
        <cdr:cNvSpPr>
          <a:spLocks/>
        </cdr:cNvSpPr>
      </cdr:nvSpPr>
      <cdr:spPr>
        <a:xfrm>
          <a:off x="8391525" y="1400175"/>
          <a:ext cx="295275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0.65775</cdr:x>
      <cdr:y>0.13825</cdr:y>
    </cdr:from>
    <cdr:to>
      <cdr:x>0.6585</cdr:x>
      <cdr:y>0.89925</cdr:y>
    </cdr:to>
    <cdr:sp>
      <cdr:nvSpPr>
        <cdr:cNvPr id="4" name="Line 4"/>
        <cdr:cNvSpPr>
          <a:spLocks/>
        </cdr:cNvSpPr>
      </cdr:nvSpPr>
      <cdr:spPr>
        <a:xfrm flipH="1">
          <a:off x="6115050" y="781050"/>
          <a:ext cx="9525" cy="43529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0.662</cdr:x>
      <cdr:y>0.19025</cdr:y>
    </cdr:from>
    <cdr:to>
      <cdr:x>0.71475</cdr:x>
      <cdr:y>0.256</cdr:y>
    </cdr:to>
    <cdr:sp>
      <cdr:nvSpPr>
        <cdr:cNvPr id="5" name="TextBox 5"/>
        <cdr:cNvSpPr txBox="1">
          <a:spLocks noChangeArrowheads="1"/>
        </cdr:cNvSpPr>
      </cdr:nvSpPr>
      <cdr:spPr>
        <a:xfrm>
          <a:off x="6153150" y="1085850"/>
          <a:ext cx="4953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0.13925</cdr:y>
    </cdr:from>
    <cdr:to>
      <cdr:x>0.598</cdr:x>
      <cdr:y>0.92125</cdr:y>
    </cdr:to>
    <cdr:sp>
      <cdr:nvSpPr>
        <cdr:cNvPr id="1" name="Line 1"/>
        <cdr:cNvSpPr>
          <a:spLocks/>
        </cdr:cNvSpPr>
      </cdr:nvSpPr>
      <cdr:spPr>
        <a:xfrm flipH="1" flipV="1">
          <a:off x="2705100" y="790575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</cdr:x>
      <cdr:y>0.14975</cdr:y>
    </cdr:from>
    <cdr:to>
      <cdr:x>0.72275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09875" y="847725"/>
          <a:ext cx="466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25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0.1375</cdr:y>
    </cdr:from>
    <cdr:to>
      <cdr:x>0.6055</cdr:x>
      <cdr:y>0.9185</cdr:y>
    </cdr:to>
    <cdr:sp>
      <cdr:nvSpPr>
        <cdr:cNvPr id="1" name="Line 1"/>
        <cdr:cNvSpPr>
          <a:spLocks/>
        </cdr:cNvSpPr>
      </cdr:nvSpPr>
      <cdr:spPr>
        <a:xfrm flipH="1" flipV="1">
          <a:off x="2771775" y="781050"/>
          <a:ext cx="0" cy="446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0.15475</cdr:y>
    </cdr:from>
    <cdr:to>
      <cdr:x>0.7255</cdr:x>
      <cdr:y>0.2155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0" y="87630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750" b="1" i="0" u="none" baseline="0">
              <a:latin typeface="Arial"/>
              <a:ea typeface="Arial"/>
              <a:cs typeface="Arial"/>
            </a:rPr>
            <a:t>*10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0.495</cdr:x>
      <cdr:y>1</cdr:y>
    </cdr:to>
    <cdr:graphicFrame>
      <cdr:nvGraphicFramePr>
        <cdr:cNvPr id="1" name="Chart 3"/>
        <cdr:cNvGraphicFramePr/>
      </cdr:nvGraphicFramePr>
      <cdr:xfrm>
        <a:off x="76200" y="0"/>
        <a:ext cx="4533900" cy="571500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0.50675</cdr:x>
      <cdr:y>0</cdr:y>
    </cdr:from>
    <cdr:to>
      <cdr:x>1</cdr:x>
      <cdr:y>1</cdr:y>
    </cdr:to>
    <cdr:graphicFrame>
      <cdr:nvGraphicFramePr>
        <cdr:cNvPr id="2" name="Chart 4"/>
        <cdr:cNvGraphicFramePr/>
      </cdr:nvGraphicFramePr>
      <cdr:xfrm>
        <a:off x="4714875" y="0"/>
        <a:ext cx="4591050" cy="571500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tabSelected="1" workbookViewId="0" topLeftCell="F1">
      <selection activeCell="I4" sqref="I4:K4"/>
    </sheetView>
  </sheetViews>
  <sheetFormatPr defaultColWidth="9.140625" defaultRowHeight="12.75"/>
  <cols>
    <col min="1" max="1" width="10.57421875" style="0" bestFit="1" customWidth="1"/>
    <col min="2" max="10" width="6.28125" style="0" bestFit="1" customWidth="1"/>
    <col min="11" max="21" width="7.00390625" style="0" bestFit="1" customWidth="1"/>
    <col min="22" max="22" width="8.8515625" style="0" bestFit="1" customWidth="1"/>
    <col min="24" max="24" width="10.57421875" style="0" bestFit="1" customWidth="1"/>
    <col min="25" max="33" width="6.28125" style="0" bestFit="1" customWidth="1"/>
    <col min="34" max="44" width="7.00390625" style="0" bestFit="1" customWidth="1"/>
    <col min="45" max="45" width="8.8515625" style="0" bestFit="1" customWidth="1"/>
  </cols>
  <sheetData>
    <row r="1" spans="1:11" ht="12.75">
      <c r="A1" s="131" t="s">
        <v>110</v>
      </c>
      <c r="B1" s="129"/>
      <c r="C1" s="134" t="s">
        <v>125</v>
      </c>
      <c r="D1" s="134"/>
      <c r="E1" s="134"/>
      <c r="F1" s="134"/>
      <c r="G1" s="134"/>
      <c r="H1" s="134"/>
      <c r="I1" s="134"/>
      <c r="J1" s="134"/>
      <c r="K1" s="135"/>
    </row>
    <row r="2" spans="1:20" ht="12.75">
      <c r="A2" s="119" t="s">
        <v>111</v>
      </c>
      <c r="B2" s="120"/>
      <c r="C2" s="121" t="s">
        <v>125</v>
      </c>
      <c r="D2" s="121"/>
      <c r="E2" s="121"/>
      <c r="F2" s="120" t="s">
        <v>112</v>
      </c>
      <c r="G2" s="120"/>
      <c r="H2" s="120"/>
      <c r="I2" s="121" t="s">
        <v>125</v>
      </c>
      <c r="J2" s="121"/>
      <c r="K2" s="122"/>
      <c r="L2" s="99"/>
      <c r="M2" s="99"/>
      <c r="N2" s="99"/>
      <c r="O2" s="99"/>
      <c r="P2" s="99"/>
      <c r="Q2" s="99"/>
      <c r="R2" s="99"/>
      <c r="S2" s="99"/>
      <c r="T2" s="99"/>
    </row>
    <row r="3" spans="1:20" ht="12.75">
      <c r="A3" s="119" t="s">
        <v>136</v>
      </c>
      <c r="B3" s="120"/>
      <c r="C3" s="121" t="s">
        <v>135</v>
      </c>
      <c r="D3" s="121"/>
      <c r="E3" s="121"/>
      <c r="F3" s="121"/>
      <c r="G3" s="121"/>
      <c r="H3" s="121"/>
      <c r="I3" s="121"/>
      <c r="J3" s="121"/>
      <c r="K3" s="122"/>
      <c r="L3" s="99"/>
      <c r="M3" s="99"/>
      <c r="N3" s="99"/>
      <c r="O3" s="99"/>
      <c r="P3" s="99"/>
      <c r="Q3" s="99"/>
      <c r="R3" s="99"/>
      <c r="S3" s="99"/>
      <c r="T3" s="99"/>
    </row>
    <row r="4" spans="1:13" ht="12.75">
      <c r="A4" s="119" t="s">
        <v>113</v>
      </c>
      <c r="B4" s="120"/>
      <c r="C4" s="121" t="s">
        <v>131</v>
      </c>
      <c r="D4" s="121"/>
      <c r="E4" s="121"/>
      <c r="F4" s="120"/>
      <c r="G4" s="120"/>
      <c r="H4" s="120"/>
      <c r="I4" s="123"/>
      <c r="J4" s="123"/>
      <c r="K4" s="124"/>
      <c r="L4" s="111"/>
      <c r="M4" s="111"/>
    </row>
    <row r="5" spans="1:11" ht="12.75">
      <c r="A5" s="119" t="s">
        <v>118</v>
      </c>
      <c r="B5" s="120"/>
      <c r="C5" s="121" t="s">
        <v>120</v>
      </c>
      <c r="D5" s="121"/>
      <c r="E5" s="121"/>
      <c r="F5" s="120" t="s">
        <v>119</v>
      </c>
      <c r="G5" s="120"/>
      <c r="H5" s="120"/>
      <c r="I5" s="121">
        <v>34</v>
      </c>
      <c r="J5" s="121"/>
      <c r="K5" s="122"/>
    </row>
    <row r="6" spans="1:11" ht="12.75">
      <c r="A6" s="119" t="s">
        <v>114</v>
      </c>
      <c r="B6" s="120"/>
      <c r="C6" s="121" t="s">
        <v>121</v>
      </c>
      <c r="D6" s="121"/>
      <c r="E6" s="121"/>
      <c r="F6" s="120" t="s">
        <v>115</v>
      </c>
      <c r="G6" s="120"/>
      <c r="H6" s="120"/>
      <c r="I6" s="121" t="s">
        <v>121</v>
      </c>
      <c r="J6" s="121"/>
      <c r="K6" s="122"/>
    </row>
    <row r="7" spans="1:11" ht="13.5" thickBot="1">
      <c r="A7" s="132" t="s">
        <v>116</v>
      </c>
      <c r="B7" s="133"/>
      <c r="C7" s="149" t="s">
        <v>125</v>
      </c>
      <c r="D7" s="149"/>
      <c r="E7" s="149"/>
      <c r="F7" s="133" t="s">
        <v>117</v>
      </c>
      <c r="G7" s="133"/>
      <c r="H7" s="133"/>
      <c r="I7" s="149" t="s">
        <v>125</v>
      </c>
      <c r="J7" s="149"/>
      <c r="K7" s="150"/>
    </row>
    <row r="8" ht="13.5" thickBot="1"/>
    <row r="9" spans="1:45" ht="13.5" thickBot="1">
      <c r="A9" s="7" t="s">
        <v>0</v>
      </c>
      <c r="B9" s="129" t="s">
        <v>132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0"/>
      <c r="V9" s="4" t="s">
        <v>57</v>
      </c>
      <c r="X9" s="7" t="s">
        <v>0</v>
      </c>
      <c r="Y9" s="129" t="s">
        <v>133</v>
      </c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30"/>
      <c r="AS9" s="4" t="s">
        <v>57</v>
      </c>
    </row>
    <row r="10" spans="1:45" ht="12.75">
      <c r="A10" s="8" t="s">
        <v>61</v>
      </c>
      <c r="B10" s="19"/>
      <c r="C10" s="20">
        <v>64.57928394710812</v>
      </c>
      <c r="D10" s="20">
        <v>64.65360446491289</v>
      </c>
      <c r="E10" s="20">
        <v>64.65374924647331</v>
      </c>
      <c r="F10" s="20">
        <v>64.6628903441517</v>
      </c>
      <c r="G10" s="20">
        <v>64.64995863388106</v>
      </c>
      <c r="H10" s="20">
        <v>64.63618329965982</v>
      </c>
      <c r="I10" s="20">
        <v>64.63314214409272</v>
      </c>
      <c r="J10" s="20">
        <v>64.62613843898487</v>
      </c>
      <c r="K10" s="20">
        <v>64.61840986523148</v>
      </c>
      <c r="L10" s="20">
        <v>64.62269172878408</v>
      </c>
      <c r="M10" s="20">
        <v>64.61487705167481</v>
      </c>
      <c r="N10" s="20">
        <v>64.58010189380938</v>
      </c>
      <c r="O10" s="20">
        <v>64.54282370091059</v>
      </c>
      <c r="P10" s="20">
        <v>64.5448514952985</v>
      </c>
      <c r="Q10" s="20">
        <v>64.53096841653272</v>
      </c>
      <c r="R10" s="20">
        <v>64.56261851119078</v>
      </c>
      <c r="S10" s="20">
        <v>64.6449818271504</v>
      </c>
      <c r="T10" s="20">
        <v>64.62911110692156</v>
      </c>
      <c r="U10" s="21"/>
      <c r="V10" s="34"/>
      <c r="W10" s="30"/>
      <c r="X10" s="33" t="s">
        <v>1</v>
      </c>
      <c r="Y10" s="19"/>
      <c r="Z10" s="20">
        <v>64.6038963514227</v>
      </c>
      <c r="AA10" s="20">
        <v>64.66536238009459</v>
      </c>
      <c r="AB10" s="20">
        <v>64.66158759203819</v>
      </c>
      <c r="AC10" s="20">
        <v>64.6519192075656</v>
      </c>
      <c r="AD10" s="20">
        <v>64.6545900259866</v>
      </c>
      <c r="AE10" s="20">
        <v>64.63664988334251</v>
      </c>
      <c r="AF10" s="20">
        <v>64.63730895036491</v>
      </c>
      <c r="AG10" s="20">
        <v>64.63652535317317</v>
      </c>
      <c r="AH10" s="20">
        <v>64.62504444316352</v>
      </c>
      <c r="AI10" s="20">
        <v>64.6288888075832</v>
      </c>
      <c r="AJ10" s="20">
        <v>64.6244704131608</v>
      </c>
      <c r="AK10" s="20">
        <v>64.6111354109896</v>
      </c>
      <c r="AL10" s="20">
        <v>64.55151061400643</v>
      </c>
      <c r="AM10" s="20">
        <v>64.55885151025937</v>
      </c>
      <c r="AN10" s="20">
        <v>64.54315158825284</v>
      </c>
      <c r="AO10" s="20">
        <v>64.57674705899916</v>
      </c>
      <c r="AP10" s="20">
        <v>64.6586280559137</v>
      </c>
      <c r="AQ10" s="20">
        <v>64.6223332578777</v>
      </c>
      <c r="AR10" s="21"/>
      <c r="AS10" s="21"/>
    </row>
    <row r="11" spans="1:45" ht="13.5" thickBot="1">
      <c r="A11" s="31" t="s">
        <v>60</v>
      </c>
      <c r="B11" s="23">
        <v>4.052277711059261</v>
      </c>
      <c r="C11" s="24">
        <v>-0.14249376498205635</v>
      </c>
      <c r="D11" s="24">
        <v>0.5070272910466684</v>
      </c>
      <c r="E11" s="24">
        <v>-0.1806476633886689</v>
      </c>
      <c r="F11" s="24">
        <v>-1.2254792766234273</v>
      </c>
      <c r="G11" s="24">
        <v>-1.5375767806053329</v>
      </c>
      <c r="H11" s="24">
        <v>-0.818712932439869</v>
      </c>
      <c r="I11" s="24">
        <v>-0.23569271684519677</v>
      </c>
      <c r="J11" s="24">
        <v>0.30163403278369927</v>
      </c>
      <c r="K11" s="24">
        <v>-0.7877810680617356</v>
      </c>
      <c r="L11" s="24">
        <v>-0.7611695450186629</v>
      </c>
      <c r="M11" s="24">
        <v>-0.7655173728316873</v>
      </c>
      <c r="N11" s="24">
        <v>-1.4193762495283702</v>
      </c>
      <c r="O11" s="24">
        <v>-0.9315174390827963</v>
      </c>
      <c r="P11" s="24">
        <v>-0.8242469011721543</v>
      </c>
      <c r="Q11" s="24">
        <v>0.014505262603080382</v>
      </c>
      <c r="R11" s="24">
        <v>0.13576377281349572</v>
      </c>
      <c r="S11" s="24">
        <v>0.9698881739249323</v>
      </c>
      <c r="T11" s="24">
        <v>1.926201770814476</v>
      </c>
      <c r="U11" s="25">
        <v>1.7229136955343307</v>
      </c>
      <c r="V11" s="35"/>
      <c r="W11" s="30"/>
      <c r="X11" s="32" t="s">
        <v>60</v>
      </c>
      <c r="Y11" s="23">
        <v>4.030839118962575</v>
      </c>
      <c r="Z11" s="24">
        <v>1.0414863908853391</v>
      </c>
      <c r="AA11" s="24">
        <v>1.545989023601381</v>
      </c>
      <c r="AB11" s="24">
        <v>0.5588367160852812</v>
      </c>
      <c r="AC11" s="24">
        <v>0.4073271113777519</v>
      </c>
      <c r="AD11" s="24">
        <v>0.03852754767672728</v>
      </c>
      <c r="AE11" s="24">
        <v>-0.08671968158407495</v>
      </c>
      <c r="AF11" s="24">
        <v>0.5041593671640641</v>
      </c>
      <c r="AG11" s="24">
        <v>0.5221789425834871</v>
      </c>
      <c r="AH11" s="24">
        <v>-0.4339892169311179</v>
      </c>
      <c r="AI11" s="24">
        <v>-0.11782834446839985</v>
      </c>
      <c r="AJ11" s="24">
        <v>-0.15952780346387385</v>
      </c>
      <c r="AK11" s="24">
        <v>-0.27953140529147547</v>
      </c>
      <c r="AL11" s="24">
        <v>-0.17746433123137884</v>
      </c>
      <c r="AM11" s="24">
        <v>0.19311324878555602</v>
      </c>
      <c r="AN11" s="24">
        <v>0.4793911639715702</v>
      </c>
      <c r="AO11" s="24">
        <v>0.4392368596382852</v>
      </c>
      <c r="AP11" s="24">
        <v>0.8400456631424724</v>
      </c>
      <c r="AQ11" s="24">
        <v>1.4598429742267065</v>
      </c>
      <c r="AR11" s="25">
        <v>1.5103573605042726</v>
      </c>
      <c r="AS11" s="25"/>
    </row>
    <row r="12" spans="1:45" ht="13.5" thickBot="1">
      <c r="A12" s="13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14" t="s">
        <v>9</v>
      </c>
      <c r="I12" s="14" t="s">
        <v>10</v>
      </c>
      <c r="J12" s="14" t="s">
        <v>11</v>
      </c>
      <c r="K12" s="14" t="s">
        <v>12</v>
      </c>
      <c r="L12" s="14" t="s">
        <v>13</v>
      </c>
      <c r="M12" s="14" t="s">
        <v>14</v>
      </c>
      <c r="N12" s="14" t="s">
        <v>15</v>
      </c>
      <c r="O12" s="14" t="s">
        <v>16</v>
      </c>
      <c r="P12" s="14" t="s">
        <v>17</v>
      </c>
      <c r="Q12" s="14" t="s">
        <v>18</v>
      </c>
      <c r="R12" s="14" t="s">
        <v>19</v>
      </c>
      <c r="S12" s="14" t="s">
        <v>20</v>
      </c>
      <c r="T12" s="14" t="s">
        <v>21</v>
      </c>
      <c r="U12" s="15" t="s">
        <v>22</v>
      </c>
      <c r="V12" s="39"/>
      <c r="X12" s="13" t="s">
        <v>2</v>
      </c>
      <c r="Y12" s="14" t="s">
        <v>3</v>
      </c>
      <c r="Z12" s="14" t="s">
        <v>4</v>
      </c>
      <c r="AA12" s="14" t="s">
        <v>5</v>
      </c>
      <c r="AB12" s="14" t="s">
        <v>6</v>
      </c>
      <c r="AC12" s="14" t="s">
        <v>7</v>
      </c>
      <c r="AD12" s="14" t="s">
        <v>8</v>
      </c>
      <c r="AE12" s="14" t="s">
        <v>9</v>
      </c>
      <c r="AF12" s="14" t="s">
        <v>10</v>
      </c>
      <c r="AG12" s="14" t="s">
        <v>11</v>
      </c>
      <c r="AH12" s="14" t="s">
        <v>12</v>
      </c>
      <c r="AI12" s="14" t="s">
        <v>13</v>
      </c>
      <c r="AJ12" s="14" t="s">
        <v>14</v>
      </c>
      <c r="AK12" s="14" t="s">
        <v>15</v>
      </c>
      <c r="AL12" s="14" t="s">
        <v>16</v>
      </c>
      <c r="AM12" s="14" t="s">
        <v>17</v>
      </c>
      <c r="AN12" s="14" t="s">
        <v>18</v>
      </c>
      <c r="AO12" s="14" t="s">
        <v>19</v>
      </c>
      <c r="AP12" s="14" t="s">
        <v>20</v>
      </c>
      <c r="AQ12" s="14" t="s">
        <v>21</v>
      </c>
      <c r="AR12" s="15" t="s">
        <v>22</v>
      </c>
      <c r="AS12" s="40"/>
    </row>
    <row r="13" spans="1:46" ht="12.75">
      <c r="A13" s="9" t="s">
        <v>23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12"/>
      <c r="W13" s="28"/>
      <c r="X13" s="29" t="s">
        <v>23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9"/>
      <c r="AT13" s="26"/>
    </row>
    <row r="14" spans="1:45" ht="12.75">
      <c r="A14" s="9" t="s">
        <v>24</v>
      </c>
      <c r="B14" s="16">
        <v>35.843748368167375</v>
      </c>
      <c r="C14" s="16">
        <v>4.3773028341713935</v>
      </c>
      <c r="D14" s="16">
        <v>3.572082095768552</v>
      </c>
      <c r="E14" s="16">
        <v>3.8477953393158346</v>
      </c>
      <c r="F14" s="16">
        <v>3.7210516745849525</v>
      </c>
      <c r="G14" s="16">
        <v>3.503289373697597</v>
      </c>
      <c r="H14" s="16">
        <v>3.749123306330849</v>
      </c>
      <c r="I14" s="16">
        <v>2.898137355918104</v>
      </c>
      <c r="J14" s="16">
        <v>2.6206524925879537</v>
      </c>
      <c r="K14" s="16">
        <v>1.8731641662588703</v>
      </c>
      <c r="L14" s="16">
        <v>1.330661956497004</v>
      </c>
      <c r="M14" s="16">
        <v>1.5790499706112975</v>
      </c>
      <c r="N14" s="16">
        <v>2.0076814919573405</v>
      </c>
      <c r="O14" s="16">
        <v>1.6905999500078757</v>
      </c>
      <c r="P14" s="16">
        <v>1.2931687446484053</v>
      </c>
      <c r="Q14" s="16">
        <v>1.2525277505975019</v>
      </c>
      <c r="R14" s="16">
        <v>2.8216565645218896</v>
      </c>
      <c r="S14" s="16">
        <v>5.455275337597867</v>
      </c>
      <c r="T14" s="16">
        <v>5.646909014617112</v>
      </c>
      <c r="U14" s="16">
        <v>35.15560916013443</v>
      </c>
      <c r="V14" s="37">
        <v>6.550126323815508</v>
      </c>
      <c r="W14" s="1"/>
      <c r="X14" s="10" t="s">
        <v>24</v>
      </c>
      <c r="Y14" s="22">
        <v>-36.69577303996437</v>
      </c>
      <c r="Z14" s="22">
        <v>-5.408752215447331</v>
      </c>
      <c r="AA14" s="22">
        <v>-5.9315064351060265</v>
      </c>
      <c r="AB14" s="22">
        <v>-6.566146356830067</v>
      </c>
      <c r="AC14" s="22">
        <v>-6.146897118347509</v>
      </c>
      <c r="AD14" s="22">
        <v>-4.275752951106934</v>
      </c>
      <c r="AE14" s="22">
        <v>-3.8929234836286954</v>
      </c>
      <c r="AF14" s="22">
        <v>-4.604311205759869</v>
      </c>
      <c r="AG14" s="22">
        <v>-4.493468076727072</v>
      </c>
      <c r="AH14" s="22">
        <v>-4.140623014336638</v>
      </c>
      <c r="AI14" s="22">
        <v>-3.9033900645085566</v>
      </c>
      <c r="AJ14" s="22">
        <v>-3.4469928837854726</v>
      </c>
      <c r="AK14" s="22">
        <v>-3.7616120660424106</v>
      </c>
      <c r="AL14" s="22">
        <v>-3.114774605005155</v>
      </c>
      <c r="AM14" s="22">
        <v>-2.4463437017796767</v>
      </c>
      <c r="AN14" s="22">
        <v>-2.690190341030677</v>
      </c>
      <c r="AO14" s="22">
        <v>-3.672752864788655</v>
      </c>
      <c r="AP14" s="22">
        <v>-6.069391311241068</v>
      </c>
      <c r="AQ14" s="22">
        <v>-6.251515639858096</v>
      </c>
      <c r="AR14" s="22">
        <v>-35.34409212242396</v>
      </c>
      <c r="AS14" s="37">
        <v>-7.485735282691536</v>
      </c>
    </row>
    <row r="15" spans="1:45" ht="12.75">
      <c r="A15" s="9" t="s">
        <v>25</v>
      </c>
      <c r="B15" s="16">
        <v>18.94857380879467</v>
      </c>
      <c r="C15" s="16">
        <v>8.637585279047855</v>
      </c>
      <c r="D15" s="16">
        <v>10.43512902933716</v>
      </c>
      <c r="E15" s="16">
        <v>10.36637229698419</v>
      </c>
      <c r="F15" s="16">
        <v>9.452198852284017</v>
      </c>
      <c r="G15" s="16">
        <v>9.501927044427537</v>
      </c>
      <c r="H15" s="16">
        <v>9.358517008163055</v>
      </c>
      <c r="I15" s="16">
        <v>9.249033408633414</v>
      </c>
      <c r="J15" s="16">
        <v>9.186919050119764</v>
      </c>
      <c r="K15" s="16">
        <v>8.715531685890012</v>
      </c>
      <c r="L15" s="16">
        <v>9.383727399860437</v>
      </c>
      <c r="M15" s="16">
        <v>9.481634487488751</v>
      </c>
      <c r="N15" s="16">
        <v>9.48300100177444</v>
      </c>
      <c r="O15" s="16">
        <v>10.412279821000809</v>
      </c>
      <c r="P15" s="16">
        <v>10.186062276074871</v>
      </c>
      <c r="Q15" s="16">
        <v>9.60448008969567</v>
      </c>
      <c r="R15" s="16">
        <v>9.180252602294818</v>
      </c>
      <c r="S15" s="16">
        <v>9.311941360062093</v>
      </c>
      <c r="T15" s="16">
        <v>6.796129293119401</v>
      </c>
      <c r="U15" s="16">
        <v>-1.4303298629531456</v>
      </c>
      <c r="V15" s="37">
        <v>9.313048296604991</v>
      </c>
      <c r="W15" s="1"/>
      <c r="X15" s="10" t="s">
        <v>25</v>
      </c>
      <c r="Y15" s="22">
        <v>18.292658607635925</v>
      </c>
      <c r="Z15" s="22">
        <v>7.88272775756388</v>
      </c>
      <c r="AA15" s="22">
        <v>8.524422530965797</v>
      </c>
      <c r="AB15" s="22">
        <v>8.712387507039479</v>
      </c>
      <c r="AC15" s="22">
        <v>8.342116981539798</v>
      </c>
      <c r="AD15" s="22">
        <v>8.765422789793751</v>
      </c>
      <c r="AE15" s="22">
        <v>8.308270283300963</v>
      </c>
      <c r="AF15" s="22">
        <v>8.398491697902482</v>
      </c>
      <c r="AG15" s="22">
        <v>8.160052538903209</v>
      </c>
      <c r="AH15" s="22">
        <v>7.796849539149848</v>
      </c>
      <c r="AI15" s="22">
        <v>8.979221749303914</v>
      </c>
      <c r="AJ15" s="22">
        <v>9.330635480306192</v>
      </c>
      <c r="AK15" s="22">
        <v>9.818307442124933</v>
      </c>
      <c r="AL15" s="22">
        <v>10.078025083978233</v>
      </c>
      <c r="AM15" s="22">
        <v>8.904652423637195</v>
      </c>
      <c r="AN15" s="22">
        <v>7.99697476218318</v>
      </c>
      <c r="AO15" s="22">
        <v>8.423442761567678</v>
      </c>
      <c r="AP15" s="22">
        <v>8.844864077800594</v>
      </c>
      <c r="AQ15" s="22">
        <v>7.859888889452722</v>
      </c>
      <c r="AR15" s="22">
        <v>1.7170976536944083</v>
      </c>
      <c r="AS15" s="37">
        <v>8.756825527892206</v>
      </c>
    </row>
    <row r="16" spans="1:45" ht="12.75">
      <c r="A16" s="9" t="s">
        <v>26</v>
      </c>
      <c r="B16" s="16">
        <v>0.8272963721619642</v>
      </c>
      <c r="C16" s="16">
        <v>0.09585238272274724</v>
      </c>
      <c r="D16" s="16">
        <v>0.13581359307296953</v>
      </c>
      <c r="E16" s="16">
        <v>-0.07178741410011881</v>
      </c>
      <c r="F16" s="16">
        <v>-0.4090724460043186</v>
      </c>
      <c r="G16" s="16">
        <v>0.07757071203644735</v>
      </c>
      <c r="H16" s="16">
        <v>0.0160960756880395</v>
      </c>
      <c r="I16" s="16">
        <v>-0.06383765284263786</v>
      </c>
      <c r="J16" s="16">
        <v>-0.07860987820959034</v>
      </c>
      <c r="K16" s="16">
        <v>0.19458427365771996</v>
      </c>
      <c r="L16" s="16">
        <v>0.0007375973545957482</v>
      </c>
      <c r="M16" s="16">
        <v>-0.05475149029410548</v>
      </c>
      <c r="N16" s="16">
        <v>-0.19975272549126327</v>
      </c>
      <c r="O16" s="16">
        <v>0.0752227574512859</v>
      </c>
      <c r="P16" s="16">
        <v>-0.022637775126996572</v>
      </c>
      <c r="Q16" s="16">
        <v>0.19808559311269408</v>
      </c>
      <c r="R16" s="16">
        <v>-0.13068553723484133</v>
      </c>
      <c r="S16" s="16">
        <v>-0.17739063863143123</v>
      </c>
      <c r="T16" s="16">
        <v>-0.6340223799835869</v>
      </c>
      <c r="U16" s="16">
        <v>0.5471037029005315</v>
      </c>
      <c r="V16" s="37">
        <v>0.04412496722524336</v>
      </c>
      <c r="W16" s="1"/>
      <c r="X16" s="10" t="s">
        <v>26</v>
      </c>
      <c r="Y16" s="22">
        <v>-0.6724830099522296</v>
      </c>
      <c r="Z16" s="22">
        <v>-0.20434032095825713</v>
      </c>
      <c r="AA16" s="22">
        <v>-0.05931628883033463</v>
      </c>
      <c r="AB16" s="22">
        <v>-0.0020790361641559174</v>
      </c>
      <c r="AC16" s="22">
        <v>0.05645486571512512</v>
      </c>
      <c r="AD16" s="22">
        <v>0.07275244903502105</v>
      </c>
      <c r="AE16" s="22">
        <v>0.12244194642926981</v>
      </c>
      <c r="AF16" s="22">
        <v>0.06390114988027003</v>
      </c>
      <c r="AG16" s="22">
        <v>0.1806499373380706</v>
      </c>
      <c r="AH16" s="22">
        <v>0.13854297747012137</v>
      </c>
      <c r="AI16" s="22">
        <v>0.0590291361150294</v>
      </c>
      <c r="AJ16" s="22">
        <v>0.10253189264663766</v>
      </c>
      <c r="AK16" s="22">
        <v>-0.053919559530654616</v>
      </c>
      <c r="AL16" s="22">
        <v>-0.15659989256554413</v>
      </c>
      <c r="AM16" s="22">
        <v>-0.12143263824989795</v>
      </c>
      <c r="AN16" s="22">
        <v>-0.42271187327470694</v>
      </c>
      <c r="AO16" s="22">
        <v>-0.17791286093800238</v>
      </c>
      <c r="AP16" s="22">
        <v>0.029406214039821743</v>
      </c>
      <c r="AQ16" s="22">
        <v>0.06876048307328135</v>
      </c>
      <c r="AR16" s="22">
        <v>-0.7369526486806397</v>
      </c>
      <c r="AS16" s="37">
        <v>-0.08328272535006964</v>
      </c>
    </row>
    <row r="17" spans="1:45" ht="12.75">
      <c r="A17" s="9" t="s">
        <v>27</v>
      </c>
      <c r="B17" s="16">
        <v>-1.726502224976358</v>
      </c>
      <c r="C17" s="16">
        <v>0.9295706702750439</v>
      </c>
      <c r="D17" s="16">
        <v>0.4722743242404692</v>
      </c>
      <c r="E17" s="16">
        <v>0.5189790203353689</v>
      </c>
      <c r="F17" s="16">
        <v>0.6804828016506945</v>
      </c>
      <c r="G17" s="16">
        <v>0.6221133820854831</v>
      </c>
      <c r="H17" s="16">
        <v>0.8369330287072286</v>
      </c>
      <c r="I17" s="16">
        <v>0.7981777019894087</v>
      </c>
      <c r="J17" s="16">
        <v>0.8870057248373371</v>
      </c>
      <c r="K17" s="16">
        <v>0.7928103743763557</v>
      </c>
      <c r="L17" s="16">
        <v>0.47471582430931425</v>
      </c>
      <c r="M17" s="16">
        <v>0.47869093611408964</v>
      </c>
      <c r="N17" s="16">
        <v>0.7210281268402845</v>
      </c>
      <c r="O17" s="16">
        <v>0.9089606098656442</v>
      </c>
      <c r="P17" s="16">
        <v>0.8360530643658404</v>
      </c>
      <c r="Q17" s="16">
        <v>1.0065412542395968</v>
      </c>
      <c r="R17" s="16">
        <v>0.6994286560776375</v>
      </c>
      <c r="S17" s="16">
        <v>0.5471648175079878</v>
      </c>
      <c r="T17" s="16">
        <v>1.3347709224558768</v>
      </c>
      <c r="U17" s="16">
        <v>0.0697433315092206</v>
      </c>
      <c r="V17" s="37">
        <v>0.5944471173403262</v>
      </c>
      <c r="W17" s="1"/>
      <c r="X17" s="10" t="s">
        <v>27</v>
      </c>
      <c r="Y17" s="22">
        <v>-1.5194110843052056</v>
      </c>
      <c r="Z17" s="22">
        <v>0.681845786973923</v>
      </c>
      <c r="AA17" s="22">
        <v>0.47105413427594445</v>
      </c>
      <c r="AB17" s="22">
        <v>0.5389159244739663</v>
      </c>
      <c r="AC17" s="22">
        <v>0.43172936468383183</v>
      </c>
      <c r="AD17" s="22">
        <v>0.3958964921882264</v>
      </c>
      <c r="AE17" s="22">
        <v>0.5904719192952645</v>
      </c>
      <c r="AF17" s="22">
        <v>0.46872841051402053</v>
      </c>
      <c r="AG17" s="22">
        <v>0.3764604949636253</v>
      </c>
      <c r="AH17" s="22">
        <v>0.41434128388727054</v>
      </c>
      <c r="AI17" s="22">
        <v>0.3696235504438624</v>
      </c>
      <c r="AJ17" s="22">
        <v>0.33489481204290544</v>
      </c>
      <c r="AK17" s="22">
        <v>0.33154366991344264</v>
      </c>
      <c r="AL17" s="22">
        <v>0.51578746901545</v>
      </c>
      <c r="AM17" s="22">
        <v>0.5624077066175615</v>
      </c>
      <c r="AN17" s="22">
        <v>0.5796590050446266</v>
      </c>
      <c r="AO17" s="22">
        <v>0.4313530070137328</v>
      </c>
      <c r="AP17" s="22">
        <v>0.3358965993713119</v>
      </c>
      <c r="AQ17" s="22">
        <v>0.47000302265021726</v>
      </c>
      <c r="AR17" s="22">
        <v>-1.1004255577103246</v>
      </c>
      <c r="AS17" s="37">
        <v>0.28403880056768255</v>
      </c>
    </row>
    <row r="18" spans="1:45" ht="12.75">
      <c r="A18" s="9" t="s">
        <v>28</v>
      </c>
      <c r="B18" s="16">
        <v>0.19200575812465573</v>
      </c>
      <c r="C18" s="16">
        <v>-0.20661019501593117</v>
      </c>
      <c r="D18" s="16">
        <v>-0.10436269262652015</v>
      </c>
      <c r="E18" s="16">
        <v>-0.020530901602926005</v>
      </c>
      <c r="F18" s="16">
        <v>0.1617367308790342</v>
      </c>
      <c r="G18" s="16">
        <v>-0.051880698916852486</v>
      </c>
      <c r="H18" s="16">
        <v>-0.07176675209777081</v>
      </c>
      <c r="I18" s="16">
        <v>-0.03800208018578574</v>
      </c>
      <c r="J18" s="16">
        <v>-0.10356512966505259</v>
      </c>
      <c r="K18" s="16">
        <v>-0.10507466910936762</v>
      </c>
      <c r="L18" s="16">
        <v>-0.03767670283325081</v>
      </c>
      <c r="M18" s="16">
        <v>-0.09980342146363758</v>
      </c>
      <c r="N18" s="16">
        <v>-0.08482590019343517</v>
      </c>
      <c r="O18" s="16">
        <v>-0.018257865136940166</v>
      </c>
      <c r="P18" s="16">
        <v>-0.12184538042455588</v>
      </c>
      <c r="Q18" s="16">
        <v>-0.009525656426723705</v>
      </c>
      <c r="R18" s="16">
        <v>-0.12175147949558597</v>
      </c>
      <c r="S18" s="16">
        <v>-0.10157622984773126</v>
      </c>
      <c r="T18" s="16">
        <v>-0.07646631208305471</v>
      </c>
      <c r="U18" s="16">
        <v>0.005924951382179022</v>
      </c>
      <c r="V18" s="37">
        <v>0.03175536794583989</v>
      </c>
      <c r="W18" s="1"/>
      <c r="X18" s="10" t="s">
        <v>28</v>
      </c>
      <c r="Y18" s="22">
        <v>0.21922563990998092</v>
      </c>
      <c r="Z18" s="22">
        <v>0.007037923280848957</v>
      </c>
      <c r="AA18" s="22">
        <v>0.04097577522317167</v>
      </c>
      <c r="AB18" s="22">
        <v>0.05582735489677171</v>
      </c>
      <c r="AC18" s="22">
        <v>0.009700430190924675</v>
      </c>
      <c r="AD18" s="22">
        <v>-0.011586174679417083</v>
      </c>
      <c r="AE18" s="22">
        <v>0.015946747424716773</v>
      </c>
      <c r="AF18" s="22">
        <v>-0.12899598448220626</v>
      </c>
      <c r="AG18" s="22">
        <v>-0.15758051068286194</v>
      </c>
      <c r="AH18" s="22">
        <v>-0.0481200393196653</v>
      </c>
      <c r="AI18" s="22">
        <v>0.04909835100154894</v>
      </c>
      <c r="AJ18" s="22">
        <v>0.04333638716375293</v>
      </c>
      <c r="AK18" s="22">
        <v>-0.012892289037490567</v>
      </c>
      <c r="AL18" s="22">
        <v>-0.0012991753240793602</v>
      </c>
      <c r="AM18" s="22">
        <v>-0.02919561693210279</v>
      </c>
      <c r="AN18" s="22">
        <v>0.03905925649470718</v>
      </c>
      <c r="AO18" s="22">
        <v>-0.13443767980418814</v>
      </c>
      <c r="AP18" s="22">
        <v>0.007039392440558789</v>
      </c>
      <c r="AQ18" s="22">
        <v>0.04171284501993722</v>
      </c>
      <c r="AR18" s="22">
        <v>-0.07964318439640096</v>
      </c>
      <c r="AS18" s="37">
        <v>0.02689448515790156</v>
      </c>
    </row>
    <row r="19" spans="1:45" ht="12.75">
      <c r="A19" s="9" t="s">
        <v>29</v>
      </c>
      <c r="B19" s="16">
        <v>1.390689601777745</v>
      </c>
      <c r="C19" s="16">
        <v>0.8518840736837084</v>
      </c>
      <c r="D19" s="16">
        <v>0.8795635750337394</v>
      </c>
      <c r="E19" s="16">
        <v>0.9206280377146654</v>
      </c>
      <c r="F19" s="16">
        <v>0.9430564481749615</v>
      </c>
      <c r="G19" s="16">
        <v>0.7614386529953058</v>
      </c>
      <c r="H19" s="16">
        <v>0.868160506664095</v>
      </c>
      <c r="I19" s="16">
        <v>0.8428495185611127</v>
      </c>
      <c r="J19" s="16">
        <v>0.7817975692929202</v>
      </c>
      <c r="K19" s="16">
        <v>0.7700204280109242</v>
      </c>
      <c r="L19" s="16">
        <v>0.8678531767673408</v>
      </c>
      <c r="M19" s="16">
        <v>0.8419467704232317</v>
      </c>
      <c r="N19" s="16">
        <v>0.7790983983415816</v>
      </c>
      <c r="O19" s="16">
        <v>0.824109609141134</v>
      </c>
      <c r="P19" s="16">
        <v>0.7481315804042905</v>
      </c>
      <c r="Q19" s="16">
        <v>0.812353673460678</v>
      </c>
      <c r="R19" s="16">
        <v>0.7833171304469295</v>
      </c>
      <c r="S19" s="16">
        <v>0.8071238702031794</v>
      </c>
      <c r="T19" s="16">
        <v>0.9310447464682705</v>
      </c>
      <c r="U19" s="16">
        <v>0.4336818252725093</v>
      </c>
      <c r="V19" s="37">
        <v>0.8419374596419161</v>
      </c>
      <c r="W19" s="1"/>
      <c r="X19" s="10" t="s">
        <v>29</v>
      </c>
      <c r="Y19" s="22">
        <v>1.4259084071875545</v>
      </c>
      <c r="Z19" s="22">
        <v>0.8074494132244978</v>
      </c>
      <c r="AA19" s="22">
        <v>0.8574606424999451</v>
      </c>
      <c r="AB19" s="22">
        <v>0.8655138562442934</v>
      </c>
      <c r="AC19" s="22">
        <v>0.8679138401447204</v>
      </c>
      <c r="AD19" s="22">
        <v>0.7877770888002823</v>
      </c>
      <c r="AE19" s="22">
        <v>0.803279691696366</v>
      </c>
      <c r="AF19" s="22">
        <v>0.8187611853389292</v>
      </c>
      <c r="AG19" s="22">
        <v>0.8309856552951735</v>
      </c>
      <c r="AH19" s="22">
        <v>0.8256962961650928</v>
      </c>
      <c r="AI19" s="22">
        <v>0.8396892322218595</v>
      </c>
      <c r="AJ19" s="22">
        <v>0.8581476678143366</v>
      </c>
      <c r="AK19" s="22">
        <v>0.8444737140139655</v>
      </c>
      <c r="AL19" s="22">
        <v>0.8576946587812802</v>
      </c>
      <c r="AM19" s="22">
        <v>0.7893786048009781</v>
      </c>
      <c r="AN19" s="22">
        <v>0.8699164322179813</v>
      </c>
      <c r="AO19" s="22">
        <v>0.8532645123845144</v>
      </c>
      <c r="AP19" s="22">
        <v>0.8926321976728437</v>
      </c>
      <c r="AQ19" s="22">
        <v>0.816080802845012</v>
      </c>
      <c r="AR19" s="22">
        <v>0.2438890827229684</v>
      </c>
      <c r="AS19" s="37">
        <v>0.8377956491036296</v>
      </c>
    </row>
    <row r="20" spans="1:45" ht="12.75">
      <c r="A20" s="9" t="s">
        <v>30</v>
      </c>
      <c r="B20" s="16">
        <v>0.008451325688827569</v>
      </c>
      <c r="C20" s="16">
        <v>-0.06233856029095307</v>
      </c>
      <c r="D20" s="16">
        <v>-0.051204605521777954</v>
      </c>
      <c r="E20" s="16">
        <v>-0.0689867537748957</v>
      </c>
      <c r="F20" s="16">
        <v>-0.043009589292206094</v>
      </c>
      <c r="G20" s="16">
        <v>-0.03332888452163884</v>
      </c>
      <c r="H20" s="16">
        <v>-0.025060728811206006</v>
      </c>
      <c r="I20" s="16">
        <v>-0.04798009889957926</v>
      </c>
      <c r="J20" s="16">
        <v>-0.017973738988605808</v>
      </c>
      <c r="K20" s="16">
        <v>-0.037529376790400755</v>
      </c>
      <c r="L20" s="16">
        <v>-0.0312038532088472</v>
      </c>
      <c r="M20" s="16">
        <v>-0.024194208023187447</v>
      </c>
      <c r="N20" s="16">
        <v>-0.005010118518308043</v>
      </c>
      <c r="O20" s="16">
        <v>-0.021133384427833947</v>
      </c>
      <c r="P20" s="16">
        <v>-0.011450500658950426</v>
      </c>
      <c r="Q20" s="16">
        <v>-0.07876042769165201</v>
      </c>
      <c r="R20" s="16">
        <v>-0.03023979049923014</v>
      </c>
      <c r="S20" s="16">
        <v>0.0031329209934530247</v>
      </c>
      <c r="T20" s="16">
        <v>-0.062261056543074615</v>
      </c>
      <c r="U20" s="16">
        <v>-0.00971562756861619</v>
      </c>
      <c r="V20" s="37">
        <v>-0.010209380738816309</v>
      </c>
      <c r="W20" s="1"/>
      <c r="X20" s="10" t="s">
        <v>30</v>
      </c>
      <c r="Y20" s="22">
        <v>-0.04755979799927016</v>
      </c>
      <c r="Z20" s="22">
        <v>0.010608657243337885</v>
      </c>
      <c r="AA20" s="22">
        <v>0.010133200968266592</v>
      </c>
      <c r="AB20" s="22">
        <v>-0.02628401250818562</v>
      </c>
      <c r="AC20" s="22">
        <v>-0.013377885554181172</v>
      </c>
      <c r="AD20" s="22">
        <v>-0.005839552362175971</v>
      </c>
      <c r="AE20" s="22">
        <v>-0.008422452382380569</v>
      </c>
      <c r="AF20" s="22">
        <v>-0.012885712494556202</v>
      </c>
      <c r="AG20" s="22">
        <v>-0.026424403411759254</v>
      </c>
      <c r="AH20" s="22">
        <v>-0.013840290203517262</v>
      </c>
      <c r="AI20" s="22">
        <v>-0.01342276576104213</v>
      </c>
      <c r="AJ20" s="22">
        <v>0.018352380506082795</v>
      </c>
      <c r="AK20" s="22">
        <v>0.001030855531019905</v>
      </c>
      <c r="AL20" s="22">
        <v>0.003988197142931696</v>
      </c>
      <c r="AM20" s="22">
        <v>-0.02948582599399349</v>
      </c>
      <c r="AN20" s="22">
        <v>-0.00968316845756953</v>
      </c>
      <c r="AO20" s="22">
        <v>-0.003562673565723218</v>
      </c>
      <c r="AP20" s="22">
        <v>0.007680130823265773</v>
      </c>
      <c r="AQ20" s="22">
        <v>-0.03455166315058322</v>
      </c>
      <c r="AR20" s="22">
        <v>0.010707003379328839</v>
      </c>
      <c r="AS20" s="37">
        <v>0.0005483643521607933</v>
      </c>
    </row>
    <row r="21" spans="1:45" ht="12.75">
      <c r="A21" s="9" t="s">
        <v>31</v>
      </c>
      <c r="B21" s="16">
        <v>0.12898960637876264</v>
      </c>
      <c r="C21" s="16">
        <v>0.21684004329283427</v>
      </c>
      <c r="D21" s="16">
        <v>0.22308366090774734</v>
      </c>
      <c r="E21" s="16">
        <v>0.22857627672329695</v>
      </c>
      <c r="F21" s="16">
        <v>0.2212081112491947</v>
      </c>
      <c r="G21" s="16">
        <v>0.20675162036276917</v>
      </c>
      <c r="H21" s="16">
        <v>0.23608688122778476</v>
      </c>
      <c r="I21" s="16">
        <v>0.22163953896472988</v>
      </c>
      <c r="J21" s="16">
        <v>0.2513601561733405</v>
      </c>
      <c r="K21" s="16">
        <v>0.24293515963350235</v>
      </c>
      <c r="L21" s="16">
        <v>0.20310936358280673</v>
      </c>
      <c r="M21" s="16">
        <v>0.20080212222847618</v>
      </c>
      <c r="N21" s="16">
        <v>0.2590923632766544</v>
      </c>
      <c r="O21" s="16">
        <v>0.28289719477488173</v>
      </c>
      <c r="P21" s="16">
        <v>0.27803974780357754</v>
      </c>
      <c r="Q21" s="16">
        <v>0.2892703316914214</v>
      </c>
      <c r="R21" s="16">
        <v>0.2928350673827637</v>
      </c>
      <c r="S21" s="16">
        <v>0.2654222148722116</v>
      </c>
      <c r="T21" s="16">
        <v>0.13756554112822572</v>
      </c>
      <c r="U21" s="16">
        <v>-0.023339197046931315</v>
      </c>
      <c r="V21" s="37">
        <v>0.21815829023040254</v>
      </c>
      <c r="W21" s="1"/>
      <c r="X21" s="10" t="s">
        <v>31</v>
      </c>
      <c r="Y21" s="22">
        <v>0.18983565958093065</v>
      </c>
      <c r="Z21" s="22">
        <v>0.2261332029965608</v>
      </c>
      <c r="AA21" s="22">
        <v>0.22705616008975504</v>
      </c>
      <c r="AB21" s="22">
        <v>0.21850591960115978</v>
      </c>
      <c r="AC21" s="22">
        <v>0.22783280845507053</v>
      </c>
      <c r="AD21" s="22">
        <v>0.18885208107332813</v>
      </c>
      <c r="AE21" s="22">
        <v>0.24657219202072825</v>
      </c>
      <c r="AF21" s="22">
        <v>0.22847647045132305</v>
      </c>
      <c r="AG21" s="22">
        <v>0.2550395704579923</v>
      </c>
      <c r="AH21" s="22">
        <v>0.22823170303507528</v>
      </c>
      <c r="AI21" s="22">
        <v>0.19324296035966437</v>
      </c>
      <c r="AJ21" s="22">
        <v>0.19429575891318435</v>
      </c>
      <c r="AK21" s="22">
        <v>0.22073803130186204</v>
      </c>
      <c r="AL21" s="22">
        <v>0.2363833255435428</v>
      </c>
      <c r="AM21" s="22">
        <v>0.23499082040691646</v>
      </c>
      <c r="AN21" s="22">
        <v>0.26801036356094</v>
      </c>
      <c r="AO21" s="22">
        <v>0.22750032434241102</v>
      </c>
      <c r="AP21" s="22">
        <v>0.22755471365758223</v>
      </c>
      <c r="AQ21" s="22">
        <v>0.19230065236631835</v>
      </c>
      <c r="AR21" s="22">
        <v>0.06862215656557062</v>
      </c>
      <c r="AS21" s="37">
        <v>0.21500874373899576</v>
      </c>
    </row>
    <row r="22" spans="1:45" ht="12.75">
      <c r="A22" s="9" t="s">
        <v>32</v>
      </c>
      <c r="B22" s="16">
        <v>0.0025881819758387103</v>
      </c>
      <c r="C22" s="16">
        <v>-0.1394787932578464</v>
      </c>
      <c r="D22" s="16">
        <v>-0.0875091756956616</v>
      </c>
      <c r="E22" s="16">
        <v>-0.08424032857045027</v>
      </c>
      <c r="F22" s="16">
        <v>-0.045309503116923305</v>
      </c>
      <c r="G22" s="16">
        <v>-0.052765953730617036</v>
      </c>
      <c r="H22" s="16">
        <v>-0.05321943133565162</v>
      </c>
      <c r="I22" s="16">
        <v>-0.06993367444105736</v>
      </c>
      <c r="J22" s="16">
        <v>-0.06551893978986947</v>
      </c>
      <c r="K22" s="16">
        <v>-0.041704209606793816</v>
      </c>
      <c r="L22" s="16">
        <v>-0.06208967206778357</v>
      </c>
      <c r="M22" s="16">
        <v>-0.06957588284933633</v>
      </c>
      <c r="N22" s="16">
        <v>-0.0918052932356258</v>
      </c>
      <c r="O22" s="16">
        <v>-0.06412207469583138</v>
      </c>
      <c r="P22" s="16">
        <v>-0.09499781757787662</v>
      </c>
      <c r="Q22" s="16">
        <v>-0.10089020870863336</v>
      </c>
      <c r="R22" s="16">
        <v>-0.1552256763343614</v>
      </c>
      <c r="S22" s="16">
        <v>-0.037519010839792394</v>
      </c>
      <c r="T22" s="16">
        <v>-0.1260558859113805</v>
      </c>
      <c r="U22" s="16">
        <v>-0.01276905931152561</v>
      </c>
      <c r="V22" s="37">
        <v>0.0265639236218883</v>
      </c>
      <c r="W22" s="1"/>
      <c r="X22" s="10" t="s">
        <v>32</v>
      </c>
      <c r="Y22" s="22">
        <v>0.029283556735974478</v>
      </c>
      <c r="Z22" s="22">
        <v>-0.047109846061594116</v>
      </c>
      <c r="AA22" s="22">
        <v>-0.024490075432628516</v>
      </c>
      <c r="AB22" s="22">
        <v>-0.0360244157750602</v>
      </c>
      <c r="AC22" s="22">
        <v>-0.01633169829205597</v>
      </c>
      <c r="AD22" s="22">
        <v>-0.028872660595718802</v>
      </c>
      <c r="AE22" s="22">
        <v>-0.02567789567719872</v>
      </c>
      <c r="AF22" s="22">
        <v>-0.08036935432272449</v>
      </c>
      <c r="AG22" s="22">
        <v>-0.07261581969004616</v>
      </c>
      <c r="AH22" s="22">
        <v>-0.019588979671703394</v>
      </c>
      <c r="AI22" s="22">
        <v>-0.01057913317135134</v>
      </c>
      <c r="AJ22" s="22">
        <v>0.014996451390706309</v>
      </c>
      <c r="AK22" s="22">
        <v>-0.02044013370978154</v>
      </c>
      <c r="AL22" s="22">
        <v>-0.011996158735246523</v>
      </c>
      <c r="AM22" s="22">
        <v>-0.03613106251150601</v>
      </c>
      <c r="AN22" s="22">
        <v>-0.031397452598569325</v>
      </c>
      <c r="AO22" s="22">
        <v>-0.06917049483091618</v>
      </c>
      <c r="AP22" s="22">
        <v>0.03353881814309585</v>
      </c>
      <c r="AQ22" s="22">
        <v>-0.1079714484473404</v>
      </c>
      <c r="AR22" s="22">
        <v>-0.011625423154778963</v>
      </c>
      <c r="AS22" s="37">
        <v>0.011249649608159914</v>
      </c>
    </row>
    <row r="23" spans="1:45" ht="12.75">
      <c r="A23" s="9" t="s">
        <v>33</v>
      </c>
      <c r="B23" s="16">
        <v>0.3345376074927485</v>
      </c>
      <c r="C23" s="16">
        <v>0.6524476712636653</v>
      </c>
      <c r="D23" s="16">
        <v>0.65536847195821</v>
      </c>
      <c r="E23" s="16">
        <v>0.659440441897553</v>
      </c>
      <c r="F23" s="16">
        <v>0.6581813279956965</v>
      </c>
      <c r="G23" s="16">
        <v>0.6632983028797861</v>
      </c>
      <c r="H23" s="16">
        <v>0.6571637335659666</v>
      </c>
      <c r="I23" s="16">
        <v>0.6570101599724396</v>
      </c>
      <c r="J23" s="16">
        <v>0.6573950691569177</v>
      </c>
      <c r="K23" s="16">
        <v>0.6598542086062171</v>
      </c>
      <c r="L23" s="16">
        <v>0.6520618224756574</v>
      </c>
      <c r="M23" s="16">
        <v>0.6482890101435543</v>
      </c>
      <c r="N23" s="16">
        <v>0.6515138749046057</v>
      </c>
      <c r="O23" s="16">
        <v>0.6599999304462989</v>
      </c>
      <c r="P23" s="16">
        <v>0.6716096087475356</v>
      </c>
      <c r="Q23" s="16">
        <v>0.6621888426074313</v>
      </c>
      <c r="R23" s="16">
        <v>0.6540523280036921</v>
      </c>
      <c r="S23" s="16">
        <v>0.6533578795569444</v>
      </c>
      <c r="T23" s="16">
        <v>0.6703845901893383</v>
      </c>
      <c r="U23" s="16">
        <v>0.33940003267462493</v>
      </c>
      <c r="V23" s="37">
        <v>0.6258777457269442</v>
      </c>
      <c r="W23" s="1"/>
      <c r="X23" s="10" t="s">
        <v>33</v>
      </c>
      <c r="Y23" s="22">
        <v>0.353165256632753</v>
      </c>
      <c r="Z23" s="22">
        <v>0.6676956621526747</v>
      </c>
      <c r="AA23" s="22">
        <v>0.6684407451404388</v>
      </c>
      <c r="AB23" s="22">
        <v>0.6688789901225969</v>
      </c>
      <c r="AC23" s="22">
        <v>0.6658133171547597</v>
      </c>
      <c r="AD23" s="22">
        <v>0.6671237582430338</v>
      </c>
      <c r="AE23" s="22">
        <v>0.6628140861161373</v>
      </c>
      <c r="AF23" s="22">
        <v>0.660093215081117</v>
      </c>
      <c r="AG23" s="22">
        <v>0.6646466454394919</v>
      </c>
      <c r="AH23" s="22">
        <v>0.6648923118432166</v>
      </c>
      <c r="AI23" s="22">
        <v>0.6664176679896259</v>
      </c>
      <c r="AJ23" s="22">
        <v>0.6613255460544347</v>
      </c>
      <c r="AK23" s="22">
        <v>0.6637127096781703</v>
      </c>
      <c r="AL23" s="22">
        <v>0.6642131469540388</v>
      </c>
      <c r="AM23" s="22">
        <v>0.6719422188970887</v>
      </c>
      <c r="AN23" s="22">
        <v>0.6634717262057247</v>
      </c>
      <c r="AO23" s="22">
        <v>0.6548237193635602</v>
      </c>
      <c r="AP23" s="22">
        <v>0.659842161379685</v>
      </c>
      <c r="AQ23" s="22">
        <v>0.6703762756111122</v>
      </c>
      <c r="AR23" s="22">
        <v>0.3482205449024115</v>
      </c>
      <c r="AS23" s="37">
        <v>0.6333954852481034</v>
      </c>
    </row>
    <row r="24" spans="1:45" ht="12.75">
      <c r="A24" s="9" t="s">
        <v>34</v>
      </c>
      <c r="B24" s="16">
        <v>-0.005633232356645531</v>
      </c>
      <c r="C24" s="16">
        <v>-0.016848466340381448</v>
      </c>
      <c r="D24" s="16">
        <v>-0.013389627205806005</v>
      </c>
      <c r="E24" s="16">
        <v>-0.011679886064126045</v>
      </c>
      <c r="F24" s="16">
        <v>-0.006012342916227056</v>
      </c>
      <c r="G24" s="16">
        <v>-0.007492442612405663</v>
      </c>
      <c r="H24" s="16">
        <v>-0.009093312274614223</v>
      </c>
      <c r="I24" s="16">
        <v>-0.008001900855776328</v>
      </c>
      <c r="J24" s="16">
        <v>-0.00849958159783418</v>
      </c>
      <c r="K24" s="16">
        <v>-0.00519516297782166</v>
      </c>
      <c r="L24" s="16">
        <v>-0.009551706997039881</v>
      </c>
      <c r="M24" s="16">
        <v>-0.009344066942008185</v>
      </c>
      <c r="N24" s="16">
        <v>-0.00788874484217935</v>
      </c>
      <c r="O24" s="16">
        <v>-0.005865828968995335</v>
      </c>
      <c r="P24" s="16">
        <v>-0.014809260302538062</v>
      </c>
      <c r="Q24" s="16">
        <v>-0.012530131802362999</v>
      </c>
      <c r="R24" s="16">
        <v>-0.01380992262730021</v>
      </c>
      <c r="S24" s="16">
        <v>-0.0024750492806592875</v>
      </c>
      <c r="T24" s="16">
        <v>-0.016397366395720002</v>
      </c>
      <c r="U24" s="16">
        <v>-0.0034722944099529057</v>
      </c>
      <c r="V24" s="37">
        <v>-0.00014945313014620796</v>
      </c>
      <c r="W24" s="1"/>
      <c r="X24" s="10" t="s">
        <v>34</v>
      </c>
      <c r="Y24" s="22">
        <v>-0.0019018510769768099</v>
      </c>
      <c r="Z24" s="22">
        <v>-0.008033047607299556</v>
      </c>
      <c r="AA24" s="22">
        <v>-0.006548165593834299</v>
      </c>
      <c r="AB24" s="22">
        <v>-0.008222126318913978</v>
      </c>
      <c r="AC24" s="22">
        <v>-0.008852224826909113</v>
      </c>
      <c r="AD24" s="22">
        <v>-0.0050392462871820115</v>
      </c>
      <c r="AE24" s="22">
        <v>-0.0025091139576190157</v>
      </c>
      <c r="AF24" s="22">
        <v>-0.011981686599888273</v>
      </c>
      <c r="AG24" s="22">
        <v>-0.012569180472434782</v>
      </c>
      <c r="AH24" s="22">
        <v>-0.004942700528463333</v>
      </c>
      <c r="AI24" s="22">
        <v>-0.0015813533688747022</v>
      </c>
      <c r="AJ24" s="22">
        <v>-0.0005925646155264738</v>
      </c>
      <c r="AK24" s="22">
        <v>-0.00396975256633687</v>
      </c>
      <c r="AL24" s="22">
        <v>-0.004285688800146965</v>
      </c>
      <c r="AM24" s="22">
        <v>-0.0026672669223677913</v>
      </c>
      <c r="AN24" s="22">
        <v>-0.0028070584387025234</v>
      </c>
      <c r="AO24" s="22">
        <v>-0.007968906782548267</v>
      </c>
      <c r="AP24" s="22">
        <v>0.0012377794351865479</v>
      </c>
      <c r="AQ24" s="22">
        <v>-0.00818640587820003</v>
      </c>
      <c r="AR24" s="22">
        <v>-0.00034716184205928896</v>
      </c>
      <c r="AS24" s="37">
        <v>-0.0007642540091898657</v>
      </c>
    </row>
    <row r="25" spans="1:45" ht="12.75">
      <c r="A25" s="9" t="s">
        <v>35</v>
      </c>
      <c r="B25" s="16">
        <v>0.045308937628254636</v>
      </c>
      <c r="C25" s="16">
        <v>0.054637346533635625</v>
      </c>
      <c r="D25" s="16">
        <v>0.05213562531161417</v>
      </c>
      <c r="E25" s="16">
        <v>0.05289665361746027</v>
      </c>
      <c r="F25" s="16">
        <v>0.04940557889038934</v>
      </c>
      <c r="G25" s="16">
        <v>0.05213180248156783</v>
      </c>
      <c r="H25" s="16">
        <v>0.05544109078728096</v>
      </c>
      <c r="I25" s="16">
        <v>0.05422776165892794</v>
      </c>
      <c r="J25" s="16">
        <v>0.05434770030125138</v>
      </c>
      <c r="K25" s="16">
        <v>0.0550101157557745</v>
      </c>
      <c r="L25" s="16">
        <v>0.053587096515700525</v>
      </c>
      <c r="M25" s="16">
        <v>0.054224631434064266</v>
      </c>
      <c r="N25" s="16">
        <v>0.0511598177618878</v>
      </c>
      <c r="O25" s="16">
        <v>0.0538335476043953</v>
      </c>
      <c r="P25" s="16">
        <v>0.05568047931897525</v>
      </c>
      <c r="Q25" s="16">
        <v>0.05183040502347069</v>
      </c>
      <c r="R25" s="16">
        <v>0.0523185155390432</v>
      </c>
      <c r="S25" s="16">
        <v>0.051547570544779986</v>
      </c>
      <c r="T25" s="16">
        <v>0.044328335869899184</v>
      </c>
      <c r="U25" s="16">
        <v>0.02114126029358498</v>
      </c>
      <c r="V25" s="37">
        <v>0.050759713643597895</v>
      </c>
      <c r="W25" s="1"/>
      <c r="X25" s="10" t="s">
        <v>35</v>
      </c>
      <c r="Y25" s="22">
        <v>0.04342548771529624</v>
      </c>
      <c r="Z25" s="22">
        <v>0.05217432910863337</v>
      </c>
      <c r="AA25" s="22">
        <v>0.05257625275417901</v>
      </c>
      <c r="AB25" s="22">
        <v>0.05538405244491283</v>
      </c>
      <c r="AC25" s="22">
        <v>0.05055695731148144</v>
      </c>
      <c r="AD25" s="22">
        <v>0.053390779906576966</v>
      </c>
      <c r="AE25" s="22">
        <v>0.055924833231131024</v>
      </c>
      <c r="AF25" s="22">
        <v>0.05306426101046838</v>
      </c>
      <c r="AG25" s="22">
        <v>0.05536083692051845</v>
      </c>
      <c r="AH25" s="22">
        <v>0.05336388260976489</v>
      </c>
      <c r="AI25" s="22">
        <v>0.053141794351506066</v>
      </c>
      <c r="AJ25" s="22">
        <v>0.055156929410266925</v>
      </c>
      <c r="AK25" s="22">
        <v>0.05445023084890195</v>
      </c>
      <c r="AL25" s="22">
        <v>0.05785362899102291</v>
      </c>
      <c r="AM25" s="22">
        <v>0.05419832150119083</v>
      </c>
      <c r="AN25" s="22">
        <v>0.05536568599259932</v>
      </c>
      <c r="AO25" s="22">
        <v>0.05377489076960115</v>
      </c>
      <c r="AP25" s="22">
        <v>0.05396219032619108</v>
      </c>
      <c r="AQ25" s="22">
        <v>0.049807435731136045</v>
      </c>
      <c r="AR25" s="22">
        <v>0.019784024452882</v>
      </c>
      <c r="AS25" s="37">
        <v>0.05163584026941302</v>
      </c>
    </row>
    <row r="26" spans="1:45" ht="12.75">
      <c r="A26" s="9" t="s">
        <v>36</v>
      </c>
      <c r="B26" s="16">
        <v>-0.00015847796354632803</v>
      </c>
      <c r="C26" s="16">
        <v>-0.009069790410284547</v>
      </c>
      <c r="D26" s="16">
        <v>-0.005777365651409148</v>
      </c>
      <c r="E26" s="16">
        <v>-0.00505793389354691</v>
      </c>
      <c r="F26" s="16">
        <v>0.0001430415809518835</v>
      </c>
      <c r="G26" s="16">
        <v>-0.0022895868582107977</v>
      </c>
      <c r="H26" s="16">
        <v>-0.0018621868641225511</v>
      </c>
      <c r="I26" s="16">
        <v>-0.002670522056529091</v>
      </c>
      <c r="J26" s="16">
        <v>-0.003031392369003019</v>
      </c>
      <c r="K26" s="16">
        <v>-0.0014244185913981008</v>
      </c>
      <c r="L26" s="16">
        <v>-0.003884641270586607</v>
      </c>
      <c r="M26" s="16">
        <v>-0.00518096559977743</v>
      </c>
      <c r="N26" s="16">
        <v>-0.00485419676953989</v>
      </c>
      <c r="O26" s="16">
        <v>-0.0041004798238973034</v>
      </c>
      <c r="P26" s="16">
        <v>-0.006262634519480727</v>
      </c>
      <c r="Q26" s="16">
        <v>-0.007717393535566124</v>
      </c>
      <c r="R26" s="16">
        <v>-0.009655567971844192</v>
      </c>
      <c r="S26" s="16">
        <v>-0.0030691905999144487</v>
      </c>
      <c r="T26" s="16">
        <v>-0.013194829225708558</v>
      </c>
      <c r="U26" s="16">
        <v>0.0009780289956657622</v>
      </c>
      <c r="V26" s="37">
        <v>0.002991738384443643</v>
      </c>
      <c r="W26" s="1"/>
      <c r="X26" s="10" t="s">
        <v>36</v>
      </c>
      <c r="Y26" s="22">
        <v>-0.0005770043810841405</v>
      </c>
      <c r="Z26" s="22">
        <v>-0.002928743605383774</v>
      </c>
      <c r="AA26" s="22">
        <v>-0.0007114411998267692</v>
      </c>
      <c r="AB26" s="22">
        <v>-0.0014841104872315093</v>
      </c>
      <c r="AC26" s="22">
        <v>-0.0009531579518315459</v>
      </c>
      <c r="AD26" s="22">
        <v>0.000410527571552556</v>
      </c>
      <c r="AE26" s="22">
        <v>0.0013698466327568448</v>
      </c>
      <c r="AF26" s="22">
        <v>-0.004057175558612507</v>
      </c>
      <c r="AG26" s="22">
        <v>-0.002626819401968109</v>
      </c>
      <c r="AH26" s="22">
        <v>0.00111756073691296</v>
      </c>
      <c r="AI26" s="22">
        <v>0.0023033703210133785</v>
      </c>
      <c r="AJ26" s="22">
        <v>0.0027428308782066523</v>
      </c>
      <c r="AK26" s="22">
        <v>-0.0002522274419611889</v>
      </c>
      <c r="AL26" s="22">
        <v>0.00027800113372846314</v>
      </c>
      <c r="AM26" s="22">
        <v>0.0011561501049596242</v>
      </c>
      <c r="AN26" s="22">
        <v>-0.00026729165907946967</v>
      </c>
      <c r="AO26" s="22">
        <v>-0.004248068824887281</v>
      </c>
      <c r="AP26" s="22">
        <v>0.0023180001132052236</v>
      </c>
      <c r="AQ26" s="22">
        <v>-0.0054960266747784755</v>
      </c>
      <c r="AR26" s="22">
        <v>0.00303920691988909</v>
      </c>
      <c r="AS26" s="37">
        <v>0.0017571098138550343</v>
      </c>
    </row>
    <row r="27" spans="1:45" ht="12.75">
      <c r="A27" s="9" t="s">
        <v>37</v>
      </c>
      <c r="B27" s="16">
        <v>0.0017610377230964898</v>
      </c>
      <c r="C27" s="16">
        <v>0.031604798483959154</v>
      </c>
      <c r="D27" s="16">
        <v>0.03313583902030426</v>
      </c>
      <c r="E27" s="16">
        <v>0.03039978604543598</v>
      </c>
      <c r="F27" s="16">
        <v>0.03426705705869871</v>
      </c>
      <c r="G27" s="16">
        <v>0.03470373936806643</v>
      </c>
      <c r="H27" s="16">
        <v>0.03196703082419178</v>
      </c>
      <c r="I27" s="16">
        <v>0.03313307055000271</v>
      </c>
      <c r="J27" s="16">
        <v>0.03221710446996895</v>
      </c>
      <c r="K27" s="16">
        <v>0.030874722061322225</v>
      </c>
      <c r="L27" s="16">
        <v>0.034794781168171085</v>
      </c>
      <c r="M27" s="16">
        <v>0.03489142450861673</v>
      </c>
      <c r="N27" s="16">
        <v>0.03365215799165652</v>
      </c>
      <c r="O27" s="16">
        <v>0.03460030201785054</v>
      </c>
      <c r="P27" s="16">
        <v>0.03079355881943143</v>
      </c>
      <c r="Q27" s="16">
        <v>0.03239545658856225</v>
      </c>
      <c r="R27" s="16">
        <v>0.030407922581850086</v>
      </c>
      <c r="S27" s="16">
        <v>0.0331379137883074</v>
      </c>
      <c r="T27" s="16">
        <v>0.038902824246318315</v>
      </c>
      <c r="U27" s="16">
        <v>0.012808616235878567</v>
      </c>
      <c r="V27" s="37">
        <v>0.030522457177584474</v>
      </c>
      <c r="W27" s="1"/>
      <c r="X27" s="10" t="s">
        <v>37</v>
      </c>
      <c r="Y27" s="22">
        <v>0.0034440669514387047</v>
      </c>
      <c r="Z27" s="22">
        <v>0.03632497175091035</v>
      </c>
      <c r="AA27" s="22">
        <v>0.03454142551002034</v>
      </c>
      <c r="AB27" s="22">
        <v>0.033340128928298886</v>
      </c>
      <c r="AC27" s="22">
        <v>0.03325377952321289</v>
      </c>
      <c r="AD27" s="22">
        <v>0.03571262627168333</v>
      </c>
      <c r="AE27" s="22">
        <v>0.031086451527623266</v>
      </c>
      <c r="AF27" s="22">
        <v>0.033166197896438064</v>
      </c>
      <c r="AG27" s="22">
        <v>0.027309168779896774</v>
      </c>
      <c r="AH27" s="22">
        <v>0.0331461707937865</v>
      </c>
      <c r="AI27" s="22">
        <v>0.033806705186187794</v>
      </c>
      <c r="AJ27" s="22">
        <v>0.0324471006538421</v>
      </c>
      <c r="AK27" s="22">
        <v>0.03322810572323083</v>
      </c>
      <c r="AL27" s="22">
        <v>0.030230895423294112</v>
      </c>
      <c r="AM27" s="22">
        <v>0.030128139320872563</v>
      </c>
      <c r="AN27" s="22">
        <v>0.027903565536865262</v>
      </c>
      <c r="AO27" s="22">
        <v>0.03336026474030609</v>
      </c>
      <c r="AP27" s="22">
        <v>0.029918038427612856</v>
      </c>
      <c r="AQ27" s="22">
        <v>0.03571963032693518</v>
      </c>
      <c r="AR27" s="22">
        <v>0.0051800173066236495</v>
      </c>
      <c r="AS27" s="37">
        <v>0.029662372528953963</v>
      </c>
    </row>
    <row r="28" spans="1:45" ht="12.75">
      <c r="A28" s="9" t="s">
        <v>38</v>
      </c>
      <c r="B28" s="16">
        <v>0.007679863039865667</v>
      </c>
      <c r="C28" s="16">
        <v>0.020845936082515795</v>
      </c>
      <c r="D28" s="16">
        <v>0.013848839431615821</v>
      </c>
      <c r="E28" s="16">
        <v>0.01293768020602524</v>
      </c>
      <c r="F28" s="16">
        <v>0.006981347186648582</v>
      </c>
      <c r="G28" s="16">
        <v>0.009292302317704278</v>
      </c>
      <c r="H28" s="16">
        <v>0.008092519272701463</v>
      </c>
      <c r="I28" s="16">
        <v>0.009336130089132148</v>
      </c>
      <c r="J28" s="16">
        <v>0.00881642478670976</v>
      </c>
      <c r="K28" s="16">
        <v>0.006012882348376637</v>
      </c>
      <c r="L28" s="16">
        <v>0.00994228592998669</v>
      </c>
      <c r="M28" s="16">
        <v>0.009655051288169842</v>
      </c>
      <c r="N28" s="16">
        <v>0.011675454992670229</v>
      </c>
      <c r="O28" s="16">
        <v>0.00823402381725978</v>
      </c>
      <c r="P28" s="16">
        <v>0.013513720547688561</v>
      </c>
      <c r="Q28" s="16">
        <v>0.015132895452719125</v>
      </c>
      <c r="R28" s="16">
        <v>0.021261940406527163</v>
      </c>
      <c r="S28" s="16">
        <v>0.006792108598654369</v>
      </c>
      <c r="T28" s="16">
        <v>0.022185337001623333</v>
      </c>
      <c r="U28" s="16">
        <v>0.0037920975533883594</v>
      </c>
      <c r="V28" s="37">
        <v>-0.004001378229971387</v>
      </c>
      <c r="W28" s="1"/>
      <c r="X28" s="10" t="s">
        <v>38</v>
      </c>
      <c r="Y28" s="22">
        <v>0.0034764513544299856</v>
      </c>
      <c r="Z28" s="22">
        <v>0.00842104997060408</v>
      </c>
      <c r="AA28" s="22">
        <v>0.003805484354958888</v>
      </c>
      <c r="AB28" s="22">
        <v>0.004834266553527383</v>
      </c>
      <c r="AC28" s="22">
        <v>0.0032319258129083813</v>
      </c>
      <c r="AD28" s="22">
        <v>0.004032518159385792</v>
      </c>
      <c r="AE28" s="22">
        <v>0.0036081737670882732</v>
      </c>
      <c r="AF28" s="22">
        <v>0.010399312690702284</v>
      </c>
      <c r="AG28" s="22">
        <v>0.010956926825588778</v>
      </c>
      <c r="AH28" s="22">
        <v>0.003573978714832517</v>
      </c>
      <c r="AI28" s="22">
        <v>0.001252563712056337</v>
      </c>
      <c r="AJ28" s="22">
        <v>-0.000888425238381051</v>
      </c>
      <c r="AK28" s="22">
        <v>0.0033222513801555572</v>
      </c>
      <c r="AL28" s="22">
        <v>0.0018735312376334857</v>
      </c>
      <c r="AM28" s="22">
        <v>0.004443825000134977</v>
      </c>
      <c r="AN28" s="22">
        <v>0.0036003576656785472</v>
      </c>
      <c r="AO28" s="22">
        <v>0.009798021529521393</v>
      </c>
      <c r="AP28" s="22">
        <v>-0.002945756145858285</v>
      </c>
      <c r="AQ28" s="22">
        <v>0.01384957172086329</v>
      </c>
      <c r="AR28" s="22">
        <v>0.002310124312139504</v>
      </c>
      <c r="AS28" s="37">
        <v>-0.0021343470649012822</v>
      </c>
    </row>
    <row r="29" spans="1:45" ht="13.5" thickBot="1">
      <c r="A29" s="12" t="s">
        <v>39</v>
      </c>
      <c r="B29" s="16">
        <v>-0.03131365807556056</v>
      </c>
      <c r="C29" s="16">
        <v>-0.05723846774513194</v>
      </c>
      <c r="D29" s="16">
        <v>-0.05655707940766887</v>
      </c>
      <c r="E29" s="16">
        <v>-0.056463252265589764</v>
      </c>
      <c r="F29" s="16">
        <v>-0.05703487786612111</v>
      </c>
      <c r="G29" s="16">
        <v>-0.057314399905671824</v>
      </c>
      <c r="H29" s="16">
        <v>-0.05716399325932646</v>
      </c>
      <c r="I29" s="16">
        <v>-0.05734433721670239</v>
      </c>
      <c r="J29" s="16">
        <v>-0.05715281437528542</v>
      </c>
      <c r="K29" s="16">
        <v>-0.05735508855112825</v>
      </c>
      <c r="L29" s="16">
        <v>-0.05658294947958338</v>
      </c>
      <c r="M29" s="16">
        <v>-0.056555530446834784</v>
      </c>
      <c r="N29" s="16">
        <v>-0.05730523864009462</v>
      </c>
      <c r="O29" s="16">
        <v>-0.05753431291129937</v>
      </c>
      <c r="P29" s="16">
        <v>-0.056905954622567256</v>
      </c>
      <c r="Q29" s="16">
        <v>-0.057398636418544445</v>
      </c>
      <c r="R29" s="16">
        <v>-0.05782299621642729</v>
      </c>
      <c r="S29" s="16">
        <v>-0.058099939931904716</v>
      </c>
      <c r="T29" s="16">
        <v>-0.058574924666319986</v>
      </c>
      <c r="U29" s="16">
        <v>-0.03258428943498188</v>
      </c>
      <c r="V29" s="37">
        <v>-0.0547151370718372</v>
      </c>
      <c r="W29" s="1"/>
      <c r="X29" s="11" t="s">
        <v>39</v>
      </c>
      <c r="Y29" s="24">
        <v>-0.03075029677413471</v>
      </c>
      <c r="Z29" s="24">
        <v>-0.05882005381989151</v>
      </c>
      <c r="AA29" s="24">
        <v>-0.058681498153738396</v>
      </c>
      <c r="AB29" s="24">
        <v>-0.05860266255719068</v>
      </c>
      <c r="AC29" s="24">
        <v>-0.05756645261689838</v>
      </c>
      <c r="AD29" s="24">
        <v>-0.05820230234930503</v>
      </c>
      <c r="AE29" s="24">
        <v>-0.05877666424357823</v>
      </c>
      <c r="AF29" s="24">
        <v>-0.058111828028354566</v>
      </c>
      <c r="AG29" s="24">
        <v>-0.05780853114838491</v>
      </c>
      <c r="AH29" s="24">
        <v>-0.05775791009850746</v>
      </c>
      <c r="AI29" s="24">
        <v>-0.05762631456143709</v>
      </c>
      <c r="AJ29" s="24">
        <v>-0.05782556655166715</v>
      </c>
      <c r="AK29" s="24">
        <v>-0.05821015256534438</v>
      </c>
      <c r="AL29" s="24">
        <v>-0.057843705824137934</v>
      </c>
      <c r="AM29" s="24">
        <v>-0.05802061604593487</v>
      </c>
      <c r="AN29" s="24">
        <v>-0.058079022577077595</v>
      </c>
      <c r="AO29" s="24">
        <v>-0.05808944110305715</v>
      </c>
      <c r="AP29" s="24">
        <v>-0.057820232316179124</v>
      </c>
      <c r="AQ29" s="24">
        <v>-0.05858498883352352</v>
      </c>
      <c r="AR29" s="24">
        <v>-0.03056745500711542</v>
      </c>
      <c r="AS29" s="38">
        <v>-0.05538728475877289</v>
      </c>
    </row>
    <row r="30" spans="1:45" ht="12.75">
      <c r="A30" s="87" t="s">
        <v>40</v>
      </c>
      <c r="B30" s="113">
        <v>0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0</v>
      </c>
      <c r="U30" s="34">
        <v>0</v>
      </c>
      <c r="V30" s="36" t="s">
        <v>125</v>
      </c>
      <c r="W30" s="1"/>
      <c r="X30" s="10" t="s">
        <v>40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36"/>
    </row>
    <row r="31" spans="1:45" ht="12.75">
      <c r="A31" s="9" t="s">
        <v>41</v>
      </c>
      <c r="B31" s="115">
        <v>5.111737842003706</v>
      </c>
      <c r="C31" s="16">
        <v>3.1190447381649413</v>
      </c>
      <c r="D31" s="16">
        <v>2.2961462120803984</v>
      </c>
      <c r="E31" s="16">
        <v>1.645938743123522</v>
      </c>
      <c r="F31" s="16">
        <v>3.9300779981705536</v>
      </c>
      <c r="G31" s="16">
        <v>3.6073633755885686</v>
      </c>
      <c r="H31" s="16">
        <v>2.3687929082182606</v>
      </c>
      <c r="I31" s="16">
        <v>2.1218774150227184</v>
      </c>
      <c r="J31" s="16">
        <v>2.5880714264467404</v>
      </c>
      <c r="K31" s="16">
        <v>1.3382720679603488</v>
      </c>
      <c r="L31" s="16">
        <v>1.9994984994256046</v>
      </c>
      <c r="M31" s="16">
        <v>1.9088190548662907</v>
      </c>
      <c r="N31" s="16">
        <v>0.668268293041696</v>
      </c>
      <c r="O31" s="16">
        <v>1.9680232535042304</v>
      </c>
      <c r="P31" s="16">
        <v>1.3685399223347767</v>
      </c>
      <c r="Q31" s="16">
        <v>0.2536789842103585</v>
      </c>
      <c r="R31" s="16">
        <v>1.2290606164267206</v>
      </c>
      <c r="S31" s="16">
        <v>1.5277650317412999</v>
      </c>
      <c r="T31" s="16">
        <v>-0.038092148285076344</v>
      </c>
      <c r="U31" s="82">
        <v>-2.487295119575955</v>
      </c>
      <c r="V31" s="37">
        <v>1.3395398251623294</v>
      </c>
      <c r="W31" s="1"/>
      <c r="X31" s="10" t="s">
        <v>41</v>
      </c>
      <c r="Y31" s="22">
        <v>4.458869591480607</v>
      </c>
      <c r="Z31" s="22">
        <v>0.277825564106064</v>
      </c>
      <c r="AA31" s="22">
        <v>-1.7964672096712395</v>
      </c>
      <c r="AB31" s="22">
        <v>-1.3912211380150539</v>
      </c>
      <c r="AC31" s="22">
        <v>0.7199510522894405</v>
      </c>
      <c r="AD31" s="22">
        <v>0.10958829969599138</v>
      </c>
      <c r="AE31" s="22">
        <v>-1.851334590949182</v>
      </c>
      <c r="AF31" s="22">
        <v>0.3507118302966851</v>
      </c>
      <c r="AG31" s="22">
        <v>-0.6174850972409301</v>
      </c>
      <c r="AH31" s="22">
        <v>-0.07692005879934849</v>
      </c>
      <c r="AI31" s="22">
        <v>-0.4474298533885541</v>
      </c>
      <c r="AJ31" s="22">
        <v>0.1410456812414146</v>
      </c>
      <c r="AK31" s="22">
        <v>-0.539232654791533</v>
      </c>
      <c r="AL31" s="22">
        <v>-2.1844579607197248</v>
      </c>
      <c r="AM31" s="22">
        <v>0.4781272107293815</v>
      </c>
      <c r="AN31" s="22">
        <v>1.172744437924502</v>
      </c>
      <c r="AO31" s="22">
        <v>0.6189236374299588</v>
      </c>
      <c r="AP31" s="22">
        <v>-0.4738071269093166</v>
      </c>
      <c r="AQ31" s="22">
        <v>0.20590488092479814</v>
      </c>
      <c r="AR31" s="22">
        <v>2.8809991350782616</v>
      </c>
      <c r="AS31" s="37">
        <v>-0.30273001214360906</v>
      </c>
    </row>
    <row r="32" spans="1:45" ht="12.75">
      <c r="A32" s="9" t="s">
        <v>42</v>
      </c>
      <c r="B32" s="115">
        <v>3.742175123122358</v>
      </c>
      <c r="C32" s="16">
        <v>-0.14519485033242835</v>
      </c>
      <c r="D32" s="16">
        <v>-0.3067087300164581</v>
      </c>
      <c r="E32" s="16">
        <v>-0.22076890771118243</v>
      </c>
      <c r="F32" s="16">
        <v>-0.543478036324737</v>
      </c>
      <c r="G32" s="16">
        <v>-0.025224757936208153</v>
      </c>
      <c r="H32" s="16">
        <v>-0.07395169984904529</v>
      </c>
      <c r="I32" s="16">
        <v>-0.10386545786159457</v>
      </c>
      <c r="J32" s="16">
        <v>-0.23619071403298336</v>
      </c>
      <c r="K32" s="16">
        <v>0.01936703651204902</v>
      </c>
      <c r="L32" s="16">
        <v>0.06913963025933978</v>
      </c>
      <c r="M32" s="16">
        <v>0.16390095444170122</v>
      </c>
      <c r="N32" s="16">
        <v>0.012955240296667947</v>
      </c>
      <c r="O32" s="16">
        <v>0.2098630719191869</v>
      </c>
      <c r="P32" s="16">
        <v>0.40637929977805337</v>
      </c>
      <c r="Q32" s="16">
        <v>0.7959539142988032</v>
      </c>
      <c r="R32" s="16">
        <v>0.276152328943676</v>
      </c>
      <c r="S32" s="16">
        <v>0.2734538180417527</v>
      </c>
      <c r="T32" s="16">
        <v>-0.1545563440347762</v>
      </c>
      <c r="U32" s="82">
        <v>-0.5870760060191371</v>
      </c>
      <c r="V32" s="37">
        <v>0.17861624567475187</v>
      </c>
      <c r="W32" s="1"/>
      <c r="X32" s="10" t="s">
        <v>42</v>
      </c>
      <c r="Y32" s="22">
        <v>4.865465763683311</v>
      </c>
      <c r="Z32" s="22">
        <v>0.45820064699009705</v>
      </c>
      <c r="AA32" s="22">
        <v>0.1357193473835203</v>
      </c>
      <c r="AB32" s="22">
        <v>0.14752098029667673</v>
      </c>
      <c r="AC32" s="22">
        <v>0.3017507037300137</v>
      </c>
      <c r="AD32" s="22">
        <v>0.5084845420805474</v>
      </c>
      <c r="AE32" s="22">
        <v>0.5040192006161983</v>
      </c>
      <c r="AF32" s="22">
        <v>0.5277865019314635</v>
      </c>
      <c r="AG32" s="22">
        <v>0.2909590280204951</v>
      </c>
      <c r="AH32" s="22">
        <v>0.3302367435387125</v>
      </c>
      <c r="AI32" s="22">
        <v>0.16353886744350926</v>
      </c>
      <c r="AJ32" s="22">
        <v>0.1533906308590805</v>
      </c>
      <c r="AK32" s="22">
        <v>0.2070479464787338</v>
      </c>
      <c r="AL32" s="22">
        <v>-0.022148229431834532</v>
      </c>
      <c r="AM32" s="22">
        <v>0.18112869982144564</v>
      </c>
      <c r="AN32" s="22">
        <v>0.24163403413066697</v>
      </c>
      <c r="AO32" s="22">
        <v>-0.005993573497665411</v>
      </c>
      <c r="AP32" s="22">
        <v>0.27022951865144684</v>
      </c>
      <c r="AQ32" s="22">
        <v>0.5726860919105947</v>
      </c>
      <c r="AR32" s="22">
        <v>0.0271833066724792</v>
      </c>
      <c r="AS32" s="37">
        <v>0.4929420375654746</v>
      </c>
    </row>
    <row r="33" spans="1:45" ht="12.75">
      <c r="A33" s="9" t="s">
        <v>43</v>
      </c>
      <c r="B33" s="115">
        <v>-0.010689039974984039</v>
      </c>
      <c r="C33" s="16">
        <v>-0.06234024998594531</v>
      </c>
      <c r="D33" s="16">
        <v>-0.47193727925029083</v>
      </c>
      <c r="E33" s="16">
        <v>-0.5088917530093042</v>
      </c>
      <c r="F33" s="16">
        <v>-0.6151550526263563</v>
      </c>
      <c r="G33" s="16">
        <v>-0.5780261445350083</v>
      </c>
      <c r="H33" s="16">
        <v>-0.3090798983518299</v>
      </c>
      <c r="I33" s="16">
        <v>-0.18951730378696555</v>
      </c>
      <c r="J33" s="16">
        <v>-0.6355258631005416</v>
      </c>
      <c r="K33" s="16">
        <v>-0.08016061903625737</v>
      </c>
      <c r="L33" s="16">
        <v>-0.5062677848931858</v>
      </c>
      <c r="M33" s="16">
        <v>-0.37839184530455044</v>
      </c>
      <c r="N33" s="16">
        <v>-0.20380003867636415</v>
      </c>
      <c r="O33" s="16">
        <v>-0.5410224026699963</v>
      </c>
      <c r="P33" s="16">
        <v>-0.4429456990556374</v>
      </c>
      <c r="Q33" s="16">
        <v>-0.3332929031405417</v>
      </c>
      <c r="R33" s="16">
        <v>-0.2452672536276096</v>
      </c>
      <c r="S33" s="16">
        <v>-0.4286602475788277</v>
      </c>
      <c r="T33" s="16">
        <v>1.0362354601493093</v>
      </c>
      <c r="U33" s="82">
        <v>0.9879559968127214</v>
      </c>
      <c r="V33" s="37">
        <v>-0.2981982968155289</v>
      </c>
      <c r="W33" s="1"/>
      <c r="X33" s="10" t="s">
        <v>43</v>
      </c>
      <c r="Y33" s="22">
        <v>-0.7556139318016822</v>
      </c>
      <c r="Z33" s="22">
        <v>-0.06822283736082418</v>
      </c>
      <c r="AA33" s="22">
        <v>-0.09025278071521214</v>
      </c>
      <c r="AB33" s="22">
        <v>-0.2319678768695062</v>
      </c>
      <c r="AC33" s="22">
        <v>-0.28814152314442354</v>
      </c>
      <c r="AD33" s="22">
        <v>-0.7993443411918784</v>
      </c>
      <c r="AE33" s="22">
        <v>-0.5313917922594762</v>
      </c>
      <c r="AF33" s="22">
        <v>-0.4930011557846326</v>
      </c>
      <c r="AG33" s="22">
        <v>-0.7899435984359094</v>
      </c>
      <c r="AH33" s="22">
        <v>-0.42332186568335795</v>
      </c>
      <c r="AI33" s="22">
        <v>-0.23105653464074102</v>
      </c>
      <c r="AJ33" s="22">
        <v>-0.364202930260898</v>
      </c>
      <c r="AK33" s="22">
        <v>-0.3668634610198816</v>
      </c>
      <c r="AL33" s="22">
        <v>-0.36944531502386224</v>
      </c>
      <c r="AM33" s="22">
        <v>-0.6884151137906811</v>
      </c>
      <c r="AN33" s="22">
        <v>-0.8398334871423347</v>
      </c>
      <c r="AO33" s="22">
        <v>-0.42383911652611445</v>
      </c>
      <c r="AP33" s="22">
        <v>-0.6080123662759929</v>
      </c>
      <c r="AQ33" s="22">
        <v>-0.361990893640618</v>
      </c>
      <c r="AR33" s="22">
        <v>-0.18488631440655767</v>
      </c>
      <c r="AS33" s="37">
        <v>-0.4742702384535011</v>
      </c>
    </row>
    <row r="34" spans="1:45" ht="12.75">
      <c r="A34" s="9" t="s">
        <v>44</v>
      </c>
      <c r="B34" s="115">
        <v>-0.4267796202906391</v>
      </c>
      <c r="C34" s="16">
        <v>-0.2324855953523511</v>
      </c>
      <c r="D34" s="16">
        <v>-0.2643689603541093</v>
      </c>
      <c r="E34" s="16">
        <v>-0.2504881238996432</v>
      </c>
      <c r="F34" s="16">
        <v>-0.25857023667004503</v>
      </c>
      <c r="G34" s="16">
        <v>-0.18039144986042982</v>
      </c>
      <c r="H34" s="16">
        <v>-0.11099190582825746</v>
      </c>
      <c r="I34" s="16">
        <v>-0.10650404089765418</v>
      </c>
      <c r="J34" s="16">
        <v>-0.27633346243845924</v>
      </c>
      <c r="K34" s="16">
        <v>-0.4374825447165947</v>
      </c>
      <c r="L34" s="16">
        <v>-0.1174938544769135</v>
      </c>
      <c r="M34" s="16">
        <v>-0.06993906658359303</v>
      </c>
      <c r="N34" s="16">
        <v>-0.24672791036137012</v>
      </c>
      <c r="O34" s="16">
        <v>-0.10124914843997465</v>
      </c>
      <c r="P34" s="16">
        <v>0.02526734480438006</v>
      </c>
      <c r="Q34" s="16">
        <v>0.1897170250639274</v>
      </c>
      <c r="R34" s="16">
        <v>0.0025356272435046318</v>
      </c>
      <c r="S34" s="16">
        <v>-0.12531960718140975</v>
      </c>
      <c r="T34" s="16">
        <v>0.0781124591548234</v>
      </c>
      <c r="U34" s="82">
        <v>0.24110471682543907</v>
      </c>
      <c r="V34" s="37">
        <v>-0.13341941771296853</v>
      </c>
      <c r="W34" s="1"/>
      <c r="X34" s="10" t="s">
        <v>44</v>
      </c>
      <c r="Y34" s="22">
        <v>-0.2283732450922915</v>
      </c>
      <c r="Z34" s="22">
        <v>-0.08517909614042946</v>
      </c>
      <c r="AA34" s="22">
        <v>-0.06892107694245671</v>
      </c>
      <c r="AB34" s="22">
        <v>-0.13076415274125527</v>
      </c>
      <c r="AC34" s="22">
        <v>-0.0415759927613497</v>
      </c>
      <c r="AD34" s="22">
        <v>-0.07852359180024873</v>
      </c>
      <c r="AE34" s="22">
        <v>-0.16864634014138954</v>
      </c>
      <c r="AF34" s="22">
        <v>-0.1519834322798526</v>
      </c>
      <c r="AG34" s="22">
        <v>-0.2166624199618129</v>
      </c>
      <c r="AH34" s="22">
        <v>-0.04138042238813558</v>
      </c>
      <c r="AI34" s="22">
        <v>-0.03778622329489427</v>
      </c>
      <c r="AJ34" s="22">
        <v>-0.11703609797451225</v>
      </c>
      <c r="AK34" s="22">
        <v>-0.08019628316785618</v>
      </c>
      <c r="AL34" s="22">
        <v>0.05760483127632183</v>
      </c>
      <c r="AM34" s="22">
        <v>-0.038668473611555454</v>
      </c>
      <c r="AN34" s="22">
        <v>-0.05773117893008429</v>
      </c>
      <c r="AO34" s="22">
        <v>-0.048713444107891135</v>
      </c>
      <c r="AP34" s="22">
        <v>-0.09801952430751194</v>
      </c>
      <c r="AQ34" s="22">
        <v>0.017723307724499704</v>
      </c>
      <c r="AR34" s="22">
        <v>0.2745704634568209</v>
      </c>
      <c r="AS34" s="37">
        <v>-0.06701311965929424</v>
      </c>
    </row>
    <row r="35" spans="1:45" ht="12.75">
      <c r="A35" s="9" t="s">
        <v>45</v>
      </c>
      <c r="B35" s="115">
        <v>0.3568309617092297</v>
      </c>
      <c r="C35" s="16">
        <v>0.32800655194031747</v>
      </c>
      <c r="D35" s="16">
        <v>0.4012416069818288</v>
      </c>
      <c r="E35" s="16">
        <v>0.4058688911943443</v>
      </c>
      <c r="F35" s="16">
        <v>0.38944639754757615</v>
      </c>
      <c r="G35" s="16">
        <v>0.26915796924249935</v>
      </c>
      <c r="H35" s="16">
        <v>0.21488597553695804</v>
      </c>
      <c r="I35" s="16">
        <v>0.30781248147835616</v>
      </c>
      <c r="J35" s="16">
        <v>0.29026321623746165</v>
      </c>
      <c r="K35" s="16">
        <v>0.2808268047911394</v>
      </c>
      <c r="L35" s="16">
        <v>0.35927608052073523</v>
      </c>
      <c r="M35" s="16">
        <v>0.3029283031694237</v>
      </c>
      <c r="N35" s="16">
        <v>0.40970160488404517</v>
      </c>
      <c r="O35" s="16">
        <v>0.15975230446156818</v>
      </c>
      <c r="P35" s="16">
        <v>0.12936724409166497</v>
      </c>
      <c r="Q35" s="16">
        <v>0.2420809082891769</v>
      </c>
      <c r="R35" s="16">
        <v>0.3518332036684478</v>
      </c>
      <c r="S35" s="16">
        <v>0.365376553894228</v>
      </c>
      <c r="T35" s="16">
        <v>0.4241686041229282</v>
      </c>
      <c r="U35" s="82">
        <v>0.16172141762865969</v>
      </c>
      <c r="V35" s="37">
        <v>0.16934239520295816</v>
      </c>
      <c r="W35" s="1"/>
      <c r="X35" s="10" t="s">
        <v>45</v>
      </c>
      <c r="Y35" s="22">
        <v>0.09160246256535592</v>
      </c>
      <c r="Z35" s="22">
        <v>-0.05343534681259279</v>
      </c>
      <c r="AA35" s="22">
        <v>-0.0324363543561356</v>
      </c>
      <c r="AB35" s="22">
        <v>-0.06862114202142183</v>
      </c>
      <c r="AC35" s="22">
        <v>0.15244046226653657</v>
      </c>
      <c r="AD35" s="22">
        <v>0.05796092979313204</v>
      </c>
      <c r="AE35" s="22">
        <v>-0.023285970179377922</v>
      </c>
      <c r="AF35" s="22">
        <v>0.10238405155534866</v>
      </c>
      <c r="AG35" s="22">
        <v>0.05322744245890682</v>
      </c>
      <c r="AH35" s="22">
        <v>0.10751360648650951</v>
      </c>
      <c r="AI35" s="22">
        <v>0.004380040670875485</v>
      </c>
      <c r="AJ35" s="22">
        <v>0.05349542008970917</v>
      </c>
      <c r="AK35" s="22">
        <v>0.03321550216970938</v>
      </c>
      <c r="AL35" s="22">
        <v>-0.07931701132745966</v>
      </c>
      <c r="AM35" s="22">
        <v>-0.08522773902946168</v>
      </c>
      <c r="AN35" s="22">
        <v>-0.09278417239253137</v>
      </c>
      <c r="AO35" s="22">
        <v>0.04447850066270824</v>
      </c>
      <c r="AP35" s="22">
        <v>-0.05352649475081304</v>
      </c>
      <c r="AQ35" s="22">
        <v>0.04952163497164944</v>
      </c>
      <c r="AR35" s="22">
        <v>0.2574230259859483</v>
      </c>
      <c r="AS35" s="37">
        <v>-0.0948635478253408</v>
      </c>
    </row>
    <row r="36" spans="1:45" ht="12.75">
      <c r="A36" s="9" t="s">
        <v>46</v>
      </c>
      <c r="B36" s="115">
        <v>-0.8505489891134024</v>
      </c>
      <c r="C36" s="16">
        <v>-0.054087317997047815</v>
      </c>
      <c r="D36" s="16">
        <v>0.028970501600329226</v>
      </c>
      <c r="E36" s="16">
        <v>0.08565088086046044</v>
      </c>
      <c r="F36" s="16">
        <v>0.03914484995326466</v>
      </c>
      <c r="G36" s="16">
        <v>-0.047773997194129655</v>
      </c>
      <c r="H36" s="16">
        <v>-0.08487986758060953</v>
      </c>
      <c r="I36" s="16">
        <v>-0.03367742293346043</v>
      </c>
      <c r="J36" s="16">
        <v>0.009397552280679206</v>
      </c>
      <c r="K36" s="16">
        <v>0.06286141302887499</v>
      </c>
      <c r="L36" s="16">
        <v>-0.042289154814103</v>
      </c>
      <c r="M36" s="16">
        <v>-0.002186195476758579</v>
      </c>
      <c r="N36" s="16">
        <v>0.02388671065795027</v>
      </c>
      <c r="O36" s="16">
        <v>0.056812967238752135</v>
      </c>
      <c r="P36" s="16">
        <v>0.07826698665278375</v>
      </c>
      <c r="Q36" s="16">
        <v>-0.0963094260365664</v>
      </c>
      <c r="R36" s="16">
        <v>-0.006943621891352739</v>
      </c>
      <c r="S36" s="16">
        <v>-0.014394548284782524</v>
      </c>
      <c r="T36" s="16">
        <v>0.06077054157412959</v>
      </c>
      <c r="U36" s="82">
        <v>-0.05615141473098116</v>
      </c>
      <c r="V36" s="37">
        <v>-0.04217397761029851</v>
      </c>
      <c r="W36" s="1"/>
      <c r="X36" s="10" t="s">
        <v>46</v>
      </c>
      <c r="Y36" s="22">
        <v>-0.8181466171506296</v>
      </c>
      <c r="Z36" s="22">
        <v>-0.08432249505735348</v>
      </c>
      <c r="AA36" s="22">
        <v>0.008776796069431145</v>
      </c>
      <c r="AB36" s="22">
        <v>0.002751900030648999</v>
      </c>
      <c r="AC36" s="22">
        <v>0.02096537012433082</v>
      </c>
      <c r="AD36" s="22">
        <v>-0.05156645951998594</v>
      </c>
      <c r="AE36" s="22">
        <v>-0.0854525919236299</v>
      </c>
      <c r="AF36" s="22">
        <v>-0.011319882593015099</v>
      </c>
      <c r="AG36" s="22">
        <v>-0.05229030407224522</v>
      </c>
      <c r="AH36" s="22">
        <v>0.031839465014340276</v>
      </c>
      <c r="AI36" s="22">
        <v>0.022094141959821748</v>
      </c>
      <c r="AJ36" s="22">
        <v>-0.01845321224515059</v>
      </c>
      <c r="AK36" s="22">
        <v>0.0011657144051776952</v>
      </c>
      <c r="AL36" s="22">
        <v>0.030903514732493517</v>
      </c>
      <c r="AM36" s="22">
        <v>-0.019301669918767764</v>
      </c>
      <c r="AN36" s="22">
        <v>-0.0509372939713896</v>
      </c>
      <c r="AO36" s="22">
        <v>-0.013635744133358274</v>
      </c>
      <c r="AP36" s="22">
        <v>0.0267932181635315</v>
      </c>
      <c r="AQ36" s="22">
        <v>0.019249238396772922</v>
      </c>
      <c r="AR36" s="22">
        <v>-0.06496633620048795</v>
      </c>
      <c r="AS36" s="37">
        <v>-0.05529266239447325</v>
      </c>
    </row>
    <row r="37" spans="1:45" ht="12.75">
      <c r="A37" s="9" t="s">
        <v>47</v>
      </c>
      <c r="B37" s="115">
        <v>0.07549899627852483</v>
      </c>
      <c r="C37" s="16">
        <v>0.07529119053766024</v>
      </c>
      <c r="D37" s="16">
        <v>0.09731358932956238</v>
      </c>
      <c r="E37" s="16">
        <v>0.05006419931447716</v>
      </c>
      <c r="F37" s="16">
        <v>0.07247228796059835</v>
      </c>
      <c r="G37" s="16">
        <v>0.05236211460419842</v>
      </c>
      <c r="H37" s="16">
        <v>0.10135420909584589</v>
      </c>
      <c r="I37" s="16">
        <v>0.10247633228101831</v>
      </c>
      <c r="J37" s="16">
        <v>0.0629631503330422</v>
      </c>
      <c r="K37" s="16">
        <v>0.055653433713343255</v>
      </c>
      <c r="L37" s="16">
        <v>0.056024966187170316</v>
      </c>
      <c r="M37" s="16">
        <v>0.06278045436282888</v>
      </c>
      <c r="N37" s="16">
        <v>0.14174222211227908</v>
      </c>
      <c r="O37" s="16">
        <v>0.0894648752210033</v>
      </c>
      <c r="P37" s="16">
        <v>0.06648262285611833</v>
      </c>
      <c r="Q37" s="16">
        <v>0.10298844970463707</v>
      </c>
      <c r="R37" s="16">
        <v>0.13939626365793978</v>
      </c>
      <c r="S37" s="16">
        <v>0.1123073735693598</v>
      </c>
      <c r="T37" s="16">
        <v>-0.03527353270594286</v>
      </c>
      <c r="U37" s="82">
        <v>-0.1381621278651596</v>
      </c>
      <c r="V37" s="37">
        <v>0.015282930483870888</v>
      </c>
      <c r="W37" s="1"/>
      <c r="X37" s="10" t="s">
        <v>47</v>
      </c>
      <c r="Y37" s="22">
        <v>-0.07003764494857177</v>
      </c>
      <c r="Z37" s="22">
        <v>0.013709084302215766</v>
      </c>
      <c r="AA37" s="22">
        <v>0.03188727899515295</v>
      </c>
      <c r="AB37" s="22">
        <v>0.02501940715872087</v>
      </c>
      <c r="AC37" s="22">
        <v>0.02132666037913472</v>
      </c>
      <c r="AD37" s="22">
        <v>-0.03289709717867432</v>
      </c>
      <c r="AE37" s="22">
        <v>0.02454157270085478</v>
      </c>
      <c r="AF37" s="22">
        <v>0.022080064358780516</v>
      </c>
      <c r="AG37" s="22">
        <v>-0.01590216445610127</v>
      </c>
      <c r="AH37" s="22">
        <v>-0.01021547360921585</v>
      </c>
      <c r="AI37" s="22">
        <v>0.01980005453463308</v>
      </c>
      <c r="AJ37" s="22">
        <v>0.01722962481428284</v>
      </c>
      <c r="AK37" s="22">
        <v>0.03480762571626994</v>
      </c>
      <c r="AL37" s="22">
        <v>0.01665537583521555</v>
      </c>
      <c r="AM37" s="22">
        <v>-0.04823525294692528</v>
      </c>
      <c r="AN37" s="22">
        <v>-0.058615453321975826</v>
      </c>
      <c r="AO37" s="22">
        <v>0.020300454314965098</v>
      </c>
      <c r="AP37" s="22">
        <v>0.004317080715844173</v>
      </c>
      <c r="AQ37" s="22">
        <v>0.009175833066732367</v>
      </c>
      <c r="AR37" s="22">
        <v>-0.021866699443961246</v>
      </c>
      <c r="AS37" s="37">
        <v>-0.041526430400958596</v>
      </c>
    </row>
    <row r="38" spans="1:45" ht="12.75">
      <c r="A38" s="9" t="s">
        <v>48</v>
      </c>
      <c r="B38" s="115">
        <v>0.14198084742862974</v>
      </c>
      <c r="C38" s="16">
        <v>-0.0535599838297824</v>
      </c>
      <c r="D38" s="16">
        <v>-0.05292425144302689</v>
      </c>
      <c r="E38" s="16">
        <v>-0.04393441038665141</v>
      </c>
      <c r="F38" s="16">
        <v>-0.04932468517975079</v>
      </c>
      <c r="G38" s="16">
        <v>-0.02037641991997871</v>
      </c>
      <c r="H38" s="16">
        <v>-0.019046863097205727</v>
      </c>
      <c r="I38" s="16">
        <v>-0.037374409481902064</v>
      </c>
      <c r="J38" s="16">
        <v>-0.043907542719918334</v>
      </c>
      <c r="K38" s="16">
        <v>-0.030776976693466455</v>
      </c>
      <c r="L38" s="16">
        <v>-0.046946563279167255</v>
      </c>
      <c r="M38" s="16">
        <v>-0.04992342066510844</v>
      </c>
      <c r="N38" s="16">
        <v>-0.0708908767280885</v>
      </c>
      <c r="O38" s="16">
        <v>-0.04782791930993898</v>
      </c>
      <c r="P38" s="16">
        <v>-0.0524384329396095</v>
      </c>
      <c r="Q38" s="16">
        <v>-0.03561792075093358</v>
      </c>
      <c r="R38" s="16">
        <v>-0.07986519518561</v>
      </c>
      <c r="S38" s="16">
        <v>-0.04403872247217083</v>
      </c>
      <c r="T38" s="16">
        <v>-0.11529783577914084</v>
      </c>
      <c r="U38" s="82">
        <v>-0.052418808491972356</v>
      </c>
      <c r="V38" s="37">
        <v>-0.040225519546239666</v>
      </c>
      <c r="W38" s="1"/>
      <c r="X38" s="10" t="s">
        <v>48</v>
      </c>
      <c r="Y38" s="22">
        <v>0.15267713081184664</v>
      </c>
      <c r="Z38" s="22">
        <v>-0.034294393815597554</v>
      </c>
      <c r="AA38" s="22">
        <v>-0.02906073759437098</v>
      </c>
      <c r="AB38" s="22">
        <v>-0.027084374947834063</v>
      </c>
      <c r="AC38" s="22">
        <v>-0.022197993357643588</v>
      </c>
      <c r="AD38" s="22">
        <v>-0.001321892565339003</v>
      </c>
      <c r="AE38" s="22">
        <v>-0.016158397112140892</v>
      </c>
      <c r="AF38" s="22">
        <v>-0.04871846707465054</v>
      </c>
      <c r="AG38" s="22">
        <v>-0.05286315846621051</v>
      </c>
      <c r="AH38" s="22">
        <v>-0.015322284003848434</v>
      </c>
      <c r="AI38" s="22">
        <v>-0.008150689114347506</v>
      </c>
      <c r="AJ38" s="22">
        <v>-0.0016752737137812335</v>
      </c>
      <c r="AK38" s="22">
        <v>-0.025906581030568712</v>
      </c>
      <c r="AL38" s="22">
        <v>-0.011452292604248009</v>
      </c>
      <c r="AM38" s="22">
        <v>-0.032362813196065585</v>
      </c>
      <c r="AN38" s="22">
        <v>-0.022346674054034607</v>
      </c>
      <c r="AO38" s="22">
        <v>-0.06198903276858703</v>
      </c>
      <c r="AP38" s="22">
        <v>-0.03778375719326001</v>
      </c>
      <c r="AQ38" s="22">
        <v>-0.07145362602393246</v>
      </c>
      <c r="AR38" s="22">
        <v>-0.0004914921049076482</v>
      </c>
      <c r="AS38" s="37">
        <v>-0.018373265391230697</v>
      </c>
    </row>
    <row r="39" spans="1:45" ht="12.75">
      <c r="A39" s="9" t="s">
        <v>49</v>
      </c>
      <c r="B39" s="115">
        <v>0.0887448977016527</v>
      </c>
      <c r="C39" s="16">
        <v>0.2547597676771372</v>
      </c>
      <c r="D39" s="16">
        <v>0.2459490621827522</v>
      </c>
      <c r="E39" s="16">
        <v>0.19784127706972499</v>
      </c>
      <c r="F39" s="16">
        <v>0.23885675151538785</v>
      </c>
      <c r="G39" s="16">
        <v>0.23698062056287167</v>
      </c>
      <c r="H39" s="16">
        <v>0.23747267733561003</v>
      </c>
      <c r="I39" s="16">
        <v>0.25943640376260146</v>
      </c>
      <c r="J39" s="16">
        <v>0.22339390744908189</v>
      </c>
      <c r="K39" s="16">
        <v>0.2132579359498365</v>
      </c>
      <c r="L39" s="16">
        <v>0.2615791671791675</v>
      </c>
      <c r="M39" s="16">
        <v>0.2730470858508349</v>
      </c>
      <c r="N39" s="16">
        <v>0.2661811303944269</v>
      </c>
      <c r="O39" s="16">
        <v>0.2697991680868895</v>
      </c>
      <c r="P39" s="16">
        <v>0.2127516969239827</v>
      </c>
      <c r="Q39" s="16">
        <v>0.2802661243466732</v>
      </c>
      <c r="R39" s="16">
        <v>0.2679790940169122</v>
      </c>
      <c r="S39" s="16">
        <v>0.2537764053837054</v>
      </c>
      <c r="T39" s="16">
        <v>0.2756983544244383</v>
      </c>
      <c r="U39" s="82">
        <v>0.057569913890925195</v>
      </c>
      <c r="V39" s="37">
        <v>0.05757490457426581</v>
      </c>
      <c r="W39" s="1"/>
      <c r="X39" s="10" t="s">
        <v>49</v>
      </c>
      <c r="Y39" s="22">
        <v>0.07628403033921254</v>
      </c>
      <c r="Z39" s="22">
        <v>0.2758602923917122</v>
      </c>
      <c r="AA39" s="22">
        <v>0.23367670279274783</v>
      </c>
      <c r="AB39" s="22">
        <v>0.21391520044366086</v>
      </c>
      <c r="AC39" s="22">
        <v>0.22016351956215335</v>
      </c>
      <c r="AD39" s="22">
        <v>0.21292104809321777</v>
      </c>
      <c r="AE39" s="22">
        <v>0.20647433203925356</v>
      </c>
      <c r="AF39" s="22">
        <v>0.24272702481887565</v>
      </c>
      <c r="AG39" s="22">
        <v>0.16036835188133233</v>
      </c>
      <c r="AH39" s="22">
        <v>0.22178303195228488</v>
      </c>
      <c r="AI39" s="22">
        <v>0.20540381210106</v>
      </c>
      <c r="AJ39" s="22">
        <v>0.2150491189015783</v>
      </c>
      <c r="AK39" s="22">
        <v>0.2161375893248199</v>
      </c>
      <c r="AL39" s="22">
        <v>0.18568367488385573</v>
      </c>
      <c r="AM39" s="22">
        <v>0.19376980905370123</v>
      </c>
      <c r="AN39" s="22">
        <v>0.1851937716700899</v>
      </c>
      <c r="AO39" s="22">
        <v>0.25531473479268507</v>
      </c>
      <c r="AP39" s="22">
        <v>0.16979094552244844</v>
      </c>
      <c r="AQ39" s="22">
        <v>0.2661569557032866</v>
      </c>
      <c r="AR39" s="22">
        <v>0.023552416983748145</v>
      </c>
      <c r="AS39" s="37">
        <v>0.04719579665497901</v>
      </c>
    </row>
    <row r="40" spans="1:45" ht="12.75">
      <c r="A40" s="9" t="s">
        <v>50</v>
      </c>
      <c r="B40" s="115">
        <v>-0.14594979809821926</v>
      </c>
      <c r="C40" s="16">
        <v>-0.04644535909783663</v>
      </c>
      <c r="D40" s="16">
        <v>-0.04536975074283513</v>
      </c>
      <c r="E40" s="16">
        <v>-0.03082014658350403</v>
      </c>
      <c r="F40" s="16">
        <v>-0.027899445069241056</v>
      </c>
      <c r="G40" s="16">
        <v>-0.03155493390638928</v>
      </c>
      <c r="H40" s="16">
        <v>-0.03415316067734305</v>
      </c>
      <c r="I40" s="16">
        <v>-0.03340511389809643</v>
      </c>
      <c r="J40" s="16">
        <v>-0.04565153699647576</v>
      </c>
      <c r="K40" s="16">
        <v>-0.02778493980625738</v>
      </c>
      <c r="L40" s="16">
        <v>-0.038467331448765844</v>
      </c>
      <c r="M40" s="16">
        <v>-0.03579695784253652</v>
      </c>
      <c r="N40" s="16">
        <v>-0.03205107473984439</v>
      </c>
      <c r="O40" s="16">
        <v>-0.030757109682876527</v>
      </c>
      <c r="P40" s="16">
        <v>-0.040537938221083675</v>
      </c>
      <c r="Q40" s="16">
        <v>-0.04614404427352906</v>
      </c>
      <c r="R40" s="16">
        <v>-0.04161478543463961</v>
      </c>
      <c r="S40" s="16">
        <v>-0.04890176301268329</v>
      </c>
      <c r="T40" s="16">
        <v>-0.05771538210888169</v>
      </c>
      <c r="U40" s="82">
        <v>-0.011092707793312676</v>
      </c>
      <c r="V40" s="37">
        <v>-0.042605663971717576</v>
      </c>
      <c r="W40" s="1"/>
      <c r="X40" s="10" t="s">
        <v>50</v>
      </c>
      <c r="Y40" s="22">
        <v>-0.13698996443499512</v>
      </c>
      <c r="Z40" s="22">
        <v>-0.03442787679842131</v>
      </c>
      <c r="AA40" s="22">
        <v>-0.034177090542340305</v>
      </c>
      <c r="AB40" s="22">
        <v>-0.019840611847724867</v>
      </c>
      <c r="AC40" s="22">
        <v>-0.02000614043550739</v>
      </c>
      <c r="AD40" s="22">
        <v>-0.03227607740932041</v>
      </c>
      <c r="AE40" s="22">
        <v>-0.026008983833354725</v>
      </c>
      <c r="AF40" s="22">
        <v>-0.029613550839489845</v>
      </c>
      <c r="AG40" s="22">
        <v>-0.03413099405683452</v>
      </c>
      <c r="AH40" s="22">
        <v>-0.022380269852087537</v>
      </c>
      <c r="AI40" s="22">
        <v>-0.03132592734310654</v>
      </c>
      <c r="AJ40" s="22">
        <v>-0.031230904632627815</v>
      </c>
      <c r="AK40" s="22">
        <v>-0.031781371708868265</v>
      </c>
      <c r="AL40" s="22">
        <v>-0.025688880712541884</v>
      </c>
      <c r="AM40" s="22">
        <v>-0.03967503596251778</v>
      </c>
      <c r="AN40" s="22">
        <v>-0.035846727662267326</v>
      </c>
      <c r="AO40" s="22">
        <v>-0.03432721044936726</v>
      </c>
      <c r="AP40" s="22">
        <v>-0.03386180211166367</v>
      </c>
      <c r="AQ40" s="22">
        <v>-0.05212059978392926</v>
      </c>
      <c r="AR40" s="22">
        <v>-0.021704204766228065</v>
      </c>
      <c r="AS40" s="37">
        <v>-0.035285501020848285</v>
      </c>
    </row>
    <row r="41" spans="1:45" ht="12.75">
      <c r="A41" s="9" t="s">
        <v>51</v>
      </c>
      <c r="B41" s="115">
        <v>0.017992946893363573</v>
      </c>
      <c r="C41" s="16">
        <v>0.040937382457939604</v>
      </c>
      <c r="D41" s="16">
        <v>0.03618135771568402</v>
      </c>
      <c r="E41" s="16">
        <v>0.030611017250057847</v>
      </c>
      <c r="F41" s="16">
        <v>0.03807475310536682</v>
      </c>
      <c r="G41" s="16">
        <v>0.03913372918470426</v>
      </c>
      <c r="H41" s="16">
        <v>0.03390395443062947</v>
      </c>
      <c r="I41" s="16">
        <v>0.03601057026965298</v>
      </c>
      <c r="J41" s="16">
        <v>0.03873322162248975</v>
      </c>
      <c r="K41" s="16">
        <v>0.032636455024123164</v>
      </c>
      <c r="L41" s="16">
        <v>0.03743435605691165</v>
      </c>
      <c r="M41" s="16">
        <v>0.039853519083079145</v>
      </c>
      <c r="N41" s="16">
        <v>0.03834309828336285</v>
      </c>
      <c r="O41" s="16">
        <v>0.03923387673316283</v>
      </c>
      <c r="P41" s="16">
        <v>0.027342068792486122</v>
      </c>
      <c r="Q41" s="16">
        <v>0.033528758038056744</v>
      </c>
      <c r="R41" s="16">
        <v>0.03683027065947347</v>
      </c>
      <c r="S41" s="16">
        <v>0.03682178079290708</v>
      </c>
      <c r="T41" s="16">
        <v>0.039114853645584056</v>
      </c>
      <c r="U41" s="82">
        <v>0.008801769686599304</v>
      </c>
      <c r="V41" s="37">
        <v>0.016952944859311314</v>
      </c>
      <c r="W41" s="1"/>
      <c r="X41" s="10" t="s">
        <v>51</v>
      </c>
      <c r="Y41" s="22">
        <v>0.0203451087387542</v>
      </c>
      <c r="Z41" s="22">
        <v>0.03327006294002814</v>
      </c>
      <c r="AA41" s="22">
        <v>0.02997378227553963</v>
      </c>
      <c r="AB41" s="22">
        <v>0.028602068482327346</v>
      </c>
      <c r="AC41" s="22">
        <v>0.030874042799352856</v>
      </c>
      <c r="AD41" s="22">
        <v>0.027304171482211908</v>
      </c>
      <c r="AE41" s="22">
        <v>0.02756564770790011</v>
      </c>
      <c r="AF41" s="22">
        <v>0.03351735087307396</v>
      </c>
      <c r="AG41" s="22">
        <v>0.021132727420288582</v>
      </c>
      <c r="AH41" s="22">
        <v>0.029727475097452945</v>
      </c>
      <c r="AI41" s="22">
        <v>0.02599712759812919</v>
      </c>
      <c r="AJ41" s="22">
        <v>0.030542559739791572</v>
      </c>
      <c r="AK41" s="22">
        <v>0.027081611393794246</v>
      </c>
      <c r="AL41" s="22">
        <v>0.023677395757747872</v>
      </c>
      <c r="AM41" s="22">
        <v>0.021455666324196355</v>
      </c>
      <c r="AN41" s="22">
        <v>0.02910429513681503</v>
      </c>
      <c r="AO41" s="22">
        <v>0.037314481346169846</v>
      </c>
      <c r="AP41" s="22">
        <v>0.02687399142314858</v>
      </c>
      <c r="AQ41" s="22">
        <v>0.04073666591667369</v>
      </c>
      <c r="AR41" s="22">
        <v>0.005177339780096168</v>
      </c>
      <c r="AS41" s="37">
        <v>0.012799527187072496</v>
      </c>
    </row>
    <row r="42" spans="1:45" ht="12.75">
      <c r="A42" s="9" t="s">
        <v>52</v>
      </c>
      <c r="B42" s="115">
        <v>0.002471611871295052</v>
      </c>
      <c r="C42" s="16">
        <v>-0.0049586134479762504</v>
      </c>
      <c r="D42" s="16">
        <v>-0.004654795918060551</v>
      </c>
      <c r="E42" s="16">
        <v>-0.0033922595681670567</v>
      </c>
      <c r="F42" s="16">
        <v>-0.002165048870347252</v>
      </c>
      <c r="G42" s="16">
        <v>-0.001441975735512014</v>
      </c>
      <c r="H42" s="16">
        <v>-0.002916547747197946</v>
      </c>
      <c r="I42" s="16">
        <v>-0.002852364707181797</v>
      </c>
      <c r="J42" s="16">
        <v>-0.005547956026959693</v>
      </c>
      <c r="K42" s="16">
        <v>-0.002807308054412729</v>
      </c>
      <c r="L42" s="16">
        <v>-0.005161357630418941</v>
      </c>
      <c r="M42" s="16">
        <v>-0.004588229450453486</v>
      </c>
      <c r="N42" s="16">
        <v>-0.00511995963001073</v>
      </c>
      <c r="O42" s="16">
        <v>-0.0037872330073517625</v>
      </c>
      <c r="P42" s="16">
        <v>-0.003275726494367453</v>
      </c>
      <c r="Q42" s="16">
        <v>-0.005591044099989274</v>
      </c>
      <c r="R42" s="16">
        <v>-0.009520210474516254</v>
      </c>
      <c r="S42" s="16">
        <v>-0.009308621592842195</v>
      </c>
      <c r="T42" s="16">
        <v>-0.01630281671272228</v>
      </c>
      <c r="U42" s="82">
        <v>-0.0034643342754101213</v>
      </c>
      <c r="V42" s="37">
        <v>-0.004719239578630137</v>
      </c>
      <c r="W42" s="1"/>
      <c r="X42" s="10" t="s">
        <v>52</v>
      </c>
      <c r="Y42" s="22">
        <v>-0.00024850021982112357</v>
      </c>
      <c r="Z42" s="22">
        <v>-0.002447062907471974</v>
      </c>
      <c r="AA42" s="22">
        <v>-0.0011657395501530297</v>
      </c>
      <c r="AB42" s="22">
        <v>-0.00041838346483208735</v>
      </c>
      <c r="AC42" s="22">
        <v>0.000222286452935554</v>
      </c>
      <c r="AD42" s="22">
        <v>-0.00033351552404194823</v>
      </c>
      <c r="AE42" s="22">
        <v>7.463914263688282E-05</v>
      </c>
      <c r="AF42" s="22">
        <v>-0.0019648116977990706</v>
      </c>
      <c r="AG42" s="22">
        <v>-0.002932854982782753</v>
      </c>
      <c r="AH42" s="22">
        <v>0.0009671525596088859</v>
      </c>
      <c r="AI42" s="22">
        <v>-0.00014979041517514634</v>
      </c>
      <c r="AJ42" s="22">
        <v>0.0003690048595062761</v>
      </c>
      <c r="AK42" s="22">
        <v>-0.001941226080455976</v>
      </c>
      <c r="AL42" s="22">
        <v>0.0005994138856385191</v>
      </c>
      <c r="AM42" s="22">
        <v>0.0002399576386660409</v>
      </c>
      <c r="AN42" s="22">
        <v>-0.0008505095082199116</v>
      </c>
      <c r="AO42" s="22">
        <v>-0.005552539994544168</v>
      </c>
      <c r="AP42" s="22">
        <v>-0.0032210904247746697</v>
      </c>
      <c r="AQ42" s="22">
        <v>-0.007028399207250936</v>
      </c>
      <c r="AR42" s="22">
        <v>-0.003558298831582556</v>
      </c>
      <c r="AS42" s="37">
        <v>-0.0012890984719165315</v>
      </c>
    </row>
    <row r="43" spans="1:45" ht="12.75">
      <c r="A43" s="9" t="s">
        <v>53</v>
      </c>
      <c r="B43" s="115">
        <v>-0.0004936622559340107</v>
      </c>
      <c r="C43" s="16">
        <v>0.018393423683845715</v>
      </c>
      <c r="D43" s="16">
        <v>0.019288339783145116</v>
      </c>
      <c r="E43" s="16">
        <v>0.015836750713704564</v>
      </c>
      <c r="F43" s="16">
        <v>0.021115164051768234</v>
      </c>
      <c r="G43" s="16">
        <v>0.02075248076847151</v>
      </c>
      <c r="H43" s="16">
        <v>0.017983193614471035</v>
      </c>
      <c r="I43" s="16">
        <v>0.02135696757982592</v>
      </c>
      <c r="J43" s="16">
        <v>0.01938188718258821</v>
      </c>
      <c r="K43" s="16">
        <v>0.018375217143247975</v>
      </c>
      <c r="L43" s="16">
        <v>0.02192359492508758</v>
      </c>
      <c r="M43" s="16">
        <v>0.021083187731073504</v>
      </c>
      <c r="N43" s="16">
        <v>0.020982139408368173</v>
      </c>
      <c r="O43" s="16">
        <v>0.01960829302211428</v>
      </c>
      <c r="P43" s="16">
        <v>0.01814798984079957</v>
      </c>
      <c r="Q43" s="16">
        <v>0.020393503805697974</v>
      </c>
      <c r="R43" s="16">
        <v>0.019922388548291058</v>
      </c>
      <c r="S43" s="16">
        <v>0.020215609186075303</v>
      </c>
      <c r="T43" s="16">
        <v>0.023530869148412015</v>
      </c>
      <c r="U43" s="82">
        <v>0.010840285719837809</v>
      </c>
      <c r="V43" s="37">
        <v>0.007025898432970054</v>
      </c>
      <c r="W43" s="1"/>
      <c r="X43" s="10" t="s">
        <v>53</v>
      </c>
      <c r="Y43" s="22">
        <v>-0.0020564331442351827</v>
      </c>
      <c r="Z43" s="22">
        <v>0.018664933940897643</v>
      </c>
      <c r="AA43" s="22">
        <v>0.01632116838081986</v>
      </c>
      <c r="AB43" s="22">
        <v>0.014028470191600641</v>
      </c>
      <c r="AC43" s="22">
        <v>0.016499052573570403</v>
      </c>
      <c r="AD43" s="22">
        <v>0.01726543636136261</v>
      </c>
      <c r="AE43" s="22">
        <v>0.014644141435337628</v>
      </c>
      <c r="AF43" s="22">
        <v>0.01764194433242949</v>
      </c>
      <c r="AG43" s="22">
        <v>0.012752919125648684</v>
      </c>
      <c r="AH43" s="22">
        <v>0.018146102252427205</v>
      </c>
      <c r="AI43" s="22">
        <v>0.015098430299091739</v>
      </c>
      <c r="AJ43" s="22">
        <v>0.015578919875121059</v>
      </c>
      <c r="AK43" s="22">
        <v>0.015551801292860684</v>
      </c>
      <c r="AL43" s="22">
        <v>0.012615658333510991</v>
      </c>
      <c r="AM43" s="22">
        <v>0.013656030564561874</v>
      </c>
      <c r="AN43" s="22">
        <v>0.01339084454074917</v>
      </c>
      <c r="AO43" s="22">
        <v>0.01898067592049416</v>
      </c>
      <c r="AP43" s="22">
        <v>0.01352114866110323</v>
      </c>
      <c r="AQ43" s="22">
        <v>0.01712629220360099</v>
      </c>
      <c r="AR43" s="22">
        <v>0.00400939471425824</v>
      </c>
      <c r="AS43" s="37">
        <v>0.004083778530258439</v>
      </c>
    </row>
    <row r="44" spans="1:45" ht="12.75">
      <c r="A44" s="9" t="s">
        <v>54</v>
      </c>
      <c r="B44" s="115">
        <v>-0.0053912316549292565</v>
      </c>
      <c r="C44" s="16">
        <v>0.00534063396391387</v>
      </c>
      <c r="D44" s="16">
        <v>0.0004887004708034395</v>
      </c>
      <c r="E44" s="16">
        <v>-0.00013985197229886108</v>
      </c>
      <c r="F44" s="16">
        <v>-0.004497734465213097</v>
      </c>
      <c r="G44" s="16">
        <v>-0.0024600294380020954</v>
      </c>
      <c r="H44" s="16">
        <v>-0.0031681010613299736</v>
      </c>
      <c r="I44" s="16">
        <v>-0.0008578935991965016</v>
      </c>
      <c r="J44" s="16">
        <v>-0.0029454035403063336</v>
      </c>
      <c r="K44" s="16">
        <v>-0.004134177578238333</v>
      </c>
      <c r="L44" s="16">
        <v>-0.0009581283117179196</v>
      </c>
      <c r="M44" s="16">
        <v>0.0006227278711413622</v>
      </c>
      <c r="N44" s="16">
        <v>-0.00017643366141682076</v>
      </c>
      <c r="O44" s="16">
        <v>-0.0015795058897209412</v>
      </c>
      <c r="P44" s="16">
        <v>-0.00024065886497206743</v>
      </c>
      <c r="Q44" s="16">
        <v>0.003947603031145119</v>
      </c>
      <c r="R44" s="16">
        <v>0.0077959653353727315</v>
      </c>
      <c r="S44" s="16">
        <v>-0.0021274319913553094</v>
      </c>
      <c r="T44" s="16">
        <v>0.005298417374058275</v>
      </c>
      <c r="U44" s="82">
        <v>-0.002485211167664177</v>
      </c>
      <c r="V44" s="37">
        <v>-0.0003833872574963444</v>
      </c>
      <c r="W44" s="1"/>
      <c r="X44" s="10" t="s">
        <v>54</v>
      </c>
      <c r="Y44" s="22">
        <v>-0.004982763159096553</v>
      </c>
      <c r="Z44" s="22">
        <v>-0.0006832344797035855</v>
      </c>
      <c r="AA44" s="22">
        <v>-0.0030507541108727183</v>
      </c>
      <c r="AB44" s="22">
        <v>-0.003306840451703213</v>
      </c>
      <c r="AC44" s="22">
        <v>-0.003461452039365454</v>
      </c>
      <c r="AD44" s="22">
        <v>-0.0034254429757007415</v>
      </c>
      <c r="AE44" s="22">
        <v>-0.003984961372645868</v>
      </c>
      <c r="AF44" s="22">
        <v>0.0011425962621745608</v>
      </c>
      <c r="AG44" s="22">
        <v>-0.0018144049563529868</v>
      </c>
      <c r="AH44" s="22">
        <v>-0.004009307656624229</v>
      </c>
      <c r="AI44" s="22">
        <v>-0.005074681732082524</v>
      </c>
      <c r="AJ44" s="22">
        <v>-0.006910159415859225</v>
      </c>
      <c r="AK44" s="22">
        <v>-0.003935091934297381</v>
      </c>
      <c r="AL44" s="22">
        <v>-0.0052119779210997915</v>
      </c>
      <c r="AM44" s="22">
        <v>-0.004096233713324616</v>
      </c>
      <c r="AN44" s="22">
        <v>-0.004223616061041045</v>
      </c>
      <c r="AO44" s="22">
        <v>0.00026045307293326263</v>
      </c>
      <c r="AP44" s="22">
        <v>-0.006704347913030734</v>
      </c>
      <c r="AQ44" s="22">
        <v>0.004659197756921342</v>
      </c>
      <c r="AR44" s="22">
        <v>-0.00039434973102730336</v>
      </c>
      <c r="AS44" s="37">
        <v>-0.0029406511400385748</v>
      </c>
    </row>
    <row r="45" spans="1:45" ht="12.75">
      <c r="A45" s="9" t="s">
        <v>55</v>
      </c>
      <c r="B45" s="115">
        <v>-0.008193953236198804</v>
      </c>
      <c r="C45" s="16">
        <v>-0.03187375057791185</v>
      </c>
      <c r="D45" s="16">
        <v>-0.03172426993441367</v>
      </c>
      <c r="E45" s="16">
        <v>-0.024809444608247567</v>
      </c>
      <c r="F45" s="16">
        <v>-0.02841579330774966</v>
      </c>
      <c r="G45" s="16">
        <v>-0.02879219845641615</v>
      </c>
      <c r="H45" s="16">
        <v>-0.02871375159736404</v>
      </c>
      <c r="I45" s="16">
        <v>-0.030450846375070454</v>
      </c>
      <c r="J45" s="16">
        <v>-0.02800956355177001</v>
      </c>
      <c r="K45" s="16">
        <v>-0.024738663080191063</v>
      </c>
      <c r="L45" s="16">
        <v>-0.03275133645104657</v>
      </c>
      <c r="M45" s="16">
        <v>-0.03371313423698494</v>
      </c>
      <c r="N45" s="16">
        <v>-0.03391617299030762</v>
      </c>
      <c r="O45" s="16">
        <v>-0.03354644123030309</v>
      </c>
      <c r="P45" s="16">
        <v>-0.02642520110387595</v>
      </c>
      <c r="Q45" s="16">
        <v>-0.03519464508744843</v>
      </c>
      <c r="R45" s="16">
        <v>-0.03483684160434239</v>
      </c>
      <c r="S45" s="16">
        <v>-0.03254885090929521</v>
      </c>
      <c r="T45" s="16">
        <v>-0.03685630896044083</v>
      </c>
      <c r="U45" s="82">
        <v>-0.011259789141353668</v>
      </c>
      <c r="V45" s="37">
        <v>-0.005567638248951832</v>
      </c>
      <c r="W45" s="1"/>
      <c r="X45" s="10" t="s">
        <v>55</v>
      </c>
      <c r="Y45" s="22">
        <v>-0.013523851904862345</v>
      </c>
      <c r="Z45" s="22">
        <v>-0.037959240447249</v>
      </c>
      <c r="AA45" s="22">
        <v>-0.03274144200747829</v>
      </c>
      <c r="AB45" s="22">
        <v>-0.03181940342630514</v>
      </c>
      <c r="AC45" s="22">
        <v>-0.03083336903236197</v>
      </c>
      <c r="AD45" s="22">
        <v>-0.02989457939882534</v>
      </c>
      <c r="AE45" s="22">
        <v>-0.029420345591604457</v>
      </c>
      <c r="AF45" s="22">
        <v>-0.031965704420627794</v>
      </c>
      <c r="AG45" s="22">
        <v>-0.02145735344175828</v>
      </c>
      <c r="AH45" s="22">
        <v>-0.03002205534261284</v>
      </c>
      <c r="AI45" s="22">
        <v>-0.028392662330762944</v>
      </c>
      <c r="AJ45" s="22">
        <v>-0.02902858756804785</v>
      </c>
      <c r="AK45" s="22">
        <v>-0.031888536924618</v>
      </c>
      <c r="AL45" s="22">
        <v>-0.026617980060951514</v>
      </c>
      <c r="AM45" s="22">
        <v>-0.025023971467344745</v>
      </c>
      <c r="AN45" s="22">
        <v>-0.02392579401239139</v>
      </c>
      <c r="AO45" s="22">
        <v>-0.03336501706862899</v>
      </c>
      <c r="AP45" s="22">
        <v>-0.023876819684930977</v>
      </c>
      <c r="AQ45" s="22">
        <v>-0.03779360780432099</v>
      </c>
      <c r="AR45" s="22">
        <v>-0.00578614553597209</v>
      </c>
      <c r="AS45" s="37">
        <v>-0.006916880900121966</v>
      </c>
    </row>
    <row r="46" spans="1:45" ht="13.5" thickBot="1">
      <c r="A46" s="12" t="s">
        <v>56</v>
      </c>
      <c r="B46" s="116">
        <v>-0.002776956704597132</v>
      </c>
      <c r="C46" s="18">
        <v>-0.0005008647335230272</v>
      </c>
      <c r="D46" s="18">
        <v>0.0011635657854556754</v>
      </c>
      <c r="E46" s="18">
        <v>0.0004444356825674201</v>
      </c>
      <c r="F46" s="18">
        <v>-0.0005872909865707598</v>
      </c>
      <c r="G46" s="18">
        <v>-0.0004951423332918009</v>
      </c>
      <c r="H46" s="18">
        <v>-0.00036342281774710394</v>
      </c>
      <c r="I46" s="18">
        <v>0.0011449215766836888</v>
      </c>
      <c r="J46" s="18">
        <v>0.0018438581816823995</v>
      </c>
      <c r="K46" s="18">
        <v>-6.508411942965364E-05</v>
      </c>
      <c r="L46" s="18">
        <v>-0.0002614466495673446</v>
      </c>
      <c r="M46" s="18">
        <v>0.00016379585982600423</v>
      </c>
      <c r="N46" s="18">
        <v>-0.00035320853296223666</v>
      </c>
      <c r="O46" s="18">
        <v>0.0004446728965451924</v>
      </c>
      <c r="P46" s="18">
        <v>0.0002610840374889147</v>
      </c>
      <c r="Q46" s="18">
        <v>0.0003647390227522968</v>
      </c>
      <c r="R46" s="18">
        <v>0.00039488774949458794</v>
      </c>
      <c r="S46" s="18">
        <v>0.0015538609874005726</v>
      </c>
      <c r="T46" s="18">
        <v>0.002939347296200651</v>
      </c>
      <c r="U46" s="35">
        <v>0.0015862304066460763</v>
      </c>
      <c r="V46" s="38">
        <v>0.00034509913025272096</v>
      </c>
      <c r="W46" s="1"/>
      <c r="X46" s="11" t="s">
        <v>56</v>
      </c>
      <c r="Y46" s="24">
        <v>-0.0024639713516604054</v>
      </c>
      <c r="Z46" s="24">
        <v>-0.00023453301878371708</v>
      </c>
      <c r="AA46" s="24">
        <v>0.0009705385767303136</v>
      </c>
      <c r="AB46" s="24">
        <v>-0.0001746300635943939</v>
      </c>
      <c r="AC46" s="24">
        <v>0.0005499649405027156</v>
      </c>
      <c r="AD46" s="24">
        <v>-0.0006244942785995702</v>
      </c>
      <c r="AE46" s="24">
        <v>-0.0007330325866926786</v>
      </c>
      <c r="AF46" s="24">
        <v>0.0009361162592143053</v>
      </c>
      <c r="AG46" s="24">
        <v>6.563325111721453E-05</v>
      </c>
      <c r="AH46" s="24">
        <v>-0.0002922150620265924</v>
      </c>
      <c r="AI46" s="24">
        <v>-0.0005133515310576306</v>
      </c>
      <c r="AJ46" s="24">
        <v>-0.0002895417415899916</v>
      </c>
      <c r="AK46" s="24">
        <v>-0.0007643973213414257</v>
      </c>
      <c r="AL46" s="24">
        <v>-0.000573254486246952</v>
      </c>
      <c r="AM46" s="24">
        <v>7.934384000854357E-05</v>
      </c>
      <c r="AN46" s="24">
        <v>0.00029797258765973476</v>
      </c>
      <c r="AO46" s="24">
        <v>0.00015279593124614514</v>
      </c>
      <c r="AP46" s="24">
        <v>0.0011340618835062417</v>
      </c>
      <c r="AQ46" s="24">
        <v>0.001392589059094766</v>
      </c>
      <c r="AR46" s="24">
        <v>0.0007997858114234648</v>
      </c>
      <c r="AS46" s="38">
        <v>-1.4230965054495629E-05</v>
      </c>
    </row>
    <row r="47" spans="1:45" ht="12.75">
      <c r="A47" s="10" t="s">
        <v>58</v>
      </c>
      <c r="B47" s="113">
        <v>-0.15423716616381986</v>
      </c>
      <c r="C47" s="114">
        <v>-0.40860471305385415</v>
      </c>
      <c r="D47" s="114">
        <v>-0.26986814780228346</v>
      </c>
      <c r="E47" s="114">
        <v>-0.24047837562306643</v>
      </c>
      <c r="F47" s="114">
        <v>-0.14292312779230495</v>
      </c>
      <c r="G47" s="114">
        <v>-0.16376009258147256</v>
      </c>
      <c r="H47" s="114">
        <v>-0.16914127249507138</v>
      </c>
      <c r="I47" s="114">
        <v>-0.21452830151873514</v>
      </c>
      <c r="J47" s="114">
        <v>-0.2085404432360231</v>
      </c>
      <c r="K47" s="114">
        <v>-0.13034745276804663</v>
      </c>
      <c r="L47" s="114">
        <v>-0.20140549856546824</v>
      </c>
      <c r="M47" s="114">
        <v>-0.2213094126615585</v>
      </c>
      <c r="N47" s="114">
        <v>-0.27305555430542233</v>
      </c>
      <c r="O47" s="114">
        <v>-0.19712009912736547</v>
      </c>
      <c r="P47" s="114">
        <v>-0.27197564993941603</v>
      </c>
      <c r="Q47" s="114">
        <v>-0.30765431598876486</v>
      </c>
      <c r="R47" s="114">
        <v>-0.44597134099708546</v>
      </c>
      <c r="S47" s="114">
        <v>-0.146225406845494</v>
      </c>
      <c r="T47" s="114">
        <v>-0.3770553866802026</v>
      </c>
      <c r="U47" s="34">
        <v>-0.07330435415898014</v>
      </c>
      <c r="V47" s="117"/>
      <c r="X47" s="10" t="s">
        <v>58</v>
      </c>
      <c r="Y47" s="101">
        <v>-0.001282023250542148</v>
      </c>
      <c r="Z47" s="101">
        <v>-0.1557461263743113</v>
      </c>
      <c r="AA47" s="101">
        <v>-0.09242832268187252</v>
      </c>
      <c r="AB47" s="101">
        <v>-0.1075906460312741</v>
      </c>
      <c r="AC47" s="101">
        <v>-0.05853724964400302</v>
      </c>
      <c r="AD47" s="101">
        <v>-0.09959209334657217</v>
      </c>
      <c r="AE47" s="101">
        <v>-0.08650647209607899</v>
      </c>
      <c r="AF47" s="101">
        <v>-0.23455511513410782</v>
      </c>
      <c r="AG47" s="101">
        <v>-0.2062529319670114</v>
      </c>
      <c r="AH47" s="101">
        <v>-0.0690940177094774</v>
      </c>
      <c r="AI47" s="101">
        <v>-0.05150329060429644</v>
      </c>
      <c r="AJ47" s="101">
        <v>0.012416096417028226</v>
      </c>
      <c r="AK47" s="101">
        <v>-0.07868280093827362</v>
      </c>
      <c r="AL47" s="101">
        <v>-0.04901020386777783</v>
      </c>
      <c r="AM47" s="101">
        <v>-0.11993869366161988</v>
      </c>
      <c r="AN47" s="101">
        <v>-0.10577802255556992</v>
      </c>
      <c r="AO47" s="101">
        <v>-0.2137342226098745</v>
      </c>
      <c r="AP47" s="101">
        <v>0.06379171789110887</v>
      </c>
      <c r="AQ47" s="101">
        <v>-0.32431897191251957</v>
      </c>
      <c r="AR47" s="102">
        <v>-0.06367422885447004</v>
      </c>
      <c r="AS47" s="5"/>
    </row>
    <row r="48" spans="1:45" ht="13.5" thickBot="1">
      <c r="A48" s="11" t="s">
        <v>59</v>
      </c>
      <c r="B48" s="116">
        <v>0.3836801601886892</v>
      </c>
      <c r="C48" s="18">
        <v>0.6347080856648931</v>
      </c>
      <c r="D48" s="18">
        <v>0.6192997870323841</v>
      </c>
      <c r="E48" s="18">
        <v>0.49878438041378953</v>
      </c>
      <c r="F48" s="18">
        <v>0.6108787723401091</v>
      </c>
      <c r="G48" s="18">
        <v>0.599578823483055</v>
      </c>
      <c r="H48" s="18">
        <v>0.6055216106564079</v>
      </c>
      <c r="I48" s="18">
        <v>0.6603787437138329</v>
      </c>
      <c r="J48" s="18">
        <v>0.5632069181453068</v>
      </c>
      <c r="K48" s="18">
        <v>0.5439334784933599</v>
      </c>
      <c r="L48" s="18">
        <v>0.6700853156480797</v>
      </c>
      <c r="M48" s="18">
        <v>0.7037877167317479</v>
      </c>
      <c r="N48" s="18">
        <v>0.6811154985092646</v>
      </c>
      <c r="O48" s="18">
        <v>0.6857511953555847</v>
      </c>
      <c r="P48" s="18">
        <v>0.5221077067819336</v>
      </c>
      <c r="Q48" s="18">
        <v>0.6980727660575491</v>
      </c>
      <c r="R48" s="18">
        <v>0.6681506042444538</v>
      </c>
      <c r="S48" s="18">
        <v>0.6493672491529655</v>
      </c>
      <c r="T48" s="18">
        <v>0.666670017991999</v>
      </c>
      <c r="U48" s="35">
        <v>0.2859625824696218</v>
      </c>
      <c r="V48" s="117"/>
      <c r="X48" s="11" t="s">
        <v>59</v>
      </c>
      <c r="Y48" s="103">
        <v>0.3667043255951867</v>
      </c>
      <c r="Z48" s="103">
        <v>0.6943290407497932</v>
      </c>
      <c r="AA48" s="103">
        <v>0.5895682847877534</v>
      </c>
      <c r="AB48" s="103">
        <v>0.5404881628014789</v>
      </c>
      <c r="AC48" s="103">
        <v>0.5603776151744507</v>
      </c>
      <c r="AD48" s="103">
        <v>0.5377583022812487</v>
      </c>
      <c r="AE48" s="103">
        <v>0.5261753277998303</v>
      </c>
      <c r="AF48" s="103">
        <v>0.6145949134101435</v>
      </c>
      <c r="AG48" s="103">
        <v>0.39959064327704136</v>
      </c>
      <c r="AH48" s="103">
        <v>0.5647302651409234</v>
      </c>
      <c r="AI48" s="103">
        <v>0.5215544378961627</v>
      </c>
      <c r="AJ48" s="103">
        <v>0.5533904901137285</v>
      </c>
      <c r="AK48" s="103">
        <v>0.5498361703596625</v>
      </c>
      <c r="AL48" s="103">
        <v>0.4733468939353192</v>
      </c>
      <c r="AM48" s="103">
        <v>0.48315181614848307</v>
      </c>
      <c r="AN48" s="103">
        <v>0.46880312089667825</v>
      </c>
      <c r="AO48" s="103">
        <v>0.6516229282630787</v>
      </c>
      <c r="AP48" s="103">
        <v>0.44071859444037537</v>
      </c>
      <c r="AQ48" s="103">
        <v>0.6497293254614983</v>
      </c>
      <c r="AR48" s="104">
        <v>0.11101329584621832</v>
      </c>
      <c r="AS48" s="6"/>
    </row>
    <row r="49" spans="1:27" ht="21" thickBot="1">
      <c r="A49" s="125" t="s">
        <v>124</v>
      </c>
      <c r="B49" s="126"/>
      <c r="C49" s="127">
        <v>14.346</v>
      </c>
      <c r="D49" s="128"/>
      <c r="F49" s="109"/>
      <c r="X49" s="125" t="s">
        <v>124</v>
      </c>
      <c r="Y49" s="126"/>
      <c r="Z49" s="127">
        <v>14.34285436402319</v>
      </c>
      <c r="AA49" s="128"/>
    </row>
    <row r="50" ht="20.25">
      <c r="F50" s="109"/>
    </row>
    <row r="52" ht="13.5" thickBot="1">
      <c r="I52" s="110"/>
    </row>
  </sheetData>
  <mergeCells count="30">
    <mergeCell ref="I7:K7"/>
    <mergeCell ref="I2:K2"/>
    <mergeCell ref="I6:K6"/>
    <mergeCell ref="I5:K5"/>
    <mergeCell ref="C1:K1"/>
    <mergeCell ref="C6:E6"/>
    <mergeCell ref="C2:E2"/>
    <mergeCell ref="C4:E4"/>
    <mergeCell ref="F7:H7"/>
    <mergeCell ref="F2:H2"/>
    <mergeCell ref="F5:H5"/>
    <mergeCell ref="F6:H6"/>
    <mergeCell ref="C7:E7"/>
    <mergeCell ref="B9:U9"/>
    <mergeCell ref="Y9:AR9"/>
    <mergeCell ref="A1:B1"/>
    <mergeCell ref="A2:B2"/>
    <mergeCell ref="A4:B4"/>
    <mergeCell ref="A6:B6"/>
    <mergeCell ref="A7:B7"/>
    <mergeCell ref="A5:B5"/>
    <mergeCell ref="C5:E5"/>
    <mergeCell ref="A49:B49"/>
    <mergeCell ref="C49:D49"/>
    <mergeCell ref="X49:Y49"/>
    <mergeCell ref="Z49:AA49"/>
    <mergeCell ref="A3:B3"/>
    <mergeCell ref="C3:K3"/>
    <mergeCell ref="F4:H4"/>
    <mergeCell ref="I4:K4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"/>
  <sheetViews>
    <sheetView workbookViewId="0" topLeftCell="A1">
      <selection activeCell="B2" sqref="B2"/>
    </sheetView>
  </sheetViews>
  <sheetFormatPr defaultColWidth="9.140625" defaultRowHeight="12.75"/>
  <cols>
    <col min="1" max="1" width="10.28125" style="0" customWidth="1"/>
    <col min="2" max="10" width="6.28125" style="0" customWidth="1"/>
    <col min="11" max="21" width="7.00390625" style="0" customWidth="1"/>
    <col min="22" max="22" width="8.8515625" style="0" customWidth="1"/>
    <col min="24" max="24" width="10.28125" style="0" customWidth="1"/>
    <col min="25" max="33" width="6.28125" style="0" customWidth="1"/>
    <col min="34" max="44" width="7.00390625" style="0" customWidth="1"/>
    <col min="45" max="45" width="9.57421875" style="0" customWidth="1"/>
  </cols>
  <sheetData>
    <row r="1" spans="1:45" ht="13.5" thickBot="1">
      <c r="A1" s="7" t="s">
        <v>0</v>
      </c>
      <c r="B1" s="129" t="s">
        <v>134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30"/>
      <c r="V1" s="4" t="s">
        <v>57</v>
      </c>
      <c r="X1" s="7" t="s">
        <v>0</v>
      </c>
      <c r="Y1" s="129" t="s">
        <v>133</v>
      </c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30"/>
      <c r="AS1" s="4" t="s">
        <v>57</v>
      </c>
    </row>
    <row r="2" spans="1:45" ht="12.75">
      <c r="A2" s="8" t="s">
        <v>61</v>
      </c>
      <c r="B2" s="19">
        <f>'Original data'!B10</f>
        <v>0</v>
      </c>
      <c r="C2" s="20">
        <f>'Original data'!C10</f>
        <v>64.57928394710812</v>
      </c>
      <c r="D2" s="20">
        <f>'Original data'!D10</f>
        <v>64.65360446491289</v>
      </c>
      <c r="E2" s="20">
        <f>'Original data'!E10</f>
        <v>64.65374924647331</v>
      </c>
      <c r="F2" s="20">
        <f>'Original data'!F10</f>
        <v>64.6628903441517</v>
      </c>
      <c r="G2" s="20">
        <f>'Original data'!G10</f>
        <v>64.64995863388106</v>
      </c>
      <c r="H2" s="20">
        <f>'Original data'!H10</f>
        <v>64.63618329965982</v>
      </c>
      <c r="I2" s="20">
        <f>'Original data'!I10</f>
        <v>64.63314214409272</v>
      </c>
      <c r="J2" s="20">
        <f>'Original data'!J10</f>
        <v>64.62613843898487</v>
      </c>
      <c r="K2" s="20">
        <f>'Original data'!K10</f>
        <v>64.61840986523148</v>
      </c>
      <c r="L2" s="20">
        <f>'Original data'!L10</f>
        <v>64.62269172878408</v>
      </c>
      <c r="M2" s="20">
        <f>'Original data'!M10</f>
        <v>64.61487705167481</v>
      </c>
      <c r="N2" s="20">
        <f>'Original data'!N10</f>
        <v>64.58010189380938</v>
      </c>
      <c r="O2" s="20">
        <f>'Original data'!O10</f>
        <v>64.54282370091059</v>
      </c>
      <c r="P2" s="20">
        <f>'Original data'!P10</f>
        <v>64.5448514952985</v>
      </c>
      <c r="Q2" s="20">
        <f>'Original data'!Q10</f>
        <v>64.53096841653272</v>
      </c>
      <c r="R2" s="20">
        <f>'Original data'!R10</f>
        <v>64.56261851119078</v>
      </c>
      <c r="S2" s="20">
        <f>'Original data'!S10</f>
        <v>64.6449818271504</v>
      </c>
      <c r="T2" s="20">
        <f>'Original data'!T10</f>
        <v>64.62911110692156</v>
      </c>
      <c r="U2" s="21">
        <f>'Original data'!U10</f>
        <v>0</v>
      </c>
      <c r="V2" s="34">
        <f>'Original data'!V10</f>
        <v>0</v>
      </c>
      <c r="W2" s="30"/>
      <c r="X2" s="33" t="str">
        <f>'Original data'!X10</f>
        <v>C1</v>
      </c>
      <c r="Y2" s="19">
        <f>'Original data'!Y10</f>
        <v>0</v>
      </c>
      <c r="Z2" s="20">
        <f>'Original data'!Z10</f>
        <v>64.6038963514227</v>
      </c>
      <c r="AA2" s="20">
        <f>'Original data'!AA10</f>
        <v>64.66536238009459</v>
      </c>
      <c r="AB2" s="20">
        <f>'Original data'!AB10</f>
        <v>64.66158759203819</v>
      </c>
      <c r="AC2" s="20">
        <f>'Original data'!AC10</f>
        <v>64.6519192075656</v>
      </c>
      <c r="AD2" s="20">
        <f>'Original data'!AD10</f>
        <v>64.6545900259866</v>
      </c>
      <c r="AE2" s="20">
        <f>'Original data'!AE10</f>
        <v>64.63664988334251</v>
      </c>
      <c r="AF2" s="20">
        <f>'Original data'!AF10</f>
        <v>64.63730895036491</v>
      </c>
      <c r="AG2" s="20">
        <f>'Original data'!AG10</f>
        <v>64.63652535317317</v>
      </c>
      <c r="AH2" s="20">
        <f>'Original data'!AH10</f>
        <v>64.62504444316352</v>
      </c>
      <c r="AI2" s="20">
        <f>'Original data'!AI10</f>
        <v>64.6288888075832</v>
      </c>
      <c r="AJ2" s="20">
        <f>'Original data'!AJ10</f>
        <v>64.6244704131608</v>
      </c>
      <c r="AK2" s="20">
        <f>'Original data'!AK10</f>
        <v>64.6111354109896</v>
      </c>
      <c r="AL2" s="20">
        <f>'Original data'!AL10</f>
        <v>64.55151061400643</v>
      </c>
      <c r="AM2" s="20">
        <f>'Original data'!AM10</f>
        <v>64.55885151025937</v>
      </c>
      <c r="AN2" s="20">
        <f>'Original data'!AN10</f>
        <v>64.54315158825284</v>
      </c>
      <c r="AO2" s="20">
        <f>'Original data'!AO10</f>
        <v>64.57674705899916</v>
      </c>
      <c r="AP2" s="20">
        <f>'Original data'!AP10</f>
        <v>64.6586280559137</v>
      </c>
      <c r="AQ2" s="20">
        <f>'Original data'!AQ10</f>
        <v>64.6223332578777</v>
      </c>
      <c r="AR2" s="21">
        <f>'Original data'!AR10</f>
        <v>0</v>
      </c>
      <c r="AS2" s="21">
        <f>'Original data'!AS10</f>
        <v>0</v>
      </c>
    </row>
    <row r="3" spans="1:45" ht="13.5" thickBot="1">
      <c r="A3" s="31" t="s">
        <v>60</v>
      </c>
      <c r="B3" s="23">
        <f>'Original data'!B11</f>
        <v>4.052277711059261</v>
      </c>
      <c r="C3" s="24">
        <f>'Original data'!C11</f>
        <v>-0.14249376498205635</v>
      </c>
      <c r="D3" s="24">
        <f>'Original data'!D11</f>
        <v>0.5070272910466684</v>
      </c>
      <c r="E3" s="24">
        <f>'Original data'!E11</f>
        <v>-0.1806476633886689</v>
      </c>
      <c r="F3" s="24">
        <f>'Original data'!F11</f>
        <v>-1.2254792766234273</v>
      </c>
      <c r="G3" s="24">
        <f>'Original data'!G11</f>
        <v>-1.5375767806053329</v>
      </c>
      <c r="H3" s="24">
        <f>'Original data'!H11</f>
        <v>-0.818712932439869</v>
      </c>
      <c r="I3" s="24">
        <f>'Original data'!I11</f>
        <v>-0.23569271684519677</v>
      </c>
      <c r="J3" s="24">
        <f>'Original data'!J11</f>
        <v>0.30163403278369927</v>
      </c>
      <c r="K3" s="24">
        <f>'Original data'!K11</f>
        <v>-0.7877810680617356</v>
      </c>
      <c r="L3" s="24">
        <f>'Original data'!L11</f>
        <v>-0.7611695450186629</v>
      </c>
      <c r="M3" s="24">
        <f>'Original data'!M11</f>
        <v>-0.7655173728316873</v>
      </c>
      <c r="N3" s="24">
        <f>'Original data'!N11</f>
        <v>-1.4193762495283702</v>
      </c>
      <c r="O3" s="24">
        <f>'Original data'!O11</f>
        <v>-0.9315174390827963</v>
      </c>
      <c r="P3" s="24">
        <f>'Original data'!P11</f>
        <v>-0.8242469011721543</v>
      </c>
      <c r="Q3" s="24">
        <f>'Original data'!Q11</f>
        <v>0.014505262603080382</v>
      </c>
      <c r="R3" s="24">
        <f>'Original data'!R11</f>
        <v>0.13576377281349572</v>
      </c>
      <c r="S3" s="24">
        <f>'Original data'!S11</f>
        <v>0.9698881739249323</v>
      </c>
      <c r="T3" s="24">
        <f>'Original data'!T11</f>
        <v>1.926201770814476</v>
      </c>
      <c r="U3" s="25">
        <f>'Original data'!U11</f>
        <v>1.7229136955343307</v>
      </c>
      <c r="V3" s="35">
        <f>'Original data'!V11</f>
        <v>0</v>
      </c>
      <c r="W3" s="30"/>
      <c r="X3" s="32" t="str">
        <f>'Original data'!X11</f>
        <v>Angle (mrad)</v>
      </c>
      <c r="Y3" s="23">
        <f>'Original data'!Y11</f>
        <v>4.030839118962575</v>
      </c>
      <c r="Z3" s="24">
        <f>'Original data'!Z11</f>
        <v>1.0414863908853391</v>
      </c>
      <c r="AA3" s="24">
        <f>'Original data'!AA11</f>
        <v>1.545989023601381</v>
      </c>
      <c r="AB3" s="24">
        <f>'Original data'!AB11</f>
        <v>0.5588367160852812</v>
      </c>
      <c r="AC3" s="24">
        <f>'Original data'!AC11</f>
        <v>0.4073271113777519</v>
      </c>
      <c r="AD3" s="24">
        <f>'Original data'!AD11</f>
        <v>0.03852754767672728</v>
      </c>
      <c r="AE3" s="24">
        <f>'Original data'!AE11</f>
        <v>-0.08671968158407495</v>
      </c>
      <c r="AF3" s="24">
        <f>'Original data'!AF11</f>
        <v>0.5041593671640641</v>
      </c>
      <c r="AG3" s="24">
        <f>'Original data'!AG11</f>
        <v>0.5221789425834871</v>
      </c>
      <c r="AH3" s="24">
        <f>'Original data'!AH11</f>
        <v>-0.4339892169311179</v>
      </c>
      <c r="AI3" s="24">
        <f>'Original data'!AI11</f>
        <v>-0.11782834446839985</v>
      </c>
      <c r="AJ3" s="24">
        <f>'Original data'!AJ11</f>
        <v>-0.15952780346387385</v>
      </c>
      <c r="AK3" s="24">
        <f>'Original data'!AK11</f>
        <v>-0.27953140529147547</v>
      </c>
      <c r="AL3" s="24">
        <f>'Original data'!AL11</f>
        <v>-0.17746433123137884</v>
      </c>
      <c r="AM3" s="24">
        <f>'Original data'!AM11</f>
        <v>0.19311324878555602</v>
      </c>
      <c r="AN3" s="24">
        <f>'Original data'!AN11</f>
        <v>0.4793911639715702</v>
      </c>
      <c r="AO3" s="24">
        <f>'Original data'!AO11</f>
        <v>0.4392368596382852</v>
      </c>
      <c r="AP3" s="24">
        <f>'Original data'!AP11</f>
        <v>0.8400456631424724</v>
      </c>
      <c r="AQ3" s="24">
        <f>'Original data'!AQ11</f>
        <v>1.4598429742267065</v>
      </c>
      <c r="AR3" s="25">
        <f>'Original data'!AR11</f>
        <v>1.5103573605042726</v>
      </c>
      <c r="AS3" s="25">
        <f>'Original data'!AS11</f>
        <v>0</v>
      </c>
    </row>
    <row r="4" spans="1:45" ht="13.5" thickBot="1">
      <c r="A4" s="13" t="s">
        <v>2</v>
      </c>
      <c r="B4" s="14" t="str">
        <f>'Original data'!B12</f>
        <v>Position 1</v>
      </c>
      <c r="C4" s="14" t="str">
        <f>'Original data'!C12</f>
        <v>Position 2</v>
      </c>
      <c r="D4" s="14" t="str">
        <f>'Original data'!D12</f>
        <v>Position 3</v>
      </c>
      <c r="E4" s="14" t="str">
        <f>'Original data'!E12</f>
        <v>Position 4</v>
      </c>
      <c r="F4" s="14" t="str">
        <f>'Original data'!F12</f>
        <v>Position 5</v>
      </c>
      <c r="G4" s="14" t="str">
        <f>'Original data'!G12</f>
        <v>Position 6</v>
      </c>
      <c r="H4" s="14" t="str">
        <f>'Original data'!H12</f>
        <v>Position 7</v>
      </c>
      <c r="I4" s="14" t="str">
        <f>'Original data'!I12</f>
        <v>Position 8</v>
      </c>
      <c r="J4" s="14" t="str">
        <f>'Original data'!J12</f>
        <v>Position 9</v>
      </c>
      <c r="K4" s="14" t="str">
        <f>'Original data'!K12</f>
        <v>Position 10</v>
      </c>
      <c r="L4" s="14" t="str">
        <f>'Original data'!L12</f>
        <v>Position 11</v>
      </c>
      <c r="M4" s="14" t="str">
        <f>'Original data'!M12</f>
        <v>Position 12</v>
      </c>
      <c r="N4" s="14" t="str">
        <f>'Original data'!N12</f>
        <v>Position 13</v>
      </c>
      <c r="O4" s="14" t="str">
        <f>'Original data'!O12</f>
        <v>Position 14</v>
      </c>
      <c r="P4" s="14" t="str">
        <f>'Original data'!P12</f>
        <v>Position 15</v>
      </c>
      <c r="Q4" s="14" t="str">
        <f>'Original data'!Q12</f>
        <v>Position 16</v>
      </c>
      <c r="R4" s="14" t="str">
        <f>'Original data'!R12</f>
        <v>Position 17</v>
      </c>
      <c r="S4" s="14" t="str">
        <f>'Original data'!S12</f>
        <v>Position 18</v>
      </c>
      <c r="T4" s="14" t="str">
        <f>'Original data'!T12</f>
        <v>Position 19</v>
      </c>
      <c r="U4" s="15" t="str">
        <f>'Original data'!U12</f>
        <v>Position 20</v>
      </c>
      <c r="V4" s="39">
        <f>'Original data'!V12</f>
        <v>0</v>
      </c>
      <c r="X4" s="13" t="str">
        <f>'Original data'!X12</f>
        <v>Multipoles</v>
      </c>
      <c r="Y4" s="14" t="str">
        <f>'Original data'!Y12</f>
        <v>Position 1</v>
      </c>
      <c r="Z4" s="14" t="str">
        <f>'Original data'!Z12</f>
        <v>Position 2</v>
      </c>
      <c r="AA4" s="14" t="str">
        <f>'Original data'!AA12</f>
        <v>Position 3</v>
      </c>
      <c r="AB4" s="14" t="str">
        <f>'Original data'!AB12</f>
        <v>Position 4</v>
      </c>
      <c r="AC4" s="14" t="str">
        <f>'Original data'!AC12</f>
        <v>Position 5</v>
      </c>
      <c r="AD4" s="14" t="str">
        <f>'Original data'!AD12</f>
        <v>Position 6</v>
      </c>
      <c r="AE4" s="14" t="str">
        <f>'Original data'!AE12</f>
        <v>Position 7</v>
      </c>
      <c r="AF4" s="14" t="str">
        <f>'Original data'!AF12</f>
        <v>Position 8</v>
      </c>
      <c r="AG4" s="14" t="str">
        <f>'Original data'!AG12</f>
        <v>Position 9</v>
      </c>
      <c r="AH4" s="14" t="str">
        <f>'Original data'!AH12</f>
        <v>Position 10</v>
      </c>
      <c r="AI4" s="14" t="str">
        <f>'Original data'!AI12</f>
        <v>Position 11</v>
      </c>
      <c r="AJ4" s="14" t="str">
        <f>'Original data'!AJ12</f>
        <v>Position 12</v>
      </c>
      <c r="AK4" s="14" t="str">
        <f>'Original data'!AK12</f>
        <v>Position 13</v>
      </c>
      <c r="AL4" s="14" t="str">
        <f>'Original data'!AL12</f>
        <v>Position 14</v>
      </c>
      <c r="AM4" s="14" t="str">
        <f>'Original data'!AM12</f>
        <v>Position 15</v>
      </c>
      <c r="AN4" s="14" t="str">
        <f>'Original data'!AN12</f>
        <v>Position 16</v>
      </c>
      <c r="AO4" s="14" t="str">
        <f>'Original data'!AO12</f>
        <v>Position 17</v>
      </c>
      <c r="AP4" s="14" t="str">
        <f>'Original data'!AP12</f>
        <v>Position 18</v>
      </c>
      <c r="AQ4" s="14" t="str">
        <f>'Original data'!AQ12</f>
        <v>Position 19</v>
      </c>
      <c r="AR4" s="15" t="str">
        <f>'Original data'!AR12</f>
        <v>Position 20</v>
      </c>
      <c r="AS4" s="40">
        <f>'Original data'!AS12</f>
        <v>0</v>
      </c>
    </row>
    <row r="5" spans="1:46" ht="12.75">
      <c r="A5" s="9" t="s">
        <v>23</v>
      </c>
      <c r="B5" s="27">
        <f>'Original data'!B13</f>
        <v>0</v>
      </c>
      <c r="C5" s="27">
        <f>'Original data'!C13</f>
        <v>0</v>
      </c>
      <c r="D5" s="27">
        <f>'Original data'!D13</f>
        <v>0</v>
      </c>
      <c r="E5" s="27">
        <f>'Original data'!E13</f>
        <v>0</v>
      </c>
      <c r="F5" s="27">
        <f>'Original data'!F13</f>
        <v>0</v>
      </c>
      <c r="G5" s="27">
        <f>'Original data'!G13</f>
        <v>0</v>
      </c>
      <c r="H5" s="27">
        <f>'Original data'!H13</f>
        <v>0</v>
      </c>
      <c r="I5" s="27">
        <f>'Original data'!I13</f>
        <v>0</v>
      </c>
      <c r="J5" s="27">
        <f>'Original data'!J13</f>
        <v>0</v>
      </c>
      <c r="K5" s="27">
        <f>'Original data'!K13</f>
        <v>0</v>
      </c>
      <c r="L5" s="27">
        <f>'Original data'!L13</f>
        <v>0</v>
      </c>
      <c r="M5" s="27">
        <f>'Original data'!M13</f>
        <v>0</v>
      </c>
      <c r="N5" s="27">
        <f>'Original data'!N13</f>
        <v>0</v>
      </c>
      <c r="O5" s="27">
        <f>'Original data'!O13</f>
        <v>0</v>
      </c>
      <c r="P5" s="27">
        <f>'Original data'!P13</f>
        <v>0</v>
      </c>
      <c r="Q5" s="27">
        <f>'Original data'!Q13</f>
        <v>0</v>
      </c>
      <c r="R5" s="27">
        <f>'Original data'!R13</f>
        <v>0</v>
      </c>
      <c r="S5" s="27">
        <f>'Original data'!S13</f>
        <v>0</v>
      </c>
      <c r="T5" s="27">
        <f>'Original data'!T13</f>
        <v>0</v>
      </c>
      <c r="U5" s="27">
        <f>'Original data'!U13</f>
        <v>0</v>
      </c>
      <c r="V5" s="29">
        <f>'Original data'!V13</f>
        <v>0</v>
      </c>
      <c r="W5" s="28"/>
      <c r="X5" s="29" t="str">
        <f>'Original data'!X13</f>
        <v>b1</v>
      </c>
      <c r="Y5" s="27">
        <f>'Original data'!Y13</f>
        <v>0</v>
      </c>
      <c r="Z5" s="27">
        <f>'Original data'!Z13</f>
        <v>0</v>
      </c>
      <c r="AA5" s="27">
        <f>'Original data'!AA13</f>
        <v>0</v>
      </c>
      <c r="AB5" s="27">
        <f>'Original data'!AB13</f>
        <v>0</v>
      </c>
      <c r="AC5" s="27">
        <f>'Original data'!AC13</f>
        <v>0</v>
      </c>
      <c r="AD5" s="27">
        <f>'Original data'!AD13</f>
        <v>0</v>
      </c>
      <c r="AE5" s="27">
        <f>'Original data'!AE13</f>
        <v>0</v>
      </c>
      <c r="AF5" s="27">
        <f>'Original data'!AF13</f>
        <v>0</v>
      </c>
      <c r="AG5" s="27">
        <f>'Original data'!AG13</f>
        <v>0</v>
      </c>
      <c r="AH5" s="27">
        <f>'Original data'!AH13</f>
        <v>0</v>
      </c>
      <c r="AI5" s="27">
        <f>'Original data'!AI13</f>
        <v>0</v>
      </c>
      <c r="AJ5" s="27">
        <f>'Original data'!AJ13</f>
        <v>0</v>
      </c>
      <c r="AK5" s="27">
        <f>'Original data'!AK13</f>
        <v>0</v>
      </c>
      <c r="AL5" s="27">
        <f>'Original data'!AL13</f>
        <v>0</v>
      </c>
      <c r="AM5" s="27">
        <f>'Original data'!AM13</f>
        <v>0</v>
      </c>
      <c r="AN5" s="27">
        <f>'Original data'!AN13</f>
        <v>0</v>
      </c>
      <c r="AO5" s="27">
        <f>'Original data'!AO13</f>
        <v>0</v>
      </c>
      <c r="AP5" s="27">
        <f>'Original data'!AP13</f>
        <v>0</v>
      </c>
      <c r="AQ5" s="27">
        <f>'Original data'!AQ13</f>
        <v>0</v>
      </c>
      <c r="AR5" s="27">
        <f>'Original data'!AR13</f>
        <v>0</v>
      </c>
      <c r="AS5" s="29">
        <f>'Original data'!AS13</f>
        <v>0</v>
      </c>
      <c r="AT5" s="26"/>
    </row>
    <row r="6" spans="1:45" ht="12.75">
      <c r="A6" s="9" t="s">
        <v>24</v>
      </c>
      <c r="B6" s="22">
        <f>'Original data'!B14</f>
        <v>35.843748368167375</v>
      </c>
      <c r="C6" s="22">
        <f>'Original data'!C14</f>
        <v>4.3773028341713935</v>
      </c>
      <c r="D6" s="22">
        <f>'Original data'!D14</f>
        <v>3.572082095768552</v>
      </c>
      <c r="E6" s="22">
        <f>'Original data'!E14</f>
        <v>3.8477953393158346</v>
      </c>
      <c r="F6" s="22">
        <f>'Original data'!F14</f>
        <v>3.7210516745849525</v>
      </c>
      <c r="G6" s="22">
        <f>'Original data'!G14</f>
        <v>3.503289373697597</v>
      </c>
      <c r="H6" s="22">
        <f>'Original data'!H14</f>
        <v>3.749123306330849</v>
      </c>
      <c r="I6" s="22">
        <f>'Original data'!I14</f>
        <v>2.898137355918104</v>
      </c>
      <c r="J6" s="22">
        <f>'Original data'!J14</f>
        <v>2.6206524925879537</v>
      </c>
      <c r="K6" s="22">
        <f>'Original data'!K14</f>
        <v>1.8731641662588703</v>
      </c>
      <c r="L6" s="22">
        <f>'Original data'!L14</f>
        <v>1.330661956497004</v>
      </c>
      <c r="M6" s="22">
        <f>'Original data'!M14</f>
        <v>1.5790499706112975</v>
      </c>
      <c r="N6" s="22">
        <f>'Original data'!N14</f>
        <v>2.0076814919573405</v>
      </c>
      <c r="O6" s="22">
        <f>'Original data'!O14</f>
        <v>1.6905999500078757</v>
      </c>
      <c r="P6" s="22">
        <f>'Original data'!P14</f>
        <v>1.2931687446484053</v>
      </c>
      <c r="Q6" s="22">
        <f>'Original data'!Q14</f>
        <v>1.2525277505975019</v>
      </c>
      <c r="R6" s="22">
        <f>'Original data'!R14</f>
        <v>2.8216565645218896</v>
      </c>
      <c r="S6" s="22">
        <f>'Original data'!S14</f>
        <v>5.455275337597867</v>
      </c>
      <c r="T6" s="22">
        <f>'Original data'!T14</f>
        <v>5.646909014617112</v>
      </c>
      <c r="U6" s="22">
        <f>'Original data'!U14</f>
        <v>35.15560916013443</v>
      </c>
      <c r="V6" s="37">
        <f>'Original data'!V14</f>
        <v>6.550126323815508</v>
      </c>
      <c r="W6" s="1"/>
      <c r="X6" s="10" t="str">
        <f>'Original data'!X14</f>
        <v>b2</v>
      </c>
      <c r="Y6" s="22">
        <f>'Original data'!Y14</f>
        <v>-36.69577303996437</v>
      </c>
      <c r="Z6" s="22">
        <f>'Original data'!Z14</f>
        <v>-5.408752215447331</v>
      </c>
      <c r="AA6" s="22">
        <f>'Original data'!AA14</f>
        <v>-5.9315064351060265</v>
      </c>
      <c r="AB6" s="22">
        <f>'Original data'!AB14</f>
        <v>-6.566146356830067</v>
      </c>
      <c r="AC6" s="22">
        <f>'Original data'!AC14</f>
        <v>-6.146897118347509</v>
      </c>
      <c r="AD6" s="22">
        <f>'Original data'!AD14</f>
        <v>-4.275752951106934</v>
      </c>
      <c r="AE6" s="22">
        <f>'Original data'!AE14</f>
        <v>-3.8929234836286954</v>
      </c>
      <c r="AF6" s="22">
        <f>'Original data'!AF14</f>
        <v>-4.604311205759869</v>
      </c>
      <c r="AG6" s="22">
        <f>'Original data'!AG14</f>
        <v>-4.493468076727072</v>
      </c>
      <c r="AH6" s="22">
        <f>'Original data'!AH14</f>
        <v>-4.140623014336638</v>
      </c>
      <c r="AI6" s="22">
        <f>'Original data'!AI14</f>
        <v>-3.9033900645085566</v>
      </c>
      <c r="AJ6" s="22">
        <f>'Original data'!AJ14</f>
        <v>-3.4469928837854726</v>
      </c>
      <c r="AK6" s="22">
        <f>'Original data'!AK14</f>
        <v>-3.7616120660424106</v>
      </c>
      <c r="AL6" s="22">
        <f>'Original data'!AL14</f>
        <v>-3.114774605005155</v>
      </c>
      <c r="AM6" s="22">
        <f>'Original data'!AM14</f>
        <v>-2.4463437017796767</v>
      </c>
      <c r="AN6" s="22">
        <f>'Original data'!AN14</f>
        <v>-2.690190341030677</v>
      </c>
      <c r="AO6" s="22">
        <f>'Original data'!AO14</f>
        <v>-3.672752864788655</v>
      </c>
      <c r="AP6" s="22">
        <f>'Original data'!AP14</f>
        <v>-6.069391311241068</v>
      </c>
      <c r="AQ6" s="22">
        <f>'Original data'!AQ14</f>
        <v>-6.251515639858096</v>
      </c>
      <c r="AR6" s="22">
        <f>'Original data'!AR14</f>
        <v>-35.34409212242396</v>
      </c>
      <c r="AS6" s="37">
        <f>'Original data'!AS14</f>
        <v>-7.485735282691536</v>
      </c>
    </row>
    <row r="7" spans="1:45" ht="12.75">
      <c r="A7" s="9" t="s">
        <v>25</v>
      </c>
      <c r="B7" s="22">
        <f>'Original data'!B15</f>
        <v>18.94857380879467</v>
      </c>
      <c r="C7" s="22">
        <f>'Original data'!C15</f>
        <v>8.637585279047855</v>
      </c>
      <c r="D7" s="22">
        <f>'Original data'!D15</f>
        <v>10.43512902933716</v>
      </c>
      <c r="E7" s="22">
        <f>'Original data'!E15</f>
        <v>10.36637229698419</v>
      </c>
      <c r="F7" s="22">
        <f>'Original data'!F15</f>
        <v>9.452198852284017</v>
      </c>
      <c r="G7" s="22">
        <f>'Original data'!G15</f>
        <v>9.501927044427537</v>
      </c>
      <c r="H7" s="22">
        <f>'Original data'!H15</f>
        <v>9.358517008163055</v>
      </c>
      <c r="I7" s="22">
        <f>'Original data'!I15</f>
        <v>9.249033408633414</v>
      </c>
      <c r="J7" s="22">
        <f>'Original data'!J15</f>
        <v>9.186919050119764</v>
      </c>
      <c r="K7" s="22">
        <f>'Original data'!K15</f>
        <v>8.715531685890012</v>
      </c>
      <c r="L7" s="22">
        <f>'Original data'!L15</f>
        <v>9.383727399860437</v>
      </c>
      <c r="M7" s="22">
        <f>'Original data'!M15</f>
        <v>9.481634487488751</v>
      </c>
      <c r="N7" s="22">
        <f>'Original data'!N15</f>
        <v>9.48300100177444</v>
      </c>
      <c r="O7" s="22">
        <f>'Original data'!O15</f>
        <v>10.412279821000809</v>
      </c>
      <c r="P7" s="22">
        <f>'Original data'!P15</f>
        <v>10.186062276074871</v>
      </c>
      <c r="Q7" s="22">
        <f>'Original data'!Q15</f>
        <v>9.60448008969567</v>
      </c>
      <c r="R7" s="22">
        <f>'Original data'!R15</f>
        <v>9.180252602294818</v>
      </c>
      <c r="S7" s="22">
        <f>'Original data'!S15</f>
        <v>9.311941360062093</v>
      </c>
      <c r="T7" s="22">
        <f>'Original data'!T15</f>
        <v>6.796129293119401</v>
      </c>
      <c r="U7" s="22">
        <f>'Original data'!U15</f>
        <v>-1.4303298629531456</v>
      </c>
      <c r="V7" s="37">
        <f>'Original data'!V15</f>
        <v>9.313048296604991</v>
      </c>
      <c r="W7" s="1"/>
      <c r="X7" s="10" t="str">
        <f>'Original data'!X15</f>
        <v>b3</v>
      </c>
      <c r="Y7" s="22">
        <f>'Original data'!Y15</f>
        <v>18.292658607635925</v>
      </c>
      <c r="Z7" s="22">
        <f>'Original data'!Z15</f>
        <v>7.88272775756388</v>
      </c>
      <c r="AA7" s="22">
        <f>'Original data'!AA15</f>
        <v>8.524422530965797</v>
      </c>
      <c r="AB7" s="22">
        <f>'Original data'!AB15</f>
        <v>8.712387507039479</v>
      </c>
      <c r="AC7" s="22">
        <f>'Original data'!AC15</f>
        <v>8.342116981539798</v>
      </c>
      <c r="AD7" s="22">
        <f>'Original data'!AD15</f>
        <v>8.765422789793751</v>
      </c>
      <c r="AE7" s="22">
        <f>'Original data'!AE15</f>
        <v>8.308270283300963</v>
      </c>
      <c r="AF7" s="22">
        <f>'Original data'!AF15</f>
        <v>8.398491697902482</v>
      </c>
      <c r="AG7" s="22">
        <f>'Original data'!AG15</f>
        <v>8.160052538903209</v>
      </c>
      <c r="AH7" s="22">
        <f>'Original data'!AH15</f>
        <v>7.796849539149848</v>
      </c>
      <c r="AI7" s="22">
        <f>'Original data'!AI15</f>
        <v>8.979221749303914</v>
      </c>
      <c r="AJ7" s="22">
        <f>'Original data'!AJ15</f>
        <v>9.330635480306192</v>
      </c>
      <c r="AK7" s="22">
        <f>'Original data'!AK15</f>
        <v>9.818307442124933</v>
      </c>
      <c r="AL7" s="22">
        <f>'Original data'!AL15</f>
        <v>10.078025083978233</v>
      </c>
      <c r="AM7" s="22">
        <f>'Original data'!AM15</f>
        <v>8.904652423637195</v>
      </c>
      <c r="AN7" s="22">
        <f>'Original data'!AN15</f>
        <v>7.99697476218318</v>
      </c>
      <c r="AO7" s="22">
        <f>'Original data'!AO15</f>
        <v>8.423442761567678</v>
      </c>
      <c r="AP7" s="22">
        <f>'Original data'!AP15</f>
        <v>8.844864077800594</v>
      </c>
      <c r="AQ7" s="22">
        <f>'Original data'!AQ15</f>
        <v>7.859888889452722</v>
      </c>
      <c r="AR7" s="22">
        <f>'Original data'!AR15</f>
        <v>1.7170976536944083</v>
      </c>
      <c r="AS7" s="37">
        <f>'Original data'!AS15</f>
        <v>8.756825527892206</v>
      </c>
    </row>
    <row r="8" spans="1:45" ht="12.75">
      <c r="A8" s="9" t="s">
        <v>26</v>
      </c>
      <c r="B8" s="22">
        <f>'Original data'!B16</f>
        <v>0.8272963721619642</v>
      </c>
      <c r="C8" s="22">
        <f>'Original data'!C16</f>
        <v>0.09585238272274724</v>
      </c>
      <c r="D8" s="22">
        <f>'Original data'!D16</f>
        <v>0.13581359307296953</v>
      </c>
      <c r="E8" s="22">
        <f>'Original data'!E16</f>
        <v>-0.07178741410011881</v>
      </c>
      <c r="F8" s="22">
        <f>'Original data'!F16</f>
        <v>-0.4090724460043186</v>
      </c>
      <c r="G8" s="22">
        <f>'Original data'!G16</f>
        <v>0.07757071203644735</v>
      </c>
      <c r="H8" s="22">
        <f>'Original data'!H16</f>
        <v>0.0160960756880395</v>
      </c>
      <c r="I8" s="22">
        <f>'Original data'!I16</f>
        <v>-0.06383765284263786</v>
      </c>
      <c r="J8" s="22">
        <f>'Original data'!J16</f>
        <v>-0.07860987820959034</v>
      </c>
      <c r="K8" s="22">
        <f>'Original data'!K16</f>
        <v>0.19458427365771996</v>
      </c>
      <c r="L8" s="22">
        <f>'Original data'!L16</f>
        <v>0.0007375973545957482</v>
      </c>
      <c r="M8" s="22">
        <f>'Original data'!M16</f>
        <v>-0.05475149029410548</v>
      </c>
      <c r="N8" s="22">
        <f>'Original data'!N16</f>
        <v>-0.19975272549126327</v>
      </c>
      <c r="O8" s="22">
        <f>'Original data'!O16</f>
        <v>0.0752227574512859</v>
      </c>
      <c r="P8" s="22">
        <f>'Original data'!P16</f>
        <v>-0.022637775126996572</v>
      </c>
      <c r="Q8" s="22">
        <f>'Original data'!Q16</f>
        <v>0.19808559311269408</v>
      </c>
      <c r="R8" s="22">
        <f>'Original data'!R16</f>
        <v>-0.13068553723484133</v>
      </c>
      <c r="S8" s="22">
        <f>'Original data'!S16</f>
        <v>-0.17739063863143123</v>
      </c>
      <c r="T8" s="22">
        <f>'Original data'!T16</f>
        <v>-0.6340223799835869</v>
      </c>
      <c r="U8" s="22">
        <f>'Original data'!U16</f>
        <v>0.5471037029005315</v>
      </c>
      <c r="V8" s="37">
        <f>'Original data'!V16</f>
        <v>0.04412496722524336</v>
      </c>
      <c r="W8" s="1"/>
      <c r="X8" s="10" t="str">
        <f>'Original data'!X16</f>
        <v>b4</v>
      </c>
      <c r="Y8" s="22">
        <f>'Original data'!Y16</f>
        <v>-0.6724830099522296</v>
      </c>
      <c r="Z8" s="22">
        <f>'Original data'!Z16</f>
        <v>-0.20434032095825713</v>
      </c>
      <c r="AA8" s="22">
        <f>'Original data'!AA16</f>
        <v>-0.05931628883033463</v>
      </c>
      <c r="AB8" s="22">
        <f>'Original data'!AB16</f>
        <v>-0.0020790361641559174</v>
      </c>
      <c r="AC8" s="22">
        <f>'Original data'!AC16</f>
        <v>0.05645486571512512</v>
      </c>
      <c r="AD8" s="22">
        <f>'Original data'!AD16</f>
        <v>0.07275244903502105</v>
      </c>
      <c r="AE8" s="22">
        <f>'Original data'!AE16</f>
        <v>0.12244194642926981</v>
      </c>
      <c r="AF8" s="22">
        <f>'Original data'!AF16</f>
        <v>0.06390114988027003</v>
      </c>
      <c r="AG8" s="22">
        <f>'Original data'!AG16</f>
        <v>0.1806499373380706</v>
      </c>
      <c r="AH8" s="22">
        <f>'Original data'!AH16</f>
        <v>0.13854297747012137</v>
      </c>
      <c r="AI8" s="22">
        <f>'Original data'!AI16</f>
        <v>0.0590291361150294</v>
      </c>
      <c r="AJ8" s="22">
        <f>'Original data'!AJ16</f>
        <v>0.10253189264663766</v>
      </c>
      <c r="AK8" s="22">
        <f>'Original data'!AK16</f>
        <v>-0.053919559530654616</v>
      </c>
      <c r="AL8" s="22">
        <f>'Original data'!AL16</f>
        <v>-0.15659989256554413</v>
      </c>
      <c r="AM8" s="22">
        <f>'Original data'!AM16</f>
        <v>-0.12143263824989795</v>
      </c>
      <c r="AN8" s="22">
        <f>'Original data'!AN16</f>
        <v>-0.42271187327470694</v>
      </c>
      <c r="AO8" s="22">
        <f>'Original data'!AO16</f>
        <v>-0.17791286093800238</v>
      </c>
      <c r="AP8" s="22">
        <f>'Original data'!AP16</f>
        <v>0.029406214039821743</v>
      </c>
      <c r="AQ8" s="22">
        <f>'Original data'!AQ16</f>
        <v>0.06876048307328135</v>
      </c>
      <c r="AR8" s="22">
        <f>'Original data'!AR16</f>
        <v>-0.7369526486806397</v>
      </c>
      <c r="AS8" s="37">
        <f>'Original data'!AS16</f>
        <v>-0.08328272535006964</v>
      </c>
    </row>
    <row r="9" spans="1:45" ht="12.75">
      <c r="A9" s="9" t="s">
        <v>27</v>
      </c>
      <c r="B9" s="22">
        <f>'Original data'!B17</f>
        <v>-1.726502224976358</v>
      </c>
      <c r="C9" s="22">
        <f>'Original data'!C17</f>
        <v>0.9295706702750439</v>
      </c>
      <c r="D9" s="22">
        <f>'Original data'!D17</f>
        <v>0.4722743242404692</v>
      </c>
      <c r="E9" s="22">
        <f>'Original data'!E17</f>
        <v>0.5189790203353689</v>
      </c>
      <c r="F9" s="22">
        <f>'Original data'!F17</f>
        <v>0.6804828016506945</v>
      </c>
      <c r="G9" s="22">
        <f>'Original data'!G17</f>
        <v>0.6221133820854831</v>
      </c>
      <c r="H9" s="22">
        <f>'Original data'!H17</f>
        <v>0.8369330287072286</v>
      </c>
      <c r="I9" s="22">
        <f>'Original data'!I17</f>
        <v>0.7981777019894087</v>
      </c>
      <c r="J9" s="22">
        <f>'Original data'!J17</f>
        <v>0.8870057248373371</v>
      </c>
      <c r="K9" s="22">
        <f>'Original data'!K17</f>
        <v>0.7928103743763557</v>
      </c>
      <c r="L9" s="22">
        <f>'Original data'!L17</f>
        <v>0.47471582430931425</v>
      </c>
      <c r="M9" s="22">
        <f>'Original data'!M17</f>
        <v>0.47869093611408964</v>
      </c>
      <c r="N9" s="22">
        <f>'Original data'!N17</f>
        <v>0.7210281268402845</v>
      </c>
      <c r="O9" s="22">
        <f>'Original data'!O17</f>
        <v>0.9089606098656442</v>
      </c>
      <c r="P9" s="22">
        <f>'Original data'!P17</f>
        <v>0.8360530643658404</v>
      </c>
      <c r="Q9" s="22">
        <f>'Original data'!Q17</f>
        <v>1.0065412542395968</v>
      </c>
      <c r="R9" s="22">
        <f>'Original data'!R17</f>
        <v>0.6994286560776375</v>
      </c>
      <c r="S9" s="22">
        <f>'Original data'!S17</f>
        <v>0.5471648175079878</v>
      </c>
      <c r="T9" s="22">
        <f>'Original data'!T17</f>
        <v>1.3347709224558768</v>
      </c>
      <c r="U9" s="22">
        <f>'Original data'!U17</f>
        <v>0.0697433315092206</v>
      </c>
      <c r="V9" s="37">
        <f>'Original data'!V17</f>
        <v>0.5944471173403262</v>
      </c>
      <c r="W9" s="1"/>
      <c r="X9" s="10" t="str">
        <f>'Original data'!X17</f>
        <v>b5</v>
      </c>
      <c r="Y9" s="22">
        <f>'Original data'!Y17</f>
        <v>-1.5194110843052056</v>
      </c>
      <c r="Z9" s="22">
        <f>'Original data'!Z17</f>
        <v>0.681845786973923</v>
      </c>
      <c r="AA9" s="22">
        <f>'Original data'!AA17</f>
        <v>0.47105413427594445</v>
      </c>
      <c r="AB9" s="22">
        <f>'Original data'!AB17</f>
        <v>0.5389159244739663</v>
      </c>
      <c r="AC9" s="22">
        <f>'Original data'!AC17</f>
        <v>0.43172936468383183</v>
      </c>
      <c r="AD9" s="22">
        <f>'Original data'!AD17</f>
        <v>0.3958964921882264</v>
      </c>
      <c r="AE9" s="22">
        <f>'Original data'!AE17</f>
        <v>0.5904719192952645</v>
      </c>
      <c r="AF9" s="22">
        <f>'Original data'!AF17</f>
        <v>0.46872841051402053</v>
      </c>
      <c r="AG9" s="22">
        <f>'Original data'!AG17</f>
        <v>0.3764604949636253</v>
      </c>
      <c r="AH9" s="22">
        <f>'Original data'!AH17</f>
        <v>0.41434128388727054</v>
      </c>
      <c r="AI9" s="22">
        <f>'Original data'!AI17</f>
        <v>0.3696235504438624</v>
      </c>
      <c r="AJ9" s="22">
        <f>'Original data'!AJ17</f>
        <v>0.33489481204290544</v>
      </c>
      <c r="AK9" s="22">
        <f>'Original data'!AK17</f>
        <v>0.33154366991344264</v>
      </c>
      <c r="AL9" s="22">
        <f>'Original data'!AL17</f>
        <v>0.51578746901545</v>
      </c>
      <c r="AM9" s="22">
        <f>'Original data'!AM17</f>
        <v>0.5624077066175615</v>
      </c>
      <c r="AN9" s="22">
        <f>'Original data'!AN17</f>
        <v>0.5796590050446266</v>
      </c>
      <c r="AO9" s="22">
        <f>'Original data'!AO17</f>
        <v>0.4313530070137328</v>
      </c>
      <c r="AP9" s="22">
        <f>'Original data'!AP17</f>
        <v>0.3358965993713119</v>
      </c>
      <c r="AQ9" s="22">
        <f>'Original data'!AQ17</f>
        <v>0.47000302265021726</v>
      </c>
      <c r="AR9" s="22">
        <f>'Original data'!AR17</f>
        <v>-1.1004255577103246</v>
      </c>
      <c r="AS9" s="37">
        <f>'Original data'!AS17</f>
        <v>0.28403880056768255</v>
      </c>
    </row>
    <row r="10" spans="1:45" ht="12.75">
      <c r="A10" s="9" t="s">
        <v>28</v>
      </c>
      <c r="B10" s="22">
        <f>'Original data'!B18</f>
        <v>0.19200575812465573</v>
      </c>
      <c r="C10" s="22">
        <f>'Original data'!C18</f>
        <v>-0.20661019501593117</v>
      </c>
      <c r="D10" s="22">
        <f>'Original data'!D18</f>
        <v>-0.10436269262652015</v>
      </c>
      <c r="E10" s="22">
        <f>'Original data'!E18</f>
        <v>-0.020530901602926005</v>
      </c>
      <c r="F10" s="22">
        <f>'Original data'!F18</f>
        <v>0.1617367308790342</v>
      </c>
      <c r="G10" s="22">
        <f>'Original data'!G18</f>
        <v>-0.051880698916852486</v>
      </c>
      <c r="H10" s="22">
        <f>'Original data'!H18</f>
        <v>-0.07176675209777081</v>
      </c>
      <c r="I10" s="22">
        <f>'Original data'!I18</f>
        <v>-0.03800208018578574</v>
      </c>
      <c r="J10" s="22">
        <f>'Original data'!J18</f>
        <v>-0.10356512966505259</v>
      </c>
      <c r="K10" s="22">
        <f>'Original data'!K18</f>
        <v>-0.10507466910936762</v>
      </c>
      <c r="L10" s="22">
        <f>'Original data'!L18</f>
        <v>-0.03767670283325081</v>
      </c>
      <c r="M10" s="22">
        <f>'Original data'!M18</f>
        <v>-0.09980342146363758</v>
      </c>
      <c r="N10" s="22">
        <f>'Original data'!N18</f>
        <v>-0.08482590019343517</v>
      </c>
      <c r="O10" s="22">
        <f>'Original data'!O18</f>
        <v>-0.018257865136940166</v>
      </c>
      <c r="P10" s="22">
        <f>'Original data'!P18</f>
        <v>-0.12184538042455588</v>
      </c>
      <c r="Q10" s="22">
        <f>'Original data'!Q18</f>
        <v>-0.009525656426723705</v>
      </c>
      <c r="R10" s="22">
        <f>'Original data'!R18</f>
        <v>-0.12175147949558597</v>
      </c>
      <c r="S10" s="22">
        <f>'Original data'!S18</f>
        <v>-0.10157622984773126</v>
      </c>
      <c r="T10" s="22">
        <f>'Original data'!T18</f>
        <v>-0.07646631208305471</v>
      </c>
      <c r="U10" s="22">
        <f>'Original data'!U18</f>
        <v>0.005924951382179022</v>
      </c>
      <c r="V10" s="37">
        <f>'Original data'!V18</f>
        <v>0.03175536794583989</v>
      </c>
      <c r="W10" s="1"/>
      <c r="X10" s="10" t="str">
        <f>'Original data'!X18</f>
        <v>b6</v>
      </c>
      <c r="Y10" s="22">
        <f>'Original data'!Y18</f>
        <v>0.21922563990998092</v>
      </c>
      <c r="Z10" s="22">
        <f>'Original data'!Z18</f>
        <v>0.007037923280848957</v>
      </c>
      <c r="AA10" s="22">
        <f>'Original data'!AA18</f>
        <v>0.04097577522317167</v>
      </c>
      <c r="AB10" s="22">
        <f>'Original data'!AB18</f>
        <v>0.05582735489677171</v>
      </c>
      <c r="AC10" s="22">
        <f>'Original data'!AC18</f>
        <v>0.009700430190924675</v>
      </c>
      <c r="AD10" s="22">
        <f>'Original data'!AD18</f>
        <v>-0.011586174679417083</v>
      </c>
      <c r="AE10" s="22">
        <f>'Original data'!AE18</f>
        <v>0.015946747424716773</v>
      </c>
      <c r="AF10" s="22">
        <f>'Original data'!AF18</f>
        <v>-0.12899598448220626</v>
      </c>
      <c r="AG10" s="22">
        <f>'Original data'!AG18</f>
        <v>-0.15758051068286194</v>
      </c>
      <c r="AH10" s="22">
        <f>'Original data'!AH18</f>
        <v>-0.0481200393196653</v>
      </c>
      <c r="AI10" s="22">
        <f>'Original data'!AI18</f>
        <v>0.04909835100154894</v>
      </c>
      <c r="AJ10" s="22">
        <f>'Original data'!AJ18</f>
        <v>0.04333638716375293</v>
      </c>
      <c r="AK10" s="22">
        <f>'Original data'!AK18</f>
        <v>-0.012892289037490567</v>
      </c>
      <c r="AL10" s="22">
        <f>'Original data'!AL18</f>
        <v>-0.0012991753240793602</v>
      </c>
      <c r="AM10" s="22">
        <f>'Original data'!AM18</f>
        <v>-0.02919561693210279</v>
      </c>
      <c r="AN10" s="22">
        <f>'Original data'!AN18</f>
        <v>0.03905925649470718</v>
      </c>
      <c r="AO10" s="22">
        <f>'Original data'!AO18</f>
        <v>-0.13443767980418814</v>
      </c>
      <c r="AP10" s="22">
        <f>'Original data'!AP18</f>
        <v>0.007039392440558789</v>
      </c>
      <c r="AQ10" s="22">
        <f>'Original data'!AQ18</f>
        <v>0.04171284501993722</v>
      </c>
      <c r="AR10" s="22">
        <f>'Original data'!AR18</f>
        <v>-0.07964318439640096</v>
      </c>
      <c r="AS10" s="37">
        <f>'Original data'!AS18</f>
        <v>0.02689448515790156</v>
      </c>
    </row>
    <row r="11" spans="1:45" ht="12.75">
      <c r="A11" s="9" t="s">
        <v>29</v>
      </c>
      <c r="B11" s="22">
        <f>'Original data'!B19</f>
        <v>1.390689601777745</v>
      </c>
      <c r="C11" s="22">
        <f>'Original data'!C19</f>
        <v>0.8518840736837084</v>
      </c>
      <c r="D11" s="22">
        <f>'Original data'!D19</f>
        <v>0.8795635750337394</v>
      </c>
      <c r="E11" s="22">
        <f>'Original data'!E19</f>
        <v>0.9206280377146654</v>
      </c>
      <c r="F11" s="22">
        <f>'Original data'!F19</f>
        <v>0.9430564481749615</v>
      </c>
      <c r="G11" s="22">
        <f>'Original data'!G19</f>
        <v>0.7614386529953058</v>
      </c>
      <c r="H11" s="22">
        <f>'Original data'!H19</f>
        <v>0.868160506664095</v>
      </c>
      <c r="I11" s="22">
        <f>'Original data'!I19</f>
        <v>0.8428495185611127</v>
      </c>
      <c r="J11" s="22">
        <f>'Original data'!J19</f>
        <v>0.7817975692929202</v>
      </c>
      <c r="K11" s="22">
        <f>'Original data'!K19</f>
        <v>0.7700204280109242</v>
      </c>
      <c r="L11" s="22">
        <f>'Original data'!L19</f>
        <v>0.8678531767673408</v>
      </c>
      <c r="M11" s="22">
        <f>'Original data'!M19</f>
        <v>0.8419467704232317</v>
      </c>
      <c r="N11" s="22">
        <f>'Original data'!N19</f>
        <v>0.7790983983415816</v>
      </c>
      <c r="O11" s="22">
        <f>'Original data'!O19</f>
        <v>0.824109609141134</v>
      </c>
      <c r="P11" s="22">
        <f>'Original data'!P19</f>
        <v>0.7481315804042905</v>
      </c>
      <c r="Q11" s="22">
        <f>'Original data'!Q19</f>
        <v>0.812353673460678</v>
      </c>
      <c r="R11" s="22">
        <f>'Original data'!R19</f>
        <v>0.7833171304469295</v>
      </c>
      <c r="S11" s="22">
        <f>'Original data'!S19</f>
        <v>0.8071238702031794</v>
      </c>
      <c r="T11" s="22">
        <f>'Original data'!T19</f>
        <v>0.9310447464682705</v>
      </c>
      <c r="U11" s="22">
        <f>'Original data'!U19</f>
        <v>0.4336818252725093</v>
      </c>
      <c r="V11" s="37">
        <f>'Original data'!V19</f>
        <v>0.8419374596419161</v>
      </c>
      <c r="W11" s="1"/>
      <c r="X11" s="10" t="str">
        <f>'Original data'!X19</f>
        <v>b7</v>
      </c>
      <c r="Y11" s="22">
        <f>'Original data'!Y19</f>
        <v>1.4259084071875545</v>
      </c>
      <c r="Z11" s="22">
        <f>'Original data'!Z19</f>
        <v>0.8074494132244978</v>
      </c>
      <c r="AA11" s="22">
        <f>'Original data'!AA19</f>
        <v>0.8574606424999451</v>
      </c>
      <c r="AB11" s="22">
        <f>'Original data'!AB19</f>
        <v>0.8655138562442934</v>
      </c>
      <c r="AC11" s="22">
        <f>'Original data'!AC19</f>
        <v>0.8679138401447204</v>
      </c>
      <c r="AD11" s="22">
        <f>'Original data'!AD19</f>
        <v>0.7877770888002823</v>
      </c>
      <c r="AE11" s="22">
        <f>'Original data'!AE19</f>
        <v>0.803279691696366</v>
      </c>
      <c r="AF11" s="22">
        <f>'Original data'!AF19</f>
        <v>0.8187611853389292</v>
      </c>
      <c r="AG11" s="22">
        <f>'Original data'!AG19</f>
        <v>0.8309856552951735</v>
      </c>
      <c r="AH11" s="22">
        <f>'Original data'!AH19</f>
        <v>0.8256962961650928</v>
      </c>
      <c r="AI11" s="22">
        <f>'Original data'!AI19</f>
        <v>0.8396892322218595</v>
      </c>
      <c r="AJ11" s="22">
        <f>'Original data'!AJ19</f>
        <v>0.8581476678143366</v>
      </c>
      <c r="AK11" s="22">
        <f>'Original data'!AK19</f>
        <v>0.8444737140139655</v>
      </c>
      <c r="AL11" s="22">
        <f>'Original data'!AL19</f>
        <v>0.8576946587812802</v>
      </c>
      <c r="AM11" s="22">
        <f>'Original data'!AM19</f>
        <v>0.7893786048009781</v>
      </c>
      <c r="AN11" s="22">
        <f>'Original data'!AN19</f>
        <v>0.8699164322179813</v>
      </c>
      <c r="AO11" s="22">
        <f>'Original data'!AO19</f>
        <v>0.8532645123845144</v>
      </c>
      <c r="AP11" s="22">
        <f>'Original data'!AP19</f>
        <v>0.8926321976728437</v>
      </c>
      <c r="AQ11" s="22">
        <f>'Original data'!AQ19</f>
        <v>0.816080802845012</v>
      </c>
      <c r="AR11" s="22">
        <f>'Original data'!AR19</f>
        <v>0.2438890827229684</v>
      </c>
      <c r="AS11" s="37">
        <f>'Original data'!AS19</f>
        <v>0.8377956491036296</v>
      </c>
    </row>
    <row r="12" spans="1:45" ht="12.75">
      <c r="A12" s="9" t="s">
        <v>30</v>
      </c>
      <c r="B12" s="22">
        <f>'Original data'!B20</f>
        <v>0.008451325688827569</v>
      </c>
      <c r="C12" s="22">
        <f>'Original data'!C20</f>
        <v>-0.06233856029095307</v>
      </c>
      <c r="D12" s="22">
        <f>'Original data'!D20</f>
        <v>-0.051204605521777954</v>
      </c>
      <c r="E12" s="22">
        <f>'Original data'!E20</f>
        <v>-0.0689867537748957</v>
      </c>
      <c r="F12" s="22">
        <f>'Original data'!F20</f>
        <v>-0.043009589292206094</v>
      </c>
      <c r="G12" s="22">
        <f>'Original data'!G20</f>
        <v>-0.03332888452163884</v>
      </c>
      <c r="H12" s="22">
        <f>'Original data'!H20</f>
        <v>-0.025060728811206006</v>
      </c>
      <c r="I12" s="22">
        <f>'Original data'!I20</f>
        <v>-0.04798009889957926</v>
      </c>
      <c r="J12" s="22">
        <f>'Original data'!J20</f>
        <v>-0.017973738988605808</v>
      </c>
      <c r="K12" s="22">
        <f>'Original data'!K20</f>
        <v>-0.037529376790400755</v>
      </c>
      <c r="L12" s="22">
        <f>'Original data'!L20</f>
        <v>-0.0312038532088472</v>
      </c>
      <c r="M12" s="22">
        <f>'Original data'!M20</f>
        <v>-0.024194208023187447</v>
      </c>
      <c r="N12" s="22">
        <f>'Original data'!N20</f>
        <v>-0.005010118518308043</v>
      </c>
      <c r="O12" s="22">
        <f>'Original data'!O20</f>
        <v>-0.021133384427833947</v>
      </c>
      <c r="P12" s="22">
        <f>'Original data'!P20</f>
        <v>-0.011450500658950426</v>
      </c>
      <c r="Q12" s="22">
        <f>'Original data'!Q20</f>
        <v>-0.07876042769165201</v>
      </c>
      <c r="R12" s="22">
        <f>'Original data'!R20</f>
        <v>-0.03023979049923014</v>
      </c>
      <c r="S12" s="22">
        <f>'Original data'!S20</f>
        <v>0.0031329209934530247</v>
      </c>
      <c r="T12" s="22">
        <f>'Original data'!T20</f>
        <v>-0.062261056543074615</v>
      </c>
      <c r="U12" s="22">
        <f>'Original data'!U20</f>
        <v>-0.00971562756861619</v>
      </c>
      <c r="V12" s="37">
        <f>'Original data'!V20</f>
        <v>-0.010209380738816309</v>
      </c>
      <c r="W12" s="1"/>
      <c r="X12" s="10" t="str">
        <f>'Original data'!X20</f>
        <v>b8</v>
      </c>
      <c r="Y12" s="22">
        <f>'Original data'!Y20</f>
        <v>-0.04755979799927016</v>
      </c>
      <c r="Z12" s="22">
        <f>'Original data'!Z20</f>
        <v>0.010608657243337885</v>
      </c>
      <c r="AA12" s="22">
        <f>'Original data'!AA20</f>
        <v>0.010133200968266592</v>
      </c>
      <c r="AB12" s="22">
        <f>'Original data'!AB20</f>
        <v>-0.02628401250818562</v>
      </c>
      <c r="AC12" s="22">
        <f>'Original data'!AC20</f>
        <v>-0.013377885554181172</v>
      </c>
      <c r="AD12" s="22">
        <f>'Original data'!AD20</f>
        <v>-0.005839552362175971</v>
      </c>
      <c r="AE12" s="22">
        <f>'Original data'!AE20</f>
        <v>-0.008422452382380569</v>
      </c>
      <c r="AF12" s="22">
        <f>'Original data'!AF20</f>
        <v>-0.012885712494556202</v>
      </c>
      <c r="AG12" s="22">
        <f>'Original data'!AG20</f>
        <v>-0.026424403411759254</v>
      </c>
      <c r="AH12" s="22">
        <f>'Original data'!AH20</f>
        <v>-0.013840290203517262</v>
      </c>
      <c r="AI12" s="22">
        <f>'Original data'!AI20</f>
        <v>-0.01342276576104213</v>
      </c>
      <c r="AJ12" s="22">
        <f>'Original data'!AJ20</f>
        <v>0.018352380506082795</v>
      </c>
      <c r="AK12" s="22">
        <f>'Original data'!AK20</f>
        <v>0.001030855531019905</v>
      </c>
      <c r="AL12" s="22">
        <f>'Original data'!AL20</f>
        <v>0.003988197142931696</v>
      </c>
      <c r="AM12" s="22">
        <f>'Original data'!AM20</f>
        <v>-0.02948582599399349</v>
      </c>
      <c r="AN12" s="22">
        <f>'Original data'!AN20</f>
        <v>-0.00968316845756953</v>
      </c>
      <c r="AO12" s="22">
        <f>'Original data'!AO20</f>
        <v>-0.003562673565723218</v>
      </c>
      <c r="AP12" s="22">
        <f>'Original data'!AP20</f>
        <v>0.007680130823265773</v>
      </c>
      <c r="AQ12" s="22">
        <f>'Original data'!AQ20</f>
        <v>-0.03455166315058322</v>
      </c>
      <c r="AR12" s="22">
        <f>'Original data'!AR20</f>
        <v>0.010707003379328839</v>
      </c>
      <c r="AS12" s="37">
        <f>'Original data'!AS20</f>
        <v>0.0005483643521607933</v>
      </c>
    </row>
    <row r="13" spans="1:45" ht="12.75">
      <c r="A13" s="9" t="s">
        <v>31</v>
      </c>
      <c r="B13" s="22">
        <f>'Original data'!B21</f>
        <v>0.12898960637876264</v>
      </c>
      <c r="C13" s="22">
        <f>'Original data'!C21</f>
        <v>0.21684004329283427</v>
      </c>
      <c r="D13" s="22">
        <f>'Original data'!D21</f>
        <v>0.22308366090774734</v>
      </c>
      <c r="E13" s="22">
        <f>'Original data'!E21</f>
        <v>0.22857627672329695</v>
      </c>
      <c r="F13" s="22">
        <f>'Original data'!F21</f>
        <v>0.2212081112491947</v>
      </c>
      <c r="G13" s="22">
        <f>'Original data'!G21</f>
        <v>0.20675162036276917</v>
      </c>
      <c r="H13" s="22">
        <f>'Original data'!H21</f>
        <v>0.23608688122778476</v>
      </c>
      <c r="I13" s="22">
        <f>'Original data'!I21</f>
        <v>0.22163953896472988</v>
      </c>
      <c r="J13" s="22">
        <f>'Original data'!J21</f>
        <v>0.2513601561733405</v>
      </c>
      <c r="K13" s="22">
        <f>'Original data'!K21</f>
        <v>0.24293515963350235</v>
      </c>
      <c r="L13" s="22">
        <f>'Original data'!L21</f>
        <v>0.20310936358280673</v>
      </c>
      <c r="M13" s="22">
        <f>'Original data'!M21</f>
        <v>0.20080212222847618</v>
      </c>
      <c r="N13" s="22">
        <f>'Original data'!N21</f>
        <v>0.2590923632766544</v>
      </c>
      <c r="O13" s="22">
        <f>'Original data'!O21</f>
        <v>0.28289719477488173</v>
      </c>
      <c r="P13" s="22">
        <f>'Original data'!P21</f>
        <v>0.27803974780357754</v>
      </c>
      <c r="Q13" s="22">
        <f>'Original data'!Q21</f>
        <v>0.2892703316914214</v>
      </c>
      <c r="R13" s="22">
        <f>'Original data'!R21</f>
        <v>0.2928350673827637</v>
      </c>
      <c r="S13" s="22">
        <f>'Original data'!S21</f>
        <v>0.2654222148722116</v>
      </c>
      <c r="T13" s="22">
        <f>'Original data'!T21</f>
        <v>0.13756554112822572</v>
      </c>
      <c r="U13" s="22">
        <f>'Original data'!U21</f>
        <v>-0.023339197046931315</v>
      </c>
      <c r="V13" s="37">
        <f>'Original data'!V21</f>
        <v>0.21815829023040254</v>
      </c>
      <c r="W13" s="1"/>
      <c r="X13" s="10" t="str">
        <f>'Original data'!X21</f>
        <v>b9</v>
      </c>
      <c r="Y13" s="22">
        <f>'Original data'!Y21</f>
        <v>0.18983565958093065</v>
      </c>
      <c r="Z13" s="22">
        <f>'Original data'!Z21</f>
        <v>0.2261332029965608</v>
      </c>
      <c r="AA13" s="22">
        <f>'Original data'!AA21</f>
        <v>0.22705616008975504</v>
      </c>
      <c r="AB13" s="22">
        <f>'Original data'!AB21</f>
        <v>0.21850591960115978</v>
      </c>
      <c r="AC13" s="22">
        <f>'Original data'!AC21</f>
        <v>0.22783280845507053</v>
      </c>
      <c r="AD13" s="22">
        <f>'Original data'!AD21</f>
        <v>0.18885208107332813</v>
      </c>
      <c r="AE13" s="22">
        <f>'Original data'!AE21</f>
        <v>0.24657219202072825</v>
      </c>
      <c r="AF13" s="22">
        <f>'Original data'!AF21</f>
        <v>0.22847647045132305</v>
      </c>
      <c r="AG13" s="22">
        <f>'Original data'!AG21</f>
        <v>0.2550395704579923</v>
      </c>
      <c r="AH13" s="22">
        <f>'Original data'!AH21</f>
        <v>0.22823170303507528</v>
      </c>
      <c r="AI13" s="22">
        <f>'Original data'!AI21</f>
        <v>0.19324296035966437</v>
      </c>
      <c r="AJ13" s="22">
        <f>'Original data'!AJ21</f>
        <v>0.19429575891318435</v>
      </c>
      <c r="AK13" s="22">
        <f>'Original data'!AK21</f>
        <v>0.22073803130186204</v>
      </c>
      <c r="AL13" s="22">
        <f>'Original data'!AL21</f>
        <v>0.2363833255435428</v>
      </c>
      <c r="AM13" s="22">
        <f>'Original data'!AM21</f>
        <v>0.23499082040691646</v>
      </c>
      <c r="AN13" s="22">
        <f>'Original data'!AN21</f>
        <v>0.26801036356094</v>
      </c>
      <c r="AO13" s="22">
        <f>'Original data'!AO21</f>
        <v>0.22750032434241102</v>
      </c>
      <c r="AP13" s="22">
        <f>'Original data'!AP21</f>
        <v>0.22755471365758223</v>
      </c>
      <c r="AQ13" s="22">
        <f>'Original data'!AQ21</f>
        <v>0.19230065236631835</v>
      </c>
      <c r="AR13" s="22">
        <f>'Original data'!AR21</f>
        <v>0.06862215656557062</v>
      </c>
      <c r="AS13" s="37">
        <f>'Original data'!AS21</f>
        <v>0.21500874373899576</v>
      </c>
    </row>
    <row r="14" spans="1:45" ht="12.75">
      <c r="A14" s="9" t="s">
        <v>32</v>
      </c>
      <c r="B14" s="22">
        <f>'Original data'!B22</f>
        <v>0.0025881819758387103</v>
      </c>
      <c r="C14" s="22">
        <f>'Original data'!C22</f>
        <v>-0.1394787932578464</v>
      </c>
      <c r="D14" s="22">
        <f>'Original data'!D22</f>
        <v>-0.0875091756956616</v>
      </c>
      <c r="E14" s="22">
        <f>'Original data'!E22</f>
        <v>-0.08424032857045027</v>
      </c>
      <c r="F14" s="22">
        <f>'Original data'!F22</f>
        <v>-0.045309503116923305</v>
      </c>
      <c r="G14" s="22">
        <f>'Original data'!G22</f>
        <v>-0.052765953730617036</v>
      </c>
      <c r="H14" s="22">
        <f>'Original data'!H22</f>
        <v>-0.05321943133565162</v>
      </c>
      <c r="I14" s="22">
        <f>'Original data'!I22</f>
        <v>-0.06993367444105736</v>
      </c>
      <c r="J14" s="22">
        <f>'Original data'!J22</f>
        <v>-0.06551893978986947</v>
      </c>
      <c r="K14" s="22">
        <f>'Original data'!K22</f>
        <v>-0.041704209606793816</v>
      </c>
      <c r="L14" s="22">
        <f>'Original data'!L22</f>
        <v>-0.06208967206778357</v>
      </c>
      <c r="M14" s="22">
        <f>'Original data'!M22</f>
        <v>-0.06957588284933633</v>
      </c>
      <c r="N14" s="22">
        <f>'Original data'!N22</f>
        <v>-0.0918052932356258</v>
      </c>
      <c r="O14" s="22">
        <f>'Original data'!O22</f>
        <v>-0.06412207469583138</v>
      </c>
      <c r="P14" s="22">
        <f>'Original data'!P22</f>
        <v>-0.09499781757787662</v>
      </c>
      <c r="Q14" s="22">
        <f>'Original data'!Q22</f>
        <v>-0.10089020870863336</v>
      </c>
      <c r="R14" s="22">
        <f>'Original data'!R22</f>
        <v>-0.1552256763343614</v>
      </c>
      <c r="S14" s="22">
        <f>'Original data'!S22</f>
        <v>-0.037519010839792394</v>
      </c>
      <c r="T14" s="22">
        <f>'Original data'!T22</f>
        <v>-0.1260558859113805</v>
      </c>
      <c r="U14" s="22">
        <f>'Original data'!U22</f>
        <v>-0.01276905931152561</v>
      </c>
      <c r="V14" s="37">
        <f>'Original data'!V22</f>
        <v>0.0265639236218883</v>
      </c>
      <c r="W14" s="1"/>
      <c r="X14" s="10" t="str">
        <f>'Original data'!X22</f>
        <v>b10</v>
      </c>
      <c r="Y14" s="22">
        <f>'Original data'!Y22</f>
        <v>0.029283556735974478</v>
      </c>
      <c r="Z14" s="22">
        <f>'Original data'!Z22</f>
        <v>-0.047109846061594116</v>
      </c>
      <c r="AA14" s="22">
        <f>'Original data'!AA22</f>
        <v>-0.024490075432628516</v>
      </c>
      <c r="AB14" s="22">
        <f>'Original data'!AB22</f>
        <v>-0.0360244157750602</v>
      </c>
      <c r="AC14" s="22">
        <f>'Original data'!AC22</f>
        <v>-0.01633169829205597</v>
      </c>
      <c r="AD14" s="22">
        <f>'Original data'!AD22</f>
        <v>-0.028872660595718802</v>
      </c>
      <c r="AE14" s="22">
        <f>'Original data'!AE22</f>
        <v>-0.02567789567719872</v>
      </c>
      <c r="AF14" s="22">
        <f>'Original data'!AF22</f>
        <v>-0.08036935432272449</v>
      </c>
      <c r="AG14" s="22">
        <f>'Original data'!AG22</f>
        <v>-0.07261581969004616</v>
      </c>
      <c r="AH14" s="22">
        <f>'Original data'!AH22</f>
        <v>-0.019588979671703394</v>
      </c>
      <c r="AI14" s="22">
        <f>'Original data'!AI22</f>
        <v>-0.01057913317135134</v>
      </c>
      <c r="AJ14" s="22">
        <f>'Original data'!AJ22</f>
        <v>0.014996451390706309</v>
      </c>
      <c r="AK14" s="22">
        <f>'Original data'!AK22</f>
        <v>-0.02044013370978154</v>
      </c>
      <c r="AL14" s="22">
        <f>'Original data'!AL22</f>
        <v>-0.011996158735246523</v>
      </c>
      <c r="AM14" s="22">
        <f>'Original data'!AM22</f>
        <v>-0.03613106251150601</v>
      </c>
      <c r="AN14" s="22">
        <f>'Original data'!AN22</f>
        <v>-0.031397452598569325</v>
      </c>
      <c r="AO14" s="22">
        <f>'Original data'!AO22</f>
        <v>-0.06917049483091618</v>
      </c>
      <c r="AP14" s="22">
        <f>'Original data'!AP22</f>
        <v>0.03353881814309585</v>
      </c>
      <c r="AQ14" s="22">
        <f>'Original data'!AQ22</f>
        <v>-0.1079714484473404</v>
      </c>
      <c r="AR14" s="22">
        <f>'Original data'!AR22</f>
        <v>-0.011625423154778963</v>
      </c>
      <c r="AS14" s="37">
        <f>'Original data'!AS22</f>
        <v>0.011249649608159914</v>
      </c>
    </row>
    <row r="15" spans="1:45" ht="12.75">
      <c r="A15" s="9" t="s">
        <v>33</v>
      </c>
      <c r="B15" s="22">
        <f>'Original data'!B23</f>
        <v>0.3345376074927485</v>
      </c>
      <c r="C15" s="22">
        <f>'Original data'!C23</f>
        <v>0.6524476712636653</v>
      </c>
      <c r="D15" s="22">
        <f>'Original data'!D23</f>
        <v>0.65536847195821</v>
      </c>
      <c r="E15" s="22">
        <f>'Original data'!E23</f>
        <v>0.659440441897553</v>
      </c>
      <c r="F15" s="22">
        <f>'Original data'!F23</f>
        <v>0.6581813279956965</v>
      </c>
      <c r="G15" s="22">
        <f>'Original data'!G23</f>
        <v>0.6632983028797861</v>
      </c>
      <c r="H15" s="22">
        <f>'Original data'!H23</f>
        <v>0.6571637335659666</v>
      </c>
      <c r="I15" s="22">
        <f>'Original data'!I23</f>
        <v>0.6570101599724396</v>
      </c>
      <c r="J15" s="22">
        <f>'Original data'!J23</f>
        <v>0.6573950691569177</v>
      </c>
      <c r="K15" s="22">
        <f>'Original data'!K23</f>
        <v>0.6598542086062171</v>
      </c>
      <c r="L15" s="22">
        <f>'Original data'!L23</f>
        <v>0.6520618224756574</v>
      </c>
      <c r="M15" s="22">
        <f>'Original data'!M23</f>
        <v>0.6482890101435543</v>
      </c>
      <c r="N15" s="22">
        <f>'Original data'!N23</f>
        <v>0.6515138749046057</v>
      </c>
      <c r="O15" s="22">
        <f>'Original data'!O23</f>
        <v>0.6599999304462989</v>
      </c>
      <c r="P15" s="22">
        <f>'Original data'!P23</f>
        <v>0.6716096087475356</v>
      </c>
      <c r="Q15" s="22">
        <f>'Original data'!Q23</f>
        <v>0.6621888426074313</v>
      </c>
      <c r="R15" s="22">
        <f>'Original data'!R23</f>
        <v>0.6540523280036921</v>
      </c>
      <c r="S15" s="22">
        <f>'Original data'!S23</f>
        <v>0.6533578795569444</v>
      </c>
      <c r="T15" s="22">
        <f>'Original data'!T23</f>
        <v>0.6703845901893383</v>
      </c>
      <c r="U15" s="22">
        <f>'Original data'!U23</f>
        <v>0.33940003267462493</v>
      </c>
      <c r="V15" s="37">
        <f>'Original data'!V23</f>
        <v>0.6258777457269442</v>
      </c>
      <c r="W15" s="1"/>
      <c r="X15" s="10" t="str">
        <f>'Original data'!X23</f>
        <v>b11</v>
      </c>
      <c r="Y15" s="22">
        <f>'Original data'!Y23</f>
        <v>0.353165256632753</v>
      </c>
      <c r="Z15" s="22">
        <f>'Original data'!Z23</f>
        <v>0.6676956621526747</v>
      </c>
      <c r="AA15" s="22">
        <f>'Original data'!AA23</f>
        <v>0.6684407451404388</v>
      </c>
      <c r="AB15" s="22">
        <f>'Original data'!AB23</f>
        <v>0.6688789901225969</v>
      </c>
      <c r="AC15" s="22">
        <f>'Original data'!AC23</f>
        <v>0.6658133171547597</v>
      </c>
      <c r="AD15" s="22">
        <f>'Original data'!AD23</f>
        <v>0.6671237582430338</v>
      </c>
      <c r="AE15" s="22">
        <f>'Original data'!AE23</f>
        <v>0.6628140861161373</v>
      </c>
      <c r="AF15" s="22">
        <f>'Original data'!AF23</f>
        <v>0.660093215081117</v>
      </c>
      <c r="AG15" s="22">
        <f>'Original data'!AG23</f>
        <v>0.6646466454394919</v>
      </c>
      <c r="AH15" s="22">
        <f>'Original data'!AH23</f>
        <v>0.6648923118432166</v>
      </c>
      <c r="AI15" s="22">
        <f>'Original data'!AI23</f>
        <v>0.6664176679896259</v>
      </c>
      <c r="AJ15" s="22">
        <f>'Original data'!AJ23</f>
        <v>0.6613255460544347</v>
      </c>
      <c r="AK15" s="22">
        <f>'Original data'!AK23</f>
        <v>0.6637127096781703</v>
      </c>
      <c r="AL15" s="22">
        <f>'Original data'!AL23</f>
        <v>0.6642131469540388</v>
      </c>
      <c r="AM15" s="22">
        <f>'Original data'!AM23</f>
        <v>0.6719422188970887</v>
      </c>
      <c r="AN15" s="22">
        <f>'Original data'!AN23</f>
        <v>0.6634717262057247</v>
      </c>
      <c r="AO15" s="22">
        <f>'Original data'!AO23</f>
        <v>0.6548237193635602</v>
      </c>
      <c r="AP15" s="22">
        <f>'Original data'!AP23</f>
        <v>0.659842161379685</v>
      </c>
      <c r="AQ15" s="22">
        <f>'Original data'!AQ23</f>
        <v>0.6703762756111122</v>
      </c>
      <c r="AR15" s="22">
        <f>'Original data'!AR23</f>
        <v>0.3482205449024115</v>
      </c>
      <c r="AS15" s="37">
        <f>'Original data'!AS23</f>
        <v>0.6333954852481034</v>
      </c>
    </row>
    <row r="16" spans="1:45" ht="12.75">
      <c r="A16" s="9" t="s">
        <v>34</v>
      </c>
      <c r="B16" s="22">
        <f>'Original data'!B24</f>
        <v>-0.005633232356645531</v>
      </c>
      <c r="C16" s="22">
        <f>'Original data'!C24</f>
        <v>-0.016848466340381448</v>
      </c>
      <c r="D16" s="22">
        <f>'Original data'!D24</f>
        <v>-0.013389627205806005</v>
      </c>
      <c r="E16" s="22">
        <f>'Original data'!E24</f>
        <v>-0.011679886064126045</v>
      </c>
      <c r="F16" s="22">
        <f>'Original data'!F24</f>
        <v>-0.006012342916227056</v>
      </c>
      <c r="G16" s="22">
        <f>'Original data'!G24</f>
        <v>-0.007492442612405663</v>
      </c>
      <c r="H16" s="22">
        <f>'Original data'!H24</f>
        <v>-0.009093312274614223</v>
      </c>
      <c r="I16" s="22">
        <f>'Original data'!I24</f>
        <v>-0.008001900855776328</v>
      </c>
      <c r="J16" s="22">
        <f>'Original data'!J24</f>
        <v>-0.00849958159783418</v>
      </c>
      <c r="K16" s="22">
        <f>'Original data'!K24</f>
        <v>-0.00519516297782166</v>
      </c>
      <c r="L16" s="22">
        <f>'Original data'!L24</f>
        <v>-0.009551706997039881</v>
      </c>
      <c r="M16" s="22">
        <f>'Original data'!M24</f>
        <v>-0.009344066942008185</v>
      </c>
      <c r="N16" s="22">
        <f>'Original data'!N24</f>
        <v>-0.00788874484217935</v>
      </c>
      <c r="O16" s="22">
        <f>'Original data'!O24</f>
        <v>-0.005865828968995335</v>
      </c>
      <c r="P16" s="22">
        <f>'Original data'!P24</f>
        <v>-0.014809260302538062</v>
      </c>
      <c r="Q16" s="22">
        <f>'Original data'!Q24</f>
        <v>-0.012530131802362999</v>
      </c>
      <c r="R16" s="22">
        <f>'Original data'!R24</f>
        <v>-0.01380992262730021</v>
      </c>
      <c r="S16" s="22">
        <f>'Original data'!S24</f>
        <v>-0.0024750492806592875</v>
      </c>
      <c r="T16" s="22">
        <f>'Original data'!T24</f>
        <v>-0.016397366395720002</v>
      </c>
      <c r="U16" s="22">
        <f>'Original data'!U24</f>
        <v>-0.0034722944099529057</v>
      </c>
      <c r="V16" s="37">
        <f>'Original data'!V24</f>
        <v>-0.00014945313014620796</v>
      </c>
      <c r="W16" s="1"/>
      <c r="X16" s="10" t="str">
        <f>'Original data'!X24</f>
        <v>b12</v>
      </c>
      <c r="Y16" s="22">
        <f>'Original data'!Y24</f>
        <v>-0.0019018510769768099</v>
      </c>
      <c r="Z16" s="22">
        <f>'Original data'!Z24</f>
        <v>-0.008033047607299556</v>
      </c>
      <c r="AA16" s="22">
        <f>'Original data'!AA24</f>
        <v>-0.006548165593834299</v>
      </c>
      <c r="AB16" s="22">
        <f>'Original data'!AB24</f>
        <v>-0.008222126318913978</v>
      </c>
      <c r="AC16" s="22">
        <f>'Original data'!AC24</f>
        <v>-0.008852224826909113</v>
      </c>
      <c r="AD16" s="22">
        <f>'Original data'!AD24</f>
        <v>-0.0050392462871820115</v>
      </c>
      <c r="AE16" s="22">
        <f>'Original data'!AE24</f>
        <v>-0.0025091139576190157</v>
      </c>
      <c r="AF16" s="22">
        <f>'Original data'!AF24</f>
        <v>-0.011981686599888273</v>
      </c>
      <c r="AG16" s="22">
        <f>'Original data'!AG24</f>
        <v>-0.012569180472434782</v>
      </c>
      <c r="AH16" s="22">
        <f>'Original data'!AH24</f>
        <v>-0.004942700528463333</v>
      </c>
      <c r="AI16" s="22">
        <f>'Original data'!AI24</f>
        <v>-0.0015813533688747022</v>
      </c>
      <c r="AJ16" s="22">
        <f>'Original data'!AJ24</f>
        <v>-0.0005925646155264738</v>
      </c>
      <c r="AK16" s="22">
        <f>'Original data'!AK24</f>
        <v>-0.00396975256633687</v>
      </c>
      <c r="AL16" s="22">
        <f>'Original data'!AL24</f>
        <v>-0.004285688800146965</v>
      </c>
      <c r="AM16" s="22">
        <f>'Original data'!AM24</f>
        <v>-0.0026672669223677913</v>
      </c>
      <c r="AN16" s="22">
        <f>'Original data'!AN24</f>
        <v>-0.0028070584387025234</v>
      </c>
      <c r="AO16" s="22">
        <f>'Original data'!AO24</f>
        <v>-0.007968906782548267</v>
      </c>
      <c r="AP16" s="22">
        <f>'Original data'!AP24</f>
        <v>0.0012377794351865479</v>
      </c>
      <c r="AQ16" s="22">
        <f>'Original data'!AQ24</f>
        <v>-0.00818640587820003</v>
      </c>
      <c r="AR16" s="22">
        <f>'Original data'!AR24</f>
        <v>-0.00034716184205928896</v>
      </c>
      <c r="AS16" s="37">
        <f>'Original data'!AS24</f>
        <v>-0.0007642540091898657</v>
      </c>
    </row>
    <row r="17" spans="1:45" ht="12.75">
      <c r="A17" s="9" t="s">
        <v>35</v>
      </c>
      <c r="B17" s="22">
        <f>'Original data'!B25</f>
        <v>0.045308937628254636</v>
      </c>
      <c r="C17" s="22">
        <f>'Original data'!C25</f>
        <v>0.054637346533635625</v>
      </c>
      <c r="D17" s="22">
        <f>'Original data'!D25</f>
        <v>0.05213562531161417</v>
      </c>
      <c r="E17" s="22">
        <f>'Original data'!E25</f>
        <v>0.05289665361746027</v>
      </c>
      <c r="F17" s="22">
        <f>'Original data'!F25</f>
        <v>0.04940557889038934</v>
      </c>
      <c r="G17" s="22">
        <f>'Original data'!G25</f>
        <v>0.05213180248156783</v>
      </c>
      <c r="H17" s="22">
        <f>'Original data'!H25</f>
        <v>0.05544109078728096</v>
      </c>
      <c r="I17" s="22">
        <f>'Original data'!I25</f>
        <v>0.05422776165892794</v>
      </c>
      <c r="J17" s="22">
        <f>'Original data'!J25</f>
        <v>0.05434770030125138</v>
      </c>
      <c r="K17" s="22">
        <f>'Original data'!K25</f>
        <v>0.0550101157557745</v>
      </c>
      <c r="L17" s="22">
        <f>'Original data'!L25</f>
        <v>0.053587096515700525</v>
      </c>
      <c r="M17" s="22">
        <f>'Original data'!M25</f>
        <v>0.054224631434064266</v>
      </c>
      <c r="N17" s="22">
        <f>'Original data'!N25</f>
        <v>0.0511598177618878</v>
      </c>
      <c r="O17" s="22">
        <f>'Original data'!O25</f>
        <v>0.0538335476043953</v>
      </c>
      <c r="P17" s="22">
        <f>'Original data'!P25</f>
        <v>0.05568047931897525</v>
      </c>
      <c r="Q17" s="22">
        <f>'Original data'!Q25</f>
        <v>0.05183040502347069</v>
      </c>
      <c r="R17" s="22">
        <f>'Original data'!R25</f>
        <v>0.0523185155390432</v>
      </c>
      <c r="S17" s="22">
        <f>'Original data'!S25</f>
        <v>0.051547570544779986</v>
      </c>
      <c r="T17" s="22">
        <f>'Original data'!T25</f>
        <v>0.044328335869899184</v>
      </c>
      <c r="U17" s="22">
        <f>'Original data'!U25</f>
        <v>0.02114126029358498</v>
      </c>
      <c r="V17" s="37">
        <f>'Original data'!V25</f>
        <v>0.050759713643597895</v>
      </c>
      <c r="W17" s="1"/>
      <c r="X17" s="10" t="str">
        <f>'Original data'!X25</f>
        <v>b13</v>
      </c>
      <c r="Y17" s="22">
        <f>'Original data'!Y25</f>
        <v>0.04342548771529624</v>
      </c>
      <c r="Z17" s="22">
        <f>'Original data'!Z25</f>
        <v>0.05217432910863337</v>
      </c>
      <c r="AA17" s="22">
        <f>'Original data'!AA25</f>
        <v>0.05257625275417901</v>
      </c>
      <c r="AB17" s="22">
        <f>'Original data'!AB25</f>
        <v>0.05538405244491283</v>
      </c>
      <c r="AC17" s="22">
        <f>'Original data'!AC25</f>
        <v>0.05055695731148144</v>
      </c>
      <c r="AD17" s="22">
        <f>'Original data'!AD25</f>
        <v>0.053390779906576966</v>
      </c>
      <c r="AE17" s="22">
        <f>'Original data'!AE25</f>
        <v>0.055924833231131024</v>
      </c>
      <c r="AF17" s="22">
        <f>'Original data'!AF25</f>
        <v>0.05306426101046838</v>
      </c>
      <c r="AG17" s="22">
        <f>'Original data'!AG25</f>
        <v>0.05536083692051845</v>
      </c>
      <c r="AH17" s="22">
        <f>'Original data'!AH25</f>
        <v>0.05336388260976489</v>
      </c>
      <c r="AI17" s="22">
        <f>'Original data'!AI25</f>
        <v>0.053141794351506066</v>
      </c>
      <c r="AJ17" s="22">
        <f>'Original data'!AJ25</f>
        <v>0.055156929410266925</v>
      </c>
      <c r="AK17" s="22">
        <f>'Original data'!AK25</f>
        <v>0.05445023084890195</v>
      </c>
      <c r="AL17" s="22">
        <f>'Original data'!AL25</f>
        <v>0.05785362899102291</v>
      </c>
      <c r="AM17" s="22">
        <f>'Original data'!AM25</f>
        <v>0.05419832150119083</v>
      </c>
      <c r="AN17" s="22">
        <f>'Original data'!AN25</f>
        <v>0.05536568599259932</v>
      </c>
      <c r="AO17" s="22">
        <f>'Original data'!AO25</f>
        <v>0.05377489076960115</v>
      </c>
      <c r="AP17" s="22">
        <f>'Original data'!AP25</f>
        <v>0.05396219032619108</v>
      </c>
      <c r="AQ17" s="22">
        <f>'Original data'!AQ25</f>
        <v>0.049807435731136045</v>
      </c>
      <c r="AR17" s="22">
        <f>'Original data'!AR25</f>
        <v>0.019784024452882</v>
      </c>
      <c r="AS17" s="37">
        <f>'Original data'!AS25</f>
        <v>0.05163584026941302</v>
      </c>
    </row>
    <row r="18" spans="1:45" ht="12.75">
      <c r="A18" s="9" t="s">
        <v>36</v>
      </c>
      <c r="B18" s="22">
        <f>'Original data'!B26</f>
        <v>-0.00015847796354632803</v>
      </c>
      <c r="C18" s="22">
        <f>'Original data'!C26</f>
        <v>-0.009069790410284547</v>
      </c>
      <c r="D18" s="22">
        <f>'Original data'!D26</f>
        <v>-0.005777365651409148</v>
      </c>
      <c r="E18" s="22">
        <f>'Original data'!E26</f>
        <v>-0.00505793389354691</v>
      </c>
      <c r="F18" s="22">
        <f>'Original data'!F26</f>
        <v>0.0001430415809518835</v>
      </c>
      <c r="G18" s="22">
        <f>'Original data'!G26</f>
        <v>-0.0022895868582107977</v>
      </c>
      <c r="H18" s="22">
        <f>'Original data'!H26</f>
        <v>-0.0018621868641225511</v>
      </c>
      <c r="I18" s="22">
        <f>'Original data'!I26</f>
        <v>-0.002670522056529091</v>
      </c>
      <c r="J18" s="22">
        <f>'Original data'!J26</f>
        <v>-0.003031392369003019</v>
      </c>
      <c r="K18" s="22">
        <f>'Original data'!K26</f>
        <v>-0.0014244185913981008</v>
      </c>
      <c r="L18" s="22">
        <f>'Original data'!L26</f>
        <v>-0.003884641270586607</v>
      </c>
      <c r="M18" s="22">
        <f>'Original data'!M26</f>
        <v>-0.00518096559977743</v>
      </c>
      <c r="N18" s="22">
        <f>'Original data'!N26</f>
        <v>-0.00485419676953989</v>
      </c>
      <c r="O18" s="22">
        <f>'Original data'!O26</f>
        <v>-0.0041004798238973034</v>
      </c>
      <c r="P18" s="22">
        <f>'Original data'!P26</f>
        <v>-0.006262634519480727</v>
      </c>
      <c r="Q18" s="22">
        <f>'Original data'!Q26</f>
        <v>-0.007717393535566124</v>
      </c>
      <c r="R18" s="22">
        <f>'Original data'!R26</f>
        <v>-0.009655567971844192</v>
      </c>
      <c r="S18" s="22">
        <f>'Original data'!S26</f>
        <v>-0.0030691905999144487</v>
      </c>
      <c r="T18" s="22">
        <f>'Original data'!T26</f>
        <v>-0.013194829225708558</v>
      </c>
      <c r="U18" s="22">
        <f>'Original data'!U26</f>
        <v>0.0009780289956657622</v>
      </c>
      <c r="V18" s="37">
        <f>'Original data'!V26</f>
        <v>0.002991738384443643</v>
      </c>
      <c r="W18" s="1"/>
      <c r="X18" s="10" t="str">
        <f>'Original data'!X26</f>
        <v>b14</v>
      </c>
      <c r="Y18" s="22">
        <f>'Original data'!Y26</f>
        <v>-0.0005770043810841405</v>
      </c>
      <c r="Z18" s="22">
        <f>'Original data'!Z26</f>
        <v>-0.002928743605383774</v>
      </c>
      <c r="AA18" s="22">
        <f>'Original data'!AA26</f>
        <v>-0.0007114411998267692</v>
      </c>
      <c r="AB18" s="22">
        <f>'Original data'!AB26</f>
        <v>-0.0014841104872315093</v>
      </c>
      <c r="AC18" s="22">
        <f>'Original data'!AC26</f>
        <v>-0.0009531579518315459</v>
      </c>
      <c r="AD18" s="22">
        <f>'Original data'!AD26</f>
        <v>0.000410527571552556</v>
      </c>
      <c r="AE18" s="22">
        <f>'Original data'!AE26</f>
        <v>0.0013698466327568448</v>
      </c>
      <c r="AF18" s="22">
        <f>'Original data'!AF26</f>
        <v>-0.004057175558612507</v>
      </c>
      <c r="AG18" s="22">
        <f>'Original data'!AG26</f>
        <v>-0.002626819401968109</v>
      </c>
      <c r="AH18" s="22">
        <f>'Original data'!AH26</f>
        <v>0.00111756073691296</v>
      </c>
      <c r="AI18" s="22">
        <f>'Original data'!AI26</f>
        <v>0.0023033703210133785</v>
      </c>
      <c r="AJ18" s="22">
        <f>'Original data'!AJ26</f>
        <v>0.0027428308782066523</v>
      </c>
      <c r="AK18" s="22">
        <f>'Original data'!AK26</f>
        <v>-0.0002522274419611889</v>
      </c>
      <c r="AL18" s="22">
        <f>'Original data'!AL26</f>
        <v>0.00027800113372846314</v>
      </c>
      <c r="AM18" s="22">
        <f>'Original data'!AM26</f>
        <v>0.0011561501049596242</v>
      </c>
      <c r="AN18" s="22">
        <f>'Original data'!AN26</f>
        <v>-0.00026729165907946967</v>
      </c>
      <c r="AO18" s="22">
        <f>'Original data'!AO26</f>
        <v>-0.004248068824887281</v>
      </c>
      <c r="AP18" s="22">
        <f>'Original data'!AP26</f>
        <v>0.0023180001132052236</v>
      </c>
      <c r="AQ18" s="22">
        <f>'Original data'!AQ26</f>
        <v>-0.0054960266747784755</v>
      </c>
      <c r="AR18" s="22">
        <f>'Original data'!AR26</f>
        <v>0.00303920691988909</v>
      </c>
      <c r="AS18" s="37">
        <f>'Original data'!AS26</f>
        <v>0.0017571098138550343</v>
      </c>
    </row>
    <row r="19" spans="1:45" ht="12.75">
      <c r="A19" s="9" t="s">
        <v>37</v>
      </c>
      <c r="B19" s="22">
        <f>'Original data'!B27</f>
        <v>0.0017610377230964898</v>
      </c>
      <c r="C19" s="22">
        <f>'Original data'!C27</f>
        <v>0.031604798483959154</v>
      </c>
      <c r="D19" s="22">
        <f>'Original data'!D27</f>
        <v>0.03313583902030426</v>
      </c>
      <c r="E19" s="22">
        <f>'Original data'!E27</f>
        <v>0.03039978604543598</v>
      </c>
      <c r="F19" s="22">
        <f>'Original data'!F27</f>
        <v>0.03426705705869871</v>
      </c>
      <c r="G19" s="22">
        <f>'Original data'!G27</f>
        <v>0.03470373936806643</v>
      </c>
      <c r="H19" s="22">
        <f>'Original data'!H27</f>
        <v>0.03196703082419178</v>
      </c>
      <c r="I19" s="22">
        <f>'Original data'!I27</f>
        <v>0.03313307055000271</v>
      </c>
      <c r="J19" s="22">
        <f>'Original data'!J27</f>
        <v>0.03221710446996895</v>
      </c>
      <c r="K19" s="22">
        <f>'Original data'!K27</f>
        <v>0.030874722061322225</v>
      </c>
      <c r="L19" s="22">
        <f>'Original data'!L27</f>
        <v>0.034794781168171085</v>
      </c>
      <c r="M19" s="22">
        <f>'Original data'!M27</f>
        <v>0.03489142450861673</v>
      </c>
      <c r="N19" s="22">
        <f>'Original data'!N27</f>
        <v>0.03365215799165652</v>
      </c>
      <c r="O19" s="22">
        <f>'Original data'!O27</f>
        <v>0.03460030201785054</v>
      </c>
      <c r="P19" s="22">
        <f>'Original data'!P27</f>
        <v>0.03079355881943143</v>
      </c>
      <c r="Q19" s="22">
        <f>'Original data'!Q27</f>
        <v>0.03239545658856225</v>
      </c>
      <c r="R19" s="22">
        <f>'Original data'!R27</f>
        <v>0.030407922581850086</v>
      </c>
      <c r="S19" s="22">
        <f>'Original data'!S27</f>
        <v>0.0331379137883074</v>
      </c>
      <c r="T19" s="22">
        <f>'Original data'!T27</f>
        <v>0.038902824246318315</v>
      </c>
      <c r="U19" s="22">
        <f>'Original data'!U27</f>
        <v>0.012808616235878567</v>
      </c>
      <c r="V19" s="37">
        <f>'Original data'!V27</f>
        <v>0.030522457177584474</v>
      </c>
      <c r="W19" s="1"/>
      <c r="X19" s="10" t="str">
        <f>'Original data'!X27</f>
        <v>b15</v>
      </c>
      <c r="Y19" s="22">
        <f>'Original data'!Y27</f>
        <v>0.0034440669514387047</v>
      </c>
      <c r="Z19" s="22">
        <f>'Original data'!Z27</f>
        <v>0.03632497175091035</v>
      </c>
      <c r="AA19" s="22">
        <f>'Original data'!AA27</f>
        <v>0.03454142551002034</v>
      </c>
      <c r="AB19" s="22">
        <f>'Original data'!AB27</f>
        <v>0.033340128928298886</v>
      </c>
      <c r="AC19" s="22">
        <f>'Original data'!AC27</f>
        <v>0.03325377952321289</v>
      </c>
      <c r="AD19" s="22">
        <f>'Original data'!AD27</f>
        <v>0.03571262627168333</v>
      </c>
      <c r="AE19" s="22">
        <f>'Original data'!AE27</f>
        <v>0.031086451527623266</v>
      </c>
      <c r="AF19" s="22">
        <f>'Original data'!AF27</f>
        <v>0.033166197896438064</v>
      </c>
      <c r="AG19" s="22">
        <f>'Original data'!AG27</f>
        <v>0.027309168779896774</v>
      </c>
      <c r="AH19" s="22">
        <f>'Original data'!AH27</f>
        <v>0.0331461707937865</v>
      </c>
      <c r="AI19" s="22">
        <f>'Original data'!AI27</f>
        <v>0.033806705186187794</v>
      </c>
      <c r="AJ19" s="22">
        <f>'Original data'!AJ27</f>
        <v>0.0324471006538421</v>
      </c>
      <c r="AK19" s="22">
        <f>'Original data'!AK27</f>
        <v>0.03322810572323083</v>
      </c>
      <c r="AL19" s="22">
        <f>'Original data'!AL27</f>
        <v>0.030230895423294112</v>
      </c>
      <c r="AM19" s="22">
        <f>'Original data'!AM27</f>
        <v>0.030128139320872563</v>
      </c>
      <c r="AN19" s="22">
        <f>'Original data'!AN27</f>
        <v>0.027903565536865262</v>
      </c>
      <c r="AO19" s="22">
        <f>'Original data'!AO27</f>
        <v>0.03336026474030609</v>
      </c>
      <c r="AP19" s="22">
        <f>'Original data'!AP27</f>
        <v>0.029918038427612856</v>
      </c>
      <c r="AQ19" s="22">
        <f>'Original data'!AQ27</f>
        <v>0.03571963032693518</v>
      </c>
      <c r="AR19" s="22">
        <f>'Original data'!AR27</f>
        <v>0.0051800173066236495</v>
      </c>
      <c r="AS19" s="37">
        <f>'Original data'!AS27</f>
        <v>0.029662372528953963</v>
      </c>
    </row>
    <row r="20" spans="1:45" ht="12.75">
      <c r="A20" s="9" t="s">
        <v>38</v>
      </c>
      <c r="B20" s="22">
        <f>'Original data'!B28</f>
        <v>0.007679863039865667</v>
      </c>
      <c r="C20" s="22">
        <f>'Original data'!C28</f>
        <v>0.020845936082515795</v>
      </c>
      <c r="D20" s="22">
        <f>'Original data'!D28</f>
        <v>0.013848839431615821</v>
      </c>
      <c r="E20" s="22">
        <f>'Original data'!E28</f>
        <v>0.01293768020602524</v>
      </c>
      <c r="F20" s="22">
        <f>'Original data'!F28</f>
        <v>0.006981347186648582</v>
      </c>
      <c r="G20" s="22">
        <f>'Original data'!G28</f>
        <v>0.009292302317704278</v>
      </c>
      <c r="H20" s="22">
        <f>'Original data'!H28</f>
        <v>0.008092519272701463</v>
      </c>
      <c r="I20" s="22">
        <f>'Original data'!I28</f>
        <v>0.009336130089132148</v>
      </c>
      <c r="J20" s="22">
        <f>'Original data'!J28</f>
        <v>0.00881642478670976</v>
      </c>
      <c r="K20" s="22">
        <f>'Original data'!K28</f>
        <v>0.006012882348376637</v>
      </c>
      <c r="L20" s="22">
        <f>'Original data'!L28</f>
        <v>0.00994228592998669</v>
      </c>
      <c r="M20" s="22">
        <f>'Original data'!M28</f>
        <v>0.009655051288169842</v>
      </c>
      <c r="N20" s="22">
        <f>'Original data'!N28</f>
        <v>0.011675454992670229</v>
      </c>
      <c r="O20" s="22">
        <f>'Original data'!O28</f>
        <v>0.00823402381725978</v>
      </c>
      <c r="P20" s="22">
        <f>'Original data'!P28</f>
        <v>0.013513720547688561</v>
      </c>
      <c r="Q20" s="22">
        <f>'Original data'!Q28</f>
        <v>0.015132895452719125</v>
      </c>
      <c r="R20" s="22">
        <f>'Original data'!R28</f>
        <v>0.021261940406527163</v>
      </c>
      <c r="S20" s="22">
        <f>'Original data'!S28</f>
        <v>0.006792108598654369</v>
      </c>
      <c r="T20" s="22">
        <f>'Original data'!T28</f>
        <v>0.022185337001623333</v>
      </c>
      <c r="U20" s="22">
        <f>'Original data'!U28</f>
        <v>0.0037920975533883594</v>
      </c>
      <c r="V20" s="37">
        <f>'Original data'!V28</f>
        <v>-0.004001378229971387</v>
      </c>
      <c r="W20" s="1"/>
      <c r="X20" s="10" t="str">
        <f>'Original data'!X28</f>
        <v>b16</v>
      </c>
      <c r="Y20" s="22">
        <f>'Original data'!Y28</f>
        <v>0.0034764513544299856</v>
      </c>
      <c r="Z20" s="22">
        <f>'Original data'!Z28</f>
        <v>0.00842104997060408</v>
      </c>
      <c r="AA20" s="22">
        <f>'Original data'!AA28</f>
        <v>0.003805484354958888</v>
      </c>
      <c r="AB20" s="22">
        <f>'Original data'!AB28</f>
        <v>0.004834266553527383</v>
      </c>
      <c r="AC20" s="22">
        <f>'Original data'!AC28</f>
        <v>0.0032319258129083813</v>
      </c>
      <c r="AD20" s="22">
        <f>'Original data'!AD28</f>
        <v>0.004032518159385792</v>
      </c>
      <c r="AE20" s="22">
        <f>'Original data'!AE28</f>
        <v>0.0036081737670882732</v>
      </c>
      <c r="AF20" s="22">
        <f>'Original data'!AF28</f>
        <v>0.010399312690702284</v>
      </c>
      <c r="AG20" s="22">
        <f>'Original data'!AG28</f>
        <v>0.010956926825588778</v>
      </c>
      <c r="AH20" s="22">
        <f>'Original data'!AH28</f>
        <v>0.003573978714832517</v>
      </c>
      <c r="AI20" s="22">
        <f>'Original data'!AI28</f>
        <v>0.001252563712056337</v>
      </c>
      <c r="AJ20" s="22">
        <f>'Original data'!AJ28</f>
        <v>-0.000888425238381051</v>
      </c>
      <c r="AK20" s="22">
        <f>'Original data'!AK28</f>
        <v>0.0033222513801555572</v>
      </c>
      <c r="AL20" s="22">
        <f>'Original data'!AL28</f>
        <v>0.0018735312376334857</v>
      </c>
      <c r="AM20" s="22">
        <f>'Original data'!AM28</f>
        <v>0.004443825000134977</v>
      </c>
      <c r="AN20" s="22">
        <f>'Original data'!AN28</f>
        <v>0.0036003576656785472</v>
      </c>
      <c r="AO20" s="22">
        <f>'Original data'!AO28</f>
        <v>0.009798021529521393</v>
      </c>
      <c r="AP20" s="22">
        <f>'Original data'!AP28</f>
        <v>-0.002945756145858285</v>
      </c>
      <c r="AQ20" s="22">
        <f>'Original data'!AQ28</f>
        <v>0.01384957172086329</v>
      </c>
      <c r="AR20" s="22">
        <f>'Original data'!AR28</f>
        <v>0.002310124312139504</v>
      </c>
      <c r="AS20" s="37">
        <f>'Original data'!AS28</f>
        <v>-0.0021343470649012822</v>
      </c>
    </row>
    <row r="21" spans="1:45" ht="13.5" thickBot="1">
      <c r="A21" s="12" t="s">
        <v>39</v>
      </c>
      <c r="B21" s="22">
        <f>'Original data'!B29</f>
        <v>-0.03131365807556056</v>
      </c>
      <c r="C21" s="22">
        <f>'Original data'!C29</f>
        <v>-0.05723846774513194</v>
      </c>
      <c r="D21" s="22">
        <f>'Original data'!D29</f>
        <v>-0.05655707940766887</v>
      </c>
      <c r="E21" s="22">
        <f>'Original data'!E29</f>
        <v>-0.056463252265589764</v>
      </c>
      <c r="F21" s="22">
        <f>'Original data'!F29</f>
        <v>-0.05703487786612111</v>
      </c>
      <c r="G21" s="22">
        <f>'Original data'!G29</f>
        <v>-0.057314399905671824</v>
      </c>
      <c r="H21" s="22">
        <f>'Original data'!H29</f>
        <v>-0.05716399325932646</v>
      </c>
      <c r="I21" s="22">
        <f>'Original data'!I29</f>
        <v>-0.05734433721670239</v>
      </c>
      <c r="J21" s="22">
        <f>'Original data'!J29</f>
        <v>-0.05715281437528542</v>
      </c>
      <c r="K21" s="22">
        <f>'Original data'!K29</f>
        <v>-0.05735508855112825</v>
      </c>
      <c r="L21" s="22">
        <f>'Original data'!L29</f>
        <v>-0.05658294947958338</v>
      </c>
      <c r="M21" s="22">
        <f>'Original data'!M29</f>
        <v>-0.056555530446834784</v>
      </c>
      <c r="N21" s="22">
        <f>'Original data'!N29</f>
        <v>-0.05730523864009462</v>
      </c>
      <c r="O21" s="22">
        <f>'Original data'!O29</f>
        <v>-0.05753431291129937</v>
      </c>
      <c r="P21" s="22">
        <f>'Original data'!P29</f>
        <v>-0.056905954622567256</v>
      </c>
      <c r="Q21" s="22">
        <f>'Original data'!Q29</f>
        <v>-0.057398636418544445</v>
      </c>
      <c r="R21" s="22">
        <f>'Original data'!R29</f>
        <v>-0.05782299621642729</v>
      </c>
      <c r="S21" s="22">
        <f>'Original data'!S29</f>
        <v>-0.058099939931904716</v>
      </c>
      <c r="T21" s="22">
        <f>'Original data'!T29</f>
        <v>-0.058574924666319986</v>
      </c>
      <c r="U21" s="22">
        <f>'Original data'!U29</f>
        <v>-0.03258428943498188</v>
      </c>
      <c r="V21" s="38">
        <f>'Original data'!V29</f>
        <v>-0.0547151370718372</v>
      </c>
      <c r="W21" s="1"/>
      <c r="X21" s="11" t="str">
        <f>'Original data'!X29</f>
        <v>b17</v>
      </c>
      <c r="Y21" s="24">
        <f>'Original data'!Y29</f>
        <v>-0.03075029677413471</v>
      </c>
      <c r="Z21" s="24">
        <f>'Original data'!Z29</f>
        <v>-0.05882005381989151</v>
      </c>
      <c r="AA21" s="24">
        <f>'Original data'!AA29</f>
        <v>-0.058681498153738396</v>
      </c>
      <c r="AB21" s="24">
        <f>'Original data'!AB29</f>
        <v>-0.05860266255719068</v>
      </c>
      <c r="AC21" s="24">
        <f>'Original data'!AC29</f>
        <v>-0.05756645261689838</v>
      </c>
      <c r="AD21" s="24">
        <f>'Original data'!AD29</f>
        <v>-0.05820230234930503</v>
      </c>
      <c r="AE21" s="24">
        <f>'Original data'!AE29</f>
        <v>-0.05877666424357823</v>
      </c>
      <c r="AF21" s="24">
        <f>'Original data'!AF29</f>
        <v>-0.058111828028354566</v>
      </c>
      <c r="AG21" s="24">
        <f>'Original data'!AG29</f>
        <v>-0.05780853114838491</v>
      </c>
      <c r="AH21" s="24">
        <f>'Original data'!AH29</f>
        <v>-0.05775791009850746</v>
      </c>
      <c r="AI21" s="24">
        <f>'Original data'!AI29</f>
        <v>-0.05762631456143709</v>
      </c>
      <c r="AJ21" s="24">
        <f>'Original data'!AJ29</f>
        <v>-0.05782556655166715</v>
      </c>
      <c r="AK21" s="24">
        <f>'Original data'!AK29</f>
        <v>-0.05821015256534438</v>
      </c>
      <c r="AL21" s="24">
        <f>'Original data'!AL29</f>
        <v>-0.057843705824137934</v>
      </c>
      <c r="AM21" s="24">
        <f>'Original data'!AM29</f>
        <v>-0.05802061604593487</v>
      </c>
      <c r="AN21" s="24">
        <f>'Original data'!AN29</f>
        <v>-0.058079022577077595</v>
      </c>
      <c r="AO21" s="24">
        <f>'Original data'!AO29</f>
        <v>-0.05808944110305715</v>
      </c>
      <c r="AP21" s="24">
        <f>'Original data'!AP29</f>
        <v>-0.057820232316179124</v>
      </c>
      <c r="AQ21" s="24">
        <f>'Original data'!AQ29</f>
        <v>-0.05858498883352352</v>
      </c>
      <c r="AR21" s="24">
        <f>'Original data'!AR29</f>
        <v>-0.03056745500711542</v>
      </c>
      <c r="AS21" s="38">
        <f>'Original data'!AS29</f>
        <v>-0.05538728475877289</v>
      </c>
    </row>
    <row r="22" spans="1:45" ht="12.75">
      <c r="A22" s="87" t="s">
        <v>40</v>
      </c>
      <c r="B22" s="20">
        <f>'Original data'!B30</f>
        <v>0</v>
      </c>
      <c r="C22" s="20">
        <f>'Original data'!C30</f>
        <v>0</v>
      </c>
      <c r="D22" s="20">
        <f>'Original data'!D30</f>
        <v>0</v>
      </c>
      <c r="E22" s="20">
        <f>'Original data'!E30</f>
        <v>0</v>
      </c>
      <c r="F22" s="20">
        <f>'Original data'!F30</f>
        <v>0</v>
      </c>
      <c r="G22" s="20">
        <f>'Original data'!G30</f>
        <v>0</v>
      </c>
      <c r="H22" s="20">
        <f>'Original data'!H30</f>
        <v>0</v>
      </c>
      <c r="I22" s="20">
        <f>'Original data'!I30</f>
        <v>0</v>
      </c>
      <c r="J22" s="20">
        <f>'Original data'!J30</f>
        <v>0</v>
      </c>
      <c r="K22" s="20">
        <f>'Original data'!K30</f>
        <v>0</v>
      </c>
      <c r="L22" s="20">
        <f>'Original data'!L30</f>
        <v>0</v>
      </c>
      <c r="M22" s="20">
        <f>'Original data'!M30</f>
        <v>0</v>
      </c>
      <c r="N22" s="20">
        <f>'Original data'!N30</f>
        <v>0</v>
      </c>
      <c r="O22" s="20">
        <f>'Original data'!O30</f>
        <v>0</v>
      </c>
      <c r="P22" s="20">
        <f>'Original data'!P30</f>
        <v>0</v>
      </c>
      <c r="Q22" s="20">
        <f>'Original data'!Q30</f>
        <v>0</v>
      </c>
      <c r="R22" s="20">
        <f>'Original data'!R30</f>
        <v>0</v>
      </c>
      <c r="S22" s="20">
        <f>'Original data'!S30</f>
        <v>0</v>
      </c>
      <c r="T22" s="20">
        <f>'Original data'!T30</f>
        <v>0</v>
      </c>
      <c r="U22" s="20">
        <f>'Original data'!U30</f>
        <v>0</v>
      </c>
      <c r="V22" s="36" t="str">
        <f>'Original data'!V30</f>
        <v> </v>
      </c>
      <c r="W22" s="1"/>
      <c r="X22" s="10" t="str">
        <f>'Original data'!X30</f>
        <v>a1</v>
      </c>
      <c r="Y22" s="22">
        <f>'Original data'!Y30</f>
        <v>0</v>
      </c>
      <c r="Z22" s="22">
        <f>'Original data'!Z30</f>
        <v>0</v>
      </c>
      <c r="AA22" s="22">
        <f>'Original data'!AA30</f>
        <v>0</v>
      </c>
      <c r="AB22" s="22">
        <f>'Original data'!AB30</f>
        <v>0</v>
      </c>
      <c r="AC22" s="22">
        <f>'Original data'!AC30</f>
        <v>0</v>
      </c>
      <c r="AD22" s="22">
        <f>'Original data'!AD30</f>
        <v>0</v>
      </c>
      <c r="AE22" s="22">
        <f>'Original data'!AE30</f>
        <v>0</v>
      </c>
      <c r="AF22" s="22">
        <f>'Original data'!AF30</f>
        <v>0</v>
      </c>
      <c r="AG22" s="22">
        <f>'Original data'!AG30</f>
        <v>0</v>
      </c>
      <c r="AH22" s="22">
        <f>'Original data'!AH30</f>
        <v>0</v>
      </c>
      <c r="AI22" s="22">
        <f>'Original data'!AI30</f>
        <v>0</v>
      </c>
      <c r="AJ22" s="22">
        <f>'Original data'!AJ30</f>
        <v>0</v>
      </c>
      <c r="AK22" s="22">
        <f>'Original data'!AK30</f>
        <v>0</v>
      </c>
      <c r="AL22" s="22">
        <f>'Original data'!AL30</f>
        <v>0</v>
      </c>
      <c r="AM22" s="22">
        <f>'Original data'!AM30</f>
        <v>0</v>
      </c>
      <c r="AN22" s="22">
        <f>'Original data'!AN30</f>
        <v>0</v>
      </c>
      <c r="AO22" s="22">
        <f>'Original data'!AO30</f>
        <v>0</v>
      </c>
      <c r="AP22" s="22">
        <f>'Original data'!AP30</f>
        <v>0</v>
      </c>
      <c r="AQ22" s="22">
        <f>'Original data'!AQ30</f>
        <v>0</v>
      </c>
      <c r="AR22" s="22">
        <f>'Original data'!AR30</f>
        <v>0</v>
      </c>
      <c r="AS22" s="36">
        <f>'Original data'!AS30</f>
        <v>0</v>
      </c>
    </row>
    <row r="23" spans="1:45" ht="12.75">
      <c r="A23" s="9" t="s">
        <v>41</v>
      </c>
      <c r="B23" s="22">
        <f>'Original data'!B31</f>
        <v>5.111737842003706</v>
      </c>
      <c r="C23" s="22">
        <f>'Original data'!C31</f>
        <v>3.1190447381649413</v>
      </c>
      <c r="D23" s="22">
        <f>'Original data'!D31</f>
        <v>2.2961462120803984</v>
      </c>
      <c r="E23" s="22">
        <f>'Original data'!E31</f>
        <v>1.645938743123522</v>
      </c>
      <c r="F23" s="22">
        <f>'Original data'!F31</f>
        <v>3.9300779981705536</v>
      </c>
      <c r="G23" s="22">
        <f>'Original data'!G31</f>
        <v>3.6073633755885686</v>
      </c>
      <c r="H23" s="22">
        <f>'Original data'!H31</f>
        <v>2.3687929082182606</v>
      </c>
      <c r="I23" s="22">
        <f>'Original data'!I31</f>
        <v>2.1218774150227184</v>
      </c>
      <c r="J23" s="22">
        <f>'Original data'!J31</f>
        <v>2.5880714264467404</v>
      </c>
      <c r="K23" s="22">
        <f>'Original data'!K31</f>
        <v>1.3382720679603488</v>
      </c>
      <c r="L23" s="22">
        <f>'Original data'!L31</f>
        <v>1.9994984994256046</v>
      </c>
      <c r="M23" s="22">
        <f>'Original data'!M31</f>
        <v>1.9088190548662907</v>
      </c>
      <c r="N23" s="22">
        <f>'Original data'!N31</f>
        <v>0.668268293041696</v>
      </c>
      <c r="O23" s="22">
        <f>'Original data'!O31</f>
        <v>1.9680232535042304</v>
      </c>
      <c r="P23" s="22">
        <f>'Original data'!P31</f>
        <v>1.3685399223347767</v>
      </c>
      <c r="Q23" s="22">
        <f>'Original data'!Q31</f>
        <v>0.2536789842103585</v>
      </c>
      <c r="R23" s="22">
        <f>'Original data'!R31</f>
        <v>1.2290606164267206</v>
      </c>
      <c r="S23" s="22">
        <f>'Original data'!S31</f>
        <v>1.5277650317412999</v>
      </c>
      <c r="T23" s="22">
        <f>'Original data'!T31</f>
        <v>-0.038092148285076344</v>
      </c>
      <c r="U23" s="22">
        <f>'Original data'!U31</f>
        <v>-2.487295119575955</v>
      </c>
      <c r="V23" s="37">
        <f>'Original data'!V31</f>
        <v>1.3395398251623294</v>
      </c>
      <c r="W23" s="1"/>
      <c r="X23" s="10" t="str">
        <f>'Original data'!X31</f>
        <v>a2</v>
      </c>
      <c r="Y23" s="22">
        <f>'Original data'!Y31</f>
        <v>4.458869591480607</v>
      </c>
      <c r="Z23" s="22">
        <f>'Original data'!Z31</f>
        <v>0.277825564106064</v>
      </c>
      <c r="AA23" s="22">
        <f>'Original data'!AA31</f>
        <v>-1.7964672096712395</v>
      </c>
      <c r="AB23" s="22">
        <f>'Original data'!AB31</f>
        <v>-1.3912211380150539</v>
      </c>
      <c r="AC23" s="22">
        <f>'Original data'!AC31</f>
        <v>0.7199510522894405</v>
      </c>
      <c r="AD23" s="22">
        <f>'Original data'!AD31</f>
        <v>0.10958829969599138</v>
      </c>
      <c r="AE23" s="22">
        <f>'Original data'!AE31</f>
        <v>-1.851334590949182</v>
      </c>
      <c r="AF23" s="22">
        <f>'Original data'!AF31</f>
        <v>0.3507118302966851</v>
      </c>
      <c r="AG23" s="22">
        <f>'Original data'!AG31</f>
        <v>-0.6174850972409301</v>
      </c>
      <c r="AH23" s="22">
        <f>'Original data'!AH31</f>
        <v>-0.07692005879934849</v>
      </c>
      <c r="AI23" s="22">
        <f>'Original data'!AI31</f>
        <v>-0.4474298533885541</v>
      </c>
      <c r="AJ23" s="22">
        <f>'Original data'!AJ31</f>
        <v>0.1410456812414146</v>
      </c>
      <c r="AK23" s="22">
        <f>'Original data'!AK31</f>
        <v>-0.539232654791533</v>
      </c>
      <c r="AL23" s="22">
        <f>'Original data'!AL31</f>
        <v>-2.1844579607197248</v>
      </c>
      <c r="AM23" s="22">
        <f>'Original data'!AM31</f>
        <v>0.4781272107293815</v>
      </c>
      <c r="AN23" s="22">
        <f>'Original data'!AN31</f>
        <v>1.172744437924502</v>
      </c>
      <c r="AO23" s="22">
        <f>'Original data'!AO31</f>
        <v>0.6189236374299588</v>
      </c>
      <c r="AP23" s="22">
        <f>'Original data'!AP31</f>
        <v>-0.4738071269093166</v>
      </c>
      <c r="AQ23" s="22">
        <f>'Original data'!AQ31</f>
        <v>0.20590488092479814</v>
      </c>
      <c r="AR23" s="22">
        <f>'Original data'!AR31</f>
        <v>2.8809991350782616</v>
      </c>
      <c r="AS23" s="37">
        <f>'Original data'!AS31</f>
        <v>-0.30273001214360906</v>
      </c>
    </row>
    <row r="24" spans="1:45" ht="12.75">
      <c r="A24" s="9" t="s">
        <v>42</v>
      </c>
      <c r="B24" s="22">
        <f>'Original data'!B32</f>
        <v>3.742175123122358</v>
      </c>
      <c r="C24" s="22">
        <f>'Original data'!C32</f>
        <v>-0.14519485033242835</v>
      </c>
      <c r="D24" s="22">
        <f>'Original data'!D32</f>
        <v>-0.3067087300164581</v>
      </c>
      <c r="E24" s="22">
        <f>'Original data'!E32</f>
        <v>-0.22076890771118243</v>
      </c>
      <c r="F24" s="22">
        <f>'Original data'!F32</f>
        <v>-0.543478036324737</v>
      </c>
      <c r="G24" s="22">
        <f>'Original data'!G32</f>
        <v>-0.025224757936208153</v>
      </c>
      <c r="H24" s="22">
        <f>'Original data'!H32</f>
        <v>-0.07395169984904529</v>
      </c>
      <c r="I24" s="22">
        <f>'Original data'!I32</f>
        <v>-0.10386545786159457</v>
      </c>
      <c r="J24" s="22">
        <f>'Original data'!J32</f>
        <v>-0.23619071403298336</v>
      </c>
      <c r="K24" s="22">
        <f>'Original data'!K32</f>
        <v>0.01936703651204902</v>
      </c>
      <c r="L24" s="22">
        <f>'Original data'!L32</f>
        <v>0.06913963025933978</v>
      </c>
      <c r="M24" s="22">
        <f>'Original data'!M32</f>
        <v>0.16390095444170122</v>
      </c>
      <c r="N24" s="22">
        <f>'Original data'!N32</f>
        <v>0.012955240296667947</v>
      </c>
      <c r="O24" s="22">
        <f>'Original data'!O32</f>
        <v>0.2098630719191869</v>
      </c>
      <c r="P24" s="22">
        <f>'Original data'!P32</f>
        <v>0.40637929977805337</v>
      </c>
      <c r="Q24" s="22">
        <f>'Original data'!Q32</f>
        <v>0.7959539142988032</v>
      </c>
      <c r="R24" s="22">
        <f>'Original data'!R32</f>
        <v>0.276152328943676</v>
      </c>
      <c r="S24" s="22">
        <f>'Original data'!S32</f>
        <v>0.2734538180417527</v>
      </c>
      <c r="T24" s="22">
        <f>'Original data'!T32</f>
        <v>-0.1545563440347762</v>
      </c>
      <c r="U24" s="22">
        <f>'Original data'!U32</f>
        <v>-0.5870760060191371</v>
      </c>
      <c r="V24" s="37">
        <f>'Original data'!V32</f>
        <v>0.17861624567475187</v>
      </c>
      <c r="W24" s="1"/>
      <c r="X24" s="10" t="str">
        <f>'Original data'!X32</f>
        <v>a3</v>
      </c>
      <c r="Y24" s="22">
        <f>'Original data'!Y32</f>
        <v>4.865465763683311</v>
      </c>
      <c r="Z24" s="22">
        <f>'Original data'!Z32</f>
        <v>0.45820064699009705</v>
      </c>
      <c r="AA24" s="22">
        <f>'Original data'!AA32</f>
        <v>0.1357193473835203</v>
      </c>
      <c r="AB24" s="22">
        <f>'Original data'!AB32</f>
        <v>0.14752098029667673</v>
      </c>
      <c r="AC24" s="22">
        <f>'Original data'!AC32</f>
        <v>0.3017507037300137</v>
      </c>
      <c r="AD24" s="22">
        <f>'Original data'!AD32</f>
        <v>0.5084845420805474</v>
      </c>
      <c r="AE24" s="22">
        <f>'Original data'!AE32</f>
        <v>0.5040192006161983</v>
      </c>
      <c r="AF24" s="22">
        <f>'Original data'!AF32</f>
        <v>0.5277865019314635</v>
      </c>
      <c r="AG24" s="22">
        <f>'Original data'!AG32</f>
        <v>0.2909590280204951</v>
      </c>
      <c r="AH24" s="22">
        <f>'Original data'!AH32</f>
        <v>0.3302367435387125</v>
      </c>
      <c r="AI24" s="22">
        <f>'Original data'!AI32</f>
        <v>0.16353886744350926</v>
      </c>
      <c r="AJ24" s="22">
        <f>'Original data'!AJ32</f>
        <v>0.1533906308590805</v>
      </c>
      <c r="AK24" s="22">
        <f>'Original data'!AK32</f>
        <v>0.2070479464787338</v>
      </c>
      <c r="AL24" s="22">
        <f>'Original data'!AL32</f>
        <v>-0.022148229431834532</v>
      </c>
      <c r="AM24" s="22">
        <f>'Original data'!AM32</f>
        <v>0.18112869982144564</v>
      </c>
      <c r="AN24" s="22">
        <f>'Original data'!AN32</f>
        <v>0.24163403413066697</v>
      </c>
      <c r="AO24" s="22">
        <f>'Original data'!AO32</f>
        <v>-0.005993573497665411</v>
      </c>
      <c r="AP24" s="22">
        <f>'Original data'!AP32</f>
        <v>0.27022951865144684</v>
      </c>
      <c r="AQ24" s="22">
        <f>'Original data'!AQ32</f>
        <v>0.5726860919105947</v>
      </c>
      <c r="AR24" s="22">
        <f>'Original data'!AR32</f>
        <v>0.0271833066724792</v>
      </c>
      <c r="AS24" s="37">
        <f>'Original data'!AS32</f>
        <v>0.4929420375654746</v>
      </c>
    </row>
    <row r="25" spans="1:45" ht="12.75">
      <c r="A25" s="9" t="s">
        <v>43</v>
      </c>
      <c r="B25" s="22">
        <f>'Original data'!B33</f>
        <v>-0.010689039974984039</v>
      </c>
      <c r="C25" s="22">
        <f>'Original data'!C33</f>
        <v>-0.06234024998594531</v>
      </c>
      <c r="D25" s="22">
        <f>'Original data'!D33</f>
        <v>-0.47193727925029083</v>
      </c>
      <c r="E25" s="22">
        <f>'Original data'!E33</f>
        <v>-0.5088917530093042</v>
      </c>
      <c r="F25" s="22">
        <f>'Original data'!F33</f>
        <v>-0.6151550526263563</v>
      </c>
      <c r="G25" s="22">
        <f>'Original data'!G33</f>
        <v>-0.5780261445350083</v>
      </c>
      <c r="H25" s="22">
        <f>'Original data'!H33</f>
        <v>-0.3090798983518299</v>
      </c>
      <c r="I25" s="22">
        <f>'Original data'!I33</f>
        <v>-0.18951730378696555</v>
      </c>
      <c r="J25" s="22">
        <f>'Original data'!J33</f>
        <v>-0.6355258631005416</v>
      </c>
      <c r="K25" s="22">
        <f>'Original data'!K33</f>
        <v>-0.08016061903625737</v>
      </c>
      <c r="L25" s="22">
        <f>'Original data'!L33</f>
        <v>-0.5062677848931858</v>
      </c>
      <c r="M25" s="22">
        <f>'Original data'!M33</f>
        <v>-0.37839184530455044</v>
      </c>
      <c r="N25" s="22">
        <f>'Original data'!N33</f>
        <v>-0.20380003867636415</v>
      </c>
      <c r="O25" s="22">
        <f>'Original data'!O33</f>
        <v>-0.5410224026699963</v>
      </c>
      <c r="P25" s="22">
        <f>'Original data'!P33</f>
        <v>-0.4429456990556374</v>
      </c>
      <c r="Q25" s="22">
        <f>'Original data'!Q33</f>
        <v>-0.3332929031405417</v>
      </c>
      <c r="R25" s="22">
        <f>'Original data'!R33</f>
        <v>-0.2452672536276096</v>
      </c>
      <c r="S25" s="22">
        <f>'Original data'!S33</f>
        <v>-0.4286602475788277</v>
      </c>
      <c r="T25" s="22">
        <f>'Original data'!T33</f>
        <v>1.0362354601493093</v>
      </c>
      <c r="U25" s="22">
        <f>'Original data'!U33</f>
        <v>0.9879559968127214</v>
      </c>
      <c r="V25" s="37">
        <f>'Original data'!V33</f>
        <v>-0.2981982968155289</v>
      </c>
      <c r="W25" s="1"/>
      <c r="X25" s="10" t="str">
        <f>'Original data'!X33</f>
        <v>a4</v>
      </c>
      <c r="Y25" s="22">
        <f>'Original data'!Y33</f>
        <v>-0.7556139318016822</v>
      </c>
      <c r="Z25" s="22">
        <f>'Original data'!Z33</f>
        <v>-0.06822283736082418</v>
      </c>
      <c r="AA25" s="22">
        <f>'Original data'!AA33</f>
        <v>-0.09025278071521214</v>
      </c>
      <c r="AB25" s="22">
        <f>'Original data'!AB33</f>
        <v>-0.2319678768695062</v>
      </c>
      <c r="AC25" s="22">
        <f>'Original data'!AC33</f>
        <v>-0.28814152314442354</v>
      </c>
      <c r="AD25" s="22">
        <f>'Original data'!AD33</f>
        <v>-0.7993443411918784</v>
      </c>
      <c r="AE25" s="22">
        <f>'Original data'!AE33</f>
        <v>-0.5313917922594762</v>
      </c>
      <c r="AF25" s="22">
        <f>'Original data'!AF33</f>
        <v>-0.4930011557846326</v>
      </c>
      <c r="AG25" s="22">
        <f>'Original data'!AG33</f>
        <v>-0.7899435984359094</v>
      </c>
      <c r="AH25" s="22">
        <f>'Original data'!AH33</f>
        <v>-0.42332186568335795</v>
      </c>
      <c r="AI25" s="22">
        <f>'Original data'!AI33</f>
        <v>-0.23105653464074102</v>
      </c>
      <c r="AJ25" s="22">
        <f>'Original data'!AJ33</f>
        <v>-0.364202930260898</v>
      </c>
      <c r="AK25" s="22">
        <f>'Original data'!AK33</f>
        <v>-0.3668634610198816</v>
      </c>
      <c r="AL25" s="22">
        <f>'Original data'!AL33</f>
        <v>-0.36944531502386224</v>
      </c>
      <c r="AM25" s="22">
        <f>'Original data'!AM33</f>
        <v>-0.6884151137906811</v>
      </c>
      <c r="AN25" s="22">
        <f>'Original data'!AN33</f>
        <v>-0.8398334871423347</v>
      </c>
      <c r="AO25" s="22">
        <f>'Original data'!AO33</f>
        <v>-0.42383911652611445</v>
      </c>
      <c r="AP25" s="22">
        <f>'Original data'!AP33</f>
        <v>-0.6080123662759929</v>
      </c>
      <c r="AQ25" s="22">
        <f>'Original data'!AQ33</f>
        <v>-0.361990893640618</v>
      </c>
      <c r="AR25" s="22">
        <f>'Original data'!AR33</f>
        <v>-0.18488631440655767</v>
      </c>
      <c r="AS25" s="37">
        <f>'Original data'!AS33</f>
        <v>-0.4742702384535011</v>
      </c>
    </row>
    <row r="26" spans="1:45" ht="12.75">
      <c r="A26" s="9" t="s">
        <v>44</v>
      </c>
      <c r="B26" s="22">
        <f>'Original data'!B34</f>
        <v>-0.4267796202906391</v>
      </c>
      <c r="C26" s="22">
        <f>'Original data'!C34</f>
        <v>-0.2324855953523511</v>
      </c>
      <c r="D26" s="22">
        <f>'Original data'!D34</f>
        <v>-0.2643689603541093</v>
      </c>
      <c r="E26" s="22">
        <f>'Original data'!E34</f>
        <v>-0.2504881238996432</v>
      </c>
      <c r="F26" s="22">
        <f>'Original data'!F34</f>
        <v>-0.25857023667004503</v>
      </c>
      <c r="G26" s="22">
        <f>'Original data'!G34</f>
        <v>-0.18039144986042982</v>
      </c>
      <c r="H26" s="22">
        <f>'Original data'!H34</f>
        <v>-0.11099190582825746</v>
      </c>
      <c r="I26" s="22">
        <f>'Original data'!I34</f>
        <v>-0.10650404089765418</v>
      </c>
      <c r="J26" s="22">
        <f>'Original data'!J34</f>
        <v>-0.27633346243845924</v>
      </c>
      <c r="K26" s="22">
        <f>'Original data'!K34</f>
        <v>-0.4374825447165947</v>
      </c>
      <c r="L26" s="22">
        <f>'Original data'!L34</f>
        <v>-0.1174938544769135</v>
      </c>
      <c r="M26" s="22">
        <f>'Original data'!M34</f>
        <v>-0.06993906658359303</v>
      </c>
      <c r="N26" s="22">
        <f>'Original data'!N34</f>
        <v>-0.24672791036137012</v>
      </c>
      <c r="O26" s="22">
        <f>'Original data'!O34</f>
        <v>-0.10124914843997465</v>
      </c>
      <c r="P26" s="22">
        <f>'Original data'!P34</f>
        <v>0.02526734480438006</v>
      </c>
      <c r="Q26" s="22">
        <f>'Original data'!Q34</f>
        <v>0.1897170250639274</v>
      </c>
      <c r="R26" s="22">
        <f>'Original data'!R34</f>
        <v>0.0025356272435046318</v>
      </c>
      <c r="S26" s="22">
        <f>'Original data'!S34</f>
        <v>-0.12531960718140975</v>
      </c>
      <c r="T26" s="22">
        <f>'Original data'!T34</f>
        <v>0.0781124591548234</v>
      </c>
      <c r="U26" s="22">
        <f>'Original data'!U34</f>
        <v>0.24110471682543907</v>
      </c>
      <c r="V26" s="37">
        <f>'Original data'!V34</f>
        <v>-0.13341941771296853</v>
      </c>
      <c r="W26" s="1"/>
      <c r="X26" s="10" t="str">
        <f>'Original data'!X34</f>
        <v>a5</v>
      </c>
      <c r="Y26" s="22">
        <f>'Original data'!Y34</f>
        <v>-0.2283732450922915</v>
      </c>
      <c r="Z26" s="22">
        <f>'Original data'!Z34</f>
        <v>-0.08517909614042946</v>
      </c>
      <c r="AA26" s="22">
        <f>'Original data'!AA34</f>
        <v>-0.06892107694245671</v>
      </c>
      <c r="AB26" s="22">
        <f>'Original data'!AB34</f>
        <v>-0.13076415274125527</v>
      </c>
      <c r="AC26" s="22">
        <f>'Original data'!AC34</f>
        <v>-0.0415759927613497</v>
      </c>
      <c r="AD26" s="22">
        <f>'Original data'!AD34</f>
        <v>-0.07852359180024873</v>
      </c>
      <c r="AE26" s="22">
        <f>'Original data'!AE34</f>
        <v>-0.16864634014138954</v>
      </c>
      <c r="AF26" s="22">
        <f>'Original data'!AF34</f>
        <v>-0.1519834322798526</v>
      </c>
      <c r="AG26" s="22">
        <f>'Original data'!AG34</f>
        <v>-0.2166624199618129</v>
      </c>
      <c r="AH26" s="22">
        <f>'Original data'!AH34</f>
        <v>-0.04138042238813558</v>
      </c>
      <c r="AI26" s="22">
        <f>'Original data'!AI34</f>
        <v>-0.03778622329489427</v>
      </c>
      <c r="AJ26" s="22">
        <f>'Original data'!AJ34</f>
        <v>-0.11703609797451225</v>
      </c>
      <c r="AK26" s="22">
        <f>'Original data'!AK34</f>
        <v>-0.08019628316785618</v>
      </c>
      <c r="AL26" s="22">
        <f>'Original data'!AL34</f>
        <v>0.05760483127632183</v>
      </c>
      <c r="AM26" s="22">
        <f>'Original data'!AM34</f>
        <v>-0.038668473611555454</v>
      </c>
      <c r="AN26" s="22">
        <f>'Original data'!AN34</f>
        <v>-0.05773117893008429</v>
      </c>
      <c r="AO26" s="22">
        <f>'Original data'!AO34</f>
        <v>-0.048713444107891135</v>
      </c>
      <c r="AP26" s="22">
        <f>'Original data'!AP34</f>
        <v>-0.09801952430751194</v>
      </c>
      <c r="AQ26" s="22">
        <f>'Original data'!AQ34</f>
        <v>0.017723307724499704</v>
      </c>
      <c r="AR26" s="22">
        <f>'Original data'!AR34</f>
        <v>0.2745704634568209</v>
      </c>
      <c r="AS26" s="37">
        <f>'Original data'!AS34</f>
        <v>-0.06701311965929424</v>
      </c>
    </row>
    <row r="27" spans="1:45" ht="12.75">
      <c r="A27" s="9" t="s">
        <v>45</v>
      </c>
      <c r="B27" s="22">
        <f>'Original data'!B35</f>
        <v>0.3568309617092297</v>
      </c>
      <c r="C27" s="22">
        <f>'Original data'!C35</f>
        <v>0.32800655194031747</v>
      </c>
      <c r="D27" s="22">
        <f>'Original data'!D35</f>
        <v>0.4012416069818288</v>
      </c>
      <c r="E27" s="22">
        <f>'Original data'!E35</f>
        <v>0.4058688911943443</v>
      </c>
      <c r="F27" s="22">
        <f>'Original data'!F35</f>
        <v>0.38944639754757615</v>
      </c>
      <c r="G27" s="22">
        <f>'Original data'!G35</f>
        <v>0.26915796924249935</v>
      </c>
      <c r="H27" s="22">
        <f>'Original data'!H35</f>
        <v>0.21488597553695804</v>
      </c>
      <c r="I27" s="22">
        <f>'Original data'!I35</f>
        <v>0.30781248147835616</v>
      </c>
      <c r="J27" s="22">
        <f>'Original data'!J35</f>
        <v>0.29026321623746165</v>
      </c>
      <c r="K27" s="22">
        <f>'Original data'!K35</f>
        <v>0.2808268047911394</v>
      </c>
      <c r="L27" s="22">
        <f>'Original data'!L35</f>
        <v>0.35927608052073523</v>
      </c>
      <c r="M27" s="22">
        <f>'Original data'!M35</f>
        <v>0.3029283031694237</v>
      </c>
      <c r="N27" s="22">
        <f>'Original data'!N35</f>
        <v>0.40970160488404517</v>
      </c>
      <c r="O27" s="22">
        <f>'Original data'!O35</f>
        <v>0.15975230446156818</v>
      </c>
      <c r="P27" s="22">
        <f>'Original data'!P35</f>
        <v>0.12936724409166497</v>
      </c>
      <c r="Q27" s="22">
        <f>'Original data'!Q35</f>
        <v>0.2420809082891769</v>
      </c>
      <c r="R27" s="22">
        <f>'Original data'!R35</f>
        <v>0.3518332036684478</v>
      </c>
      <c r="S27" s="22">
        <f>'Original data'!S35</f>
        <v>0.365376553894228</v>
      </c>
      <c r="T27" s="22">
        <f>'Original data'!T35</f>
        <v>0.4241686041229282</v>
      </c>
      <c r="U27" s="22">
        <f>'Original data'!U35</f>
        <v>0.16172141762865969</v>
      </c>
      <c r="V27" s="37">
        <f>'Original data'!V35</f>
        <v>0.16934239520295816</v>
      </c>
      <c r="W27" s="1"/>
      <c r="X27" s="10" t="str">
        <f>'Original data'!X35</f>
        <v>a6</v>
      </c>
      <c r="Y27" s="22">
        <f>'Original data'!Y35</f>
        <v>0.09160246256535592</v>
      </c>
      <c r="Z27" s="22">
        <f>'Original data'!Z35</f>
        <v>-0.05343534681259279</v>
      </c>
      <c r="AA27" s="22">
        <f>'Original data'!AA35</f>
        <v>-0.0324363543561356</v>
      </c>
      <c r="AB27" s="22">
        <f>'Original data'!AB35</f>
        <v>-0.06862114202142183</v>
      </c>
      <c r="AC27" s="22">
        <f>'Original data'!AC35</f>
        <v>0.15244046226653657</v>
      </c>
      <c r="AD27" s="22">
        <f>'Original data'!AD35</f>
        <v>0.05796092979313204</v>
      </c>
      <c r="AE27" s="22">
        <f>'Original data'!AE35</f>
        <v>-0.023285970179377922</v>
      </c>
      <c r="AF27" s="22">
        <f>'Original data'!AF35</f>
        <v>0.10238405155534866</v>
      </c>
      <c r="AG27" s="22">
        <f>'Original data'!AG35</f>
        <v>0.05322744245890682</v>
      </c>
      <c r="AH27" s="22">
        <f>'Original data'!AH35</f>
        <v>0.10751360648650951</v>
      </c>
      <c r="AI27" s="22">
        <f>'Original data'!AI35</f>
        <v>0.004380040670875485</v>
      </c>
      <c r="AJ27" s="22">
        <f>'Original data'!AJ35</f>
        <v>0.05349542008970917</v>
      </c>
      <c r="AK27" s="22">
        <f>'Original data'!AK35</f>
        <v>0.03321550216970938</v>
      </c>
      <c r="AL27" s="22">
        <f>'Original data'!AL35</f>
        <v>-0.07931701132745966</v>
      </c>
      <c r="AM27" s="22">
        <f>'Original data'!AM35</f>
        <v>-0.08522773902946168</v>
      </c>
      <c r="AN27" s="22">
        <f>'Original data'!AN35</f>
        <v>-0.09278417239253137</v>
      </c>
      <c r="AO27" s="22">
        <f>'Original data'!AO35</f>
        <v>0.04447850066270824</v>
      </c>
      <c r="AP27" s="22">
        <f>'Original data'!AP35</f>
        <v>-0.05352649475081304</v>
      </c>
      <c r="AQ27" s="22">
        <f>'Original data'!AQ35</f>
        <v>0.04952163497164944</v>
      </c>
      <c r="AR27" s="22">
        <f>'Original data'!AR35</f>
        <v>0.2574230259859483</v>
      </c>
      <c r="AS27" s="37">
        <f>'Original data'!AS35</f>
        <v>-0.0948635478253408</v>
      </c>
    </row>
    <row r="28" spans="1:45" ht="12.75">
      <c r="A28" s="9" t="s">
        <v>46</v>
      </c>
      <c r="B28" s="22">
        <f>'Original data'!B36</f>
        <v>-0.8505489891134024</v>
      </c>
      <c r="C28" s="22">
        <f>'Original data'!C36</f>
        <v>-0.054087317997047815</v>
      </c>
      <c r="D28" s="22">
        <f>'Original data'!D36</f>
        <v>0.028970501600329226</v>
      </c>
      <c r="E28" s="22">
        <f>'Original data'!E36</f>
        <v>0.08565088086046044</v>
      </c>
      <c r="F28" s="22">
        <f>'Original data'!F36</f>
        <v>0.03914484995326466</v>
      </c>
      <c r="G28" s="22">
        <f>'Original data'!G36</f>
        <v>-0.047773997194129655</v>
      </c>
      <c r="H28" s="22">
        <f>'Original data'!H36</f>
        <v>-0.08487986758060953</v>
      </c>
      <c r="I28" s="22">
        <f>'Original data'!I36</f>
        <v>-0.03367742293346043</v>
      </c>
      <c r="J28" s="22">
        <f>'Original data'!J36</f>
        <v>0.009397552280679206</v>
      </c>
      <c r="K28" s="22">
        <f>'Original data'!K36</f>
        <v>0.06286141302887499</v>
      </c>
      <c r="L28" s="22">
        <f>'Original data'!L36</f>
        <v>-0.042289154814103</v>
      </c>
      <c r="M28" s="22">
        <f>'Original data'!M36</f>
        <v>-0.002186195476758579</v>
      </c>
      <c r="N28" s="22">
        <f>'Original data'!N36</f>
        <v>0.02388671065795027</v>
      </c>
      <c r="O28" s="22">
        <f>'Original data'!O36</f>
        <v>0.056812967238752135</v>
      </c>
      <c r="P28" s="22">
        <f>'Original data'!P36</f>
        <v>0.07826698665278375</v>
      </c>
      <c r="Q28" s="22">
        <f>'Original data'!Q36</f>
        <v>-0.0963094260365664</v>
      </c>
      <c r="R28" s="22">
        <f>'Original data'!R36</f>
        <v>-0.006943621891352739</v>
      </c>
      <c r="S28" s="22">
        <f>'Original data'!S36</f>
        <v>-0.014394548284782524</v>
      </c>
      <c r="T28" s="22">
        <f>'Original data'!T36</f>
        <v>0.06077054157412959</v>
      </c>
      <c r="U28" s="22">
        <f>'Original data'!U36</f>
        <v>-0.05615141473098116</v>
      </c>
      <c r="V28" s="37">
        <f>'Original data'!V36</f>
        <v>-0.04217397761029851</v>
      </c>
      <c r="W28" s="1"/>
      <c r="X28" s="10" t="str">
        <f>'Original data'!X36</f>
        <v>a7</v>
      </c>
      <c r="Y28" s="22">
        <f>'Original data'!Y36</f>
        <v>-0.8181466171506296</v>
      </c>
      <c r="Z28" s="22">
        <f>'Original data'!Z36</f>
        <v>-0.08432249505735348</v>
      </c>
      <c r="AA28" s="22">
        <f>'Original data'!AA36</f>
        <v>0.008776796069431145</v>
      </c>
      <c r="AB28" s="22">
        <f>'Original data'!AB36</f>
        <v>0.002751900030648999</v>
      </c>
      <c r="AC28" s="22">
        <f>'Original data'!AC36</f>
        <v>0.02096537012433082</v>
      </c>
      <c r="AD28" s="22">
        <f>'Original data'!AD36</f>
        <v>-0.05156645951998594</v>
      </c>
      <c r="AE28" s="22">
        <f>'Original data'!AE36</f>
        <v>-0.0854525919236299</v>
      </c>
      <c r="AF28" s="22">
        <f>'Original data'!AF36</f>
        <v>-0.011319882593015099</v>
      </c>
      <c r="AG28" s="22">
        <f>'Original data'!AG36</f>
        <v>-0.05229030407224522</v>
      </c>
      <c r="AH28" s="22">
        <f>'Original data'!AH36</f>
        <v>0.031839465014340276</v>
      </c>
      <c r="AI28" s="22">
        <f>'Original data'!AI36</f>
        <v>0.022094141959821748</v>
      </c>
      <c r="AJ28" s="22">
        <f>'Original data'!AJ36</f>
        <v>-0.01845321224515059</v>
      </c>
      <c r="AK28" s="22">
        <f>'Original data'!AK36</f>
        <v>0.0011657144051776952</v>
      </c>
      <c r="AL28" s="22">
        <f>'Original data'!AL36</f>
        <v>0.030903514732493517</v>
      </c>
      <c r="AM28" s="22">
        <f>'Original data'!AM36</f>
        <v>-0.019301669918767764</v>
      </c>
      <c r="AN28" s="22">
        <f>'Original data'!AN36</f>
        <v>-0.0509372939713896</v>
      </c>
      <c r="AO28" s="22">
        <f>'Original data'!AO36</f>
        <v>-0.013635744133358274</v>
      </c>
      <c r="AP28" s="22">
        <f>'Original data'!AP36</f>
        <v>0.0267932181635315</v>
      </c>
      <c r="AQ28" s="22">
        <f>'Original data'!AQ36</f>
        <v>0.019249238396772922</v>
      </c>
      <c r="AR28" s="22">
        <f>'Original data'!AR36</f>
        <v>-0.06496633620048795</v>
      </c>
      <c r="AS28" s="37">
        <f>'Original data'!AS36</f>
        <v>-0.05529266239447325</v>
      </c>
    </row>
    <row r="29" spans="1:45" ht="12.75">
      <c r="A29" s="9" t="s">
        <v>47</v>
      </c>
      <c r="B29" s="22">
        <f>'Original data'!B37</f>
        <v>0.07549899627852483</v>
      </c>
      <c r="C29" s="22">
        <f>'Original data'!C37</f>
        <v>0.07529119053766024</v>
      </c>
      <c r="D29" s="22">
        <f>'Original data'!D37</f>
        <v>0.09731358932956238</v>
      </c>
      <c r="E29" s="22">
        <f>'Original data'!E37</f>
        <v>0.05006419931447716</v>
      </c>
      <c r="F29" s="22">
        <f>'Original data'!F37</f>
        <v>0.07247228796059835</v>
      </c>
      <c r="G29" s="22">
        <f>'Original data'!G37</f>
        <v>0.05236211460419842</v>
      </c>
      <c r="H29" s="22">
        <f>'Original data'!H37</f>
        <v>0.10135420909584589</v>
      </c>
      <c r="I29" s="22">
        <f>'Original data'!I37</f>
        <v>0.10247633228101831</v>
      </c>
      <c r="J29" s="22">
        <f>'Original data'!J37</f>
        <v>0.0629631503330422</v>
      </c>
      <c r="K29" s="22">
        <f>'Original data'!K37</f>
        <v>0.055653433713343255</v>
      </c>
      <c r="L29" s="22">
        <f>'Original data'!L37</f>
        <v>0.056024966187170316</v>
      </c>
      <c r="M29" s="22">
        <f>'Original data'!M37</f>
        <v>0.06278045436282888</v>
      </c>
      <c r="N29" s="22">
        <f>'Original data'!N37</f>
        <v>0.14174222211227908</v>
      </c>
      <c r="O29" s="22">
        <f>'Original data'!O37</f>
        <v>0.0894648752210033</v>
      </c>
      <c r="P29" s="22">
        <f>'Original data'!P37</f>
        <v>0.06648262285611833</v>
      </c>
      <c r="Q29" s="22">
        <f>'Original data'!Q37</f>
        <v>0.10298844970463707</v>
      </c>
      <c r="R29" s="22">
        <f>'Original data'!R37</f>
        <v>0.13939626365793978</v>
      </c>
      <c r="S29" s="22">
        <f>'Original data'!S37</f>
        <v>0.1123073735693598</v>
      </c>
      <c r="T29" s="22">
        <f>'Original data'!T37</f>
        <v>-0.03527353270594286</v>
      </c>
      <c r="U29" s="22">
        <f>'Original data'!U37</f>
        <v>-0.1381621278651596</v>
      </c>
      <c r="V29" s="37">
        <f>'Original data'!V37</f>
        <v>0.015282930483870888</v>
      </c>
      <c r="W29" s="1"/>
      <c r="X29" s="10" t="str">
        <f>'Original data'!X37</f>
        <v>a8</v>
      </c>
      <c r="Y29" s="22">
        <f>'Original data'!Y37</f>
        <v>-0.07003764494857177</v>
      </c>
      <c r="Z29" s="22">
        <f>'Original data'!Z37</f>
        <v>0.013709084302215766</v>
      </c>
      <c r="AA29" s="22">
        <f>'Original data'!AA37</f>
        <v>0.03188727899515295</v>
      </c>
      <c r="AB29" s="22">
        <f>'Original data'!AB37</f>
        <v>0.02501940715872087</v>
      </c>
      <c r="AC29" s="22">
        <f>'Original data'!AC37</f>
        <v>0.02132666037913472</v>
      </c>
      <c r="AD29" s="22">
        <f>'Original data'!AD37</f>
        <v>-0.03289709717867432</v>
      </c>
      <c r="AE29" s="22">
        <f>'Original data'!AE37</f>
        <v>0.02454157270085478</v>
      </c>
      <c r="AF29" s="22">
        <f>'Original data'!AF37</f>
        <v>0.022080064358780516</v>
      </c>
      <c r="AG29" s="22">
        <f>'Original data'!AG37</f>
        <v>-0.01590216445610127</v>
      </c>
      <c r="AH29" s="22">
        <f>'Original data'!AH37</f>
        <v>-0.01021547360921585</v>
      </c>
      <c r="AI29" s="22">
        <f>'Original data'!AI37</f>
        <v>0.01980005453463308</v>
      </c>
      <c r="AJ29" s="22">
        <f>'Original data'!AJ37</f>
        <v>0.01722962481428284</v>
      </c>
      <c r="AK29" s="22">
        <f>'Original data'!AK37</f>
        <v>0.03480762571626994</v>
      </c>
      <c r="AL29" s="22">
        <f>'Original data'!AL37</f>
        <v>0.01665537583521555</v>
      </c>
      <c r="AM29" s="22">
        <f>'Original data'!AM37</f>
        <v>-0.04823525294692528</v>
      </c>
      <c r="AN29" s="22">
        <f>'Original data'!AN37</f>
        <v>-0.058615453321975826</v>
      </c>
      <c r="AO29" s="22">
        <f>'Original data'!AO37</f>
        <v>0.020300454314965098</v>
      </c>
      <c r="AP29" s="22">
        <f>'Original data'!AP37</f>
        <v>0.004317080715844173</v>
      </c>
      <c r="AQ29" s="22">
        <f>'Original data'!AQ37</f>
        <v>0.009175833066732367</v>
      </c>
      <c r="AR29" s="22">
        <f>'Original data'!AR37</f>
        <v>-0.021866699443961246</v>
      </c>
      <c r="AS29" s="37">
        <f>'Original data'!AS37</f>
        <v>-0.041526430400958596</v>
      </c>
    </row>
    <row r="30" spans="1:45" ht="12.75">
      <c r="A30" s="9" t="s">
        <v>48</v>
      </c>
      <c r="B30" s="22">
        <f>'Original data'!B38</f>
        <v>0.14198084742862974</v>
      </c>
      <c r="C30" s="22">
        <f>'Original data'!C38</f>
        <v>-0.0535599838297824</v>
      </c>
      <c r="D30" s="22">
        <f>'Original data'!D38</f>
        <v>-0.05292425144302689</v>
      </c>
      <c r="E30" s="22">
        <f>'Original data'!E38</f>
        <v>-0.04393441038665141</v>
      </c>
      <c r="F30" s="22">
        <f>'Original data'!F38</f>
        <v>-0.04932468517975079</v>
      </c>
      <c r="G30" s="22">
        <f>'Original data'!G38</f>
        <v>-0.02037641991997871</v>
      </c>
      <c r="H30" s="22">
        <f>'Original data'!H38</f>
        <v>-0.019046863097205727</v>
      </c>
      <c r="I30" s="22">
        <f>'Original data'!I38</f>
        <v>-0.037374409481902064</v>
      </c>
      <c r="J30" s="22">
        <f>'Original data'!J38</f>
        <v>-0.043907542719918334</v>
      </c>
      <c r="K30" s="22">
        <f>'Original data'!K38</f>
        <v>-0.030776976693466455</v>
      </c>
      <c r="L30" s="22">
        <f>'Original data'!L38</f>
        <v>-0.046946563279167255</v>
      </c>
      <c r="M30" s="22">
        <f>'Original data'!M38</f>
        <v>-0.04992342066510844</v>
      </c>
      <c r="N30" s="22">
        <f>'Original data'!N38</f>
        <v>-0.0708908767280885</v>
      </c>
      <c r="O30" s="22">
        <f>'Original data'!O38</f>
        <v>-0.04782791930993898</v>
      </c>
      <c r="P30" s="22">
        <f>'Original data'!P38</f>
        <v>-0.0524384329396095</v>
      </c>
      <c r="Q30" s="22">
        <f>'Original data'!Q38</f>
        <v>-0.03561792075093358</v>
      </c>
      <c r="R30" s="22">
        <f>'Original data'!R38</f>
        <v>-0.07986519518561</v>
      </c>
      <c r="S30" s="22">
        <f>'Original data'!S38</f>
        <v>-0.04403872247217083</v>
      </c>
      <c r="T30" s="22">
        <f>'Original data'!T38</f>
        <v>-0.11529783577914084</v>
      </c>
      <c r="U30" s="22">
        <f>'Original data'!U38</f>
        <v>-0.052418808491972356</v>
      </c>
      <c r="V30" s="37">
        <f>'Original data'!V38</f>
        <v>-0.040225519546239666</v>
      </c>
      <c r="W30" s="1"/>
      <c r="X30" s="10" t="str">
        <f>'Original data'!X38</f>
        <v>a9</v>
      </c>
      <c r="Y30" s="22">
        <f>'Original data'!Y38</f>
        <v>0.15267713081184664</v>
      </c>
      <c r="Z30" s="22">
        <f>'Original data'!Z38</f>
        <v>-0.034294393815597554</v>
      </c>
      <c r="AA30" s="22">
        <f>'Original data'!AA38</f>
        <v>-0.02906073759437098</v>
      </c>
      <c r="AB30" s="22">
        <f>'Original data'!AB38</f>
        <v>-0.027084374947834063</v>
      </c>
      <c r="AC30" s="22">
        <f>'Original data'!AC38</f>
        <v>-0.022197993357643588</v>
      </c>
      <c r="AD30" s="22">
        <f>'Original data'!AD38</f>
        <v>-0.001321892565339003</v>
      </c>
      <c r="AE30" s="22">
        <f>'Original data'!AE38</f>
        <v>-0.016158397112140892</v>
      </c>
      <c r="AF30" s="22">
        <f>'Original data'!AF38</f>
        <v>-0.04871846707465054</v>
      </c>
      <c r="AG30" s="22">
        <f>'Original data'!AG38</f>
        <v>-0.05286315846621051</v>
      </c>
      <c r="AH30" s="22">
        <f>'Original data'!AH38</f>
        <v>-0.015322284003848434</v>
      </c>
      <c r="AI30" s="22">
        <f>'Original data'!AI38</f>
        <v>-0.008150689114347506</v>
      </c>
      <c r="AJ30" s="22">
        <f>'Original data'!AJ38</f>
        <v>-0.0016752737137812335</v>
      </c>
      <c r="AK30" s="22">
        <f>'Original data'!AK38</f>
        <v>-0.025906581030568712</v>
      </c>
      <c r="AL30" s="22">
        <f>'Original data'!AL38</f>
        <v>-0.011452292604248009</v>
      </c>
      <c r="AM30" s="22">
        <f>'Original data'!AM38</f>
        <v>-0.032362813196065585</v>
      </c>
      <c r="AN30" s="22">
        <f>'Original data'!AN38</f>
        <v>-0.022346674054034607</v>
      </c>
      <c r="AO30" s="22">
        <f>'Original data'!AO38</f>
        <v>-0.06198903276858703</v>
      </c>
      <c r="AP30" s="22">
        <f>'Original data'!AP38</f>
        <v>-0.03778375719326001</v>
      </c>
      <c r="AQ30" s="22">
        <f>'Original data'!AQ38</f>
        <v>-0.07145362602393246</v>
      </c>
      <c r="AR30" s="22">
        <f>'Original data'!AR38</f>
        <v>-0.0004914921049076482</v>
      </c>
      <c r="AS30" s="37">
        <f>'Original data'!AS38</f>
        <v>-0.018373265391230697</v>
      </c>
    </row>
    <row r="31" spans="1:45" ht="12.75">
      <c r="A31" s="9" t="s">
        <v>49</v>
      </c>
      <c r="B31" s="22">
        <f>'Original data'!B39</f>
        <v>0.0887448977016527</v>
      </c>
      <c r="C31" s="22">
        <f>'Original data'!C39</f>
        <v>0.2547597676771372</v>
      </c>
      <c r="D31" s="22">
        <f>'Original data'!D39</f>
        <v>0.2459490621827522</v>
      </c>
      <c r="E31" s="22">
        <f>'Original data'!E39</f>
        <v>0.19784127706972499</v>
      </c>
      <c r="F31" s="22">
        <f>'Original data'!F39</f>
        <v>0.23885675151538785</v>
      </c>
      <c r="G31" s="22">
        <f>'Original data'!G39</f>
        <v>0.23698062056287167</v>
      </c>
      <c r="H31" s="22">
        <f>'Original data'!H39</f>
        <v>0.23747267733561003</v>
      </c>
      <c r="I31" s="22">
        <f>'Original data'!I39</f>
        <v>0.25943640376260146</v>
      </c>
      <c r="J31" s="22">
        <f>'Original data'!J39</f>
        <v>0.22339390744908189</v>
      </c>
      <c r="K31" s="22">
        <f>'Original data'!K39</f>
        <v>0.2132579359498365</v>
      </c>
      <c r="L31" s="22">
        <f>'Original data'!L39</f>
        <v>0.2615791671791675</v>
      </c>
      <c r="M31" s="22">
        <f>'Original data'!M39</f>
        <v>0.2730470858508349</v>
      </c>
      <c r="N31" s="22">
        <f>'Original data'!N39</f>
        <v>0.2661811303944269</v>
      </c>
      <c r="O31" s="22">
        <f>'Original data'!O39</f>
        <v>0.2697991680868895</v>
      </c>
      <c r="P31" s="22">
        <f>'Original data'!P39</f>
        <v>0.2127516969239827</v>
      </c>
      <c r="Q31" s="22">
        <f>'Original data'!Q39</f>
        <v>0.2802661243466732</v>
      </c>
      <c r="R31" s="22">
        <f>'Original data'!R39</f>
        <v>0.2679790940169122</v>
      </c>
      <c r="S31" s="22">
        <f>'Original data'!S39</f>
        <v>0.2537764053837054</v>
      </c>
      <c r="T31" s="22">
        <f>'Original data'!T39</f>
        <v>0.2756983544244383</v>
      </c>
      <c r="U31" s="22">
        <f>'Original data'!U39</f>
        <v>0.057569913890925195</v>
      </c>
      <c r="V31" s="37">
        <f>'Original data'!V39</f>
        <v>0.05757490457426581</v>
      </c>
      <c r="W31" s="1"/>
      <c r="X31" s="10" t="str">
        <f>'Original data'!X39</f>
        <v>a10</v>
      </c>
      <c r="Y31" s="22">
        <f>'Original data'!Y39</f>
        <v>0.07628403033921254</v>
      </c>
      <c r="Z31" s="22">
        <f>'Original data'!Z39</f>
        <v>0.2758602923917122</v>
      </c>
      <c r="AA31" s="22">
        <f>'Original data'!AA39</f>
        <v>0.23367670279274783</v>
      </c>
      <c r="AB31" s="22">
        <f>'Original data'!AB39</f>
        <v>0.21391520044366086</v>
      </c>
      <c r="AC31" s="22">
        <f>'Original data'!AC39</f>
        <v>0.22016351956215335</v>
      </c>
      <c r="AD31" s="22">
        <f>'Original data'!AD39</f>
        <v>0.21292104809321777</v>
      </c>
      <c r="AE31" s="22">
        <f>'Original data'!AE39</f>
        <v>0.20647433203925356</v>
      </c>
      <c r="AF31" s="22">
        <f>'Original data'!AF39</f>
        <v>0.24272702481887565</v>
      </c>
      <c r="AG31" s="22">
        <f>'Original data'!AG39</f>
        <v>0.16036835188133233</v>
      </c>
      <c r="AH31" s="22">
        <f>'Original data'!AH39</f>
        <v>0.22178303195228488</v>
      </c>
      <c r="AI31" s="22">
        <f>'Original data'!AI39</f>
        <v>0.20540381210106</v>
      </c>
      <c r="AJ31" s="22">
        <f>'Original data'!AJ39</f>
        <v>0.2150491189015783</v>
      </c>
      <c r="AK31" s="22">
        <f>'Original data'!AK39</f>
        <v>0.2161375893248199</v>
      </c>
      <c r="AL31" s="22">
        <f>'Original data'!AL39</f>
        <v>0.18568367488385573</v>
      </c>
      <c r="AM31" s="22">
        <f>'Original data'!AM39</f>
        <v>0.19376980905370123</v>
      </c>
      <c r="AN31" s="22">
        <f>'Original data'!AN39</f>
        <v>0.1851937716700899</v>
      </c>
      <c r="AO31" s="22">
        <f>'Original data'!AO39</f>
        <v>0.25531473479268507</v>
      </c>
      <c r="AP31" s="22">
        <f>'Original data'!AP39</f>
        <v>0.16979094552244844</v>
      </c>
      <c r="AQ31" s="22">
        <f>'Original data'!AQ39</f>
        <v>0.2661569557032866</v>
      </c>
      <c r="AR31" s="22">
        <f>'Original data'!AR39</f>
        <v>0.023552416983748145</v>
      </c>
      <c r="AS31" s="37">
        <f>'Original data'!AS39</f>
        <v>0.04719579665497901</v>
      </c>
    </row>
    <row r="32" spans="1:45" ht="12.75">
      <c r="A32" s="9" t="s">
        <v>50</v>
      </c>
      <c r="B32" s="22">
        <f>'Original data'!B40</f>
        <v>-0.14594979809821926</v>
      </c>
      <c r="C32" s="22">
        <f>'Original data'!C40</f>
        <v>-0.04644535909783663</v>
      </c>
      <c r="D32" s="22">
        <f>'Original data'!D40</f>
        <v>-0.04536975074283513</v>
      </c>
      <c r="E32" s="22">
        <f>'Original data'!E40</f>
        <v>-0.03082014658350403</v>
      </c>
      <c r="F32" s="22">
        <f>'Original data'!F40</f>
        <v>-0.027899445069241056</v>
      </c>
      <c r="G32" s="22">
        <f>'Original data'!G40</f>
        <v>-0.03155493390638928</v>
      </c>
      <c r="H32" s="22">
        <f>'Original data'!H40</f>
        <v>-0.03415316067734305</v>
      </c>
      <c r="I32" s="22">
        <f>'Original data'!I40</f>
        <v>-0.03340511389809643</v>
      </c>
      <c r="J32" s="22">
        <f>'Original data'!J40</f>
        <v>-0.04565153699647576</v>
      </c>
      <c r="K32" s="22">
        <f>'Original data'!K40</f>
        <v>-0.02778493980625738</v>
      </c>
      <c r="L32" s="22">
        <f>'Original data'!L40</f>
        <v>-0.038467331448765844</v>
      </c>
      <c r="M32" s="22">
        <f>'Original data'!M40</f>
        <v>-0.03579695784253652</v>
      </c>
      <c r="N32" s="22">
        <f>'Original data'!N40</f>
        <v>-0.03205107473984439</v>
      </c>
      <c r="O32" s="22">
        <f>'Original data'!O40</f>
        <v>-0.030757109682876527</v>
      </c>
      <c r="P32" s="22">
        <f>'Original data'!P40</f>
        <v>-0.040537938221083675</v>
      </c>
      <c r="Q32" s="22">
        <f>'Original data'!Q40</f>
        <v>-0.04614404427352906</v>
      </c>
      <c r="R32" s="22">
        <f>'Original data'!R40</f>
        <v>-0.04161478543463961</v>
      </c>
      <c r="S32" s="22">
        <f>'Original data'!S40</f>
        <v>-0.04890176301268329</v>
      </c>
      <c r="T32" s="22">
        <f>'Original data'!T40</f>
        <v>-0.05771538210888169</v>
      </c>
      <c r="U32" s="22">
        <f>'Original data'!U40</f>
        <v>-0.011092707793312676</v>
      </c>
      <c r="V32" s="37">
        <f>'Original data'!V40</f>
        <v>-0.042605663971717576</v>
      </c>
      <c r="W32" s="1"/>
      <c r="X32" s="10" t="str">
        <f>'Original data'!X40</f>
        <v>a11</v>
      </c>
      <c r="Y32" s="22">
        <f>'Original data'!Y40</f>
        <v>-0.13698996443499512</v>
      </c>
      <c r="Z32" s="22">
        <f>'Original data'!Z40</f>
        <v>-0.03442787679842131</v>
      </c>
      <c r="AA32" s="22">
        <f>'Original data'!AA40</f>
        <v>-0.034177090542340305</v>
      </c>
      <c r="AB32" s="22">
        <f>'Original data'!AB40</f>
        <v>-0.019840611847724867</v>
      </c>
      <c r="AC32" s="22">
        <f>'Original data'!AC40</f>
        <v>-0.02000614043550739</v>
      </c>
      <c r="AD32" s="22">
        <f>'Original data'!AD40</f>
        <v>-0.03227607740932041</v>
      </c>
      <c r="AE32" s="22">
        <f>'Original data'!AE40</f>
        <v>-0.026008983833354725</v>
      </c>
      <c r="AF32" s="22">
        <f>'Original data'!AF40</f>
        <v>-0.029613550839489845</v>
      </c>
      <c r="AG32" s="22">
        <f>'Original data'!AG40</f>
        <v>-0.03413099405683452</v>
      </c>
      <c r="AH32" s="22">
        <f>'Original data'!AH40</f>
        <v>-0.022380269852087537</v>
      </c>
      <c r="AI32" s="22">
        <f>'Original data'!AI40</f>
        <v>-0.03132592734310654</v>
      </c>
      <c r="AJ32" s="22">
        <f>'Original data'!AJ40</f>
        <v>-0.031230904632627815</v>
      </c>
      <c r="AK32" s="22">
        <f>'Original data'!AK40</f>
        <v>-0.031781371708868265</v>
      </c>
      <c r="AL32" s="22">
        <f>'Original data'!AL40</f>
        <v>-0.025688880712541884</v>
      </c>
      <c r="AM32" s="22">
        <f>'Original data'!AM40</f>
        <v>-0.03967503596251778</v>
      </c>
      <c r="AN32" s="22">
        <f>'Original data'!AN40</f>
        <v>-0.035846727662267326</v>
      </c>
      <c r="AO32" s="22">
        <f>'Original data'!AO40</f>
        <v>-0.03432721044936726</v>
      </c>
      <c r="AP32" s="22">
        <f>'Original data'!AP40</f>
        <v>-0.03386180211166367</v>
      </c>
      <c r="AQ32" s="22">
        <f>'Original data'!AQ40</f>
        <v>-0.05212059978392926</v>
      </c>
      <c r="AR32" s="22">
        <f>'Original data'!AR40</f>
        <v>-0.021704204766228065</v>
      </c>
      <c r="AS32" s="37">
        <f>'Original data'!AS40</f>
        <v>-0.035285501020848285</v>
      </c>
    </row>
    <row r="33" spans="1:45" ht="12.75">
      <c r="A33" s="9" t="s">
        <v>51</v>
      </c>
      <c r="B33" s="22">
        <f>'Original data'!B41</f>
        <v>0.017992946893363573</v>
      </c>
      <c r="C33" s="22">
        <f>'Original data'!C41</f>
        <v>0.040937382457939604</v>
      </c>
      <c r="D33" s="22">
        <f>'Original data'!D41</f>
        <v>0.03618135771568402</v>
      </c>
      <c r="E33" s="22">
        <f>'Original data'!E41</f>
        <v>0.030611017250057847</v>
      </c>
      <c r="F33" s="22">
        <f>'Original data'!F41</f>
        <v>0.03807475310536682</v>
      </c>
      <c r="G33" s="22">
        <f>'Original data'!G41</f>
        <v>0.03913372918470426</v>
      </c>
      <c r="H33" s="22">
        <f>'Original data'!H41</f>
        <v>0.03390395443062947</v>
      </c>
      <c r="I33" s="22">
        <f>'Original data'!I41</f>
        <v>0.03601057026965298</v>
      </c>
      <c r="J33" s="22">
        <f>'Original data'!J41</f>
        <v>0.03873322162248975</v>
      </c>
      <c r="K33" s="22">
        <f>'Original data'!K41</f>
        <v>0.032636455024123164</v>
      </c>
      <c r="L33" s="22">
        <f>'Original data'!L41</f>
        <v>0.03743435605691165</v>
      </c>
      <c r="M33" s="22">
        <f>'Original data'!M41</f>
        <v>0.039853519083079145</v>
      </c>
      <c r="N33" s="22">
        <f>'Original data'!N41</f>
        <v>0.03834309828336285</v>
      </c>
      <c r="O33" s="22">
        <f>'Original data'!O41</f>
        <v>0.03923387673316283</v>
      </c>
      <c r="P33" s="22">
        <f>'Original data'!P41</f>
        <v>0.027342068792486122</v>
      </c>
      <c r="Q33" s="22">
        <f>'Original data'!Q41</f>
        <v>0.033528758038056744</v>
      </c>
      <c r="R33" s="22">
        <f>'Original data'!R41</f>
        <v>0.03683027065947347</v>
      </c>
      <c r="S33" s="22">
        <f>'Original data'!S41</f>
        <v>0.03682178079290708</v>
      </c>
      <c r="T33" s="22">
        <f>'Original data'!T41</f>
        <v>0.039114853645584056</v>
      </c>
      <c r="U33" s="22">
        <f>'Original data'!U41</f>
        <v>0.008801769686599304</v>
      </c>
      <c r="V33" s="37">
        <f>'Original data'!V41</f>
        <v>0.016952944859311314</v>
      </c>
      <c r="W33" s="1"/>
      <c r="X33" s="10" t="str">
        <f>'Original data'!X41</f>
        <v>a12</v>
      </c>
      <c r="Y33" s="22">
        <f>'Original data'!Y41</f>
        <v>0.0203451087387542</v>
      </c>
      <c r="Z33" s="22">
        <f>'Original data'!Z41</f>
        <v>0.03327006294002814</v>
      </c>
      <c r="AA33" s="22">
        <f>'Original data'!AA41</f>
        <v>0.02997378227553963</v>
      </c>
      <c r="AB33" s="22">
        <f>'Original data'!AB41</f>
        <v>0.028602068482327346</v>
      </c>
      <c r="AC33" s="22">
        <f>'Original data'!AC41</f>
        <v>0.030874042799352856</v>
      </c>
      <c r="AD33" s="22">
        <f>'Original data'!AD41</f>
        <v>0.027304171482211908</v>
      </c>
      <c r="AE33" s="22">
        <f>'Original data'!AE41</f>
        <v>0.02756564770790011</v>
      </c>
      <c r="AF33" s="22">
        <f>'Original data'!AF41</f>
        <v>0.03351735087307396</v>
      </c>
      <c r="AG33" s="22">
        <f>'Original data'!AG41</f>
        <v>0.021132727420288582</v>
      </c>
      <c r="AH33" s="22">
        <f>'Original data'!AH41</f>
        <v>0.029727475097452945</v>
      </c>
      <c r="AI33" s="22">
        <f>'Original data'!AI41</f>
        <v>0.02599712759812919</v>
      </c>
      <c r="AJ33" s="22">
        <f>'Original data'!AJ41</f>
        <v>0.030542559739791572</v>
      </c>
      <c r="AK33" s="22">
        <f>'Original data'!AK41</f>
        <v>0.027081611393794246</v>
      </c>
      <c r="AL33" s="22">
        <f>'Original data'!AL41</f>
        <v>0.023677395757747872</v>
      </c>
      <c r="AM33" s="22">
        <f>'Original data'!AM41</f>
        <v>0.021455666324196355</v>
      </c>
      <c r="AN33" s="22">
        <f>'Original data'!AN41</f>
        <v>0.02910429513681503</v>
      </c>
      <c r="AO33" s="22">
        <f>'Original data'!AO41</f>
        <v>0.037314481346169846</v>
      </c>
      <c r="AP33" s="22">
        <f>'Original data'!AP41</f>
        <v>0.02687399142314858</v>
      </c>
      <c r="AQ33" s="22">
        <f>'Original data'!AQ41</f>
        <v>0.04073666591667369</v>
      </c>
      <c r="AR33" s="22">
        <f>'Original data'!AR41</f>
        <v>0.005177339780096168</v>
      </c>
      <c r="AS33" s="37">
        <f>'Original data'!AS41</f>
        <v>0.012799527187072496</v>
      </c>
    </row>
    <row r="34" spans="1:45" ht="12.75">
      <c r="A34" s="9" t="s">
        <v>52</v>
      </c>
      <c r="B34" s="22">
        <f>'Original data'!B42</f>
        <v>0.002471611871295052</v>
      </c>
      <c r="C34" s="22">
        <f>'Original data'!C42</f>
        <v>-0.0049586134479762504</v>
      </c>
      <c r="D34" s="22">
        <f>'Original data'!D42</f>
        <v>-0.004654795918060551</v>
      </c>
      <c r="E34" s="22">
        <f>'Original data'!E42</f>
        <v>-0.0033922595681670567</v>
      </c>
      <c r="F34" s="22">
        <f>'Original data'!F42</f>
        <v>-0.002165048870347252</v>
      </c>
      <c r="G34" s="22">
        <f>'Original data'!G42</f>
        <v>-0.001441975735512014</v>
      </c>
      <c r="H34" s="22">
        <f>'Original data'!H42</f>
        <v>-0.002916547747197946</v>
      </c>
      <c r="I34" s="22">
        <f>'Original data'!I42</f>
        <v>-0.002852364707181797</v>
      </c>
      <c r="J34" s="22">
        <f>'Original data'!J42</f>
        <v>-0.005547956026959693</v>
      </c>
      <c r="K34" s="22">
        <f>'Original data'!K42</f>
        <v>-0.002807308054412729</v>
      </c>
      <c r="L34" s="22">
        <f>'Original data'!L42</f>
        <v>-0.005161357630418941</v>
      </c>
      <c r="M34" s="22">
        <f>'Original data'!M42</f>
        <v>-0.004588229450453486</v>
      </c>
      <c r="N34" s="22">
        <f>'Original data'!N42</f>
        <v>-0.00511995963001073</v>
      </c>
      <c r="O34" s="22">
        <f>'Original data'!O42</f>
        <v>-0.0037872330073517625</v>
      </c>
      <c r="P34" s="22">
        <f>'Original data'!P42</f>
        <v>-0.003275726494367453</v>
      </c>
      <c r="Q34" s="22">
        <f>'Original data'!Q42</f>
        <v>-0.005591044099989274</v>
      </c>
      <c r="R34" s="22">
        <f>'Original data'!R42</f>
        <v>-0.009520210474516254</v>
      </c>
      <c r="S34" s="22">
        <f>'Original data'!S42</f>
        <v>-0.009308621592842195</v>
      </c>
      <c r="T34" s="22">
        <f>'Original data'!T42</f>
        <v>-0.01630281671272228</v>
      </c>
      <c r="U34" s="22">
        <f>'Original data'!U42</f>
        <v>-0.0034643342754101213</v>
      </c>
      <c r="V34" s="37">
        <f>'Original data'!V42</f>
        <v>-0.004719239578630137</v>
      </c>
      <c r="W34" s="1"/>
      <c r="X34" s="10" t="str">
        <f>'Original data'!X42</f>
        <v>a13</v>
      </c>
      <c r="Y34" s="22">
        <f>'Original data'!Y42</f>
        <v>-0.00024850021982112357</v>
      </c>
      <c r="Z34" s="22">
        <f>'Original data'!Z42</f>
        <v>-0.002447062907471974</v>
      </c>
      <c r="AA34" s="22">
        <f>'Original data'!AA42</f>
        <v>-0.0011657395501530297</v>
      </c>
      <c r="AB34" s="22">
        <f>'Original data'!AB42</f>
        <v>-0.00041838346483208735</v>
      </c>
      <c r="AC34" s="22">
        <f>'Original data'!AC42</f>
        <v>0.000222286452935554</v>
      </c>
      <c r="AD34" s="22">
        <f>'Original data'!AD42</f>
        <v>-0.00033351552404194823</v>
      </c>
      <c r="AE34" s="22">
        <f>'Original data'!AE42</f>
        <v>7.463914263688282E-05</v>
      </c>
      <c r="AF34" s="22">
        <f>'Original data'!AF42</f>
        <v>-0.0019648116977990706</v>
      </c>
      <c r="AG34" s="22">
        <f>'Original data'!AG42</f>
        <v>-0.002932854982782753</v>
      </c>
      <c r="AH34" s="22">
        <f>'Original data'!AH42</f>
        <v>0.0009671525596088859</v>
      </c>
      <c r="AI34" s="22">
        <f>'Original data'!AI42</f>
        <v>-0.00014979041517514634</v>
      </c>
      <c r="AJ34" s="22">
        <f>'Original data'!AJ42</f>
        <v>0.0003690048595062761</v>
      </c>
      <c r="AK34" s="22">
        <f>'Original data'!AK42</f>
        <v>-0.001941226080455976</v>
      </c>
      <c r="AL34" s="22">
        <f>'Original data'!AL42</f>
        <v>0.0005994138856385191</v>
      </c>
      <c r="AM34" s="22">
        <f>'Original data'!AM42</f>
        <v>0.0002399576386660409</v>
      </c>
      <c r="AN34" s="22">
        <f>'Original data'!AN42</f>
        <v>-0.0008505095082199116</v>
      </c>
      <c r="AO34" s="22">
        <f>'Original data'!AO42</f>
        <v>-0.005552539994544168</v>
      </c>
      <c r="AP34" s="22">
        <f>'Original data'!AP42</f>
        <v>-0.0032210904247746697</v>
      </c>
      <c r="AQ34" s="22">
        <f>'Original data'!AQ42</f>
        <v>-0.007028399207250936</v>
      </c>
      <c r="AR34" s="22">
        <f>'Original data'!AR42</f>
        <v>-0.003558298831582556</v>
      </c>
      <c r="AS34" s="37">
        <f>'Original data'!AS42</f>
        <v>-0.0012890984719165315</v>
      </c>
    </row>
    <row r="35" spans="1:45" ht="12.75">
      <c r="A35" s="9" t="s">
        <v>53</v>
      </c>
      <c r="B35" s="22">
        <f>'Original data'!B43</f>
        <v>-0.0004936622559340107</v>
      </c>
      <c r="C35" s="22">
        <f>'Original data'!C43</f>
        <v>0.018393423683845715</v>
      </c>
      <c r="D35" s="22">
        <f>'Original data'!D43</f>
        <v>0.019288339783145116</v>
      </c>
      <c r="E35" s="22">
        <f>'Original data'!E43</f>
        <v>0.015836750713704564</v>
      </c>
      <c r="F35" s="22">
        <f>'Original data'!F43</f>
        <v>0.021115164051768234</v>
      </c>
      <c r="G35" s="22">
        <f>'Original data'!G43</f>
        <v>0.02075248076847151</v>
      </c>
      <c r="H35" s="22">
        <f>'Original data'!H43</f>
        <v>0.017983193614471035</v>
      </c>
      <c r="I35" s="22">
        <f>'Original data'!I43</f>
        <v>0.02135696757982592</v>
      </c>
      <c r="J35" s="22">
        <f>'Original data'!J43</f>
        <v>0.01938188718258821</v>
      </c>
      <c r="K35" s="22">
        <f>'Original data'!K43</f>
        <v>0.018375217143247975</v>
      </c>
      <c r="L35" s="22">
        <f>'Original data'!L43</f>
        <v>0.02192359492508758</v>
      </c>
      <c r="M35" s="22">
        <f>'Original data'!M43</f>
        <v>0.021083187731073504</v>
      </c>
      <c r="N35" s="22">
        <f>'Original data'!N43</f>
        <v>0.020982139408368173</v>
      </c>
      <c r="O35" s="22">
        <f>'Original data'!O43</f>
        <v>0.01960829302211428</v>
      </c>
      <c r="P35" s="22">
        <f>'Original data'!P43</f>
        <v>0.01814798984079957</v>
      </c>
      <c r="Q35" s="22">
        <f>'Original data'!Q43</f>
        <v>0.020393503805697974</v>
      </c>
      <c r="R35" s="22">
        <f>'Original data'!R43</f>
        <v>0.019922388548291058</v>
      </c>
      <c r="S35" s="22">
        <f>'Original data'!S43</f>
        <v>0.020215609186075303</v>
      </c>
      <c r="T35" s="22">
        <f>'Original data'!T43</f>
        <v>0.023530869148412015</v>
      </c>
      <c r="U35" s="22">
        <f>'Original data'!U43</f>
        <v>0.010840285719837809</v>
      </c>
      <c r="V35" s="37">
        <f>'Original data'!V43</f>
        <v>0.007025898432970054</v>
      </c>
      <c r="W35" s="1"/>
      <c r="X35" s="10" t="str">
        <f>'Original data'!X43</f>
        <v>a14</v>
      </c>
      <c r="Y35" s="22">
        <f>'Original data'!Y43</f>
        <v>-0.0020564331442351827</v>
      </c>
      <c r="Z35" s="22">
        <f>'Original data'!Z43</f>
        <v>0.018664933940897643</v>
      </c>
      <c r="AA35" s="22">
        <f>'Original data'!AA43</f>
        <v>0.01632116838081986</v>
      </c>
      <c r="AB35" s="22">
        <f>'Original data'!AB43</f>
        <v>0.014028470191600641</v>
      </c>
      <c r="AC35" s="22">
        <f>'Original data'!AC43</f>
        <v>0.016499052573570403</v>
      </c>
      <c r="AD35" s="22">
        <f>'Original data'!AD43</f>
        <v>0.01726543636136261</v>
      </c>
      <c r="AE35" s="22">
        <f>'Original data'!AE43</f>
        <v>0.014644141435337628</v>
      </c>
      <c r="AF35" s="22">
        <f>'Original data'!AF43</f>
        <v>0.01764194433242949</v>
      </c>
      <c r="AG35" s="22">
        <f>'Original data'!AG43</f>
        <v>0.012752919125648684</v>
      </c>
      <c r="AH35" s="22">
        <f>'Original data'!AH43</f>
        <v>0.018146102252427205</v>
      </c>
      <c r="AI35" s="22">
        <f>'Original data'!AI43</f>
        <v>0.015098430299091739</v>
      </c>
      <c r="AJ35" s="22">
        <f>'Original data'!AJ43</f>
        <v>0.015578919875121059</v>
      </c>
      <c r="AK35" s="22">
        <f>'Original data'!AK43</f>
        <v>0.015551801292860684</v>
      </c>
      <c r="AL35" s="22">
        <f>'Original data'!AL43</f>
        <v>0.012615658333510991</v>
      </c>
      <c r="AM35" s="22">
        <f>'Original data'!AM43</f>
        <v>0.013656030564561874</v>
      </c>
      <c r="AN35" s="22">
        <f>'Original data'!AN43</f>
        <v>0.01339084454074917</v>
      </c>
      <c r="AO35" s="22">
        <f>'Original data'!AO43</f>
        <v>0.01898067592049416</v>
      </c>
      <c r="AP35" s="22">
        <f>'Original data'!AP43</f>
        <v>0.01352114866110323</v>
      </c>
      <c r="AQ35" s="22">
        <f>'Original data'!AQ43</f>
        <v>0.01712629220360099</v>
      </c>
      <c r="AR35" s="22">
        <f>'Original data'!AR43</f>
        <v>0.00400939471425824</v>
      </c>
      <c r="AS35" s="37">
        <f>'Original data'!AS43</f>
        <v>0.004083778530258439</v>
      </c>
    </row>
    <row r="36" spans="1:45" ht="12.75">
      <c r="A36" s="9" t="s">
        <v>54</v>
      </c>
      <c r="B36" s="22">
        <f>'Original data'!B44</f>
        <v>-0.0053912316549292565</v>
      </c>
      <c r="C36" s="22">
        <f>'Original data'!C44</f>
        <v>0.00534063396391387</v>
      </c>
      <c r="D36" s="22">
        <f>'Original data'!D44</f>
        <v>0.0004887004708034395</v>
      </c>
      <c r="E36" s="22">
        <f>'Original data'!E44</f>
        <v>-0.00013985197229886108</v>
      </c>
      <c r="F36" s="22">
        <f>'Original data'!F44</f>
        <v>-0.004497734465213097</v>
      </c>
      <c r="G36" s="22">
        <f>'Original data'!G44</f>
        <v>-0.0024600294380020954</v>
      </c>
      <c r="H36" s="22">
        <f>'Original data'!H44</f>
        <v>-0.0031681010613299736</v>
      </c>
      <c r="I36" s="22">
        <f>'Original data'!I44</f>
        <v>-0.0008578935991965016</v>
      </c>
      <c r="J36" s="22">
        <f>'Original data'!J44</f>
        <v>-0.0029454035403063336</v>
      </c>
      <c r="K36" s="22">
        <f>'Original data'!K44</f>
        <v>-0.004134177578238333</v>
      </c>
      <c r="L36" s="22">
        <f>'Original data'!L44</f>
        <v>-0.0009581283117179196</v>
      </c>
      <c r="M36" s="22">
        <f>'Original data'!M44</f>
        <v>0.0006227278711413622</v>
      </c>
      <c r="N36" s="22">
        <f>'Original data'!N44</f>
        <v>-0.00017643366141682076</v>
      </c>
      <c r="O36" s="22">
        <f>'Original data'!O44</f>
        <v>-0.0015795058897209412</v>
      </c>
      <c r="P36" s="22">
        <f>'Original data'!P44</f>
        <v>-0.00024065886497206743</v>
      </c>
      <c r="Q36" s="22">
        <f>'Original data'!Q44</f>
        <v>0.003947603031145119</v>
      </c>
      <c r="R36" s="22">
        <f>'Original data'!R44</f>
        <v>0.0077959653353727315</v>
      </c>
      <c r="S36" s="22">
        <f>'Original data'!S44</f>
        <v>-0.0021274319913553094</v>
      </c>
      <c r="T36" s="22">
        <f>'Original data'!T44</f>
        <v>0.005298417374058275</v>
      </c>
      <c r="U36" s="22">
        <f>'Original data'!U44</f>
        <v>-0.002485211167664177</v>
      </c>
      <c r="V36" s="37">
        <f>'Original data'!V44</f>
        <v>-0.0003833872574963444</v>
      </c>
      <c r="W36" s="1"/>
      <c r="X36" s="10" t="str">
        <f>'Original data'!X44</f>
        <v>a15</v>
      </c>
      <c r="Y36" s="22">
        <f>'Original data'!Y44</f>
        <v>-0.004982763159096553</v>
      </c>
      <c r="Z36" s="22">
        <f>'Original data'!Z44</f>
        <v>-0.0006832344797035855</v>
      </c>
      <c r="AA36" s="22">
        <f>'Original data'!AA44</f>
        <v>-0.0030507541108727183</v>
      </c>
      <c r="AB36" s="22">
        <f>'Original data'!AB44</f>
        <v>-0.003306840451703213</v>
      </c>
      <c r="AC36" s="22">
        <f>'Original data'!AC44</f>
        <v>-0.003461452039365454</v>
      </c>
      <c r="AD36" s="22">
        <f>'Original data'!AD44</f>
        <v>-0.0034254429757007415</v>
      </c>
      <c r="AE36" s="22">
        <f>'Original data'!AE44</f>
        <v>-0.003984961372645868</v>
      </c>
      <c r="AF36" s="22">
        <f>'Original data'!AF44</f>
        <v>0.0011425962621745608</v>
      </c>
      <c r="AG36" s="22">
        <f>'Original data'!AG44</f>
        <v>-0.0018144049563529868</v>
      </c>
      <c r="AH36" s="22">
        <f>'Original data'!AH44</f>
        <v>-0.004009307656624229</v>
      </c>
      <c r="AI36" s="22">
        <f>'Original data'!AI44</f>
        <v>-0.005074681732082524</v>
      </c>
      <c r="AJ36" s="22">
        <f>'Original data'!AJ44</f>
        <v>-0.006910159415859225</v>
      </c>
      <c r="AK36" s="22">
        <f>'Original data'!AK44</f>
        <v>-0.003935091934297381</v>
      </c>
      <c r="AL36" s="22">
        <f>'Original data'!AL44</f>
        <v>-0.0052119779210997915</v>
      </c>
      <c r="AM36" s="22">
        <f>'Original data'!AM44</f>
        <v>-0.004096233713324616</v>
      </c>
      <c r="AN36" s="22">
        <f>'Original data'!AN44</f>
        <v>-0.004223616061041045</v>
      </c>
      <c r="AO36" s="22">
        <f>'Original data'!AO44</f>
        <v>0.00026045307293326263</v>
      </c>
      <c r="AP36" s="22">
        <f>'Original data'!AP44</f>
        <v>-0.006704347913030734</v>
      </c>
      <c r="AQ36" s="22">
        <f>'Original data'!AQ44</f>
        <v>0.004659197756921342</v>
      </c>
      <c r="AR36" s="22">
        <f>'Original data'!AR44</f>
        <v>-0.00039434973102730336</v>
      </c>
      <c r="AS36" s="37">
        <f>'Original data'!AS44</f>
        <v>-0.0029406511400385748</v>
      </c>
    </row>
    <row r="37" spans="1:45" ht="12.75">
      <c r="A37" s="9" t="s">
        <v>55</v>
      </c>
      <c r="B37" s="22">
        <f>'Original data'!B45</f>
        <v>-0.008193953236198804</v>
      </c>
      <c r="C37" s="22">
        <f>'Original data'!C45</f>
        <v>-0.03187375057791185</v>
      </c>
      <c r="D37" s="22">
        <f>'Original data'!D45</f>
        <v>-0.03172426993441367</v>
      </c>
      <c r="E37" s="22">
        <f>'Original data'!E45</f>
        <v>-0.024809444608247567</v>
      </c>
      <c r="F37" s="22">
        <f>'Original data'!F45</f>
        <v>-0.02841579330774966</v>
      </c>
      <c r="G37" s="22">
        <f>'Original data'!G45</f>
        <v>-0.02879219845641615</v>
      </c>
      <c r="H37" s="22">
        <f>'Original data'!H45</f>
        <v>-0.02871375159736404</v>
      </c>
      <c r="I37" s="22">
        <f>'Original data'!I45</f>
        <v>-0.030450846375070454</v>
      </c>
      <c r="J37" s="22">
        <f>'Original data'!J45</f>
        <v>-0.02800956355177001</v>
      </c>
      <c r="K37" s="22">
        <f>'Original data'!K45</f>
        <v>-0.024738663080191063</v>
      </c>
      <c r="L37" s="22">
        <f>'Original data'!L45</f>
        <v>-0.03275133645104657</v>
      </c>
      <c r="M37" s="22">
        <f>'Original data'!M45</f>
        <v>-0.03371313423698494</v>
      </c>
      <c r="N37" s="22">
        <f>'Original data'!N45</f>
        <v>-0.03391617299030762</v>
      </c>
      <c r="O37" s="22">
        <f>'Original data'!O45</f>
        <v>-0.03354644123030309</v>
      </c>
      <c r="P37" s="22">
        <f>'Original data'!P45</f>
        <v>-0.02642520110387595</v>
      </c>
      <c r="Q37" s="22">
        <f>'Original data'!Q45</f>
        <v>-0.03519464508744843</v>
      </c>
      <c r="R37" s="22">
        <f>'Original data'!R45</f>
        <v>-0.03483684160434239</v>
      </c>
      <c r="S37" s="22">
        <f>'Original data'!S45</f>
        <v>-0.03254885090929521</v>
      </c>
      <c r="T37" s="22">
        <f>'Original data'!T45</f>
        <v>-0.03685630896044083</v>
      </c>
      <c r="U37" s="22">
        <f>'Original data'!U45</f>
        <v>-0.011259789141353668</v>
      </c>
      <c r="V37" s="37">
        <f>'Original data'!V45</f>
        <v>-0.005567638248951832</v>
      </c>
      <c r="W37" s="1"/>
      <c r="X37" s="10" t="str">
        <f>'Original data'!X45</f>
        <v>a16</v>
      </c>
      <c r="Y37" s="22">
        <f>'Original data'!Y45</f>
        <v>-0.013523851904862345</v>
      </c>
      <c r="Z37" s="22">
        <f>'Original data'!Z45</f>
        <v>-0.037959240447249</v>
      </c>
      <c r="AA37" s="22">
        <f>'Original data'!AA45</f>
        <v>-0.03274144200747829</v>
      </c>
      <c r="AB37" s="22">
        <f>'Original data'!AB45</f>
        <v>-0.03181940342630514</v>
      </c>
      <c r="AC37" s="22">
        <f>'Original data'!AC45</f>
        <v>-0.03083336903236197</v>
      </c>
      <c r="AD37" s="22">
        <f>'Original data'!AD45</f>
        <v>-0.02989457939882534</v>
      </c>
      <c r="AE37" s="22">
        <f>'Original data'!AE45</f>
        <v>-0.029420345591604457</v>
      </c>
      <c r="AF37" s="22">
        <f>'Original data'!AF45</f>
        <v>-0.031965704420627794</v>
      </c>
      <c r="AG37" s="22">
        <f>'Original data'!AG45</f>
        <v>-0.02145735344175828</v>
      </c>
      <c r="AH37" s="22">
        <f>'Original data'!AH45</f>
        <v>-0.03002205534261284</v>
      </c>
      <c r="AI37" s="22">
        <f>'Original data'!AI45</f>
        <v>-0.028392662330762944</v>
      </c>
      <c r="AJ37" s="22">
        <f>'Original data'!AJ45</f>
        <v>-0.02902858756804785</v>
      </c>
      <c r="AK37" s="22">
        <f>'Original data'!AK45</f>
        <v>-0.031888536924618</v>
      </c>
      <c r="AL37" s="22">
        <f>'Original data'!AL45</f>
        <v>-0.026617980060951514</v>
      </c>
      <c r="AM37" s="22">
        <f>'Original data'!AM45</f>
        <v>-0.025023971467344745</v>
      </c>
      <c r="AN37" s="22">
        <f>'Original data'!AN45</f>
        <v>-0.02392579401239139</v>
      </c>
      <c r="AO37" s="22">
        <f>'Original data'!AO45</f>
        <v>-0.03336501706862899</v>
      </c>
      <c r="AP37" s="22">
        <f>'Original data'!AP45</f>
        <v>-0.023876819684930977</v>
      </c>
      <c r="AQ37" s="22">
        <f>'Original data'!AQ45</f>
        <v>-0.03779360780432099</v>
      </c>
      <c r="AR37" s="22">
        <f>'Original data'!AR45</f>
        <v>-0.00578614553597209</v>
      </c>
      <c r="AS37" s="37">
        <f>'Original data'!AS45</f>
        <v>-0.006916880900121966</v>
      </c>
    </row>
    <row r="38" spans="1:45" ht="13.5" thickBot="1">
      <c r="A38" s="12" t="s">
        <v>56</v>
      </c>
      <c r="B38" s="24">
        <f>'Original data'!B46</f>
        <v>-0.002776956704597132</v>
      </c>
      <c r="C38" s="24">
        <f>'Original data'!C46</f>
        <v>-0.0005008647335230272</v>
      </c>
      <c r="D38" s="24">
        <f>'Original data'!D46</f>
        <v>0.0011635657854556754</v>
      </c>
      <c r="E38" s="24">
        <f>'Original data'!E46</f>
        <v>0.0004444356825674201</v>
      </c>
      <c r="F38" s="24">
        <f>'Original data'!F46</f>
        <v>-0.0005872909865707598</v>
      </c>
      <c r="G38" s="24">
        <f>'Original data'!G46</f>
        <v>-0.0004951423332918009</v>
      </c>
      <c r="H38" s="24">
        <f>'Original data'!H46</f>
        <v>-0.00036342281774710394</v>
      </c>
      <c r="I38" s="24">
        <f>'Original data'!I46</f>
        <v>0.0011449215766836888</v>
      </c>
      <c r="J38" s="24">
        <f>'Original data'!J46</f>
        <v>0.0018438581816823995</v>
      </c>
      <c r="K38" s="24">
        <f>'Original data'!K46</f>
        <v>-6.508411942965364E-05</v>
      </c>
      <c r="L38" s="24">
        <f>'Original data'!L46</f>
        <v>-0.0002614466495673446</v>
      </c>
      <c r="M38" s="24">
        <f>'Original data'!M46</f>
        <v>0.00016379585982600423</v>
      </c>
      <c r="N38" s="24">
        <f>'Original data'!N46</f>
        <v>-0.00035320853296223666</v>
      </c>
      <c r="O38" s="24">
        <f>'Original data'!O46</f>
        <v>0.0004446728965451924</v>
      </c>
      <c r="P38" s="24">
        <f>'Original data'!P46</f>
        <v>0.0002610840374889147</v>
      </c>
      <c r="Q38" s="24">
        <f>'Original data'!Q46</f>
        <v>0.0003647390227522968</v>
      </c>
      <c r="R38" s="24">
        <f>'Original data'!R46</f>
        <v>0.00039488774949458794</v>
      </c>
      <c r="S38" s="24">
        <f>'Original data'!S46</f>
        <v>0.0015538609874005726</v>
      </c>
      <c r="T38" s="24">
        <f>'Original data'!T46</f>
        <v>0.002939347296200651</v>
      </c>
      <c r="U38" s="24">
        <f>'Original data'!U46</f>
        <v>0.0015862304066460763</v>
      </c>
      <c r="V38" s="38">
        <f>'Original data'!V46</f>
        <v>0.00034509913025272096</v>
      </c>
      <c r="W38" s="1"/>
      <c r="X38" s="11" t="str">
        <f>'Original data'!X46</f>
        <v>a17</v>
      </c>
      <c r="Y38" s="24">
        <f>'Original data'!Y46</f>
        <v>-0.0024639713516604054</v>
      </c>
      <c r="Z38" s="24">
        <f>'Original data'!Z46</f>
        <v>-0.00023453301878371708</v>
      </c>
      <c r="AA38" s="24">
        <f>'Original data'!AA46</f>
        <v>0.0009705385767303136</v>
      </c>
      <c r="AB38" s="24">
        <f>'Original data'!AB46</f>
        <v>-0.0001746300635943939</v>
      </c>
      <c r="AC38" s="24">
        <f>'Original data'!AC46</f>
        <v>0.0005499649405027156</v>
      </c>
      <c r="AD38" s="24">
        <f>'Original data'!AD46</f>
        <v>-0.0006244942785995702</v>
      </c>
      <c r="AE38" s="24">
        <f>'Original data'!AE46</f>
        <v>-0.0007330325866926786</v>
      </c>
      <c r="AF38" s="24">
        <f>'Original data'!AF46</f>
        <v>0.0009361162592143053</v>
      </c>
      <c r="AG38" s="24">
        <f>'Original data'!AG46</f>
        <v>6.563325111721453E-05</v>
      </c>
      <c r="AH38" s="24">
        <f>'Original data'!AH46</f>
        <v>-0.0002922150620265924</v>
      </c>
      <c r="AI38" s="24">
        <f>'Original data'!AI46</f>
        <v>-0.0005133515310576306</v>
      </c>
      <c r="AJ38" s="24">
        <f>'Original data'!AJ46</f>
        <v>-0.0002895417415899916</v>
      </c>
      <c r="AK38" s="24">
        <f>'Original data'!AK46</f>
        <v>-0.0007643973213414257</v>
      </c>
      <c r="AL38" s="24">
        <f>'Original data'!AL46</f>
        <v>-0.000573254486246952</v>
      </c>
      <c r="AM38" s="24">
        <f>'Original data'!AM46</f>
        <v>7.934384000854357E-05</v>
      </c>
      <c r="AN38" s="24">
        <f>'Original data'!AN46</f>
        <v>0.00029797258765973476</v>
      </c>
      <c r="AO38" s="24">
        <f>'Original data'!AO46</f>
        <v>0.00015279593124614514</v>
      </c>
      <c r="AP38" s="24">
        <f>'Original data'!AP46</f>
        <v>0.0011340618835062417</v>
      </c>
      <c r="AQ38" s="24">
        <f>'Original data'!AQ46</f>
        <v>0.001392589059094766</v>
      </c>
      <c r="AR38" s="24">
        <f>'Original data'!AR46</f>
        <v>0.0007997858114234648</v>
      </c>
      <c r="AS38" s="38">
        <f>'Original data'!AS46</f>
        <v>-1.4230965054495629E-05</v>
      </c>
    </row>
    <row r="39" spans="1:45" ht="13.5" thickBot="1">
      <c r="A39" s="10" t="s">
        <v>58</v>
      </c>
      <c r="B39" s="98">
        <f>'Original data'!B47</f>
        <v>-0.15423716616381986</v>
      </c>
      <c r="C39" s="98">
        <f>'Original data'!C47</f>
        <v>-0.40860471305385415</v>
      </c>
      <c r="D39" s="98">
        <f>'Original data'!D47</f>
        <v>-0.26986814780228346</v>
      </c>
      <c r="E39" s="98">
        <f>'Original data'!E47</f>
        <v>-0.24047837562306643</v>
      </c>
      <c r="F39" s="98">
        <f>'Original data'!F47</f>
        <v>-0.14292312779230495</v>
      </c>
      <c r="G39" s="98">
        <f>'Original data'!G47</f>
        <v>-0.16376009258147256</v>
      </c>
      <c r="H39" s="98">
        <f>'Original data'!H47</f>
        <v>-0.16914127249507138</v>
      </c>
      <c r="I39" s="98">
        <f>'Original data'!I47</f>
        <v>-0.21452830151873514</v>
      </c>
      <c r="J39" s="98">
        <f>'Original data'!J47</f>
        <v>-0.2085404432360231</v>
      </c>
      <c r="K39" s="98">
        <f>'Original data'!K47</f>
        <v>-0.13034745276804663</v>
      </c>
      <c r="L39" s="98">
        <f>'Original data'!L47</f>
        <v>-0.20140549856546824</v>
      </c>
      <c r="M39" s="98">
        <f>'Original data'!M47</f>
        <v>-0.2213094126615585</v>
      </c>
      <c r="N39" s="98">
        <f>'Original data'!N47</f>
        <v>-0.27305555430542233</v>
      </c>
      <c r="O39" s="98">
        <f>'Original data'!O47</f>
        <v>-0.19712009912736547</v>
      </c>
      <c r="P39" s="98">
        <f>'Original data'!P47</f>
        <v>-0.27197564993941603</v>
      </c>
      <c r="Q39" s="98">
        <f>'Original data'!Q47</f>
        <v>-0.30765431598876486</v>
      </c>
      <c r="R39" s="98">
        <f>'Original data'!R47</f>
        <v>-0.44597134099708546</v>
      </c>
      <c r="S39" s="98">
        <f>'Original data'!S47</f>
        <v>-0.146225406845494</v>
      </c>
      <c r="T39" s="98">
        <f>'Original data'!T47</f>
        <v>-0.3770553866802026</v>
      </c>
      <c r="U39" s="98">
        <f>'Original data'!U47</f>
        <v>-0.07330435415898014</v>
      </c>
      <c r="V39" s="105"/>
      <c r="X39" s="10" t="str">
        <f>'Original data'!X47</f>
        <v>Dx (mm)</v>
      </c>
      <c r="Y39" s="101">
        <f>'Original data'!Y47</f>
        <v>-0.001282023250542148</v>
      </c>
      <c r="Z39" s="101">
        <f>'Original data'!Z47</f>
        <v>-0.1557461263743113</v>
      </c>
      <c r="AA39" s="101">
        <f>'Original data'!AA47</f>
        <v>-0.09242832268187252</v>
      </c>
      <c r="AB39" s="101">
        <f>'Original data'!AB47</f>
        <v>-0.1075906460312741</v>
      </c>
      <c r="AC39" s="101">
        <f>'Original data'!AC47</f>
        <v>-0.05853724964400302</v>
      </c>
      <c r="AD39" s="101">
        <f>'Original data'!AD47</f>
        <v>-0.09959209334657217</v>
      </c>
      <c r="AE39" s="101">
        <f>'Original data'!AE47</f>
        <v>-0.08650647209607899</v>
      </c>
      <c r="AF39" s="101">
        <f>'Original data'!AF47</f>
        <v>-0.23455511513410782</v>
      </c>
      <c r="AG39" s="101">
        <f>'Original data'!AG47</f>
        <v>-0.2062529319670114</v>
      </c>
      <c r="AH39" s="101">
        <f>'Original data'!AH47</f>
        <v>-0.0690940177094774</v>
      </c>
      <c r="AI39" s="101">
        <f>'Original data'!AI47</f>
        <v>-0.05150329060429644</v>
      </c>
      <c r="AJ39" s="101">
        <f>'Original data'!AJ47</f>
        <v>0.012416096417028226</v>
      </c>
      <c r="AK39" s="101">
        <f>'Original data'!AK47</f>
        <v>-0.07868280093827362</v>
      </c>
      <c r="AL39" s="101">
        <f>'Original data'!AL47</f>
        <v>-0.04901020386777783</v>
      </c>
      <c r="AM39" s="101">
        <f>'Original data'!AM47</f>
        <v>-0.11993869366161988</v>
      </c>
      <c r="AN39" s="101">
        <f>'Original data'!AN47</f>
        <v>-0.10577802255556992</v>
      </c>
      <c r="AO39" s="101">
        <f>'Original data'!AO47</f>
        <v>-0.2137342226098745</v>
      </c>
      <c r="AP39" s="101">
        <f>'Original data'!AP47</f>
        <v>0.06379171789110887</v>
      </c>
      <c r="AQ39" s="101">
        <f>'Original data'!AQ47</f>
        <v>-0.32431897191251957</v>
      </c>
      <c r="AR39" s="101">
        <f>'Original data'!AR47</f>
        <v>-0.06367422885447004</v>
      </c>
      <c r="AS39" s="3"/>
    </row>
    <row r="40" spans="1:45" ht="13.5" thickBot="1">
      <c r="A40" s="11" t="s">
        <v>59</v>
      </c>
      <c r="B40" s="98">
        <f>'Original data'!B48</f>
        <v>0.3836801601886892</v>
      </c>
      <c r="C40" s="98">
        <f>'Original data'!C48</f>
        <v>0.6347080856648931</v>
      </c>
      <c r="D40" s="98">
        <f>'Original data'!D48</f>
        <v>0.6192997870323841</v>
      </c>
      <c r="E40" s="98">
        <f>'Original data'!E48</f>
        <v>0.49878438041378953</v>
      </c>
      <c r="F40" s="98">
        <f>'Original data'!F48</f>
        <v>0.6108787723401091</v>
      </c>
      <c r="G40" s="98">
        <f>'Original data'!G48</f>
        <v>0.599578823483055</v>
      </c>
      <c r="H40" s="98">
        <f>'Original data'!H48</f>
        <v>0.6055216106564079</v>
      </c>
      <c r="I40" s="98">
        <f>'Original data'!I48</f>
        <v>0.6603787437138329</v>
      </c>
      <c r="J40" s="98">
        <f>'Original data'!J48</f>
        <v>0.5632069181453068</v>
      </c>
      <c r="K40" s="98">
        <f>'Original data'!K48</f>
        <v>0.5439334784933599</v>
      </c>
      <c r="L40" s="98">
        <f>'Original data'!L48</f>
        <v>0.6700853156480797</v>
      </c>
      <c r="M40" s="98">
        <f>'Original data'!M48</f>
        <v>0.7037877167317479</v>
      </c>
      <c r="N40" s="98">
        <f>'Original data'!N48</f>
        <v>0.6811154985092646</v>
      </c>
      <c r="O40" s="98">
        <f>'Original data'!O48</f>
        <v>0.6857511953555847</v>
      </c>
      <c r="P40" s="98">
        <f>'Original data'!P48</f>
        <v>0.5221077067819336</v>
      </c>
      <c r="Q40" s="98">
        <f>'Original data'!Q48</f>
        <v>0.6980727660575491</v>
      </c>
      <c r="R40" s="98">
        <f>'Original data'!R48</f>
        <v>0.6681506042444538</v>
      </c>
      <c r="S40" s="98">
        <f>'Original data'!S48</f>
        <v>0.6493672491529655</v>
      </c>
      <c r="T40" s="98">
        <f>'Original data'!T48</f>
        <v>0.666670017991999</v>
      </c>
      <c r="U40" s="98">
        <f>'Original data'!U48</f>
        <v>0.2859625824696218</v>
      </c>
      <c r="V40" s="105"/>
      <c r="X40" s="11" t="str">
        <f>'Original data'!X48</f>
        <v>Dy (mm)</v>
      </c>
      <c r="Y40" s="103">
        <f>'Original data'!Y48</f>
        <v>0.3667043255951867</v>
      </c>
      <c r="Z40" s="103">
        <f>'Original data'!Z48</f>
        <v>0.6943290407497932</v>
      </c>
      <c r="AA40" s="103">
        <f>'Original data'!AA48</f>
        <v>0.5895682847877534</v>
      </c>
      <c r="AB40" s="103">
        <f>'Original data'!AB48</f>
        <v>0.5404881628014789</v>
      </c>
      <c r="AC40" s="103">
        <f>'Original data'!AC48</f>
        <v>0.5603776151744507</v>
      </c>
      <c r="AD40" s="103">
        <f>'Original data'!AD48</f>
        <v>0.5377583022812487</v>
      </c>
      <c r="AE40" s="103">
        <f>'Original data'!AE48</f>
        <v>0.5261753277998303</v>
      </c>
      <c r="AF40" s="103">
        <f>'Original data'!AF48</f>
        <v>0.6145949134101435</v>
      </c>
      <c r="AG40" s="103">
        <f>'Original data'!AG48</f>
        <v>0.39959064327704136</v>
      </c>
      <c r="AH40" s="103">
        <f>'Original data'!AH48</f>
        <v>0.5647302651409234</v>
      </c>
      <c r="AI40" s="103">
        <f>'Original data'!AI48</f>
        <v>0.5215544378961627</v>
      </c>
      <c r="AJ40" s="103">
        <f>'Original data'!AJ48</f>
        <v>0.5533904901137285</v>
      </c>
      <c r="AK40" s="103">
        <f>'Original data'!AK48</f>
        <v>0.5498361703596625</v>
      </c>
      <c r="AL40" s="103">
        <f>'Original data'!AL48</f>
        <v>0.4733468939353192</v>
      </c>
      <c r="AM40" s="103">
        <f>'Original data'!AM48</f>
        <v>0.48315181614848307</v>
      </c>
      <c r="AN40" s="103">
        <f>'Original data'!AN48</f>
        <v>0.46880312089667825</v>
      </c>
      <c r="AO40" s="103">
        <f>'Original data'!AO48</f>
        <v>0.6516229282630787</v>
      </c>
      <c r="AP40" s="103">
        <f>'Original data'!AP48</f>
        <v>0.44071859444037537</v>
      </c>
      <c r="AQ40" s="103">
        <f>'Original data'!AQ48</f>
        <v>0.6497293254614983</v>
      </c>
      <c r="AR40" s="103">
        <f>'Original data'!AR48</f>
        <v>0.11101329584621832</v>
      </c>
      <c r="AS40" s="3"/>
    </row>
    <row r="41" ht="12.75">
      <c r="A41" s="2"/>
    </row>
  </sheetData>
  <mergeCells count="2">
    <mergeCell ref="B1:U1"/>
    <mergeCell ref="Y1:AR1"/>
  </mergeCells>
  <printOptions/>
  <pageMargins left="0.75" right="0.75" top="1" bottom="1" header="0.5" footer="0.5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8"/>
  <sheetViews>
    <sheetView zoomScale="75" zoomScaleNormal="75" workbookViewId="0" topLeftCell="A101">
      <selection activeCell="I127" sqref="I127"/>
    </sheetView>
  </sheetViews>
  <sheetFormatPr defaultColWidth="9.140625" defaultRowHeight="12.75"/>
  <cols>
    <col min="1" max="1" width="2.7109375" style="42" bestFit="1" customWidth="1"/>
    <col min="2" max="2" width="8.140625" style="42" bestFit="1" customWidth="1"/>
    <col min="3" max="4" width="7.7109375" style="42" bestFit="1" customWidth="1"/>
    <col min="5" max="10" width="8.00390625" style="42" bestFit="1" customWidth="1"/>
    <col min="11" max="18" width="8.57421875" style="42" bestFit="1" customWidth="1"/>
    <col min="19" max="19" width="9.28125" style="42" bestFit="1" customWidth="1"/>
    <col min="20" max="20" width="8.57421875" style="42" bestFit="1" customWidth="1"/>
    <col min="21" max="21" width="8.421875" style="42" bestFit="1" customWidth="1"/>
    <col min="22" max="22" width="6.421875" style="42" bestFit="1" customWidth="1"/>
    <col min="23" max="23" width="7.421875" style="42" bestFit="1" customWidth="1"/>
    <col min="24" max="25" width="7.421875" style="42" customWidth="1"/>
    <col min="26" max="16384" width="9.140625" style="42" customWidth="1"/>
  </cols>
  <sheetData>
    <row r="1" spans="1:19" ht="11.25">
      <c r="A1" s="41"/>
      <c r="B1" s="136" t="s">
        <v>62</v>
      </c>
      <c r="C1" s="137"/>
      <c r="D1" s="137"/>
      <c r="E1" s="137"/>
      <c r="F1" s="137"/>
      <c r="G1" s="137"/>
      <c r="H1" s="137"/>
      <c r="I1" s="138"/>
      <c r="J1" s="139" t="s">
        <v>63</v>
      </c>
      <c r="K1" s="118"/>
      <c r="L1" s="118"/>
      <c r="M1" s="118"/>
      <c r="N1" s="118"/>
      <c r="O1" s="118"/>
      <c r="P1" s="118"/>
      <c r="Q1" s="140"/>
      <c r="S1" s="43" t="s">
        <v>64</v>
      </c>
    </row>
    <row r="2" spans="1:19" ht="11.25">
      <c r="A2" s="44"/>
      <c r="B2" s="141" t="s">
        <v>65</v>
      </c>
      <c r="C2" s="142"/>
      <c r="D2" s="142"/>
      <c r="E2" s="142"/>
      <c r="F2" s="143" t="s">
        <v>66</v>
      </c>
      <c r="G2" s="142"/>
      <c r="H2" s="142"/>
      <c r="I2" s="144"/>
      <c r="J2" s="141" t="s">
        <v>65</v>
      </c>
      <c r="K2" s="142"/>
      <c r="L2" s="142"/>
      <c r="M2" s="145"/>
      <c r="N2" s="142" t="s">
        <v>66</v>
      </c>
      <c r="O2" s="142"/>
      <c r="P2" s="142"/>
      <c r="Q2" s="144"/>
      <c r="S2" s="45"/>
    </row>
    <row r="3" spans="1:19" ht="11.25">
      <c r="A3" s="44"/>
      <c r="B3" s="141" t="s">
        <v>92</v>
      </c>
      <c r="C3" s="142"/>
      <c r="D3" s="142" t="s">
        <v>91</v>
      </c>
      <c r="E3" s="142"/>
      <c r="F3" s="143" t="s">
        <v>92</v>
      </c>
      <c r="G3" s="142"/>
      <c r="H3" s="142" t="s">
        <v>91</v>
      </c>
      <c r="I3" s="144"/>
      <c r="J3" s="141" t="s">
        <v>92</v>
      </c>
      <c r="K3" s="142"/>
      <c r="L3" s="142" t="s">
        <v>91</v>
      </c>
      <c r="M3" s="145"/>
      <c r="N3" s="142" t="s">
        <v>92</v>
      </c>
      <c r="O3" s="142"/>
      <c r="P3" s="142" t="s">
        <v>91</v>
      </c>
      <c r="Q3" s="144"/>
      <c r="S3" s="45"/>
    </row>
    <row r="4" spans="1:19" ht="11.25">
      <c r="A4" s="44"/>
      <c r="B4" s="46" t="s">
        <v>67</v>
      </c>
      <c r="C4" s="47" t="s">
        <v>68</v>
      </c>
      <c r="D4" s="47" t="s">
        <v>67</v>
      </c>
      <c r="E4" s="47" t="s">
        <v>68</v>
      </c>
      <c r="F4" s="48" t="s">
        <v>67</v>
      </c>
      <c r="G4" s="47" t="s">
        <v>68</v>
      </c>
      <c r="H4" s="47" t="s">
        <v>67</v>
      </c>
      <c r="I4" s="49" t="s">
        <v>68</v>
      </c>
      <c r="J4" s="46" t="s">
        <v>67</v>
      </c>
      <c r="K4" s="47" t="s">
        <v>68</v>
      </c>
      <c r="L4" s="47" t="s">
        <v>67</v>
      </c>
      <c r="M4" s="50" t="s">
        <v>68</v>
      </c>
      <c r="N4" s="47" t="s">
        <v>67</v>
      </c>
      <c r="O4" s="47" t="s">
        <v>68</v>
      </c>
      <c r="P4" s="47" t="s">
        <v>67</v>
      </c>
      <c r="Q4" s="49" t="s">
        <v>68</v>
      </c>
      <c r="S4" s="45"/>
    </row>
    <row r="5" spans="1:19" ht="11.25">
      <c r="A5" s="44">
        <v>1</v>
      </c>
      <c r="B5" s="51"/>
      <c r="C5" s="52"/>
      <c r="D5" s="53"/>
      <c r="E5" s="52"/>
      <c r="F5" s="54"/>
      <c r="G5" s="52"/>
      <c r="H5" s="52"/>
      <c r="I5" s="55"/>
      <c r="J5" s="76"/>
      <c r="K5" s="77"/>
      <c r="L5" s="78"/>
      <c r="M5" s="79"/>
      <c r="N5" s="52"/>
      <c r="O5" s="52"/>
      <c r="P5" s="52"/>
      <c r="Q5" s="55"/>
      <c r="S5" s="45">
        <v>0</v>
      </c>
    </row>
    <row r="6" spans="1:19" ht="11.25">
      <c r="A6" s="44">
        <v>2</v>
      </c>
      <c r="B6" s="57">
        <f>'Summary Data'!V6</f>
        <v>6.550126323815508</v>
      </c>
      <c r="C6" s="52">
        <f>STDEV('Summary Data'!B6:U6)</f>
        <v>10.101065910356683</v>
      </c>
      <c r="D6" s="52">
        <f>AVERAGE(C68:T68)</f>
        <v>3.2264389423876914</v>
      </c>
      <c r="E6" s="52">
        <f>STDEV(C68:T68)</f>
        <v>1.3648341549106093</v>
      </c>
      <c r="F6" s="54">
        <f>'Summary Data'!V23</f>
        <v>1.3395398251623294</v>
      </c>
      <c r="G6" s="52">
        <f>STDEV('Summary Data'!B23:U23)</f>
        <v>1.5915280092343516</v>
      </c>
      <c r="H6" s="52">
        <f>AVERAGE(C88:T88)</f>
        <v>1.1946794057873267</v>
      </c>
      <c r="I6" s="55">
        <f>STDEV(C88:T88)</f>
        <v>1.044391053386895</v>
      </c>
      <c r="J6" s="57">
        <f>'Summary Data'!AS6</f>
        <v>-7.485735282691536</v>
      </c>
      <c r="K6" s="52">
        <f>STDEV('Summary Data'!Y6:AR6)</f>
        <v>9.782977805135504</v>
      </c>
      <c r="L6" s="52">
        <f>AVERAGE(C108:T108)</f>
        <v>-4.363635065926613</v>
      </c>
      <c r="M6" s="56">
        <f>STDEV(C108:T108)</f>
        <v>1.2752663976223082</v>
      </c>
      <c r="N6" s="52">
        <f>'Summary Data'!AS23</f>
        <v>-0.30273001214360906</v>
      </c>
      <c r="O6" s="52">
        <f>STDEV('Summary Data'!Y23:AR23)</f>
        <v>1.542706239368375</v>
      </c>
      <c r="P6" s="52">
        <f>AVERAGE(C128:T128)</f>
        <v>-0.8416959473395136</v>
      </c>
      <c r="Q6" s="55">
        <f>STDEV(C128:T128)</f>
        <v>0.9615694922473643</v>
      </c>
      <c r="S6" s="45">
        <v>0</v>
      </c>
    </row>
    <row r="7" spans="1:19" ht="11.25">
      <c r="A7" s="44">
        <v>3</v>
      </c>
      <c r="B7" s="57">
        <f>'Summary Data'!V7</f>
        <v>9.313048296604991</v>
      </c>
      <c r="C7" s="52">
        <f>STDEV('Summary Data'!B7:U7)</f>
        <v>3.402728664614755</v>
      </c>
      <c r="D7" s="52">
        <f aca="true" t="shared" si="0" ref="D7:D15">AVERAGE(C69:T69)</f>
        <v>9.338694088568612</v>
      </c>
      <c r="E7" s="52">
        <f aca="true" t="shared" si="1" ref="E7:E15">STDEV(C69:T69)</f>
        <v>0.8000131570406231</v>
      </c>
      <c r="F7" s="54">
        <f>'Summary Data'!V24</f>
        <v>0.17861624567475187</v>
      </c>
      <c r="G7" s="52">
        <f>STDEV('Summary Data'!B24:U24)</f>
        <v>0.8971368698703782</v>
      </c>
      <c r="H7" s="52">
        <f aca="true" t="shared" si="2" ref="H7:H15">AVERAGE(C89:T89)</f>
        <v>0.019652433103920834</v>
      </c>
      <c r="I7" s="55">
        <f aca="true" t="shared" si="3" ref="I7:I15">STDEV(C89:T89)</f>
        <v>0.2944960901482497</v>
      </c>
      <c r="J7" s="57">
        <f>'Summary Data'!AS7</f>
        <v>8.756825527892206</v>
      </c>
      <c r="K7" s="52">
        <f>STDEV('Summary Data'!Y7:AR7)</f>
        <v>2.7896699864237937</v>
      </c>
      <c r="L7" s="52">
        <f aca="true" t="shared" si="4" ref="L7:L15">AVERAGE(C109:T109)</f>
        <v>8.576971575651603</v>
      </c>
      <c r="M7" s="56">
        <f aca="true" t="shared" si="5" ref="M7:M15">STDEV(C109:T109)</f>
        <v>0.6452871470707934</v>
      </c>
      <c r="N7" s="52">
        <f>'Summary Data'!AS24</f>
        <v>0.4929420375654746</v>
      </c>
      <c r="O7" s="52">
        <f>STDEV('Summary Data'!Y24:AR24)</f>
        <v>1.0444228663704551</v>
      </c>
      <c r="P7" s="52">
        <f aca="true" t="shared" si="6" ref="P7:P15">AVERAGE(C129:T129)</f>
        <v>0.2689910271548792</v>
      </c>
      <c r="Q7" s="55">
        <f aca="true" t="shared" si="7" ref="Q7:Q15">STDEV(C129:T129)</f>
        <v>0.17092712295015394</v>
      </c>
      <c r="S7" s="45">
        <v>0</v>
      </c>
    </row>
    <row r="8" spans="1:19" ht="11.25">
      <c r="A8" s="44">
        <v>4</v>
      </c>
      <c r="B8" s="57">
        <f>'Summary Data'!V8</f>
        <v>0.04412496722524336</v>
      </c>
      <c r="C8" s="52">
        <f>STDEV('Summary Data'!B8:U8)</f>
        <v>0.3053723839001951</v>
      </c>
      <c r="D8" s="52">
        <f t="shared" si="0"/>
        <v>-0.03261667001289728</v>
      </c>
      <c r="E8" s="52">
        <f t="shared" si="1"/>
        <v>0.19912807978566205</v>
      </c>
      <c r="F8" s="54">
        <f>'Summary Data'!V25</f>
        <v>-0.2981982968155289</v>
      </c>
      <c r="G8" s="52">
        <f>STDEV('Summary Data'!B25:U25)</f>
        <v>0.46195727493403643</v>
      </c>
      <c r="H8" s="52">
        <f t="shared" si="2"/>
        <v>-0.423056225304294</v>
      </c>
      <c r="I8" s="55">
        <f t="shared" si="3"/>
        <v>0.35448949433499005</v>
      </c>
      <c r="J8" s="57">
        <f>'Summary Data'!AS8</f>
        <v>-0.08328272535006964</v>
      </c>
      <c r="K8" s="52">
        <f>STDEV('Summary Data'!Y8:AR8)</f>
        <v>0.2560153588816062</v>
      </c>
      <c r="L8" s="52">
        <f t="shared" si="4"/>
        <v>-0.01401234657510781</v>
      </c>
      <c r="M8" s="56">
        <f t="shared" si="5"/>
        <v>0.14798265607073055</v>
      </c>
      <c r="N8" s="52">
        <f>'Summary Data'!AS25</f>
        <v>-0.4742702384535011</v>
      </c>
      <c r="O8" s="52">
        <f>STDEV('Summary Data'!Y25:AR25)</f>
        <v>0.2372964392681606</v>
      </c>
      <c r="P8" s="52">
        <f t="shared" si="6"/>
        <v>-0.5044069422737668</v>
      </c>
      <c r="Q8" s="55">
        <f t="shared" si="7"/>
        <v>0.224652329536649</v>
      </c>
      <c r="S8" s="45">
        <v>0</v>
      </c>
    </row>
    <row r="9" spans="1:19" ht="11.25">
      <c r="A9" s="44">
        <v>5</v>
      </c>
      <c r="B9" s="57">
        <f>'Summary Data'!V9</f>
        <v>0.5944471173403262</v>
      </c>
      <c r="C9" s="52">
        <f>STDEV('Summary Data'!B9:U9)</f>
        <v>0.6052693456705214</v>
      </c>
      <c r="D9" s="52">
        <f t="shared" si="0"/>
        <v>0.8047162391035171</v>
      </c>
      <c r="E9" s="52">
        <f t="shared" si="1"/>
        <v>0.22007905880910783</v>
      </c>
      <c r="F9" s="54">
        <f>'Summary Data'!V26</f>
        <v>-0.13341941771296853</v>
      </c>
      <c r="G9" s="52">
        <f>STDEV('Summary Data'!B26:U26)</f>
        <v>0.17918260784851536</v>
      </c>
      <c r="H9" s="52">
        <f t="shared" si="2"/>
        <v>-0.10265818193872661</v>
      </c>
      <c r="I9" s="55">
        <f t="shared" si="3"/>
        <v>0.15405591596626364</v>
      </c>
      <c r="J9" s="57">
        <f>'Summary Data'!AS9</f>
        <v>0.28403880056768255</v>
      </c>
      <c r="K9" s="52">
        <f>STDEV('Summary Data'!Y9:AR9)</f>
        <v>0.557482422772509</v>
      </c>
      <c r="L9" s="52">
        <f t="shared" si="4"/>
        <v>0.46200993806254126</v>
      </c>
      <c r="M9" s="56">
        <f t="shared" si="5"/>
        <v>0.09529602295823815</v>
      </c>
      <c r="N9" s="52">
        <f>'Summary Data'!AS26</f>
        <v>-0.06701311965929424</v>
      </c>
      <c r="O9" s="52">
        <f>STDEV('Summary Data'!Y26:AR26)</f>
        <v>0.10684988826482818</v>
      </c>
      <c r="P9" s="52">
        <f t="shared" si="6"/>
        <v>-0.07445122392110977</v>
      </c>
      <c r="Q9" s="55">
        <f t="shared" si="7"/>
        <v>0.06293890293215919</v>
      </c>
      <c r="S9" s="45">
        <v>0</v>
      </c>
    </row>
    <row r="10" spans="1:19" ht="11.25">
      <c r="A10" s="44">
        <v>6</v>
      </c>
      <c r="B10" s="57">
        <f>'Summary Data'!V10</f>
        <v>0.03175536794583989</v>
      </c>
      <c r="C10" s="52">
        <f>STDEV('Summary Data'!B10:U10)</f>
        <v>0.09221053343538402</v>
      </c>
      <c r="D10" s="52">
        <f t="shared" si="0"/>
        <v>0.004805356511368986</v>
      </c>
      <c r="E10" s="52">
        <f t="shared" si="1"/>
        <v>0.07084901244033977</v>
      </c>
      <c r="F10" s="54">
        <f>'Summary Data'!V27</f>
        <v>0.16934239520295816</v>
      </c>
      <c r="G10" s="52">
        <f>STDEV('Summary Data'!B27:U27)</f>
        <v>0.08892769246140123</v>
      </c>
      <c r="H10" s="52">
        <f t="shared" si="2"/>
        <v>0.12850240566834653</v>
      </c>
      <c r="I10" s="55">
        <f t="shared" si="3"/>
        <v>0.08143343386193566</v>
      </c>
      <c r="J10" s="57">
        <f>'Summary Data'!AS10</f>
        <v>0.02689448515790156</v>
      </c>
      <c r="K10" s="52">
        <f>STDEV('Summary Data'!Y10:AR10)</f>
        <v>0.08269660342554154</v>
      </c>
      <c r="L10" s="52">
        <f t="shared" si="4"/>
        <v>0.01772455564732237</v>
      </c>
      <c r="M10" s="56">
        <f t="shared" si="5"/>
        <v>0.05974740502345396</v>
      </c>
      <c r="N10" s="52">
        <f>'Summary Data'!AS27</f>
        <v>-0.0948635478253408</v>
      </c>
      <c r="O10" s="52">
        <f>STDEV('Summary Data'!Y27:AR27)</f>
        <v>0.09039793575562309</v>
      </c>
      <c r="P10" s="52">
        <f t="shared" si="6"/>
        <v>-0.15247511264125446</v>
      </c>
      <c r="Q10" s="55">
        <f t="shared" si="7"/>
        <v>0.07096056639066878</v>
      </c>
      <c r="S10" s="45">
        <v>0</v>
      </c>
    </row>
    <row r="11" spans="1:19" ht="11.25">
      <c r="A11" s="44">
        <v>7</v>
      </c>
      <c r="B11" s="57">
        <f>'Summary Data'!V11</f>
        <v>0.8419374596419161</v>
      </c>
      <c r="C11" s="52">
        <f>STDEV('Summary Data'!B11:U11)</f>
        <v>0.1668425482436971</v>
      </c>
      <c r="D11" s="52">
        <f t="shared" si="0"/>
        <v>0.8506156332876096</v>
      </c>
      <c r="E11" s="52">
        <f t="shared" si="1"/>
        <v>0.054828554454830564</v>
      </c>
      <c r="F11" s="54">
        <f>'Summary Data'!V28</f>
        <v>-0.04217397761029851</v>
      </c>
      <c r="G11" s="52">
        <f>STDEV('Summary Data'!B28:U28)</f>
        <v>0.19778363065152194</v>
      </c>
      <c r="H11" s="52">
        <f t="shared" si="2"/>
        <v>0.020666865216207597</v>
      </c>
      <c r="I11" s="55">
        <f t="shared" si="3"/>
        <v>0.05265339857275901</v>
      </c>
      <c r="J11" s="57">
        <f>'Summary Data'!AS11</f>
        <v>0.8377956491036296</v>
      </c>
      <c r="K11" s="52">
        <f>STDEV('Summary Data'!Y11:AR11)</f>
        <v>0.1938237268608747</v>
      </c>
      <c r="L11" s="52">
        <f t="shared" si="4"/>
        <v>0.8389921198141566</v>
      </c>
      <c r="M11" s="56">
        <f t="shared" si="5"/>
        <v>0.032349475222340406</v>
      </c>
      <c r="N11" s="52">
        <f>'Summary Data'!AS28</f>
        <v>-0.05529266239447325</v>
      </c>
      <c r="O11" s="52">
        <f>STDEV('Summary Data'!Y28:AR28)</f>
        <v>0.18352360424530612</v>
      </c>
      <c r="P11" s="52">
        <f t="shared" si="6"/>
        <v>-0.01042387807880906</v>
      </c>
      <c r="Q11" s="55">
        <f t="shared" si="7"/>
        <v>0.03919277102707309</v>
      </c>
      <c r="S11" s="45">
        <v>0</v>
      </c>
    </row>
    <row r="12" spans="1:19" ht="11.25">
      <c r="A12" s="44">
        <v>8</v>
      </c>
      <c r="B12" s="57">
        <f>'Summary Data'!V12</f>
        <v>-0.010209380738816309</v>
      </c>
      <c r="C12" s="52">
        <f>STDEV('Summary Data'!B12:U12)</f>
        <v>0.02418051173966493</v>
      </c>
      <c r="D12" s="52">
        <f t="shared" si="0"/>
        <v>-0.02371325698457466</v>
      </c>
      <c r="E12" s="52">
        <f t="shared" si="1"/>
        <v>0.023835549957719804</v>
      </c>
      <c r="F12" s="54">
        <f>'Summary Data'!V29</f>
        <v>0.015282930483870888</v>
      </c>
      <c r="G12" s="52">
        <f>STDEV('Summary Data'!B29:U29)</f>
        <v>0.061363605475402</v>
      </c>
      <c r="H12" s="52">
        <f t="shared" si="2"/>
        <v>0.0020721116733027714</v>
      </c>
      <c r="I12" s="55">
        <f t="shared" si="3"/>
        <v>0.031755701254632035</v>
      </c>
      <c r="J12" s="57">
        <f>'Summary Data'!AS12</f>
        <v>0.0005483643521607933</v>
      </c>
      <c r="K12" s="52">
        <f>STDEV('Summary Data'!Y12:AR12)</f>
        <v>0.017341160395897427</v>
      </c>
      <c r="L12" s="52">
        <f t="shared" si="4"/>
        <v>-0.004103221989156733</v>
      </c>
      <c r="M12" s="56">
        <f t="shared" si="5"/>
        <v>0.012836918533621433</v>
      </c>
      <c r="N12" s="52">
        <f>'Summary Data'!AS29</f>
        <v>-0.041526430400958596</v>
      </c>
      <c r="O12" s="52">
        <f>STDEV('Summary Data'!Y29:AR29)</f>
        <v>0.03133266611947348</v>
      </c>
      <c r="P12" s="52">
        <f t="shared" si="6"/>
        <v>-0.05416901450594147</v>
      </c>
      <c r="Q12" s="55">
        <f t="shared" si="7"/>
        <v>0.026581763574122494</v>
      </c>
      <c r="S12" s="45">
        <v>0</v>
      </c>
    </row>
    <row r="13" spans="1:19" ht="11.25">
      <c r="A13" s="44">
        <v>9</v>
      </c>
      <c r="B13" s="57">
        <f>'Summary Data'!V13</f>
        <v>0.21815829023040254</v>
      </c>
      <c r="C13" s="52">
        <f>STDEV('Summary Data'!B13:U13)</f>
        <v>0.07179601193840097</v>
      </c>
      <c r="D13" s="52">
        <f t="shared" si="0"/>
        <v>0.3077624150010029</v>
      </c>
      <c r="E13" s="52">
        <f>STDEV(C75:T75)</f>
        <v>0.04085821820882639</v>
      </c>
      <c r="F13" s="54">
        <f>'Summary Data'!V30</f>
        <v>-0.040225519546239666</v>
      </c>
      <c r="G13" s="52">
        <f>STDEV('Summary Data'!B30:U30)</f>
        <v>0.04771979663240072</v>
      </c>
      <c r="H13" s="52">
        <f t="shared" si="2"/>
        <v>0.00962649743365736</v>
      </c>
      <c r="I13" s="55">
        <f t="shared" si="3"/>
        <v>0.0191349599647652</v>
      </c>
      <c r="J13" s="57">
        <f>'Summary Data'!AS13</f>
        <v>0.21500874373899576</v>
      </c>
      <c r="K13" s="52">
        <f>STDEV('Summary Data'!Y13:AR13)</f>
        <v>0.040767273674729355</v>
      </c>
      <c r="L13" s="52">
        <f t="shared" si="4"/>
        <v>0.2845443213639609</v>
      </c>
      <c r="M13" s="56">
        <f t="shared" si="5"/>
        <v>0.021392806442702743</v>
      </c>
      <c r="N13" s="52">
        <f>'Summary Data'!AS30</f>
        <v>-0.018373265391230697</v>
      </c>
      <c r="O13" s="52">
        <f>STDEV('Summary Data'!Y30:AR30)</f>
        <v>0.044866846712374044</v>
      </c>
      <c r="P13" s="52">
        <f t="shared" si="6"/>
        <v>-0.005578947384707491</v>
      </c>
      <c r="Q13" s="55">
        <f t="shared" si="7"/>
        <v>0.014686850854107564</v>
      </c>
      <c r="S13" s="45">
        <v>0</v>
      </c>
    </row>
    <row r="14" spans="1:19" ht="11.25">
      <c r="A14" s="44">
        <v>10</v>
      </c>
      <c r="B14" s="57">
        <f>'Summary Data'!V14</f>
        <v>0.0265639236218883</v>
      </c>
      <c r="C14" s="52">
        <f>STDEV('Summary Data'!B14:U14)</f>
        <v>0.03931429590763198</v>
      </c>
      <c r="D14" s="52">
        <f t="shared" si="0"/>
        <v>7.709882115452476E-19</v>
      </c>
      <c r="E14" s="52">
        <f t="shared" si="1"/>
        <v>1.2792228358884295E-17</v>
      </c>
      <c r="F14" s="54">
        <f>'Summary Data'!V31</f>
        <v>0.05757490457426581</v>
      </c>
      <c r="G14" s="52">
        <f>STDEV('Summary Data'!B31:U31)</f>
        <v>0.058764482177524224</v>
      </c>
      <c r="H14" s="52">
        <f t="shared" si="2"/>
        <v>1.3877787807814457E-17</v>
      </c>
      <c r="I14" s="55">
        <f t="shared" si="3"/>
        <v>3.465362845826979E-17</v>
      </c>
      <c r="J14" s="57">
        <f>'Summary Data'!AS14</f>
        <v>0.011249649608159914</v>
      </c>
      <c r="K14" s="52">
        <f>STDEV('Summary Data'!Y14:AR14)</f>
        <v>0.03505655235956679</v>
      </c>
      <c r="L14" s="52">
        <f t="shared" si="4"/>
        <v>1.831097002419963E-18</v>
      </c>
      <c r="M14" s="56">
        <f t="shared" si="5"/>
        <v>6.584754564263242E-18</v>
      </c>
      <c r="N14" s="52">
        <f>'Summary Data'!AS31</f>
        <v>0.04719579665497901</v>
      </c>
      <c r="O14" s="52">
        <f>STDEV('Summary Data'!Y31:AR31)</f>
        <v>0.05952298451546638</v>
      </c>
      <c r="P14" s="52">
        <f t="shared" si="6"/>
        <v>9.25185853854297E-18</v>
      </c>
      <c r="Q14" s="55">
        <f t="shared" si="7"/>
        <v>3.432515063299903E-17</v>
      </c>
      <c r="S14" s="45">
        <v>0</v>
      </c>
    </row>
    <row r="15" spans="1:19" ht="11.25">
      <c r="A15" s="44">
        <v>11</v>
      </c>
      <c r="B15" s="57">
        <f>'Summary Data'!V15</f>
        <v>0.6258777457269442</v>
      </c>
      <c r="C15" s="52">
        <f>STDEV('Summary Data'!B15:U15)</f>
        <v>0.0989788399796669</v>
      </c>
      <c r="D15" s="52">
        <f t="shared" si="0"/>
        <v>0.6710530394819112</v>
      </c>
      <c r="E15" s="52">
        <f t="shared" si="1"/>
        <v>0.005199636550368788</v>
      </c>
      <c r="F15" s="54">
        <f>'Summary Data'!V32</f>
        <v>-0.042605663971717576</v>
      </c>
      <c r="G15" s="52">
        <f>STDEV('Summary Data'!B32:U32)</f>
        <v>0.026316664470802758</v>
      </c>
      <c r="H15" s="52">
        <f t="shared" si="2"/>
        <v>-0.02882416065246396</v>
      </c>
      <c r="I15" s="55">
        <f t="shared" si="3"/>
        <v>0.006775484232116473</v>
      </c>
      <c r="J15" s="57">
        <f>'Summary Data'!AS15</f>
        <v>0.6333954852481034</v>
      </c>
      <c r="K15" s="52">
        <f>STDEV('Summary Data'!Y15:AR15)</f>
        <v>0.09676583787713443</v>
      </c>
      <c r="L15" s="52">
        <f t="shared" si="4"/>
        <v>0.6747419265995842</v>
      </c>
      <c r="M15" s="56">
        <f t="shared" si="5"/>
        <v>0.004809533366494872</v>
      </c>
      <c r="N15" s="52">
        <f>'Summary Data'!AS32</f>
        <v>-0.035285501020848285</v>
      </c>
      <c r="O15" s="52">
        <f>STDEV('Summary Data'!Y32:AR32)</f>
        <v>0.02483234681157311</v>
      </c>
      <c r="P15" s="52">
        <f t="shared" si="6"/>
        <v>-0.02736897047551813</v>
      </c>
      <c r="Q15" s="55">
        <f t="shared" si="7"/>
        <v>0.0070004884970582965</v>
      </c>
      <c r="S15" s="45">
        <v>0</v>
      </c>
    </row>
    <row r="16" spans="1:19" ht="11.25">
      <c r="A16" s="44">
        <v>12</v>
      </c>
      <c r="B16" s="57">
        <f>'Summary Data'!V16</f>
        <v>-0.00014945313014620796</v>
      </c>
      <c r="C16" s="52">
        <f>STDEV('Summary Data'!B16:U16)</f>
        <v>0.004178892733271394</v>
      </c>
      <c r="D16" s="52">
        <f aca="true" t="shared" si="8" ref="D16:D21">AVERAGE(C78:T78)/10</f>
        <v>-0.003255426985481788</v>
      </c>
      <c r="E16" s="52">
        <f aca="true" t="shared" si="9" ref="E16:E21">STDEV(C78:T78)/10</f>
        <v>0.002738659361906017</v>
      </c>
      <c r="F16" s="54">
        <f>'Summary Data'!V33</f>
        <v>0.016952944859311314</v>
      </c>
      <c r="G16" s="52">
        <f>STDEV('Summary Data'!B33:U33)</f>
        <v>0.007966059936512738</v>
      </c>
      <c r="H16" s="52">
        <f aca="true" t="shared" si="10" ref="H16:H21">AVERAGE(C98:T98)/10</f>
        <v>0.012075388620675215</v>
      </c>
      <c r="I16" s="55">
        <f aca="true" t="shared" si="11" ref="I16:I21">STDEV(C98:T98)/10</f>
        <v>0.0030226581951788996</v>
      </c>
      <c r="J16" s="57">
        <f>'Summary Data'!AS16</f>
        <v>-0.0007642540091898657</v>
      </c>
      <c r="K16" s="52">
        <f>STDEV('Summary Data'!Y16:AR16)</f>
        <v>0.0038454846648951733</v>
      </c>
      <c r="L16" s="52">
        <f aca="true" t="shared" si="12" ref="L16:L21">AVERAGE(C118:T118)/10</f>
        <v>-0.001986134785814794</v>
      </c>
      <c r="M16" s="56">
        <f aca="true" t="shared" si="13" ref="M16:M21">STDEV(C118:T118)/10</f>
        <v>0.002322032606538907</v>
      </c>
      <c r="N16" s="52">
        <f>'Summary Data'!AS33</f>
        <v>0.012799527187072496</v>
      </c>
      <c r="O16" s="52">
        <f>STDEV('Summary Data'!Y33:AR33)</f>
        <v>0.007329080295956862</v>
      </c>
      <c r="P16" s="52">
        <f aca="true" t="shared" si="14" ref="P16:P21">AVERAGE(C138:T138)/10</f>
        <v>0.00827477074226311</v>
      </c>
      <c r="Q16" s="55">
        <f aca="true" t="shared" si="15" ref="Q16:Q21">STDEV(C138:T138)/10</f>
        <v>0.003114071275431404</v>
      </c>
      <c r="S16" s="45">
        <v>0</v>
      </c>
    </row>
    <row r="17" spans="1:19" ht="11.25">
      <c r="A17" s="44">
        <v>13</v>
      </c>
      <c r="B17" s="57">
        <f>'Summary Data'!V17</f>
        <v>0.050759713643597895</v>
      </c>
      <c r="C17" s="52">
        <f>STDEV('Summary Data'!B17:U17)</f>
        <v>0.007596535736751969</v>
      </c>
      <c r="D17" s="52">
        <f t="shared" si="8"/>
        <v>0.06118161745926877</v>
      </c>
      <c r="E17" s="52">
        <f t="shared" si="9"/>
        <v>0.0028814887393208816</v>
      </c>
      <c r="F17" s="54">
        <f>'Summary Data'!V34</f>
        <v>-0.004719239578630137</v>
      </c>
      <c r="G17" s="52">
        <f>STDEV('Summary Data'!B34:U34)</f>
        <v>0.0037404165817675025</v>
      </c>
      <c r="H17" s="52">
        <f t="shared" si="10"/>
        <v>0.0009456349344091949</v>
      </c>
      <c r="I17" s="55">
        <f t="shared" si="11"/>
        <v>0.0024128400713284044</v>
      </c>
      <c r="J17" s="57">
        <f>'Summary Data'!AS17</f>
        <v>0.05163584026941302</v>
      </c>
      <c r="K17" s="52">
        <f>STDEV('Summary Data'!Y17:AR17)</f>
        <v>0.008058239000408494</v>
      </c>
      <c r="L17" s="52">
        <f t="shared" si="12"/>
        <v>0.06028892176872617</v>
      </c>
      <c r="M17" s="56">
        <f t="shared" si="13"/>
        <v>0.0016234532750830845</v>
      </c>
      <c r="N17" s="52">
        <f>'Summary Data'!AS34</f>
        <v>-0.0012890984719165315</v>
      </c>
      <c r="O17" s="52">
        <f>STDEV('Summary Data'!Y34:AR34)</f>
        <v>0.0021329277050895806</v>
      </c>
      <c r="P17" s="52">
        <f t="shared" si="14"/>
        <v>0.000283373255235878</v>
      </c>
      <c r="Q17" s="55">
        <f t="shared" si="15"/>
        <v>0.0015851511625772734</v>
      </c>
      <c r="S17" s="45">
        <v>0</v>
      </c>
    </row>
    <row r="18" spans="1:19" ht="11.25">
      <c r="A18" s="44">
        <v>14</v>
      </c>
      <c r="B18" s="57">
        <f>'Summary Data'!V18</f>
        <v>0.002991738384443643</v>
      </c>
      <c r="C18" s="52">
        <f>STDEV('Summary Data'!B18:U18)</f>
        <v>0.003544369817976894</v>
      </c>
      <c r="D18" s="52">
        <f t="shared" si="8"/>
        <v>0.0017718912578290672</v>
      </c>
      <c r="E18" s="52">
        <f t="shared" si="9"/>
        <v>0.0014883670793980378</v>
      </c>
      <c r="F18" s="54">
        <f>'Summary Data'!V35</f>
        <v>0.007025898432970054</v>
      </c>
      <c r="G18" s="52">
        <f>STDEV('Summary Data'!B35:U35)</f>
        <v>0.005170601959971658</v>
      </c>
      <c r="H18" s="52">
        <f t="shared" si="10"/>
        <v>0.0030051580308189585</v>
      </c>
      <c r="I18" s="55">
        <f t="shared" si="11"/>
        <v>0.0014241254266477692</v>
      </c>
      <c r="J18" s="57">
        <f>'Summary Data'!AS18</f>
        <v>0.0017571098138550343</v>
      </c>
      <c r="K18" s="52">
        <f>STDEV('Summary Data'!Y18:AR18)</f>
        <v>0.0024332314115578266</v>
      </c>
      <c r="L18" s="52">
        <f t="shared" si="12"/>
        <v>0.0011134507817749104</v>
      </c>
      <c r="M18" s="56">
        <f t="shared" si="13"/>
        <v>0.0018425624655978618</v>
      </c>
      <c r="N18" s="52">
        <f>'Summary Data'!AS35</f>
        <v>0.004083778530258439</v>
      </c>
      <c r="O18" s="52">
        <f>STDEV('Summary Data'!Y35:AR35)</f>
        <v>0.005009657996271671</v>
      </c>
      <c r="P18" s="52">
        <f t="shared" si="14"/>
        <v>0.0008394187656363018</v>
      </c>
      <c r="Q18" s="55">
        <f t="shared" si="15"/>
        <v>0.0014391138657635113</v>
      </c>
      <c r="S18" s="45">
        <v>0</v>
      </c>
    </row>
    <row r="19" spans="1:19" ht="11.25">
      <c r="A19" s="44">
        <v>15</v>
      </c>
      <c r="B19" s="57">
        <f>'Summary Data'!V19</f>
        <v>0.030522457177584474</v>
      </c>
      <c r="C19" s="52">
        <f>STDEV('Summary Data'!B19:U19)</f>
        <v>0.00838811574674635</v>
      </c>
      <c r="D19" s="52">
        <f t="shared" si="8"/>
        <v>0.018755088704241064</v>
      </c>
      <c r="E19" s="52">
        <f t="shared" si="9"/>
        <v>0.0027416684269487776</v>
      </c>
      <c r="F19" s="54">
        <f>'Summary Data'!V36</f>
        <v>-0.0003833872574963444</v>
      </c>
      <c r="G19" s="52">
        <f>STDEV('Summary Data'!B36:U36)</f>
        <v>0.0035299713026824015</v>
      </c>
      <c r="H19" s="52">
        <f t="shared" si="10"/>
        <v>-0.01343949562513159</v>
      </c>
      <c r="I19" s="55">
        <f t="shared" si="11"/>
        <v>0.0028652028043972084</v>
      </c>
      <c r="J19" s="57">
        <f>'Summary Data'!AS19</f>
        <v>0.029662372528953963</v>
      </c>
      <c r="K19" s="52">
        <f>STDEV('Summary Data'!Y19:AR19)</f>
        <v>0.009007885110506363</v>
      </c>
      <c r="L19" s="52">
        <f t="shared" si="12"/>
        <v>0.018662887646956193</v>
      </c>
      <c r="M19" s="56">
        <f t="shared" si="13"/>
        <v>0.0018940997614633709</v>
      </c>
      <c r="N19" s="52">
        <f>'Summary Data'!AS36</f>
        <v>-0.0029406511400385748</v>
      </c>
      <c r="O19" s="52">
        <f>STDEV('Summary Data'!Y36:AR36)</f>
        <v>0.002792649434623007</v>
      </c>
      <c r="P19" s="52">
        <f t="shared" si="14"/>
        <v>-0.008488809179176965</v>
      </c>
      <c r="Q19" s="55">
        <f t="shared" si="15"/>
        <v>0.0023052384360584106</v>
      </c>
      <c r="S19" s="45">
        <v>0</v>
      </c>
    </row>
    <row r="20" spans="1:19" ht="11.25">
      <c r="A20" s="44">
        <v>16</v>
      </c>
      <c r="B20" s="57">
        <f>'Summary Data'!V20</f>
        <v>-0.004001378229971387</v>
      </c>
      <c r="C20" s="52">
        <f>STDEV('Summary Data'!B20:U20)</f>
        <v>0.0051934142607200145</v>
      </c>
      <c r="D20" s="52">
        <f t="shared" si="8"/>
        <v>-0.0009639632804087826</v>
      </c>
      <c r="E20" s="52">
        <f t="shared" si="9"/>
        <v>0.0014264582958676258</v>
      </c>
      <c r="F20" s="54">
        <f>'Summary Data'!V37</f>
        <v>-0.005567638248951832</v>
      </c>
      <c r="G20" s="52">
        <f>STDEV('Summary Data'!B37:U37)</f>
        <v>0.0073861549508476305</v>
      </c>
      <c r="H20" s="52">
        <f t="shared" si="10"/>
        <v>0.002934462285423022</v>
      </c>
      <c r="I20" s="55">
        <f t="shared" si="11"/>
        <v>0.0012042813706337663</v>
      </c>
      <c r="J20" s="57">
        <f>'Summary Data'!AS20</f>
        <v>-0.0021343470649012822</v>
      </c>
      <c r="K20" s="52">
        <f>STDEV('Summary Data'!Y20:AR20)</f>
        <v>0.0041100001172974425</v>
      </c>
      <c r="L20" s="52">
        <f t="shared" si="12"/>
        <v>-0.0011326318613851627</v>
      </c>
      <c r="M20" s="56">
        <f t="shared" si="13"/>
        <v>0.0010135395159763996</v>
      </c>
      <c r="N20" s="52">
        <f>'Summary Data'!AS37</f>
        <v>-0.006916880900121966</v>
      </c>
      <c r="O20" s="52">
        <f>STDEV('Summary Data'!Y37:AR37)</f>
        <v>0.0076082934010144486</v>
      </c>
      <c r="P20" s="52">
        <f t="shared" si="14"/>
        <v>0.00010966406903116857</v>
      </c>
      <c r="Q20" s="55">
        <f t="shared" si="15"/>
        <v>0.001246945827893036</v>
      </c>
      <c r="S20" s="45">
        <v>0</v>
      </c>
    </row>
    <row r="21" spans="1:19" ht="12" thickBot="1">
      <c r="A21" s="44">
        <v>17</v>
      </c>
      <c r="B21" s="58">
        <f>'Summary Data'!V21</f>
        <v>-0.0547151370718372</v>
      </c>
      <c r="C21" s="59">
        <f>STDEV('Summary Data'!B21:U21)</f>
        <v>0.007805951509384305</v>
      </c>
      <c r="D21" s="59">
        <f t="shared" si="8"/>
        <v>-0.05724471077367789</v>
      </c>
      <c r="E21" s="59">
        <f t="shared" si="9"/>
        <v>0.0005500635255651377</v>
      </c>
      <c r="F21" s="60">
        <f>'Summary Data'!V38</f>
        <v>0.00034509913025272096</v>
      </c>
      <c r="G21" s="59">
        <f>STDEV('Summary Data'!B38:U38)</f>
        <v>0.0011901818574089709</v>
      </c>
      <c r="H21" s="59">
        <f t="shared" si="10"/>
        <v>0.00044959493905585976</v>
      </c>
      <c r="I21" s="61">
        <f t="shared" si="11"/>
        <v>0.0009527031512926007</v>
      </c>
      <c r="J21" s="58">
        <f>'Summary Data'!AS21</f>
        <v>-0.05538728475877289</v>
      </c>
      <c r="K21" s="59">
        <f>STDEV('Summary Data'!Y21:AR21)</f>
        <v>0.008465512357235439</v>
      </c>
      <c r="L21" s="59">
        <f t="shared" si="12"/>
        <v>-0.05813488574412268</v>
      </c>
      <c r="M21" s="62">
        <f t="shared" si="13"/>
        <v>0.000401494483047928</v>
      </c>
      <c r="N21" s="59">
        <f>'Summary Data'!AS38</f>
        <v>-1.4230965054495629E-05</v>
      </c>
      <c r="O21" s="59">
        <f>STDEV('Summary Data'!Y38:AR38)</f>
        <v>0.0008746165820552493</v>
      </c>
      <c r="P21" s="59">
        <f t="shared" si="14"/>
        <v>7.664256884150157E-05</v>
      </c>
      <c r="Q21" s="61">
        <f t="shared" si="15"/>
        <v>0.0006739538248901486</v>
      </c>
      <c r="S21" s="63">
        <v>0</v>
      </c>
    </row>
    <row r="22" ht="12" thickBot="1"/>
    <row r="23" spans="1:11" ht="11.25">
      <c r="A23" s="64"/>
      <c r="B23" s="146" t="s">
        <v>69</v>
      </c>
      <c r="C23" s="147"/>
      <c r="D23" s="147"/>
      <c r="E23" s="147"/>
      <c r="F23" s="147"/>
      <c r="G23" s="147"/>
      <c r="H23" s="147"/>
      <c r="I23" s="147"/>
      <c r="J23" s="147"/>
      <c r="K23" s="148"/>
    </row>
    <row r="24" spans="1:11" ht="11.25">
      <c r="A24" s="64"/>
      <c r="B24" s="141" t="s">
        <v>70</v>
      </c>
      <c r="C24" s="142"/>
      <c r="D24" s="142"/>
      <c r="E24" s="142"/>
      <c r="F24" s="145"/>
      <c r="G24" s="142" t="s">
        <v>71</v>
      </c>
      <c r="H24" s="142"/>
      <c r="I24" s="142"/>
      <c r="J24" s="142"/>
      <c r="K24" s="144"/>
    </row>
    <row r="25" spans="2:11" ht="11.25">
      <c r="B25" s="46" t="s">
        <v>67</v>
      </c>
      <c r="C25" s="47" t="s">
        <v>72</v>
      </c>
      <c r="D25" s="47" t="s">
        <v>68</v>
      </c>
      <c r="E25" s="48" t="s">
        <v>73</v>
      </c>
      <c r="F25" s="50" t="s">
        <v>74</v>
      </c>
      <c r="G25" s="47" t="s">
        <v>75</v>
      </c>
      <c r="H25" s="47" t="s">
        <v>72</v>
      </c>
      <c r="I25" s="47" t="s">
        <v>68</v>
      </c>
      <c r="J25" s="48" t="s">
        <v>73</v>
      </c>
      <c r="K25" s="49" t="s">
        <v>74</v>
      </c>
    </row>
    <row r="26" spans="1:11" ht="11.25">
      <c r="A26" s="42">
        <v>1</v>
      </c>
      <c r="B26" s="88">
        <v>0</v>
      </c>
      <c r="C26" s="89">
        <v>10</v>
      </c>
      <c r="D26" s="89">
        <v>5</v>
      </c>
      <c r="E26" s="90">
        <f>B26-3*D26</f>
        <v>-15</v>
      </c>
      <c r="F26" s="91">
        <f>B26+3*D26</f>
        <v>15</v>
      </c>
      <c r="G26" s="89">
        <v>0.75</v>
      </c>
      <c r="H26" s="89">
        <v>5</v>
      </c>
      <c r="I26" s="89">
        <v>0</v>
      </c>
      <c r="J26" s="90">
        <f>G26-3*I26</f>
        <v>0.75</v>
      </c>
      <c r="K26" s="92">
        <f>G26+3*I26</f>
        <v>0.75</v>
      </c>
    </row>
    <row r="27" spans="1:11" ht="11.25">
      <c r="A27" s="42">
        <v>2</v>
      </c>
      <c r="B27" s="88">
        <v>-1.4</v>
      </c>
      <c r="C27" s="89">
        <v>0.85</v>
      </c>
      <c r="D27" s="89">
        <v>0.68</v>
      </c>
      <c r="E27" s="90">
        <f aca="true" t="shared" si="16" ref="E27:E42">B27-3*D27</f>
        <v>-3.44</v>
      </c>
      <c r="F27" s="91">
        <f aca="true" t="shared" si="17" ref="F27:F42">B27+3*D27</f>
        <v>0.6400000000000001</v>
      </c>
      <c r="G27" s="89">
        <v>0</v>
      </c>
      <c r="H27" s="89">
        <v>0.51</v>
      </c>
      <c r="I27" s="89">
        <v>1.7</v>
      </c>
      <c r="J27" s="90">
        <f aca="true" t="shared" si="18" ref="J27:J42">G27-3*I27</f>
        <v>-5.1</v>
      </c>
      <c r="K27" s="92">
        <f aca="true" t="shared" si="19" ref="K27:K42">G27+3*I27</f>
        <v>5.1</v>
      </c>
    </row>
    <row r="28" spans="1:11" ht="11.25">
      <c r="A28" s="42">
        <v>3</v>
      </c>
      <c r="B28" s="88">
        <v>0</v>
      </c>
      <c r="C28" s="89">
        <v>0.87</v>
      </c>
      <c r="D28" s="89">
        <v>1.45</v>
      </c>
      <c r="E28" s="90">
        <f t="shared" si="16"/>
        <v>-4.35</v>
      </c>
      <c r="F28" s="91">
        <f t="shared" si="17"/>
        <v>4.35</v>
      </c>
      <c r="G28" s="89">
        <v>0.08</v>
      </c>
      <c r="H28" s="89">
        <v>0.87</v>
      </c>
      <c r="I28" s="89">
        <v>0.43</v>
      </c>
      <c r="J28" s="90">
        <f t="shared" si="18"/>
        <v>-1.21</v>
      </c>
      <c r="K28" s="92">
        <f t="shared" si="19"/>
        <v>1.37</v>
      </c>
    </row>
    <row r="29" spans="1:11" ht="11.25">
      <c r="A29" s="42">
        <v>4</v>
      </c>
      <c r="B29" s="88">
        <v>0.22</v>
      </c>
      <c r="C29" s="89">
        <v>0.34</v>
      </c>
      <c r="D29" s="89">
        <v>0.49</v>
      </c>
      <c r="E29" s="90">
        <f t="shared" si="16"/>
        <v>-1.25</v>
      </c>
      <c r="F29" s="91">
        <f t="shared" si="17"/>
        <v>1.69</v>
      </c>
      <c r="G29" s="89">
        <v>0</v>
      </c>
      <c r="H29" s="89">
        <v>0.13</v>
      </c>
      <c r="I29" s="89">
        <v>0.49</v>
      </c>
      <c r="J29" s="90">
        <f t="shared" si="18"/>
        <v>-1.47</v>
      </c>
      <c r="K29" s="92">
        <f t="shared" si="19"/>
        <v>1.47</v>
      </c>
    </row>
    <row r="30" spans="1:11" ht="11.25">
      <c r="A30" s="42">
        <v>5</v>
      </c>
      <c r="B30" s="88">
        <v>0</v>
      </c>
      <c r="C30" s="89">
        <v>0.42</v>
      </c>
      <c r="D30" s="89">
        <v>0.42</v>
      </c>
      <c r="E30" s="90">
        <f t="shared" si="16"/>
        <v>-1.26</v>
      </c>
      <c r="F30" s="91">
        <f t="shared" si="17"/>
        <v>1.26</v>
      </c>
      <c r="G30" s="89">
        <v>0.01</v>
      </c>
      <c r="H30" s="89">
        <v>0.42</v>
      </c>
      <c r="I30" s="89">
        <v>0.33</v>
      </c>
      <c r="J30" s="90">
        <f t="shared" si="18"/>
        <v>-0.98</v>
      </c>
      <c r="K30" s="92">
        <f t="shared" si="19"/>
        <v>1</v>
      </c>
    </row>
    <row r="31" spans="1:11" ht="11.25">
      <c r="A31" s="42">
        <v>6</v>
      </c>
      <c r="B31" s="88">
        <v>-0.01</v>
      </c>
      <c r="C31" s="89">
        <v>0.06</v>
      </c>
      <c r="D31" s="89">
        <v>0.09</v>
      </c>
      <c r="E31" s="90">
        <f t="shared" si="16"/>
        <v>-0.28</v>
      </c>
      <c r="F31" s="91">
        <f t="shared" si="17"/>
        <v>0.26</v>
      </c>
      <c r="G31" s="89">
        <v>0</v>
      </c>
      <c r="H31" s="89">
        <v>0.06</v>
      </c>
      <c r="I31" s="89">
        <v>0.14</v>
      </c>
      <c r="J31" s="90">
        <f t="shared" si="18"/>
        <v>-0.42000000000000004</v>
      </c>
      <c r="K31" s="92">
        <f t="shared" si="19"/>
        <v>0.42000000000000004</v>
      </c>
    </row>
    <row r="32" spans="1:11" ht="11.25">
      <c r="A32" s="42">
        <v>7</v>
      </c>
      <c r="B32" s="88">
        <v>0.32</v>
      </c>
      <c r="C32" s="89">
        <v>0</v>
      </c>
      <c r="D32" s="89">
        <v>0.22</v>
      </c>
      <c r="E32" s="90">
        <f t="shared" si="16"/>
        <v>-0.34</v>
      </c>
      <c r="F32" s="91">
        <f t="shared" si="17"/>
        <v>0.98</v>
      </c>
      <c r="G32" s="89">
        <v>0.02</v>
      </c>
      <c r="H32" s="89">
        <v>0</v>
      </c>
      <c r="I32" s="89">
        <v>0.07</v>
      </c>
      <c r="J32" s="90">
        <f t="shared" si="18"/>
        <v>-0.19000000000000003</v>
      </c>
      <c r="K32" s="92">
        <f t="shared" si="19"/>
        <v>0.23</v>
      </c>
    </row>
    <row r="33" spans="1:11" ht="11.25">
      <c r="A33" s="42">
        <v>8</v>
      </c>
      <c r="B33" s="88">
        <v>0</v>
      </c>
      <c r="C33" s="89">
        <v>0</v>
      </c>
      <c r="D33" s="89">
        <v>0.04</v>
      </c>
      <c r="E33" s="90">
        <f t="shared" si="16"/>
        <v>-0.12</v>
      </c>
      <c r="F33" s="91">
        <f t="shared" si="17"/>
        <v>0.12</v>
      </c>
      <c r="G33" s="89">
        <v>0</v>
      </c>
      <c r="H33" s="89">
        <v>0</v>
      </c>
      <c r="I33" s="89">
        <v>0.08</v>
      </c>
      <c r="J33" s="90">
        <f t="shared" si="18"/>
        <v>-0.24</v>
      </c>
      <c r="K33" s="92">
        <f t="shared" si="19"/>
        <v>0.24</v>
      </c>
    </row>
    <row r="34" spans="1:11" ht="11.25">
      <c r="A34" s="42">
        <v>9</v>
      </c>
      <c r="B34" s="88">
        <v>0.13</v>
      </c>
      <c r="C34" s="89">
        <v>0</v>
      </c>
      <c r="D34" s="89">
        <v>0.07</v>
      </c>
      <c r="E34" s="90">
        <f t="shared" si="16"/>
        <v>-0.08000000000000002</v>
      </c>
      <c r="F34" s="91">
        <f t="shared" si="17"/>
        <v>0.34</v>
      </c>
      <c r="G34" s="89">
        <v>-0.01</v>
      </c>
      <c r="H34" s="89">
        <v>0</v>
      </c>
      <c r="I34" s="89">
        <v>0.07</v>
      </c>
      <c r="J34" s="90">
        <f t="shared" si="18"/>
        <v>-0.22000000000000003</v>
      </c>
      <c r="K34" s="92">
        <f t="shared" si="19"/>
        <v>0.2</v>
      </c>
    </row>
    <row r="35" spans="1:11" ht="11.25">
      <c r="A35" s="42">
        <v>10</v>
      </c>
      <c r="B35" s="88">
        <v>0</v>
      </c>
      <c r="C35" s="89">
        <v>0</v>
      </c>
      <c r="D35" s="89">
        <v>0</v>
      </c>
      <c r="E35" s="90">
        <f t="shared" si="16"/>
        <v>0</v>
      </c>
      <c r="F35" s="91">
        <f t="shared" si="17"/>
        <v>0</v>
      </c>
      <c r="G35" s="89">
        <v>0</v>
      </c>
      <c r="H35" s="89">
        <v>0</v>
      </c>
      <c r="I35" s="89">
        <v>0</v>
      </c>
      <c r="J35" s="90">
        <f t="shared" si="18"/>
        <v>0</v>
      </c>
      <c r="K35" s="92">
        <f t="shared" si="19"/>
        <v>0</v>
      </c>
    </row>
    <row r="36" spans="1:11" ht="11.25">
      <c r="A36" s="42">
        <v>11</v>
      </c>
      <c r="B36" s="88">
        <v>0.53</v>
      </c>
      <c r="C36" s="89">
        <v>0</v>
      </c>
      <c r="D36" s="89">
        <v>0</v>
      </c>
      <c r="E36" s="90">
        <f t="shared" si="16"/>
        <v>0.53</v>
      </c>
      <c r="F36" s="91">
        <f t="shared" si="17"/>
        <v>0.53</v>
      </c>
      <c r="G36" s="89">
        <v>0</v>
      </c>
      <c r="H36" s="89">
        <v>0</v>
      </c>
      <c r="I36" s="89">
        <v>0</v>
      </c>
      <c r="J36" s="90">
        <f t="shared" si="18"/>
        <v>0</v>
      </c>
      <c r="K36" s="92">
        <f t="shared" si="19"/>
        <v>0</v>
      </c>
    </row>
    <row r="37" spans="1:11" ht="11.25">
      <c r="A37" s="42">
        <v>12</v>
      </c>
      <c r="B37" s="88">
        <v>0</v>
      </c>
      <c r="C37" s="89">
        <v>0</v>
      </c>
      <c r="D37" s="89">
        <v>0</v>
      </c>
      <c r="E37" s="90">
        <f t="shared" si="16"/>
        <v>0</v>
      </c>
      <c r="F37" s="91">
        <f t="shared" si="17"/>
        <v>0</v>
      </c>
      <c r="G37" s="89">
        <v>0</v>
      </c>
      <c r="H37" s="89">
        <v>0</v>
      </c>
      <c r="I37" s="89">
        <v>0</v>
      </c>
      <c r="J37" s="90">
        <f t="shared" si="18"/>
        <v>0</v>
      </c>
      <c r="K37" s="92">
        <f t="shared" si="19"/>
        <v>0</v>
      </c>
    </row>
    <row r="38" spans="1:11" ht="11.25">
      <c r="A38" s="42">
        <v>13</v>
      </c>
      <c r="B38" s="88">
        <v>0</v>
      </c>
      <c r="C38" s="89">
        <v>0</v>
      </c>
      <c r="D38" s="89">
        <v>0</v>
      </c>
      <c r="E38" s="90">
        <f t="shared" si="16"/>
        <v>0</v>
      </c>
      <c r="F38" s="91">
        <f t="shared" si="17"/>
        <v>0</v>
      </c>
      <c r="G38" s="89">
        <v>0</v>
      </c>
      <c r="H38" s="89">
        <v>0</v>
      </c>
      <c r="I38" s="89">
        <v>0</v>
      </c>
      <c r="J38" s="90">
        <f t="shared" si="18"/>
        <v>0</v>
      </c>
      <c r="K38" s="92">
        <f t="shared" si="19"/>
        <v>0</v>
      </c>
    </row>
    <row r="39" spans="1:11" ht="11.25">
      <c r="A39" s="42">
        <v>14</v>
      </c>
      <c r="B39" s="88">
        <v>0</v>
      </c>
      <c r="C39" s="89">
        <v>0</v>
      </c>
      <c r="D39" s="89">
        <v>0</v>
      </c>
      <c r="E39" s="90">
        <f t="shared" si="16"/>
        <v>0</v>
      </c>
      <c r="F39" s="91">
        <f t="shared" si="17"/>
        <v>0</v>
      </c>
      <c r="G39" s="89">
        <v>0</v>
      </c>
      <c r="H39" s="89">
        <v>0</v>
      </c>
      <c r="I39" s="89">
        <v>0</v>
      </c>
      <c r="J39" s="90">
        <f t="shared" si="18"/>
        <v>0</v>
      </c>
      <c r="K39" s="92">
        <f t="shared" si="19"/>
        <v>0</v>
      </c>
    </row>
    <row r="40" spans="1:11" ht="11.25">
      <c r="A40" s="42">
        <v>15</v>
      </c>
      <c r="B40" s="88">
        <v>0</v>
      </c>
      <c r="C40" s="89">
        <v>0</v>
      </c>
      <c r="D40" s="89">
        <v>0</v>
      </c>
      <c r="E40" s="90">
        <f t="shared" si="16"/>
        <v>0</v>
      </c>
      <c r="F40" s="91">
        <f t="shared" si="17"/>
        <v>0</v>
      </c>
      <c r="G40" s="89">
        <v>0</v>
      </c>
      <c r="H40" s="89">
        <v>0</v>
      </c>
      <c r="I40" s="89">
        <v>0</v>
      </c>
      <c r="J40" s="90">
        <f t="shared" si="18"/>
        <v>0</v>
      </c>
      <c r="K40" s="92">
        <f t="shared" si="19"/>
        <v>0</v>
      </c>
    </row>
    <row r="41" spans="1:11" ht="11.25">
      <c r="A41" s="42">
        <v>16</v>
      </c>
      <c r="B41" s="88">
        <v>0</v>
      </c>
      <c r="C41" s="89">
        <v>0</v>
      </c>
      <c r="D41" s="89">
        <v>0</v>
      </c>
      <c r="E41" s="90">
        <f t="shared" si="16"/>
        <v>0</v>
      </c>
      <c r="F41" s="91">
        <f t="shared" si="17"/>
        <v>0</v>
      </c>
      <c r="G41" s="89">
        <v>0</v>
      </c>
      <c r="H41" s="89">
        <v>0</v>
      </c>
      <c r="I41" s="89">
        <v>0</v>
      </c>
      <c r="J41" s="90">
        <f t="shared" si="18"/>
        <v>0</v>
      </c>
      <c r="K41" s="92">
        <f t="shared" si="19"/>
        <v>0</v>
      </c>
    </row>
    <row r="42" spans="1:11" ht="12" thickBot="1">
      <c r="A42" s="42">
        <v>17</v>
      </c>
      <c r="B42" s="93">
        <v>0</v>
      </c>
      <c r="C42" s="94">
        <v>0</v>
      </c>
      <c r="D42" s="94">
        <v>0</v>
      </c>
      <c r="E42" s="95">
        <f t="shared" si="16"/>
        <v>0</v>
      </c>
      <c r="F42" s="96">
        <f t="shared" si="17"/>
        <v>0</v>
      </c>
      <c r="G42" s="94">
        <v>0</v>
      </c>
      <c r="H42" s="94">
        <v>0</v>
      </c>
      <c r="I42" s="94">
        <v>0</v>
      </c>
      <c r="J42" s="95">
        <f t="shared" si="18"/>
        <v>0</v>
      </c>
      <c r="K42" s="97">
        <f t="shared" si="19"/>
        <v>0</v>
      </c>
    </row>
    <row r="43" ht="12" thickBot="1"/>
    <row r="44" spans="1:15" ht="11.25">
      <c r="A44" s="64"/>
      <c r="B44" s="136" t="s">
        <v>76</v>
      </c>
      <c r="C44" s="137"/>
      <c r="D44" s="137"/>
      <c r="E44" s="137"/>
      <c r="F44" s="137"/>
      <c r="G44" s="138"/>
      <c r="I44" s="136" t="s">
        <v>123</v>
      </c>
      <c r="J44" s="137"/>
      <c r="K44" s="137"/>
      <c r="L44" s="137"/>
      <c r="M44" s="137"/>
      <c r="N44" s="137"/>
      <c r="O44" s="138"/>
    </row>
    <row r="45" spans="1:15" ht="11.25">
      <c r="A45" s="64"/>
      <c r="B45" s="141" t="s">
        <v>77</v>
      </c>
      <c r="C45" s="142"/>
      <c r="D45" s="142"/>
      <c r="E45" s="44"/>
      <c r="F45" s="142" t="s">
        <v>78</v>
      </c>
      <c r="G45" s="144"/>
      <c r="H45" s="64"/>
      <c r="I45" s="141" t="s">
        <v>79</v>
      </c>
      <c r="J45" s="142"/>
      <c r="K45" s="142"/>
      <c r="L45" s="142" t="s">
        <v>80</v>
      </c>
      <c r="M45" s="142"/>
      <c r="N45" s="142"/>
      <c r="O45" s="65"/>
    </row>
    <row r="46" spans="1:15" ht="11.25">
      <c r="A46" s="64"/>
      <c r="B46" s="66">
        <v>0.1</v>
      </c>
      <c r="C46" s="67">
        <v>0.025</v>
      </c>
      <c r="D46" s="68">
        <v>0.006</v>
      </c>
      <c r="E46" s="47"/>
      <c r="F46" s="47"/>
      <c r="G46" s="49"/>
      <c r="I46" s="46" t="s">
        <v>73</v>
      </c>
      <c r="J46" s="47" t="s">
        <v>122</v>
      </c>
      <c r="K46" s="47" t="s">
        <v>74</v>
      </c>
      <c r="L46" s="47" t="s">
        <v>73</v>
      </c>
      <c r="M46" s="47" t="s">
        <v>122</v>
      </c>
      <c r="N46" s="47" t="s">
        <v>74</v>
      </c>
      <c r="O46" s="49"/>
    </row>
    <row r="47" spans="1:15" ht="11.25">
      <c r="A47" s="42">
        <v>1</v>
      </c>
      <c r="B47" s="69">
        <f>$B$46*$G$48*$G$49^A47*$G$50^(A47*A47)</f>
        <v>4.602327498600001</v>
      </c>
      <c r="C47" s="70">
        <f>$C$46*$G$48*$G$49^A47*$G$50^(A47*A47)</f>
        <v>1.1505818746500003</v>
      </c>
      <c r="D47" s="70">
        <f>$D$46*$G$48*$G$49^A47*$G$50^(A47*A47)</f>
        <v>0.27613964991600004</v>
      </c>
      <c r="E47" s="44"/>
      <c r="F47" s="142" t="s">
        <v>81</v>
      </c>
      <c r="G47" s="144"/>
      <c r="I47" s="57">
        <f>E26</f>
        <v>-15</v>
      </c>
      <c r="J47" s="52">
        <f>B26</f>
        <v>0</v>
      </c>
      <c r="K47" s="52">
        <f>F26</f>
        <v>15</v>
      </c>
      <c r="L47" s="52">
        <f>J26</f>
        <v>0.75</v>
      </c>
      <c r="M47" s="89">
        <f>G26</f>
        <v>0.75</v>
      </c>
      <c r="N47" s="89">
        <f>K26</f>
        <v>0.75</v>
      </c>
      <c r="O47" s="65"/>
    </row>
    <row r="48" spans="1:15" ht="11.25">
      <c r="A48" s="42">
        <v>2</v>
      </c>
      <c r="B48" s="69">
        <f aca="true" t="shared" si="20" ref="B48:B63">$B$46*$G$48*$G$49^A48*$G$50^(A48*A48)</f>
        <v>2.831365799785555</v>
      </c>
      <c r="C48" s="70">
        <f aca="true" t="shared" si="21" ref="C48:C63">$C$46*$G$48*$G$49^A48*$G$50^(A48*A48)</f>
        <v>0.7078414499463888</v>
      </c>
      <c r="D48" s="70">
        <f aca="true" t="shared" si="22" ref="D48:D63">$D$46*$G$48*$G$49^A48*$G$50^(A48*A48)</f>
        <v>0.1698819479871333</v>
      </c>
      <c r="E48" s="44"/>
      <c r="F48" s="44" t="s">
        <v>82</v>
      </c>
      <c r="G48" s="65">
        <v>73.9</v>
      </c>
      <c r="I48" s="57">
        <f>E27</f>
        <v>-3.44</v>
      </c>
      <c r="J48" s="52">
        <f>B27</f>
        <v>-1.4</v>
      </c>
      <c r="K48" s="52">
        <f>F27</f>
        <v>0.6400000000000001</v>
      </c>
      <c r="L48" s="52">
        <f>J27</f>
        <v>-5.1</v>
      </c>
      <c r="M48" s="89">
        <f>G27</f>
        <v>0</v>
      </c>
      <c r="N48" s="89">
        <f>K27</f>
        <v>5.1</v>
      </c>
      <c r="O48" s="65"/>
    </row>
    <row r="49" spans="1:15" ht="11.25">
      <c r="A49" s="42">
        <v>3</v>
      </c>
      <c r="B49" s="69">
        <f t="shared" si="20"/>
        <v>1.7206788694474822</v>
      </c>
      <c r="C49" s="70">
        <f t="shared" si="21"/>
        <v>0.43016971736187054</v>
      </c>
      <c r="D49" s="70">
        <f t="shared" si="22"/>
        <v>0.10324073216684893</v>
      </c>
      <c r="E49" s="44"/>
      <c r="F49" s="44" t="s">
        <v>83</v>
      </c>
      <c r="G49" s="65">
        <v>0.6266</v>
      </c>
      <c r="I49" s="57">
        <f aca="true" t="shared" si="23" ref="I49:I57">E28</f>
        <v>-4.35</v>
      </c>
      <c r="J49" s="52">
        <f aca="true" t="shared" si="24" ref="J49:J57">B28</f>
        <v>0</v>
      </c>
      <c r="K49" s="52">
        <f aca="true" t="shared" si="25" ref="K49:K57">F28</f>
        <v>4.35</v>
      </c>
      <c r="L49" s="52">
        <f aca="true" t="shared" si="26" ref="L49:L57">J28</f>
        <v>-1.21</v>
      </c>
      <c r="M49" s="89">
        <f aca="true" t="shared" si="27" ref="M49:M57">G28</f>
        <v>0.08</v>
      </c>
      <c r="N49" s="89">
        <f aca="true" t="shared" si="28" ref="N49:N57">K28</f>
        <v>1.37</v>
      </c>
      <c r="O49" s="65"/>
    </row>
    <row r="50" spans="1:15" ht="11.25">
      <c r="A50" s="42">
        <v>4</v>
      </c>
      <c r="B50" s="69">
        <f t="shared" si="20"/>
        <v>1.0329731907290605</v>
      </c>
      <c r="C50" s="70">
        <f t="shared" si="21"/>
        <v>0.2582432976822651</v>
      </c>
      <c r="D50" s="70">
        <f t="shared" si="22"/>
        <v>0.06197839144374362</v>
      </c>
      <c r="E50" s="44"/>
      <c r="F50" s="44" t="s">
        <v>93</v>
      </c>
      <c r="G50" s="65">
        <v>0.9939</v>
      </c>
      <c r="I50" s="57">
        <f t="shared" si="23"/>
        <v>-1.25</v>
      </c>
      <c r="J50" s="52">
        <f t="shared" si="24"/>
        <v>0.22</v>
      </c>
      <c r="K50" s="52">
        <f t="shared" si="25"/>
        <v>1.69</v>
      </c>
      <c r="L50" s="52">
        <f t="shared" si="26"/>
        <v>-1.47</v>
      </c>
      <c r="M50" s="89">
        <f t="shared" si="27"/>
        <v>0</v>
      </c>
      <c r="N50" s="89">
        <f t="shared" si="28"/>
        <v>1.47</v>
      </c>
      <c r="O50" s="65"/>
    </row>
    <row r="51" spans="1:15" ht="11.25">
      <c r="A51" s="42">
        <v>5</v>
      </c>
      <c r="B51" s="69">
        <f t="shared" si="20"/>
        <v>0.6125811885796193</v>
      </c>
      <c r="C51" s="70">
        <f t="shared" si="21"/>
        <v>0.15314529714490482</v>
      </c>
      <c r="D51" s="70">
        <f t="shared" si="22"/>
        <v>0.03675487131477716</v>
      </c>
      <c r="E51" s="44"/>
      <c r="F51" s="44"/>
      <c r="G51" s="65"/>
      <c r="I51" s="57">
        <f t="shared" si="23"/>
        <v>-1.26</v>
      </c>
      <c r="J51" s="52">
        <f t="shared" si="24"/>
        <v>0</v>
      </c>
      <c r="K51" s="52">
        <f t="shared" si="25"/>
        <v>1.26</v>
      </c>
      <c r="L51" s="52">
        <f t="shared" si="26"/>
        <v>-0.98</v>
      </c>
      <c r="M51" s="89">
        <f t="shared" si="27"/>
        <v>0.01</v>
      </c>
      <c r="N51" s="89">
        <f t="shared" si="28"/>
        <v>1</v>
      </c>
      <c r="O51" s="65"/>
    </row>
    <row r="52" spans="1:15" ht="11.25">
      <c r="A52" s="42">
        <v>6</v>
      </c>
      <c r="B52" s="69">
        <f t="shared" si="20"/>
        <v>0.3588588353501367</v>
      </c>
      <c r="C52" s="70">
        <f t="shared" si="21"/>
        <v>0.08971470883753417</v>
      </c>
      <c r="D52" s="70">
        <f t="shared" si="22"/>
        <v>0.0215315301210082</v>
      </c>
      <c r="E52" s="44"/>
      <c r="F52" s="44"/>
      <c r="G52" s="65"/>
      <c r="I52" s="57">
        <f t="shared" si="23"/>
        <v>-0.28</v>
      </c>
      <c r="J52" s="52">
        <f t="shared" si="24"/>
        <v>-0.01</v>
      </c>
      <c r="K52" s="52">
        <f t="shared" si="25"/>
        <v>0.26</v>
      </c>
      <c r="L52" s="52">
        <f t="shared" si="26"/>
        <v>-0.42000000000000004</v>
      </c>
      <c r="M52" s="89">
        <f t="shared" si="27"/>
        <v>0</v>
      </c>
      <c r="N52" s="89">
        <f t="shared" si="28"/>
        <v>0.42000000000000004</v>
      </c>
      <c r="O52" s="65"/>
    </row>
    <row r="53" spans="1:15" ht="11.25">
      <c r="A53" s="42">
        <v>7</v>
      </c>
      <c r="B53" s="69">
        <f t="shared" si="20"/>
        <v>0.20766772808982645</v>
      </c>
      <c r="C53" s="70">
        <f t="shared" si="21"/>
        <v>0.05191693202245661</v>
      </c>
      <c r="D53" s="70">
        <f t="shared" si="22"/>
        <v>0.012460063685389586</v>
      </c>
      <c r="E53" s="44"/>
      <c r="F53" s="44"/>
      <c r="G53" s="65"/>
      <c r="I53" s="57">
        <f t="shared" si="23"/>
        <v>-0.34</v>
      </c>
      <c r="J53" s="52">
        <f t="shared" si="24"/>
        <v>0.32</v>
      </c>
      <c r="K53" s="52">
        <f t="shared" si="25"/>
        <v>0.98</v>
      </c>
      <c r="L53" s="52">
        <f t="shared" si="26"/>
        <v>-0.19000000000000003</v>
      </c>
      <c r="M53" s="89">
        <f t="shared" si="27"/>
        <v>0.02</v>
      </c>
      <c r="N53" s="89">
        <f t="shared" si="28"/>
        <v>0.23</v>
      </c>
      <c r="O53" s="65"/>
    </row>
    <row r="54" spans="1:15" ht="11.25">
      <c r="A54" s="42">
        <v>8</v>
      </c>
      <c r="B54" s="69">
        <f t="shared" si="20"/>
        <v>0.11871340484644312</v>
      </c>
      <c r="C54" s="70">
        <f t="shared" si="21"/>
        <v>0.02967835121161078</v>
      </c>
      <c r="D54" s="70">
        <f t="shared" si="22"/>
        <v>0.0071228042907865875</v>
      </c>
      <c r="E54" s="44"/>
      <c r="F54" s="44"/>
      <c r="G54" s="65"/>
      <c r="I54" s="57">
        <f t="shared" si="23"/>
        <v>-0.12</v>
      </c>
      <c r="J54" s="52">
        <f t="shared" si="24"/>
        <v>0</v>
      </c>
      <c r="K54" s="52">
        <f t="shared" si="25"/>
        <v>0.12</v>
      </c>
      <c r="L54" s="52">
        <f t="shared" si="26"/>
        <v>-0.24</v>
      </c>
      <c r="M54" s="89">
        <f t="shared" si="27"/>
        <v>0</v>
      </c>
      <c r="N54" s="89">
        <f t="shared" si="28"/>
        <v>0.24</v>
      </c>
      <c r="O54" s="65"/>
    </row>
    <row r="55" spans="1:15" ht="11.25">
      <c r="A55" s="42">
        <v>9</v>
      </c>
      <c r="B55" s="69">
        <f t="shared" si="20"/>
        <v>0.06703720394927364</v>
      </c>
      <c r="C55" s="70">
        <f t="shared" si="21"/>
        <v>0.01675930098731841</v>
      </c>
      <c r="D55" s="70">
        <f t="shared" si="22"/>
        <v>0.004022232236956418</v>
      </c>
      <c r="E55" s="44"/>
      <c r="F55" s="44"/>
      <c r="G55" s="65"/>
      <c r="I55" s="57">
        <f t="shared" si="23"/>
        <v>-0.08000000000000002</v>
      </c>
      <c r="J55" s="52">
        <f t="shared" si="24"/>
        <v>0.13</v>
      </c>
      <c r="K55" s="52">
        <f t="shared" si="25"/>
        <v>0.34</v>
      </c>
      <c r="L55" s="52">
        <f t="shared" si="26"/>
        <v>-0.22000000000000003</v>
      </c>
      <c r="M55" s="89">
        <f t="shared" si="27"/>
        <v>-0.01</v>
      </c>
      <c r="N55" s="89">
        <f t="shared" si="28"/>
        <v>0.2</v>
      </c>
      <c r="O55" s="65"/>
    </row>
    <row r="56" spans="1:15" ht="11.25">
      <c r="A56" s="42">
        <v>10</v>
      </c>
      <c r="B56" s="69">
        <f t="shared" si="20"/>
        <v>0.03739533292320034</v>
      </c>
      <c r="C56" s="70">
        <f t="shared" si="21"/>
        <v>0.009348833230800085</v>
      </c>
      <c r="D56" s="70">
        <f t="shared" si="22"/>
        <v>0.00224371997539202</v>
      </c>
      <c r="E56" s="44"/>
      <c r="F56" s="44"/>
      <c r="G56" s="65"/>
      <c r="I56" s="57">
        <f t="shared" si="23"/>
        <v>0</v>
      </c>
      <c r="J56" s="52">
        <f t="shared" si="24"/>
        <v>0</v>
      </c>
      <c r="K56" s="52">
        <f t="shared" si="25"/>
        <v>0</v>
      </c>
      <c r="L56" s="52">
        <f t="shared" si="26"/>
        <v>0</v>
      </c>
      <c r="M56" s="89">
        <f t="shared" si="27"/>
        <v>0</v>
      </c>
      <c r="N56" s="89">
        <f t="shared" si="28"/>
        <v>0</v>
      </c>
      <c r="O56" s="65"/>
    </row>
    <row r="57" spans="1:15" ht="11.25">
      <c r="A57" s="42">
        <v>11</v>
      </c>
      <c r="B57" s="69">
        <f t="shared" si="20"/>
        <v>0.020606503025911577</v>
      </c>
      <c r="C57" s="70">
        <f t="shared" si="21"/>
        <v>0.005151625756477894</v>
      </c>
      <c r="D57" s="70">
        <f t="shared" si="22"/>
        <v>0.0012363901815546946</v>
      </c>
      <c r="E57" s="44"/>
      <c r="F57" s="44"/>
      <c r="G57" s="65"/>
      <c r="I57" s="57">
        <f t="shared" si="23"/>
        <v>0.53</v>
      </c>
      <c r="J57" s="52">
        <f t="shared" si="24"/>
        <v>0.53</v>
      </c>
      <c r="K57" s="52">
        <f t="shared" si="25"/>
        <v>0.53</v>
      </c>
      <c r="L57" s="52">
        <f t="shared" si="26"/>
        <v>0</v>
      </c>
      <c r="M57" s="89">
        <f t="shared" si="27"/>
        <v>0</v>
      </c>
      <c r="N57" s="89">
        <f t="shared" si="28"/>
        <v>0</v>
      </c>
      <c r="O57" s="65"/>
    </row>
    <row r="58" spans="1:15" ht="11.25">
      <c r="A58" s="42">
        <v>12</v>
      </c>
      <c r="B58" s="69">
        <f t="shared" si="20"/>
        <v>0.011216996169766442</v>
      </c>
      <c r="C58" s="70">
        <f t="shared" si="21"/>
        <v>0.0028042490424416105</v>
      </c>
      <c r="D58" s="70">
        <f t="shared" si="22"/>
        <v>0.0006730197701859866</v>
      </c>
      <c r="E58" s="44"/>
      <c r="F58" s="44"/>
      <c r="G58" s="65"/>
      <c r="I58" s="57">
        <f aca="true" t="shared" si="29" ref="I58:I63">E37*10</f>
        <v>0</v>
      </c>
      <c r="J58" s="52">
        <f aca="true" t="shared" si="30" ref="J58:J63">B37*10</f>
        <v>0</v>
      </c>
      <c r="K58" s="52">
        <f aca="true" t="shared" si="31" ref="K58:K63">F37*10</f>
        <v>0</v>
      </c>
      <c r="L58" s="52">
        <f aca="true" t="shared" si="32" ref="L58:L63">J37*10</f>
        <v>0</v>
      </c>
      <c r="M58" s="89">
        <f aca="true" t="shared" si="33" ref="M58:M63">G37*10</f>
        <v>0</v>
      </c>
      <c r="N58" s="89">
        <f aca="true" t="shared" si="34" ref="N58:N63">K37*10</f>
        <v>0</v>
      </c>
      <c r="O58" s="65" t="s">
        <v>84</v>
      </c>
    </row>
    <row r="59" spans="1:15" ht="11.25">
      <c r="A59" s="42">
        <v>13</v>
      </c>
      <c r="B59" s="69">
        <f t="shared" si="20"/>
        <v>0.006031623535458944</v>
      </c>
      <c r="C59" s="70">
        <f t="shared" si="21"/>
        <v>0.001507905883864736</v>
      </c>
      <c r="D59" s="70">
        <f t="shared" si="22"/>
        <v>0.0003618974121275366</v>
      </c>
      <c r="E59" s="44"/>
      <c r="F59" s="44"/>
      <c r="G59" s="65"/>
      <c r="I59" s="57">
        <f t="shared" si="29"/>
        <v>0</v>
      </c>
      <c r="J59" s="52">
        <f t="shared" si="30"/>
        <v>0</v>
      </c>
      <c r="K59" s="52">
        <f t="shared" si="31"/>
        <v>0</v>
      </c>
      <c r="L59" s="52">
        <f t="shared" si="32"/>
        <v>0</v>
      </c>
      <c r="M59" s="89">
        <f t="shared" si="33"/>
        <v>0</v>
      </c>
      <c r="N59" s="89">
        <f t="shared" si="34"/>
        <v>0</v>
      </c>
      <c r="O59" s="65" t="s">
        <v>84</v>
      </c>
    </row>
    <row r="60" spans="1:15" ht="11.25">
      <c r="A60" s="42">
        <v>14</v>
      </c>
      <c r="B60" s="69">
        <f t="shared" si="20"/>
        <v>0.0032038875436137954</v>
      </c>
      <c r="C60" s="70">
        <f t="shared" si="21"/>
        <v>0.0008009718859034488</v>
      </c>
      <c r="D60" s="70">
        <f t="shared" si="22"/>
        <v>0.00019223325261682773</v>
      </c>
      <c r="E60" s="44"/>
      <c r="F60" s="44"/>
      <c r="G60" s="65"/>
      <c r="I60" s="57">
        <f t="shared" si="29"/>
        <v>0</v>
      </c>
      <c r="J60" s="52">
        <f t="shared" si="30"/>
        <v>0</v>
      </c>
      <c r="K60" s="52">
        <f t="shared" si="31"/>
        <v>0</v>
      </c>
      <c r="L60" s="52">
        <f t="shared" si="32"/>
        <v>0</v>
      </c>
      <c r="M60" s="89">
        <f t="shared" si="33"/>
        <v>0</v>
      </c>
      <c r="N60" s="89">
        <f t="shared" si="34"/>
        <v>0</v>
      </c>
      <c r="O60" s="65" t="s">
        <v>84</v>
      </c>
    </row>
    <row r="61" spans="1:15" ht="11.25">
      <c r="A61" s="42">
        <v>15</v>
      </c>
      <c r="B61" s="69">
        <f t="shared" si="20"/>
        <v>0.001681146969051629</v>
      </c>
      <c r="C61" s="70">
        <f t="shared" si="21"/>
        <v>0.00042028674226290725</v>
      </c>
      <c r="D61" s="70">
        <f t="shared" si="22"/>
        <v>0.00010086881814309774</v>
      </c>
      <c r="E61" s="44"/>
      <c r="F61" s="44"/>
      <c r="G61" s="65"/>
      <c r="I61" s="57">
        <f t="shared" si="29"/>
        <v>0</v>
      </c>
      <c r="J61" s="52">
        <f t="shared" si="30"/>
        <v>0</v>
      </c>
      <c r="K61" s="52">
        <f t="shared" si="31"/>
        <v>0</v>
      </c>
      <c r="L61" s="52">
        <f t="shared" si="32"/>
        <v>0</v>
      </c>
      <c r="M61" s="89">
        <f t="shared" si="33"/>
        <v>0</v>
      </c>
      <c r="N61" s="89">
        <f t="shared" si="34"/>
        <v>0</v>
      </c>
      <c r="O61" s="65" t="s">
        <v>84</v>
      </c>
    </row>
    <row r="62" spans="1:15" ht="11.25">
      <c r="A62" s="42">
        <v>16</v>
      </c>
      <c r="B62" s="69">
        <f t="shared" si="20"/>
        <v>0.000871403863554749</v>
      </c>
      <c r="C62" s="70">
        <f t="shared" si="21"/>
        <v>0.00021785096588868724</v>
      </c>
      <c r="D62" s="70">
        <f t="shared" si="22"/>
        <v>5.2284231813284933E-05</v>
      </c>
      <c r="E62" s="44"/>
      <c r="F62" s="44"/>
      <c r="G62" s="65"/>
      <c r="I62" s="57">
        <f t="shared" si="29"/>
        <v>0</v>
      </c>
      <c r="J62" s="52">
        <f t="shared" si="30"/>
        <v>0</v>
      </c>
      <c r="K62" s="52">
        <f t="shared" si="31"/>
        <v>0</v>
      </c>
      <c r="L62" s="52">
        <f t="shared" si="32"/>
        <v>0</v>
      </c>
      <c r="M62" s="89">
        <f t="shared" si="33"/>
        <v>0</v>
      </c>
      <c r="N62" s="89">
        <f t="shared" si="34"/>
        <v>0</v>
      </c>
      <c r="O62" s="65" t="s">
        <v>84</v>
      </c>
    </row>
    <row r="63" spans="1:26" ht="12" thickBot="1">
      <c r="A63" s="42">
        <v>17</v>
      </c>
      <c r="B63" s="71">
        <f t="shared" si="20"/>
        <v>0.00044618879680557424</v>
      </c>
      <c r="C63" s="72">
        <f t="shared" si="21"/>
        <v>0.00011154719920139356</v>
      </c>
      <c r="D63" s="72">
        <f t="shared" si="22"/>
        <v>2.677132780833445E-05</v>
      </c>
      <c r="E63" s="73"/>
      <c r="F63" s="73"/>
      <c r="G63" s="74"/>
      <c r="I63" s="58">
        <f t="shared" si="29"/>
        <v>0</v>
      </c>
      <c r="J63" s="59">
        <f t="shared" si="30"/>
        <v>0</v>
      </c>
      <c r="K63" s="59">
        <f t="shared" si="31"/>
        <v>0</v>
      </c>
      <c r="L63" s="59">
        <f t="shared" si="32"/>
        <v>0</v>
      </c>
      <c r="M63" s="94">
        <f t="shared" si="33"/>
        <v>0</v>
      </c>
      <c r="N63" s="94">
        <f t="shared" si="34"/>
        <v>0</v>
      </c>
      <c r="O63" s="74" t="s">
        <v>84</v>
      </c>
      <c r="W63" s="44"/>
      <c r="X63" s="44"/>
      <c r="Y63" s="44"/>
      <c r="Z63" s="44"/>
    </row>
    <row r="64" spans="23:26" ht="12" thickBot="1">
      <c r="W64" s="44"/>
      <c r="X64" s="44"/>
      <c r="Y64" s="44"/>
      <c r="Z64" s="44"/>
    </row>
    <row r="65" spans="1:26" ht="11.25">
      <c r="A65" s="139" t="s">
        <v>126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40"/>
      <c r="W65" s="41"/>
      <c r="X65" s="41"/>
      <c r="Y65" s="41"/>
      <c r="Z65" s="44"/>
    </row>
    <row r="66" spans="1:26" ht="11.25">
      <c r="A66" s="80"/>
      <c r="B66" s="81" t="s">
        <v>85</v>
      </c>
      <c r="C66" s="81" t="s">
        <v>86</v>
      </c>
      <c r="D66" s="81" t="s">
        <v>87</v>
      </c>
      <c r="E66" s="81" t="s">
        <v>88</v>
      </c>
      <c r="F66" s="81" t="s">
        <v>89</v>
      </c>
      <c r="G66" s="81" t="s">
        <v>94</v>
      </c>
      <c r="H66" s="81" t="s">
        <v>95</v>
      </c>
      <c r="I66" s="81" t="s">
        <v>96</v>
      </c>
      <c r="J66" s="81" t="s">
        <v>97</v>
      </c>
      <c r="K66" s="81" t="s">
        <v>98</v>
      </c>
      <c r="L66" s="81" t="s">
        <v>99</v>
      </c>
      <c r="M66" s="81" t="s">
        <v>100</v>
      </c>
      <c r="N66" s="81" t="s">
        <v>101</v>
      </c>
      <c r="O66" s="81" t="s">
        <v>102</v>
      </c>
      <c r="P66" s="81" t="s">
        <v>103</v>
      </c>
      <c r="Q66" s="81" t="s">
        <v>104</v>
      </c>
      <c r="R66" s="81" t="s">
        <v>105</v>
      </c>
      <c r="S66" s="81" t="s">
        <v>106</v>
      </c>
      <c r="T66" s="81" t="s">
        <v>107</v>
      </c>
      <c r="U66" s="81" t="s">
        <v>108</v>
      </c>
      <c r="V66" s="17" t="s">
        <v>109</v>
      </c>
      <c r="W66" s="44"/>
      <c r="X66" s="44"/>
      <c r="Y66" s="44"/>
      <c r="Z66" s="44"/>
    </row>
    <row r="67" spans="1:22" ht="11.25">
      <c r="A67" s="83">
        <v>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6"/>
    </row>
    <row r="68" spans="1:22" ht="11.25">
      <c r="A68" s="83">
        <v>2</v>
      </c>
      <c r="B68" s="16">
        <f>('Summary Data'!B6-('Summary Data'!B7*'Summary Data'!B$39-'Summary Data'!B24*'Summary Data'!B$40)*$A68/17)</f>
        <v>36.35649809496834</v>
      </c>
      <c r="C68" s="16">
        <f>('Summary Data'!C6-('Summary Data'!C7*'Summary Data'!C$39-'Summary Data'!C24*'Summary Data'!C$40)*$A68/17)</f>
        <v>4.781679505809117</v>
      </c>
      <c r="D68" s="16">
        <f>('Summary Data'!D6-('Summary Data'!D7*'Summary Data'!D$39-'Summary Data'!D24*'Summary Data'!D$40)*$A68/17)</f>
        <v>3.8810426007150105</v>
      </c>
      <c r="E68" s="16">
        <f>('Summary Data'!E6-('Summary Data'!E7*'Summary Data'!E$39-'Summary Data'!E24*'Summary Data'!E$40)*$A68/17)</f>
        <v>4.128121490872936</v>
      </c>
      <c r="F68" s="16">
        <f>('Summary Data'!F6-('Summary Data'!F7*'Summary Data'!F$39-'Summary Data'!F24*'Summary Data'!F$40)*$A68/17)</f>
        <v>3.8409268073919405</v>
      </c>
      <c r="G68" s="16">
        <f>('Summary Data'!G6-('Summary Data'!G7*'Summary Data'!G$39-'Summary Data'!G24*'Summary Data'!G$40)*$A68/17)</f>
        <v>3.6845731644989868</v>
      </c>
      <c r="H68" s="16">
        <f>('Summary Data'!H6-('Summary Data'!H7*'Summary Data'!H$39-'Summary Data'!H24*'Summary Data'!H$40)*$A68/17)</f>
        <v>3.9300800266866247</v>
      </c>
      <c r="I68" s="16">
        <f>('Summary Data'!I6-('Summary Data'!I7*'Summary Data'!I$39-'Summary Data'!I24*'Summary Data'!I$40)*$A68/17)</f>
        <v>3.123500754420017</v>
      </c>
      <c r="J68" s="16">
        <f>('Summary Data'!J6-('Summary Data'!J7*'Summary Data'!J$39-'Summary Data'!J24*'Summary Data'!J$40)*$A68/17)</f>
        <v>2.8303960133574106</v>
      </c>
      <c r="K68" s="16">
        <f>('Summary Data'!K6-('Summary Data'!K7*'Summary Data'!K$39-'Summary Data'!K24*'Summary Data'!K$40)*$A68/17)</f>
        <v>2.0080561350015844</v>
      </c>
      <c r="L68" s="16">
        <f>('Summary Data'!L6-('Summary Data'!L7*'Summary Data'!L$39-'Summary Data'!L24*'Summary Data'!L$40)*$A68/17)</f>
        <v>1.5584576913602342</v>
      </c>
      <c r="M68" s="16">
        <f>('Summary Data'!M6-('Summary Data'!M7*'Summary Data'!M$39-'Summary Data'!M24*'Summary Data'!M$40)*$A68/17)</f>
        <v>1.8394883750812259</v>
      </c>
      <c r="N68" s="16">
        <f>('Summary Data'!N6-('Summary Data'!N7*'Summary Data'!N$39-'Summary Data'!N24*'Summary Data'!N$40)*$A68/17)</f>
        <v>2.3133532696010306</v>
      </c>
      <c r="O68" s="16">
        <f>('Summary Data'!O6-('Summary Data'!O7*'Summary Data'!O$39-'Summary Data'!O24*'Summary Data'!O$40)*$A68/17)</f>
        <v>1.9489980068181256</v>
      </c>
      <c r="P68" s="16">
        <f>('Summary Data'!P6-('Summary Data'!P7*'Summary Data'!P$39-'Summary Data'!P24*'Summary Data'!P$40)*$A68/17)</f>
        <v>1.644055176666005</v>
      </c>
      <c r="Q68" s="16">
        <f>('Summary Data'!Q6-('Summary Data'!Q7*'Summary Data'!Q$39-'Summary Data'!Q24*'Summary Data'!Q$40)*$A68/17)</f>
        <v>1.6655269862483173</v>
      </c>
      <c r="R68" s="16">
        <f>('Summary Data'!R6-('Summary Data'!R7*'Summary Data'!R$39-'Summary Data'!R24*'Summary Data'!R$40)*$A68/17)</f>
        <v>3.325026083249494</v>
      </c>
      <c r="S68" s="16">
        <f>('Summary Data'!S6-('Summary Data'!S7*'Summary Data'!S$39-'Summary Data'!S24*'Summary Data'!S$40)*$A68/17)</f>
        <v>5.636359380831822</v>
      </c>
      <c r="T68" s="16">
        <f>('Summary Data'!T6-('Summary Data'!T7*'Summary Data'!T$39-'Summary Data'!T24*'Summary Data'!T$40)*$A68/17)</f>
        <v>5.9362594943685645</v>
      </c>
      <c r="U68" s="16">
        <f>('Summary Data'!U6-('Summary Data'!U7*'Summary Data'!U$39-'Summary Data'!U24*'Summary Data'!U$40)*$A68/17)</f>
        <v>35.12352313923734</v>
      </c>
      <c r="V68" s="82">
        <f>'Summary Data'!V6</f>
        <v>6.550126323815508</v>
      </c>
    </row>
    <row r="69" spans="1:22" ht="11.25">
      <c r="A69" s="83">
        <v>3</v>
      </c>
      <c r="B69" s="16">
        <f>('Summary Data'!B7-('Summary Data'!B8*'Summary Data'!B$39-'Summary Data'!B25*'Summary Data'!B$40)*$A69/17)</f>
        <v>18.97036769269761</v>
      </c>
      <c r="C69" s="16">
        <f>('Summary Data'!C7-('Summary Data'!C8*'Summary Data'!C$39-'Summary Data'!C25*'Summary Data'!C$40)*$A69/17)</f>
        <v>8.63751431574365</v>
      </c>
      <c r="D69" s="16">
        <f>('Summary Data'!D7-('Summary Data'!D8*'Summary Data'!D$39-'Summary Data'!D25*'Summary Data'!D$40)*$A69/17)</f>
        <v>10.39001981279774</v>
      </c>
      <c r="E69" s="16">
        <f>('Summary Data'!E7-('Summary Data'!E8*'Summary Data'!E$39-'Summary Data'!E25*'Summary Data'!E$40)*$A69/17)</f>
        <v>10.318532783139117</v>
      </c>
      <c r="F69" s="16">
        <f>('Summary Data'!F7-('Summary Data'!F8*'Summary Data'!F$39-'Summary Data'!F25*'Summary Data'!F$40)*$A69/17)</f>
        <v>9.375566309315113</v>
      </c>
      <c r="G69" s="16">
        <f>('Summary Data'!G7-('Summary Data'!G8*'Summary Data'!G$39-'Summary Data'!G25*'Summary Data'!G$40)*$A69/17)</f>
        <v>9.443008941716117</v>
      </c>
      <c r="H69" s="16">
        <f>('Summary Data'!H7-('Summary Data'!H8*'Summary Data'!H$39-'Summary Data'!H25*'Summary Data'!H$40)*$A69/17)</f>
        <v>9.325970176313502</v>
      </c>
      <c r="I69" s="16">
        <f>('Summary Data'!I7-('Summary Data'!I8*'Summary Data'!I$39-'Summary Data'!I25*'Summary Data'!I$40)*$A69/17)</f>
        <v>9.224530788240918</v>
      </c>
      <c r="J69" s="16">
        <f>('Summary Data'!J7-('Summary Data'!J8*'Summary Data'!J$39-'Summary Data'!J25*'Summary Data'!J$40)*$A69/17)</f>
        <v>9.120861538072166</v>
      </c>
      <c r="K69" s="16">
        <f>('Summary Data'!K7-('Summary Data'!K8*'Summary Data'!K$39-'Summary Data'!K25*'Summary Data'!K$40)*$A69/17)</f>
        <v>8.712313130608146</v>
      </c>
      <c r="L69" s="16">
        <f>('Summary Data'!L7-('Summary Data'!L8*'Summary Data'!L$39-'Summary Data'!L25*'Summary Data'!L$40)*$A69/17)</f>
        <v>9.323887272987555</v>
      </c>
      <c r="M69" s="16">
        <f>('Summary Data'!M7-('Summary Data'!M8*'Summary Data'!M$39-'Summary Data'!M25*'Summary Data'!M$40)*$A69/17)</f>
        <v>9.432500742842373</v>
      </c>
      <c r="N69" s="16">
        <f>('Summary Data'!N7-('Summary Data'!N8*'Summary Data'!N$39-'Summary Data'!N25*'Summary Data'!N$40)*$A69/17)</f>
        <v>9.44887953892933</v>
      </c>
      <c r="O69" s="16">
        <f>('Summary Data'!O7-('Summary Data'!O8*'Summary Data'!O$39-'Summary Data'!O25*'Summary Data'!O$40)*$A69/17)</f>
        <v>10.34942473124675</v>
      </c>
      <c r="P69" s="16">
        <f>('Summary Data'!P7-('Summary Data'!P8*'Summary Data'!P$39-'Summary Data'!P25*'Summary Data'!P$40)*$A69/17)</f>
        <v>10.14416422546907</v>
      </c>
      <c r="Q69" s="16">
        <f>('Summary Data'!Q7-('Summary Data'!Q8*'Summary Data'!Q$39-'Summary Data'!Q25*'Summary Data'!Q$40)*$A69/17)</f>
        <v>9.574176417140432</v>
      </c>
      <c r="R69" s="16">
        <f>('Summary Data'!R7-('Summary Data'!R8*'Summary Data'!R$39-'Summary Data'!R25*'Summary Data'!R$40)*$A69/17)</f>
        <v>9.141048343235605</v>
      </c>
      <c r="S69" s="16">
        <f>('Summary Data'!S7-('Summary Data'!S8*'Summary Data'!S$39-'Summary Data'!S25*'Summary Data'!S$40)*$A69/17)</f>
        <v>9.258241899339277</v>
      </c>
      <c r="T69" s="16">
        <f>('Summary Data'!T7-('Summary Data'!T8*'Summary Data'!T$39-'Summary Data'!T25*'Summary Data'!T$40)*$A69/17)</f>
        <v>6.875852627098179</v>
      </c>
      <c r="U69" s="16">
        <f>('Summary Data'!U7-('Summary Data'!U8*'Summary Data'!U$39-'Summary Data'!U25*'Summary Data'!U$40)*$A69/17)</f>
        <v>-1.3733962985153765</v>
      </c>
      <c r="V69" s="82">
        <f>'Summary Data'!V7</f>
        <v>9.313048296604991</v>
      </c>
    </row>
    <row r="70" spans="1:22" ht="11.25">
      <c r="A70" s="83">
        <v>4</v>
      </c>
      <c r="B70" s="16">
        <f>('Summary Data'!B8-('Summary Data'!B9*'Summary Data'!B$39-'Summary Data'!B26*'Summary Data'!B$40)*$A70/17)</f>
        <v>0.726111034836255</v>
      </c>
      <c r="C70" s="16">
        <f>('Summary Data'!C8-('Summary Data'!C9*'Summary Data'!C$39-'Summary Data'!C26*'Summary Data'!C$40)*$A70/17)</f>
        <v>0.15050331679810242</v>
      </c>
      <c r="D70" s="16">
        <f>('Summary Data'!D8-('Summary Data'!D9*'Summary Data'!D$39-'Summary Data'!D26*'Summary Data'!D$40)*$A70/17)</f>
        <v>0.12727904161228196</v>
      </c>
      <c r="E70" s="16">
        <f>('Summary Data'!E8-('Summary Data'!E9*'Summary Data'!E$39-'Summary Data'!E26*'Summary Data'!E$40)*$A70/17)</f>
        <v>-0.07181949219131792</v>
      </c>
      <c r="F70" s="16">
        <f>('Summary Data'!F8-('Summary Data'!F9*'Summary Data'!F$39-'Summary Data'!F26*'Summary Data'!F$40)*$A70/17)</f>
        <v>-0.42335440796194224</v>
      </c>
      <c r="G70" s="16">
        <f>('Summary Data'!G8-('Summary Data'!G9*'Summary Data'!G$39-'Summary Data'!G26*'Summary Data'!G$40)*$A70/17)</f>
        <v>0.07609270068886445</v>
      </c>
      <c r="H70" s="16">
        <f>('Summary Data'!H8-('Summary Data'!H9*'Summary Data'!H$39-'Summary Data'!H26*'Summary Data'!H$40)*$A70/17)</f>
        <v>0.03359064507197926</v>
      </c>
      <c r="I70" s="16">
        <f>('Summary Data'!I8-('Summary Data'!I9*'Summary Data'!I$39-'Summary Data'!I26*'Summary Data'!I$40)*$A70/17)</f>
        <v>-0.0400967817862907</v>
      </c>
      <c r="J70" s="16">
        <f>('Summary Data'!J8-('Summary Data'!J9*'Summary Data'!J$39-'Summary Data'!J26*'Summary Data'!J$40)*$A70/17)</f>
        <v>-0.07170549015074759</v>
      </c>
      <c r="K70" s="16">
        <f>('Summary Data'!K8-('Summary Data'!K9*'Summary Data'!K$39-'Summary Data'!K26*'Summary Data'!K$40)*$A70/17)</f>
        <v>0.16290884083424118</v>
      </c>
      <c r="L70" s="16">
        <f>('Summary Data'!L8-('Summary Data'!L9*'Summary Data'!L$39-'Summary Data'!L26*'Summary Data'!L$40)*$A70/17)</f>
        <v>0.004709237521198697</v>
      </c>
      <c r="M70" s="16">
        <f>('Summary Data'!M8-('Summary Data'!M9*'Summary Data'!M$39-'Summary Data'!M26*'Summary Data'!M$40)*$A70/17)</f>
        <v>-0.041406418779610384</v>
      </c>
      <c r="N70" s="16">
        <f>('Summary Data'!N8-('Summary Data'!N9*'Summary Data'!N$39-'Summary Data'!N26*'Summary Data'!N$40)*$A70/17)</f>
        <v>-0.19296907109544198</v>
      </c>
      <c r="O70" s="16">
        <f>('Summary Data'!O8-('Summary Data'!O9*'Summary Data'!O$39-'Summary Data'!O26*'Summary Data'!O$40)*$A70/17)</f>
        <v>0.10104456473320089</v>
      </c>
      <c r="P70" s="16">
        <f>('Summary Data'!P8-('Summary Data'!P9*'Summary Data'!P$39-'Summary Data'!P26*'Summary Data'!P$40)*$A70/17)</f>
        <v>0.03396889570053828</v>
      </c>
      <c r="Q70" s="16">
        <f>('Summary Data'!Q8-('Summary Data'!Q9*'Summary Data'!Q$39-'Summary Data'!Q26*'Summary Data'!Q$40)*$A70/17)</f>
        <v>0.3021098400637863</v>
      </c>
      <c r="R70" s="16">
        <f>('Summary Data'!R8-('Summary Data'!R9*'Summary Data'!R$39-'Summary Data'!R26*'Summary Data'!R$40)*$A70/17)</f>
        <v>-0.05689275686834261</v>
      </c>
      <c r="S70" s="16">
        <f>('Summary Data'!S8-('Summary Data'!S9*'Summary Data'!S$39-'Summary Data'!S26*'Summary Data'!S$40)*$A70/17)</f>
        <v>-0.17771276816759035</v>
      </c>
      <c r="T70" s="16">
        <f>('Summary Data'!T8-('Summary Data'!T9*'Summary Data'!T$39-'Summary Data'!T26*'Summary Data'!T$40)*$A70/17)</f>
        <v>-0.5033499562550606</v>
      </c>
      <c r="U70" s="16">
        <f>('Summary Data'!U8-('Summary Data'!U9*'Summary Data'!U$39-'Summary Data'!U26*'Summary Data'!U$40)*$A70/17)</f>
        <v>0.5645294481575169</v>
      </c>
      <c r="V70" s="82">
        <f>'Summary Data'!V8</f>
        <v>0.04412496722524336</v>
      </c>
    </row>
    <row r="71" spans="1:22" ht="11.25">
      <c r="A71" s="83">
        <v>5</v>
      </c>
      <c r="B71" s="16">
        <f>('Summary Data'!B9-('Summary Data'!B10*'Summary Data'!B$39-'Summary Data'!B27*'Summary Data'!B$40)*$A71/17)</f>
        <v>-1.6775247589266038</v>
      </c>
      <c r="C71" s="16">
        <f>('Summary Data'!C9-('Summary Data'!C10*'Summary Data'!C$39-'Summary Data'!C27*'Summary Data'!C$40)*$A71/17)</f>
        <v>0.9659725853394838</v>
      </c>
      <c r="D71" s="16">
        <f>('Summary Data'!D9-('Summary Data'!D10*'Summary Data'!D$39-'Summary Data'!D27*'Summary Data'!D$40)*$A71/17)</f>
        <v>0.5370756992974104</v>
      </c>
      <c r="E71" s="16">
        <f>('Summary Data'!E9-('Summary Data'!E10*'Summary Data'!E$39-'Summary Data'!E27*'Summary Data'!E$40)*$A71/17)</f>
        <v>0.5770683807930319</v>
      </c>
      <c r="F71" s="16">
        <f>('Summary Data'!F9-('Summary Data'!F10*'Summary Data'!F$39-'Summary Data'!F27*'Summary Data'!F$40)*$A71/17)</f>
        <v>0.7572535242043049</v>
      </c>
      <c r="G71" s="16">
        <f>('Summary Data'!G9-('Summary Data'!G10*'Summary Data'!G$39-'Summary Data'!G27*'Summary Data'!G$40)*$A71/17)</f>
        <v>0.6670796851653922</v>
      </c>
      <c r="H71" s="16">
        <f>('Summary Data'!H9-('Summary Data'!H10*'Summary Data'!H$39-'Summary Data'!H27*'Summary Data'!H$40)*$A71/17)</f>
        <v>0.8716328470136866</v>
      </c>
      <c r="I71" s="16">
        <f>('Summary Data'!I9-('Summary Data'!I10*'Summary Data'!I$39-'Summary Data'!I27*'Summary Data'!I$40)*$A71/17)</f>
        <v>0.8555660249604907</v>
      </c>
      <c r="J71" s="16">
        <f>('Summary Data'!J9-('Summary Data'!J10*'Summary Data'!J$39-'Summary Data'!J27*'Summary Data'!J$40)*$A71/17)</f>
        <v>0.9287353523149545</v>
      </c>
      <c r="K71" s="16">
        <f>('Summary Data'!K9-('Summary Data'!K10*'Summary Data'!K$39-'Summary Data'!K27*'Summary Data'!K$40)*$A71/17)</f>
        <v>0.8337088700573465</v>
      </c>
      <c r="L71" s="16">
        <f>('Summary Data'!L9-('Summary Data'!L10*'Summary Data'!L$39-'Summary Data'!L27*'Summary Data'!L$40)*$A71/17)</f>
        <v>0.5432915098099342</v>
      </c>
      <c r="M71" s="16">
        <f>('Summary Data'!M9-('Summary Data'!M10*'Summary Data'!M$39-'Summary Data'!M27*'Summary Data'!M$40)*$A71/17)</f>
        <v>0.5348996955950602</v>
      </c>
      <c r="N71" s="16">
        <f>('Summary Data'!N9-('Summary Data'!N10*'Summary Data'!N$39-'Summary Data'!N27*'Summary Data'!N$40)*$A71/17)</f>
        <v>0.7962904590914219</v>
      </c>
      <c r="O71" s="16">
        <f>('Summary Data'!O9-('Summary Data'!O10*'Summary Data'!O$39-'Summary Data'!O27*'Summary Data'!O$40)*$A71/17)</f>
        <v>0.9401227691479036</v>
      </c>
      <c r="P71" s="16">
        <f>('Summary Data'!P9-('Summary Data'!P10*'Summary Data'!P$39-'Summary Data'!P27*'Summary Data'!P$40)*$A71/17)</f>
        <v>0.8461720816047562</v>
      </c>
      <c r="Q71" s="16">
        <f>('Summary Data'!Q9-('Summary Data'!Q10*'Summary Data'!Q$39-'Summary Data'!Q27*'Summary Data'!Q$40)*$A71/17)</f>
        <v>1.055382277753374</v>
      </c>
      <c r="R71" s="16">
        <f>('Summary Data'!R9-('Summary Data'!R10*'Summary Data'!R$39-'Summary Data'!R27*'Summary Data'!R$40)*$A71/17)</f>
        <v>0.7525992140321404</v>
      </c>
      <c r="S71" s="16">
        <f>('Summary Data'!S9-('Summary Data'!S10*'Summary Data'!S$39-'Summary Data'!S27*'Summary Data'!S$40)*$A71/17)</f>
        <v>0.6125796828526846</v>
      </c>
      <c r="T71" s="16">
        <f>('Summary Data'!T9-('Summary Data'!T10*'Summary Data'!T$39-'Summary Data'!T27*'Summary Data'!T$40)*$A71/17)</f>
        <v>1.4094616448299322</v>
      </c>
      <c r="U71" s="16">
        <f>('Summary Data'!U9-('Summary Data'!U10*'Summary Data'!U$39-'Summary Data'!U27*'Summary Data'!U$40)*$A71/17)</f>
        <v>0.08347291943870111</v>
      </c>
      <c r="V71" s="82">
        <f>'Summary Data'!V9</f>
        <v>0.5944471173403262</v>
      </c>
    </row>
    <row r="72" spans="1:22" ht="11.25">
      <c r="A72" s="83">
        <v>6</v>
      </c>
      <c r="B72" s="16">
        <f>('Summary Data'!B10-('Summary Data'!B11*'Summary Data'!B$39-'Summary Data'!B28*'Summary Data'!B$40)*$A72/17)</f>
        <v>0.1525318466424202</v>
      </c>
      <c r="C72" s="16">
        <f>('Summary Data'!C10-('Summary Data'!C11*'Summary Data'!C$39-'Summary Data'!C28*'Summary Data'!C$40)*$A72/17)</f>
        <v>-0.09587342228015748</v>
      </c>
      <c r="D72" s="16">
        <f>('Summary Data'!D10-('Summary Data'!D11*'Summary Data'!D$39-'Summary Data'!D28*'Summary Data'!D$40)*$A72/17)</f>
        <v>-0.01425412144769124</v>
      </c>
      <c r="E72" s="16">
        <f>('Summary Data'!E10-('Summary Data'!E11*'Summary Data'!E$39-'Summary Data'!E28*'Summary Data'!E$40)*$A72/17)</f>
        <v>0.07268525955162244</v>
      </c>
      <c r="F72" s="16">
        <f>('Summary Data'!F10-('Summary Data'!F11*'Summary Data'!F$39-'Summary Data'!F28*'Summary Data'!F$40)*$A72/17)</f>
        <v>0.21774755504635962</v>
      </c>
      <c r="G72" s="16">
        <f>('Summary Data'!G10-('Summary Data'!G11*'Summary Data'!G$39-'Summary Data'!G28*'Summary Data'!G$40)*$A72/17)</f>
        <v>-0.017981056347834604</v>
      </c>
      <c r="H72" s="16">
        <f>('Summary Data'!H10-('Summary Data'!H11*'Summary Data'!H$39-'Summary Data'!H28*'Summary Data'!H$40)*$A72/17)</f>
        <v>-0.038080218439858704</v>
      </c>
      <c r="I72" s="16">
        <f>('Summary Data'!I10-('Summary Data'!I11*'Summary Data'!I$39-'Summary Data'!I28*'Summary Data'!I$40)*$A72/17)</f>
        <v>0.017965645015795825</v>
      </c>
      <c r="J72" s="16">
        <f>('Summary Data'!J10-('Summary Data'!J11*'Summary Data'!J$39-'Summary Data'!J28*'Summary Data'!J$40)*$A72/17)</f>
        <v>-0.044154831519416654</v>
      </c>
      <c r="K72" s="16">
        <f>('Summary Data'!K10-('Summary Data'!K11*'Summary Data'!K$39-'Summary Data'!K28*'Summary Data'!K$40)*$A72/17)</f>
        <v>-0.057581976724995106</v>
      </c>
      <c r="L72" s="16">
        <f>('Summary Data'!L10-('Summary Data'!L11*'Summary Data'!L$39-'Summary Data'!L28*'Summary Data'!L$40)*$A72/17)</f>
        <v>0.014012612494873775</v>
      </c>
      <c r="M72" s="16">
        <f>('Summary Data'!M10-('Summary Data'!M11*'Summary Data'!M$39-'Summary Data'!M28*'Summary Data'!M$40)*$A72/17)</f>
        <v>-0.03458267049949254</v>
      </c>
      <c r="N72" s="16">
        <f>('Summary Data'!N10-('Summary Data'!N11*'Summary Data'!N$39-'Summary Data'!N28*'Summary Data'!N$40)*$A72/17)</f>
        <v>-0.003999987068083299</v>
      </c>
      <c r="O72" s="16">
        <f>('Summary Data'!O10-('Summary Data'!O11*'Summary Data'!O$39-'Summary Data'!O28*'Summary Data'!O$40)*$A72/17)</f>
        <v>0.05282735652472573</v>
      </c>
      <c r="P72" s="16">
        <f>('Summary Data'!P10-('Summary Data'!P11*'Summary Data'!P$39-'Summary Data'!P28*'Summary Data'!P$40)*$A72/17)</f>
        <v>-0.035608661693258284</v>
      </c>
      <c r="Q72" s="16">
        <f>('Summary Data'!Q10-('Summary Data'!Q11*'Summary Data'!Q$39-'Summary Data'!Q28*'Summary Data'!Q$40)*$A72/17)</f>
        <v>0.05495427050930375</v>
      </c>
      <c r="R72" s="16">
        <f>('Summary Data'!R10-('Summary Data'!R11*'Summary Data'!R$39-'Summary Data'!R28*'Summary Data'!R$40)*$A72/17)</f>
        <v>-9.350093239052226E-05</v>
      </c>
      <c r="S72" s="16">
        <f>('Summary Data'!S10-('Summary Data'!S11*'Summary Data'!S$39-'Summary Data'!S28*'Summary Data'!S$40)*$A72/17)</f>
        <v>-0.06322046464560861</v>
      </c>
      <c r="T72" s="16">
        <f>('Summary Data'!T10-('Summary Data'!T11*'Summary Data'!T$39-'Summary Data'!T28*'Summary Data'!T$40)*$A72/17)</f>
        <v>0.061734629660747664</v>
      </c>
      <c r="U72" s="16">
        <f>('Summary Data'!U10-('Summary Data'!U11*'Summary Data'!U$39-'Summary Data'!U28*'Summary Data'!U$40)*$A72/17)</f>
        <v>0.011477973457341903</v>
      </c>
      <c r="V72" s="82">
        <f>'Summary Data'!V10</f>
        <v>0.03175536794583989</v>
      </c>
    </row>
    <row r="73" spans="1:22" ht="11.25">
      <c r="A73" s="83">
        <v>7</v>
      </c>
      <c r="B73" s="16">
        <f>('Summary Data'!B11-('Summary Data'!B12*'Summary Data'!B$39-'Summary Data'!B29*'Summary Data'!B$40)*$A73/17)</f>
        <v>1.4031541211057224</v>
      </c>
      <c r="C73" s="16">
        <f>('Summary Data'!C11-('Summary Data'!C12*'Summary Data'!C$39-'Summary Data'!C29*'Summary Data'!C$40)*$A73/17)</f>
        <v>0.86107305516112</v>
      </c>
      <c r="D73" s="16">
        <f>('Summary Data'!D11-('Summary Data'!D12*'Summary Data'!D$39-'Summary Data'!D29*'Summary Data'!D$40)*$A73/17)</f>
        <v>0.8986891368968172</v>
      </c>
      <c r="E73" s="16">
        <f>('Summary Data'!E11-('Summary Data'!E12*'Summary Data'!E$39-'Summary Data'!E29*'Summary Data'!E$40)*$A73/17)</f>
        <v>0.9240792098935372</v>
      </c>
      <c r="F73" s="16">
        <f>('Summary Data'!F11-('Summary Data'!F12*'Summary Data'!F$39-'Summary Data'!F29*'Summary Data'!F$40)*$A73/17)</f>
        <v>0.9587548611690446</v>
      </c>
      <c r="G73" s="16">
        <f>('Summary Data'!G11-('Summary Data'!G12*'Summary Data'!G$39-'Summary Data'!G29*'Summary Data'!G$40)*$A73/17)</f>
        <v>0.7721187069354226</v>
      </c>
      <c r="H73" s="16">
        <f>('Summary Data'!H11-('Summary Data'!H12*'Summary Data'!H$39-'Summary Data'!H29*'Summary Data'!H$40)*$A73/17)</f>
        <v>0.8916860079961063</v>
      </c>
      <c r="I73" s="16">
        <f>('Summary Data'!I11-('Summary Data'!I12*'Summary Data'!I$39-'Summary Data'!I29*'Summary Data'!I$40)*$A73/17)</f>
        <v>0.8664766195693236</v>
      </c>
      <c r="J73" s="16">
        <f>('Summary Data'!J11-('Summary Data'!J12*'Summary Data'!J$39-'Summary Data'!J29*'Summary Data'!J$40)*$A73/17)</f>
        <v>0.7948558759119496</v>
      </c>
      <c r="K73" s="16">
        <f>('Summary Data'!K11-('Summary Data'!K12*'Summary Data'!K$39-'Summary Data'!K29*'Summary Data'!K$40)*$A73/17)</f>
        <v>0.7804709780020055</v>
      </c>
      <c r="L73" s="16">
        <f>('Summary Data'!L11-('Summary Data'!L12*'Summary Data'!L$39-'Summary Data'!L29*'Summary Data'!L$40)*$A73/17)</f>
        <v>0.8807236565775219</v>
      </c>
      <c r="M73" s="16">
        <f>('Summary Data'!M11-('Summary Data'!M12*'Summary Data'!M$39-'Summary Data'!M29*'Summary Data'!M$40)*$A73/17)</f>
        <v>0.857935473167221</v>
      </c>
      <c r="N73" s="16">
        <f>('Summary Data'!N11-('Summary Data'!N12*'Summary Data'!N$39-'Summary Data'!N29*'Summary Data'!N$40)*$A73/17)</f>
        <v>0.8182880151117371</v>
      </c>
      <c r="O73" s="16">
        <f>('Summary Data'!O11-('Summary Data'!O12*'Summary Data'!O$39-'Summary Data'!O29*'Summary Data'!O$40)*$A73/17)</f>
        <v>0.8476563039671816</v>
      </c>
      <c r="P73" s="16">
        <f>('Summary Data'!P11-('Summary Data'!P12*'Summary Data'!P$39-'Summary Data'!P29*'Summary Data'!P$40)*$A73/17)</f>
        <v>0.7611420408048696</v>
      </c>
      <c r="Q73" s="16">
        <f>('Summary Data'!Q11-('Summary Data'!Q12*'Summary Data'!Q$39-'Summary Data'!Q29*'Summary Data'!Q$40)*$A73/17)</f>
        <v>0.8319793867043167</v>
      </c>
      <c r="R73" s="16">
        <f>('Summary Data'!R11-('Summary Data'!R12*'Summary Data'!R$39-'Summary Data'!R29*'Summary Data'!R$40)*$A73/17)</f>
        <v>0.8161148554530715</v>
      </c>
      <c r="S73" s="16">
        <f>('Summary Data'!S11-('Summary Data'!S12*'Summary Data'!S$39-'Summary Data'!S29*'Summary Data'!S$40)*$A73/17)</f>
        <v>0.8373419819777962</v>
      </c>
      <c r="T73" s="16">
        <f>('Summary Data'!T11-('Summary Data'!T12*'Summary Data'!T$39-'Summary Data'!T29*'Summary Data'!T$40)*$A73/17)</f>
        <v>0.911695233877932</v>
      </c>
      <c r="U73" s="16">
        <f>('Summary Data'!U11-('Summary Data'!U12*'Summary Data'!U$39-'Summary Data'!U29*'Summary Data'!U$40)*$A73/17)</f>
        <v>0.4171200736951034</v>
      </c>
      <c r="V73" s="82">
        <f>'Summary Data'!V11</f>
        <v>0.8419374596419161</v>
      </c>
    </row>
    <row r="74" spans="1:22" ht="11.25">
      <c r="A74" s="83">
        <v>8</v>
      </c>
      <c r="B74" s="16">
        <f>('Summary Data'!B12-('Summary Data'!B13*'Summary Data'!B$39-'Summary Data'!B30*'Summary Data'!B$40)*$A74/17)</f>
        <v>0.043449078930046126</v>
      </c>
      <c r="C74" s="16">
        <f>('Summary Data'!C12-('Summary Data'!C13*'Summary Data'!C$39-'Summary Data'!C30*'Summary Data'!C$40)*$A74/17)</f>
        <v>-0.036641191414054225</v>
      </c>
      <c r="D74" s="16">
        <f>('Summary Data'!D12-('Summary Data'!D13*'Summary Data'!D$39-'Summary Data'!D30*'Summary Data'!D$40)*$A74/17)</f>
        <v>-0.038297689415137226</v>
      </c>
      <c r="E74" s="16">
        <f>('Summary Data'!E12-('Summary Data'!E13*'Summary Data'!E$39-'Summary Data'!E30*'Summary Data'!E$40)*$A74/17)</f>
        <v>-0.053431998918972934</v>
      </c>
      <c r="F74" s="16">
        <f>('Summary Data'!F12-('Summary Data'!F13*'Summary Data'!F$39-'Summary Data'!F30*'Summary Data'!F$40)*$A74/17)</f>
        <v>-0.042311070692632194</v>
      </c>
      <c r="G74" s="16">
        <f>('Summary Data'!G12-('Summary Data'!G13*'Summary Data'!G$39-'Summary Data'!G30*'Summary Data'!G$40)*$A74/17)</f>
        <v>-0.023145169411258125</v>
      </c>
      <c r="H74" s="16">
        <f>('Summary Data'!H12-('Summary Data'!H13*'Summary Data'!H$39-'Summary Data'!H30*'Summary Data'!H$40)*$A74/17)</f>
        <v>-0.0116966119689998</v>
      </c>
      <c r="I74" s="16">
        <f>('Summary Data'!I12-('Summary Data'!I13*'Summary Data'!I$39-'Summary Data'!I30*'Summary Data'!I$40)*$A74/17)</f>
        <v>-0.03721930442297024</v>
      </c>
      <c r="J74" s="16">
        <f>('Summary Data'!J12-('Summary Data'!J13*'Summary Data'!J$39-'Summary Data'!J30*'Summary Data'!J$40)*$A74/17)</f>
        <v>-0.004943279430184248</v>
      </c>
      <c r="K74" s="16">
        <f>('Summary Data'!K12-('Summary Data'!K13*'Summary Data'!K$39-'Summary Data'!K30*'Summary Data'!K$40)*$A74/17)</f>
        <v>-0.0305056820818645</v>
      </c>
      <c r="L74" s="16">
        <f>('Summary Data'!L12-('Summary Data'!L13*'Summary Data'!L$39-'Summary Data'!L30*'Summary Data'!L$40)*$A74/17)</f>
        <v>-0.02675719910898988</v>
      </c>
      <c r="M74" s="16">
        <f>('Summary Data'!M12-('Summary Data'!M13*'Summary Data'!M$39-'Summary Data'!M30*'Summary Data'!M$40)*$A74/17)</f>
        <v>-0.01981589767483765</v>
      </c>
      <c r="N74" s="16">
        <f>('Summary Data'!N12-('Summary Data'!N13*'Summary Data'!N$39-'Summary Data'!N30*'Summary Data'!N$40)*$A74/17)</f>
        <v>0.005560109259761557</v>
      </c>
      <c r="O74" s="16">
        <f>('Summary Data'!O12-('Summary Data'!O13*'Summary Data'!O$39-'Summary Data'!O30*'Summary Data'!O$40)*$A74/17)</f>
        <v>-0.010325539609614092</v>
      </c>
      <c r="P74" s="16">
        <f>('Summary Data'!P12-('Summary Data'!P13*'Summary Data'!P$39-'Summary Data'!P30*'Summary Data'!P$40)*$A74/17)</f>
        <v>0.011251396352123267</v>
      </c>
      <c r="Q74" s="16">
        <f>('Summary Data'!Q12-('Summary Data'!Q13*'Summary Data'!Q$39-'Summary Data'!Q30*'Summary Data'!Q$40)*$A74/17)</f>
        <v>-0.0485809615398663</v>
      </c>
      <c r="R74" s="16">
        <f>('Summary Data'!R12-('Summary Data'!R13*'Summary Data'!R$39-'Summary Data'!R30*'Summary Data'!R$40)*$A74/17)</f>
        <v>0.006105653863262318</v>
      </c>
      <c r="S74" s="16">
        <f>('Summary Data'!S12-('Summary Data'!S13*'Summary Data'!S$39-'Summary Data'!S30*'Summary Data'!S$40)*$A74/17)</f>
        <v>0.007939587952303293</v>
      </c>
      <c r="T74" s="16">
        <f>('Summary Data'!T12-('Summary Data'!T13*'Summary Data'!T$39-'Summary Data'!T30*'Summary Data'!T$40)*$A74/17)</f>
        <v>-0.07402377746041292</v>
      </c>
      <c r="U74" s="16">
        <f>('Summary Data'!U12-('Summary Data'!U13*'Summary Data'!U$39-'Summary Data'!U30*'Summary Data'!U$40)*$A74/17)</f>
        <v>-0.017574772327420628</v>
      </c>
      <c r="V74" s="82">
        <f>'Summary Data'!V12</f>
        <v>-0.010209380738816309</v>
      </c>
    </row>
    <row r="75" spans="1:22" ht="11.25">
      <c r="A75" s="83">
        <v>9</v>
      </c>
      <c r="B75" s="16">
        <f>('Summary Data'!B13-('Summary Data'!B14*'Summary Data'!B$39-'Summary Data'!B31*'Summary Data'!B$40)*$A75/17)</f>
        <v>0.14722723307147542</v>
      </c>
      <c r="C75" s="16">
        <f>('Summary Data'!C13-('Summary Data'!C14*'Summary Data'!C$39-'Summary Data'!C31*'Summary Data'!C$40)*$A75/17)</f>
        <v>0.27227283913725286</v>
      </c>
      <c r="D75" s="16">
        <f>('Summary Data'!D13-('Summary Data'!D14*'Summary Data'!D$39-'Summary Data'!D31*'Summary Data'!D$40)*$A75/17)</f>
        <v>0.29121909408592983</v>
      </c>
      <c r="E75" s="16">
        <f>('Summary Data'!E13-('Summary Data'!E14*'Summary Data'!E$39-'Summary Data'!E31*'Summary Data'!E$40)*$A75/17)</f>
        <v>0.2700938915963724</v>
      </c>
      <c r="F75" s="16">
        <f>('Summary Data'!F13-('Summary Data'!F14*'Summary Data'!F$39-'Summary Data'!F31*'Summary Data'!F$40)*$A75/17)</f>
        <v>0.2950275635456727</v>
      </c>
      <c r="G75" s="16">
        <f>('Summary Data'!G13-('Summary Data'!G14*'Summary Data'!G$39-'Summary Data'!G31*'Summary Data'!G$40)*$A75/17)</f>
        <v>0.2774003519966314</v>
      </c>
      <c r="H75" s="16">
        <f>('Summary Data'!H13-('Summary Data'!H14*'Summary Data'!H$39-'Summary Data'!H31*'Summary Data'!H$40)*$A75/17)</f>
        <v>0.30744800602579336</v>
      </c>
      <c r="I75" s="16">
        <f>('Summary Data'!I13-('Summary Data'!I14*'Summary Data'!I$39-'Summary Data'!I31*'Summary Data'!I$40)*$A75/17)</f>
        <v>0.30439905696132963</v>
      </c>
      <c r="J75" s="16">
        <f>('Summary Data'!J13-('Summary Data'!J14*'Summary Data'!J$39-'Summary Data'!J31*'Summary Data'!J$40)*$A75/17)</f>
        <v>0.31073561550418255</v>
      </c>
      <c r="K75" s="16">
        <f>('Summary Data'!K13-('Summary Data'!K14*'Summary Data'!K$39-'Summary Data'!K31*'Summary Data'!K$40)*$A75/17)</f>
        <v>0.30146803262350386</v>
      </c>
      <c r="L75" s="16">
        <f>('Summary Data'!L13-('Summary Data'!L14*'Summary Data'!L$39-'Summary Data'!L31*'Summary Data'!L$40)*$A75/17)</f>
        <v>0.2892844469374375</v>
      </c>
      <c r="M75" s="16">
        <f>('Summary Data'!M13-('Summary Data'!M14*'Summary Data'!M$39-'Summary Data'!M31*'Summary Data'!M$40)*$A75/17)</f>
        <v>0.2943859155274048</v>
      </c>
      <c r="N75" s="16">
        <f>('Summary Data'!N13-('Summary Data'!N14*'Summary Data'!N$39-'Summary Data'!N31*'Summary Data'!N$40)*$A75/17)</f>
        <v>0.34180350050063124</v>
      </c>
      <c r="O75" s="16">
        <f>('Summary Data'!O13-('Summary Data'!O14*'Summary Data'!O$39-'Summary Data'!O31*'Summary Data'!O$40)*$A75/17)</f>
        <v>0.3741547342284752</v>
      </c>
      <c r="P75" s="16">
        <f>('Summary Data'!P13-('Summary Data'!P14*'Summary Data'!P$39-'Summary Data'!P31*'Summary Data'!P$40)*$A75/17)</f>
        <v>0.3231679752593063</v>
      </c>
      <c r="Q75" s="16">
        <f>('Summary Data'!Q13-('Summary Data'!Q14*'Summary Data'!Q$39-'Summary Data'!Q31*'Summary Data'!Q$40)*$A75/17)</f>
        <v>0.3764151296056706</v>
      </c>
      <c r="R75" s="16">
        <f>('Summary Data'!R13-('Summary Data'!R14*'Summary Data'!R$39-'Summary Data'!R31*'Summary Data'!R$40)*$A75/17)</f>
        <v>0.3509772859146695</v>
      </c>
      <c r="S75" s="16">
        <f>('Summary Data'!S13-('Summary Data'!S14*'Summary Data'!S$39-'Summary Data'!S31*'Summary Data'!S$40)*$A75/17)</f>
        <v>0.34976166679898213</v>
      </c>
      <c r="T75" s="16">
        <f>('Summary Data'!T13-('Summary Data'!T14*'Summary Data'!T$39-'Summary Data'!T31*'Summary Data'!T$40)*$A75/17)</f>
        <v>0.20970836376880592</v>
      </c>
      <c r="U75" s="16">
        <f>('Summary Data'!U13-('Summary Data'!U14*'Summary Data'!U$39-'Summary Data'!U31*'Summary Data'!U$40)*$A75/17)</f>
        <v>-0.015119119257238219</v>
      </c>
      <c r="V75" s="82">
        <f>'Summary Data'!V13</f>
        <v>0.21815829023040254</v>
      </c>
    </row>
    <row r="76" spans="1:22" ht="11.25">
      <c r="A76" s="83">
        <v>10</v>
      </c>
      <c r="B76" s="16">
        <f>('Summary Data'!B14-('Summary Data'!B15*'Summary Data'!B$39-'Summary Data'!B32*'Summary Data'!B$40)*$A76/17)</f>
        <v>-3.469446951953614E-18</v>
      </c>
      <c r="C76" s="16">
        <f>('Summary Data'!C14-('Summary Data'!C15*'Summary Data'!C$39-'Summary Data'!C32*'Summary Data'!C$40)*$A76/17)</f>
        <v>2.7755575615628914E-17</v>
      </c>
      <c r="D76" s="16">
        <f>('Summary Data'!D14-('Summary Data'!D15*'Summary Data'!D$39-'Summary Data'!D32*'Summary Data'!D$40)*$A76/17)</f>
        <v>0</v>
      </c>
      <c r="E76" s="16">
        <f>('Summary Data'!E14-('Summary Data'!E15*'Summary Data'!E$39-'Summary Data'!E32*'Summary Data'!E$40)*$A76/17)</f>
        <v>-2.7755575615628914E-17</v>
      </c>
      <c r="F76" s="16">
        <f>('Summary Data'!F14-('Summary Data'!F15*'Summary Data'!F$39-'Summary Data'!F32*'Summary Data'!F$40)*$A76/17)</f>
        <v>1.3877787807814457E-17</v>
      </c>
      <c r="G76" s="16">
        <f>('Summary Data'!G14-('Summary Data'!G15*'Summary Data'!G$39-'Summary Data'!G32*'Summary Data'!G$40)*$A76/17)</f>
        <v>0</v>
      </c>
      <c r="H76" s="16">
        <f>('Summary Data'!H14-('Summary Data'!H15*'Summary Data'!H$39-'Summary Data'!H32*'Summary Data'!H$40)*$A76/17)</f>
        <v>1.3877787807814457E-17</v>
      </c>
      <c r="I76" s="16">
        <f>('Summary Data'!I14-('Summary Data'!I15*'Summary Data'!I$39-'Summary Data'!I32*'Summary Data'!I$40)*$A76/17)</f>
        <v>0</v>
      </c>
      <c r="J76" s="16">
        <f>('Summary Data'!J14-('Summary Data'!J15*'Summary Data'!J$39-'Summary Data'!J32*'Summary Data'!J$40)*$A76/17)</f>
        <v>0</v>
      </c>
      <c r="K76" s="16">
        <f>('Summary Data'!K14-('Summary Data'!K15*'Summary Data'!K$39-'Summary Data'!K32*'Summary Data'!K$40)*$A76/17)</f>
        <v>-6.938893903907228E-18</v>
      </c>
      <c r="L76" s="16">
        <f>('Summary Data'!L14-('Summary Data'!L15*'Summary Data'!L$39-'Summary Data'!L32*'Summary Data'!L$40)*$A76/17)</f>
        <v>-6.938893903907228E-18</v>
      </c>
      <c r="M76" s="16">
        <f>('Summary Data'!M14-('Summary Data'!M15*'Summary Data'!M$39-'Summary Data'!M32*'Summary Data'!M$40)*$A76/17)</f>
        <v>0</v>
      </c>
      <c r="N76" s="16">
        <f>('Summary Data'!N14-('Summary Data'!N15*'Summary Data'!N$39-'Summary Data'!N32*'Summary Data'!N$40)*$A76/17)</f>
        <v>0</v>
      </c>
      <c r="O76" s="16">
        <f>('Summary Data'!O14-('Summary Data'!O15*'Summary Data'!O$39-'Summary Data'!O32*'Summary Data'!O$40)*$A76/17)</f>
        <v>1.3877787807814457E-17</v>
      </c>
      <c r="P76" s="16">
        <f>('Summary Data'!P14-('Summary Data'!P15*'Summary Data'!P$39-'Summary Data'!P32*'Summary Data'!P$40)*$A76/17)</f>
        <v>-1.3877787807814457E-17</v>
      </c>
      <c r="Q76" s="16">
        <f>('Summary Data'!Q14-('Summary Data'!Q15*'Summary Data'!Q$39-'Summary Data'!Q32*'Summary Data'!Q$40)*$A76/17)</f>
        <v>-1.3877787807814457E-17</v>
      </c>
      <c r="R76" s="16">
        <f>('Summary Data'!R14-('Summary Data'!R15*'Summary Data'!R$39-'Summary Data'!R32*'Summary Data'!R$40)*$A76/17)</f>
        <v>0</v>
      </c>
      <c r="S76" s="16">
        <f>('Summary Data'!S14-('Summary Data'!S15*'Summary Data'!S$39-'Summary Data'!S32*'Summary Data'!S$40)*$A76/17)</f>
        <v>1.3877787807814457E-17</v>
      </c>
      <c r="T76" s="16">
        <f>('Summary Data'!T14-('Summary Data'!T15*'Summary Data'!T$39-'Summary Data'!T32*'Summary Data'!T$40)*$A76/17)</f>
        <v>0</v>
      </c>
      <c r="U76" s="16">
        <f>('Summary Data'!U14-('Summary Data'!U15*'Summary Data'!U$39-'Summary Data'!U32*'Summary Data'!U$40)*$A76/17)</f>
        <v>3.469446951953614E-18</v>
      </c>
      <c r="V76" s="82">
        <f>'Summary Data'!V14</f>
        <v>0.0265639236218883</v>
      </c>
    </row>
    <row r="77" spans="1:22" ht="11.25">
      <c r="A77" s="83">
        <v>11</v>
      </c>
      <c r="B77" s="16">
        <f>('Summary Data'!B15-('Summary Data'!B16*'Summary Data'!B$39-'Summary Data'!B33*'Summary Data'!B$40)*$A77/17)</f>
        <v>0.33844240234357736</v>
      </c>
      <c r="C77" s="16">
        <f>('Summary Data'!C15-('Summary Data'!C16*'Summary Data'!C$39-'Summary Data'!C33*'Summary Data'!C$40)*$A77/17)</f>
        <v>0.6648057991385838</v>
      </c>
      <c r="D77" s="16">
        <f>('Summary Data'!D15-('Summary Data'!D16*'Summary Data'!D$39-'Summary Data'!D33*'Summary Data'!D$40)*$A77/17)</f>
        <v>0.6675290840508447</v>
      </c>
      <c r="E77" s="16">
        <f>('Summary Data'!E15-('Summary Data'!E16*'Summary Data'!E$39-'Summary Data'!E33*'Summary Data'!E$40)*$A77/17)</f>
        <v>0.667502495408857</v>
      </c>
      <c r="F77" s="16">
        <f>('Summary Data'!F15-('Summary Data'!F16*'Summary Data'!F$39-'Summary Data'!F33*'Summary Data'!F$40)*$A77/17)</f>
        <v>0.6726752874881279</v>
      </c>
      <c r="G77" s="16">
        <f>('Summary Data'!G15-('Summary Data'!G16*'Summary Data'!G$39-'Summary Data'!G33*'Summary Data'!G$40)*$A77/17)</f>
        <v>0.6776868154844453</v>
      </c>
      <c r="H77" s="16">
        <f>('Summary Data'!H15-('Summary Data'!H16*'Summary Data'!H$39-'Summary Data'!H33*'Summary Data'!H$40)*$A77/17)</f>
        <v>0.6694523658916408</v>
      </c>
      <c r="I77" s="16">
        <f>('Summary Data'!I15-('Summary Data'!I16*'Summary Data'!I$39-'Summary Data'!I33*'Summary Data'!I$40)*$A77/17)</f>
        <v>0.6712868535319333</v>
      </c>
      <c r="J77" s="16">
        <f>('Summary Data'!J15-('Summary Data'!J16*'Summary Data'!J$39-'Summary Data'!J33*'Summary Data'!J$40)*$A77/17)</f>
        <v>0.6703636238938114</v>
      </c>
      <c r="K77" s="16">
        <f>('Summary Data'!K15-('Summary Data'!K16*'Summary Data'!K$39-'Summary Data'!K33*'Summary Data'!K$40)*$A77/17)</f>
        <v>0.6709026631183926</v>
      </c>
      <c r="L77" s="16">
        <f>('Summary Data'!L15-('Summary Data'!L16*'Summary Data'!L$39-'Summary Data'!L33*'Summary Data'!L$40)*$A77/17)</f>
        <v>0.6670479934068615</v>
      </c>
      <c r="M77" s="16">
        <f>('Summary Data'!M15-('Summary Data'!M16*'Summary Data'!M$39-'Summary Data'!M33*'Summary Data'!M$40)*$A77/17)</f>
        <v>0.6650999136468715</v>
      </c>
      <c r="N77" s="16">
        <f>('Summary Data'!N15-('Summary Data'!N16*'Summary Data'!N$39-'Summary Data'!N33*'Summary Data'!N$40)*$A77/17)</f>
        <v>0.6670187067849632</v>
      </c>
      <c r="O77" s="16">
        <f>('Summary Data'!O15-('Summary Data'!O16*'Summary Data'!O$39-'Summary Data'!O33*'Summary Data'!O$40)*$A77/17)</f>
        <v>0.6766606631453602</v>
      </c>
      <c r="P77" s="16">
        <f>('Summary Data'!P15-('Summary Data'!P16*'Summary Data'!P$39-'Summary Data'!P33*'Summary Data'!P$40)*$A77/17)</f>
        <v>0.6782405036322505</v>
      </c>
      <c r="Q77" s="16">
        <f>('Summary Data'!Q15-('Summary Data'!Q16*'Summary Data'!Q$39-'Summary Data'!Q33*'Summary Data'!Q$40)*$A77/17)</f>
        <v>0.6748392073785577</v>
      </c>
      <c r="R77" s="16">
        <f>('Summary Data'!R15-('Summary Data'!R16*'Summary Data'!R$39-'Summary Data'!R33*'Summary Data'!R$40)*$A77/17)</f>
        <v>0.6659901348688073</v>
      </c>
      <c r="S77" s="16">
        <f>('Summary Data'!S15-('Summary Data'!S16*'Summary Data'!S$39-'Summary Data'!S33*'Summary Data'!S$40)*$A77/17)</f>
        <v>0.6685954311780116</v>
      </c>
      <c r="T77" s="16">
        <f>('Summary Data'!T15-('Summary Data'!T16*'Summary Data'!T$39-'Summary Data'!T33*'Summary Data'!T$40)*$A77/17)</f>
        <v>0.6832571686260788</v>
      </c>
      <c r="U77" s="16">
        <f>('Summary Data'!U15-('Summary Data'!U16*'Summary Data'!U$39-'Summary Data'!U33*'Summary Data'!U$40)*$A77/17)</f>
        <v>0.3408639660509676</v>
      </c>
      <c r="V77" s="82">
        <f>'Summary Data'!V15</f>
        <v>0.6258777457269442</v>
      </c>
    </row>
    <row r="78" spans="1:23" ht="11.25">
      <c r="A78" s="83">
        <v>12</v>
      </c>
      <c r="B78" s="16">
        <f>('Summary Data'!B16-('Summary Data'!B17*'Summary Data'!B$39-'Summary Data'!B34*'Summary Data'!B$40)*$A78/17)*10</f>
        <v>-0.00030904888143405175</v>
      </c>
      <c r="C78" s="16">
        <f>('Summary Data'!C16-('Summary Data'!C17*'Summary Data'!C$39-'Summary Data'!C34*'Summary Data'!C$40)*$A78/17)*10</f>
        <v>-0.03311192043946405</v>
      </c>
      <c r="D78" s="16">
        <f>('Summary Data'!D16-('Summary Data'!D17*'Summary Data'!D$39-'Summary Data'!D34*'Summary Data'!D$40)*$A78/17)*10</f>
        <v>-0.05492899782305967</v>
      </c>
      <c r="E78" s="16">
        <f>('Summary Data'!E16-('Summary Data'!E17*'Summary Data'!E$39-'Summary Data'!E34*'Summary Data'!E$40)*$A78/17)*10</f>
        <v>-0.038950658870117685</v>
      </c>
      <c r="F78" s="16">
        <f>('Summary Data'!F16-('Summary Data'!F17*'Summary Data'!F$39-'Summary Data'!F34*'Summary Data'!F$40)*$A78/17)*10</f>
        <v>-0.019615541142765744</v>
      </c>
      <c r="G78" s="16">
        <f>('Summary Data'!G16-('Summary Data'!G17*'Summary Data'!G$39-'Summary Data'!G34*'Summary Data'!G$40)*$A78/17)*10</f>
        <v>-0.020765385988777696</v>
      </c>
      <c r="H78" s="16">
        <f>('Summary Data'!H16-('Summary Data'!H17*'Summary Data'!H$39-'Summary Data'!H34*'Summary Data'!H$40)*$A78/17)*10</f>
        <v>-0.03720598894730086</v>
      </c>
      <c r="I78" s="16">
        <f>('Summary Data'!I16-('Summary Data'!I17*'Summary Data'!I$39-'Summary Data'!I34*'Summary Data'!I$40)*$A78/17)*10</f>
        <v>-0.011197253861926527</v>
      </c>
      <c r="J78" s="16">
        <f>('Summary Data'!J16-('Summary Data'!J17*'Summary Data'!J$39-'Summary Data'!J34*'Summary Data'!J$40)*$A78/17)*10</f>
        <v>-0.027049606846116913</v>
      </c>
      <c r="K78" s="16">
        <f>('Summary Data'!K16-('Summary Data'!K17*'Summary Data'!K$39-'Summary Data'!K34*'Summary Data'!K$40)*$A78/17)*10</f>
        <v>-0.012115585331147535</v>
      </c>
      <c r="L78" s="16">
        <f>('Summary Data'!L16-('Summary Data'!L17*'Summary Data'!L$39-'Summary Data'!L34*'Summary Data'!L$40)*$A78/17)*10</f>
        <v>-0.04374634573414967</v>
      </c>
      <c r="M78" s="16">
        <f>('Summary Data'!M16-('Summary Data'!M17*'Summary Data'!M$39-'Summary Data'!M34*'Summary Data'!M$40)*$A78/17)*10</f>
        <v>-0.03152573902700261</v>
      </c>
      <c r="N78" s="16">
        <f>('Summary Data'!N16-('Summary Data'!N17*'Summary Data'!N$39-'Summary Data'!N34*'Summary Data'!N$40)*$A78/17)*10</f>
        <v>-0.004895529306066949</v>
      </c>
      <c r="O78" s="16">
        <f>('Summary Data'!O16-('Summary Data'!O17*'Summary Data'!O$39-'Summary Data'!O34*'Summary Data'!O$40)*$A78/17)*10</f>
        <v>-0.0020848213727212104</v>
      </c>
      <c r="P78" s="16">
        <f>('Summary Data'!P16-('Summary Data'!P17*'Summary Data'!P$39-'Summary Data'!P34*'Summary Data'!P$40)*$A78/17)*10</f>
        <v>-0.05326823241104537</v>
      </c>
      <c r="Q78" s="16">
        <f>('Summary Data'!Q16-('Summary Data'!Q17*'Summary Data'!Q$39-'Summary Data'!Q34*'Summary Data'!Q$40)*$A78/17)*10</f>
        <v>-0.040292667306778725</v>
      </c>
      <c r="R78" s="16">
        <f>('Summary Data'!R16-('Summary Data'!R17*'Summary Data'!R$39-'Summary Data'!R34*'Summary Data'!R$40)*$A78/17)*10</f>
        <v>-0.01829952637059127</v>
      </c>
      <c r="S78" s="16">
        <f>('Summary Data'!S16-('Summary Data'!S17*'Summary Data'!S$39-'Summary Data'!S34*'Summary Data'!S$40)*$A78/17)*10</f>
        <v>-0.014212724729011056</v>
      </c>
      <c r="T78" s="16">
        <f>('Summary Data'!T16-('Summary Data'!T17*'Summary Data'!T$39-'Summary Data'!T34*'Summary Data'!T$40)*$A78/17)*10</f>
        <v>-0.12271033187867833</v>
      </c>
      <c r="U78" s="16">
        <f>('Summary Data'!U16-('Summary Data'!U17*'Summary Data'!U$39-'Summary Data'!U34*'Summary Data'!U$40)*$A78/17)*10</f>
        <v>-0.030776522057219643</v>
      </c>
      <c r="V78" s="82">
        <f>'Summary Data'!V16*10</f>
        <v>-0.0014945313014620796</v>
      </c>
      <c r="W78" s="42" t="s">
        <v>90</v>
      </c>
    </row>
    <row r="79" spans="1:23" ht="11.25">
      <c r="A79" s="83">
        <v>13</v>
      </c>
      <c r="B79" s="16">
        <f>('Summary Data'!B17-('Summary Data'!B18*'Summary Data'!B$39-'Summary Data'!B35*'Summary Data'!B$40)*$A79/17)*10</f>
        <v>0.4514540404762965</v>
      </c>
      <c r="C79" s="16">
        <f>('Summary Data'!C17-('Summary Data'!C18*'Summary Data'!C$39-'Summary Data'!C35*'Summary Data'!C$40)*$A79/17)*10</f>
        <v>0.6073090201321641</v>
      </c>
      <c r="D79" s="16">
        <f>('Summary Data'!D17-('Summary Data'!D18*'Summary Data'!D$39-'Summary Data'!D35*'Summary Data'!D$40)*$A79/17)*10</f>
        <v>0.6007796594579301</v>
      </c>
      <c r="E79" s="16">
        <f>('Summary Data'!E17-('Summary Data'!E18*'Summary Data'!E$39-'Summary Data'!E35*'Summary Data'!E$40)*$A79/17)*10</f>
        <v>0.5800703021481667</v>
      </c>
      <c r="F79" s="16">
        <f>('Summary Data'!F17-('Summary Data'!F18*'Summary Data'!F$39-'Summary Data'!F35*'Summary Data'!F$40)*$A79/17)*10</f>
        <v>0.5928500493569265</v>
      </c>
      <c r="G79" s="16">
        <f>('Summary Data'!G17-('Summary Data'!G18*'Summary Data'!G$39-'Summary Data'!G35*'Summary Data'!G$40)*$A79/17)*10</f>
        <v>0.6136012398858738</v>
      </c>
      <c r="H79" s="16">
        <f>('Summary Data'!H17-('Summary Data'!H18*'Summary Data'!H$39-'Summary Data'!H35*'Summary Data'!H$40)*$A79/17)*10</f>
        <v>0.6352727409214389</v>
      </c>
      <c r="I79" s="16">
        <f>('Summary Data'!I17-('Summary Data'!I18*'Summary Data'!I$39-'Summary Data'!I35*'Summary Data'!I$40)*$A79/17)*10</f>
        <v>0.6457483243341682</v>
      </c>
      <c r="J79" s="16">
        <f>('Summary Data'!J17-('Summary Data'!J18*'Summary Data'!J$39-'Summary Data'!J35*'Summary Data'!J$40)*$A79/17)*10</f>
        <v>0.6221181709630946</v>
      </c>
      <c r="K79" s="16">
        <f>('Summary Data'!K17-('Summary Data'!K18*'Summary Data'!K$39-'Summary Data'!K35*'Summary Data'!K$40)*$A79/17)*10</f>
        <v>0.6251128891862954</v>
      </c>
      <c r="L79" s="16">
        <f>('Summary Data'!L17-('Summary Data'!L18*'Summary Data'!L$39-'Summary Data'!L35*'Summary Data'!L$40)*$A79/17)*10</f>
        <v>0.64222848390858</v>
      </c>
      <c r="M79" s="16">
        <f>('Summary Data'!M17-('Summary Data'!M18*'Summary Data'!M$39-'Summary Data'!M35*'Summary Data'!M$40)*$A79/17)*10</f>
        <v>0.6469459598171385</v>
      </c>
      <c r="N79" s="16">
        <f>('Summary Data'!N17-('Summary Data'!N18*'Summary Data'!N$39-'Summary Data'!N35*'Summary Data'!N$40)*$A79/17)*10</f>
        <v>0.6107483743206394</v>
      </c>
      <c r="O79" s="16">
        <f>('Summary Data'!O17-('Summary Data'!O18*'Summary Data'!O$39-'Summary Data'!O35*'Summary Data'!O$40)*$A79/17)*10</f>
        <v>0.6349799490220315</v>
      </c>
      <c r="P79" s="16">
        <f>('Summary Data'!P17-('Summary Data'!P18*'Summary Data'!P$39-'Summary Data'!P35*'Summary Data'!P$40)*$A79/17)*10</f>
        <v>0.6162371322728512</v>
      </c>
      <c r="Q79" s="16">
        <f>('Summary Data'!Q17-('Summary Data'!Q18*'Summary Data'!Q$39-'Summary Data'!Q35*'Summary Data'!Q$40)*$A79/17)*10</f>
        <v>0.60901239280178</v>
      </c>
      <c r="R79" s="16">
        <f>('Summary Data'!R17-('Summary Data'!R18*'Summary Data'!R$39-'Summary Data'!R35*'Summary Data'!R$40)*$A79/17)*10</f>
        <v>0.5920472974789854</v>
      </c>
      <c r="S79" s="16">
        <f>('Summary Data'!S17-('Summary Data'!S18*'Summary Data'!S$39-'Summary Data'!S35*'Summary Data'!S$40)*$A79/17)*10</f>
        <v>0.6124294063174502</v>
      </c>
      <c r="T79" s="16">
        <f>('Summary Data'!T17-('Summary Data'!T18*'Summary Data'!T$39-'Summary Data'!T35*'Summary Data'!T$40)*$A79/17)*10</f>
        <v>0.5251997503428657</v>
      </c>
      <c r="U79" s="16">
        <f>('Summary Data'!U17-('Summary Data'!U18*'Summary Data'!U$39-'Summary Data'!U35*'Summary Data'!U$40)*$A79/17)*10</f>
        <v>0.23566609027666302</v>
      </c>
      <c r="V79" s="82">
        <f>'Summary Data'!V17*10</f>
        <v>0.5075971364359789</v>
      </c>
      <c r="W79" s="42" t="s">
        <v>90</v>
      </c>
    </row>
    <row r="80" spans="1:23" ht="11.25">
      <c r="A80" s="83">
        <v>14</v>
      </c>
      <c r="B80" s="16">
        <f>('Summary Data'!B18-('Summary Data'!B19*'Summary Data'!B$39-'Summary Data'!B36*'Summary Data'!B$40)*$A80/17)*10</f>
        <v>-0.016382706811248232</v>
      </c>
      <c r="C80" s="16">
        <f>('Summary Data'!C18-('Summary Data'!C19*'Summary Data'!C$39-'Summary Data'!C36*'Summary Data'!C$40)*$A80/17)*10</f>
        <v>0.04356714557474262</v>
      </c>
      <c r="D80" s="16">
        <f>('Summary Data'!D18-('Summary Data'!D19*'Summary Data'!D$39-'Summary Data'!D36*'Summary Data'!D$40)*$A80/17)*10</f>
        <v>0.018361304895823063</v>
      </c>
      <c r="E80" s="16">
        <f>('Summary Data'!E18-('Summary Data'!E19*'Summary Data'!E$39-'Summary Data'!E36*'Summary Data'!E$40)*$A80/17)*10</f>
        <v>0.009050244966880682</v>
      </c>
      <c r="F80" s="16">
        <f>('Summary Data'!F18-('Summary Data'!F19*'Summary Data'!F$39-'Summary Data'!F36*'Summary Data'!F$40)*$A80/17)*10</f>
        <v>0.019136170240716472</v>
      </c>
      <c r="G80" s="16">
        <f>('Summary Data'!G18-('Summary Data'!G19*'Summary Data'!G$39-'Summary Data'!G36*'Summary Data'!G$40)*$A80/17)*10</f>
        <v>0.011759122135148636</v>
      </c>
      <c r="H80" s="16">
        <f>('Summary Data'!H18-('Summary Data'!H19*'Summary Data'!H$39-'Summary Data'!H36*'Summary Data'!H$40)*$A80/17)*10</f>
        <v>0.01010770112206763</v>
      </c>
      <c r="I80" s="16">
        <f>('Summary Data'!I18-('Summary Data'!I19*'Summary Data'!I$39-'Summary Data'!I36*'Summary Data'!I$40)*$A80/17)*10</f>
        <v>0.027165516568126574</v>
      </c>
      <c r="J80" s="16">
        <f>('Summary Data'!J18-('Summary Data'!J19*'Summary Data'!J$39-'Summary Data'!J36*'Summary Data'!J$40)*$A80/17)*10</f>
        <v>0.011354174153768229</v>
      </c>
      <c r="K80" s="16">
        <f>('Summary Data'!K18-('Summary Data'!K19*'Summary Data'!K$39-'Summary Data'!K36*'Summary Data'!K$40)*$A80/17)*10</f>
        <v>0.0003794217253370413</v>
      </c>
      <c r="L80" s="16">
        <f>('Summary Data'!L18-('Summary Data'!L19*'Summary Data'!L$39-'Summary Data'!L36*'Summary Data'!L$40)*$A80/17)*10</f>
        <v>0.013578090535593924</v>
      </c>
      <c r="M80" s="16">
        <f>('Summary Data'!M18-('Summary Data'!M19*'Summary Data'!M$39-'Summary Data'!M36*'Summary Data'!M$40)*$A80/17)*10</f>
        <v>0.015390911344014104</v>
      </c>
      <c r="N80" s="16">
        <f>('Summary Data'!N18-('Summary Data'!N19*'Summary Data'!N$39-'Summary Data'!N36*'Summary Data'!N$40)*$A80/17)*10</f>
        <v>0.026141748385953827</v>
      </c>
      <c r="O80" s="16">
        <f>('Summary Data'!O18-('Summary Data'!O19*'Summary Data'!O$39-'Summary Data'!O36*'Summary Data'!O$40)*$A80/17)*10</f>
        <v>0.0062432822098941725</v>
      </c>
      <c r="P80" s="16">
        <f>('Summary Data'!P18-('Summary Data'!P19*'Summary Data'!P$39-'Summary Data'!P36*'Summary Data'!P$40)*$A80/17)*10</f>
        <v>0.005310288076117832</v>
      </c>
      <c r="Q80" s="16">
        <f>('Summary Data'!Q18-('Summary Data'!Q19*'Summary Data'!Q$39-'Summary Data'!Q36*'Summary Data'!Q$40)*$A80/17)*10</f>
        <v>0.027598080451427445</v>
      </c>
      <c r="R80" s="16">
        <f>('Summary Data'!R18-('Summary Data'!R19*'Summary Data'!R$39-'Summary Data'!R36*'Summary Data'!R$40)*$A80/17)*10</f>
        <v>0.05802030466018093</v>
      </c>
      <c r="S80" s="16">
        <f>('Summary Data'!S18-('Summary Data'!S19*'Summary Data'!S$39-'Summary Data'!S36*'Summary Data'!S$40)*$A80/17)*10</f>
        <v>-0.0021638567520407314</v>
      </c>
      <c r="T80" s="16">
        <f>('Summary Data'!T18-('Summary Data'!T19*'Summary Data'!T$39-'Summary Data'!T36*'Summary Data'!T$40)*$A80/17)*10</f>
        <v>0.017940776115479666</v>
      </c>
      <c r="U80" s="16">
        <f>('Summary Data'!U18-('Summary Data'!U19*'Summary Data'!U$39-'Summary Data'!U36*'Summary Data'!U$40)*$A80/17)*10</f>
        <v>0.011659995323099965</v>
      </c>
      <c r="V80" s="82">
        <f>'Summary Data'!V18*10</f>
        <v>0.02991738384443643</v>
      </c>
      <c r="W80" s="42" t="s">
        <v>90</v>
      </c>
    </row>
    <row r="81" spans="1:23" ht="11.25">
      <c r="A81" s="83">
        <v>15</v>
      </c>
      <c r="B81" s="16">
        <f>('Summary Data'!B19-('Summary Data'!B20*'Summary Data'!B$39-'Summary Data'!B37*'Summary Data'!B$40)*$A81/17)*10</f>
        <v>0.00032210977406860923</v>
      </c>
      <c r="C81" s="16">
        <f>('Summary Data'!C19-('Summary Data'!C20*'Summary Data'!C$39-'Summary Data'!C37*'Summary Data'!C$40)*$A81/17)*10</f>
        <v>0.21269993059607956</v>
      </c>
      <c r="D81" s="16">
        <f>('Summary Data'!D19-('Summary Data'!D20*'Summary Data'!D$39-'Summary Data'!D37*'Summary Data'!D$40)*$A81/17)*10</f>
        <v>0.19098068754846437</v>
      </c>
      <c r="E81" s="16">
        <f>('Summary Data'!E19-('Summary Data'!E20*'Summary Data'!E$39-'Summary Data'!E37*'Summary Data'!E$40)*$A81/17)*10</f>
        <v>0.22226258571560087</v>
      </c>
      <c r="F81" s="16">
        <f>('Summary Data'!F19-('Summary Data'!F20*'Summary Data'!F$39-'Summary Data'!F37*'Summary Data'!F$40)*$A81/17)*10</f>
        <v>0.19831049157414668</v>
      </c>
      <c r="G81" s="16">
        <f>('Summary Data'!G19-('Summary Data'!G20*'Summary Data'!G$39-'Summary Data'!G37*'Summary Data'!G$40)*$A81/17)*10</f>
        <v>0.20814194496172597</v>
      </c>
      <c r="H81" s="16">
        <f>('Summary Data'!H19-('Summary Data'!H20*'Summary Data'!H$39-'Summary Data'!H37*'Summary Data'!H$40)*$A81/17)*10</f>
        <v>0.17833485435002133</v>
      </c>
      <c r="I81" s="16">
        <f>('Summary Data'!I19-('Summary Data'!I20*'Summary Data'!I$39-'Summary Data'!I37*'Summary Data'!I$40)*$A81/17)*10</f>
        <v>0.17156987423462294</v>
      </c>
      <c r="J81" s="16">
        <f>('Summary Data'!J19-('Summary Data'!J20*'Summary Data'!J$39-'Summary Data'!J37*'Summary Data'!J$40)*$A81/17)*10</f>
        <v>0.1992010549896014</v>
      </c>
      <c r="K81" s="16">
        <f>('Summary Data'!K19-('Summary Data'!K20*'Summary Data'!K$39-'Summary Data'!K37*'Summary Data'!K$40)*$A81/17)*10</f>
        <v>0.19693172210223342</v>
      </c>
      <c r="L81" s="16">
        <f>('Summary Data'!L19-('Summary Data'!L20*'Summary Data'!L$39-'Summary Data'!L37*'Summary Data'!L$40)*$A81/17)*10</f>
        <v>0.17197347136624097</v>
      </c>
      <c r="M81" s="16">
        <f>('Summary Data'!M19-('Summary Data'!M20*'Summary Data'!M$39-'Summary Data'!M37*'Summary Data'!M$40)*$A81/17)*10</f>
        <v>0.15841304474455148</v>
      </c>
      <c r="N81" s="16">
        <f>('Summary Data'!N19-('Summary Data'!N20*'Summary Data'!N$39-'Summary Data'!N37*'Summary Data'!N$40)*$A81/17)*10</f>
        <v>0.16082055133690418</v>
      </c>
      <c r="O81" s="16">
        <f>('Summary Data'!O19-('Summary Data'!O20*'Summary Data'!O$39-'Summary Data'!O37*'Summary Data'!O$40)*$A81/17)*10</f>
        <v>0.15734342680323293</v>
      </c>
      <c r="P81" s="16">
        <f>('Summary Data'!P19-('Summary Data'!P20*'Summary Data'!P$39-'Summary Data'!P37*'Summary Data'!P$40)*$A81/17)*10</f>
        <v>0.2186291333072068</v>
      </c>
      <c r="Q81" s="16">
        <f>('Summary Data'!Q19-('Summary Data'!Q20*'Summary Data'!Q$39-'Summary Data'!Q37*'Summary Data'!Q$40)*$A81/17)*10</f>
        <v>0.14825407193997786</v>
      </c>
      <c r="R81" s="16">
        <f>('Summary Data'!R19-('Summary Data'!R20*'Summary Data'!R$39-'Summary Data'!R37*'Summary Data'!R$40)*$A81/17)*10</f>
        <v>0.1823671020601715</v>
      </c>
      <c r="S81" s="16">
        <f>('Summary Data'!S19-('Summary Data'!S20*'Summary Data'!S$39-'Summary Data'!S37*'Summary Data'!S$40)*$A81/17)*10</f>
        <v>0.1536469708105856</v>
      </c>
      <c r="T81" s="16">
        <f>('Summary Data'!T19-('Summary Data'!T20*'Summary Data'!T$39-'Summary Data'!T37*'Summary Data'!T$40)*$A81/17)*10</f>
        <v>0.24603504832202375</v>
      </c>
      <c r="U81" s="16">
        <f>('Summary Data'!U19-('Summary Data'!U20*'Summary Data'!U$39-'Summary Data'!U37*'Summary Data'!U$40)*$A81/17)*10</f>
        <v>0.10212821130996874</v>
      </c>
      <c r="V81" s="82">
        <f>'Summary Data'!V19*10</f>
        <v>0.3052245717758447</v>
      </c>
      <c r="W81" s="42" t="s">
        <v>90</v>
      </c>
    </row>
    <row r="82" spans="1:23" ht="11.25">
      <c r="A82" s="83">
        <v>16</v>
      </c>
      <c r="B82" s="16">
        <f>('Summary Data'!B20-('Summary Data'!B21*'Summary Data'!B$39-'Summary Data'!B38*'Summary Data'!B$40)*$A82/17)*10</f>
        <v>0.02131446026167638</v>
      </c>
      <c r="C82" s="16">
        <f>('Summary Data'!C20-('Summary Data'!C21*'Summary Data'!C$39-'Summary Data'!C38*'Summary Data'!C$40)*$A82/17)*10</f>
        <v>-0.01465415056150915</v>
      </c>
      <c r="D82" s="16">
        <f>('Summary Data'!D20-('Summary Data'!D21*'Summary Data'!D$39-'Summary Data'!D38*'Summary Data'!D$40)*$A82/17)*10</f>
        <v>0.0016191404646439048</v>
      </c>
      <c r="E82" s="16">
        <f>('Summary Data'!E20-('Summary Data'!E21*'Summary Data'!E$39-'Summary Data'!E38*'Summary Data'!E$40)*$A82/17)*10</f>
        <v>0.003668438665793295</v>
      </c>
      <c r="F82" s="16">
        <f>('Summary Data'!F20-('Summary Data'!F21*'Summary Data'!F$39-'Summary Data'!F38*'Summary Data'!F$40)*$A82/17)*10</f>
        <v>-0.010284097401851962</v>
      </c>
      <c r="G82" s="16">
        <f>('Summary Data'!G20-('Summary Data'!G21*'Summary Data'!G$39-'Summary Data'!G38*'Summary Data'!G$40)*$A82/17)*10</f>
        <v>0.0017918392480440783</v>
      </c>
      <c r="H82" s="16">
        <f>('Summary Data'!H20-('Summary Data'!H21*'Summary Data'!H$39-'Summary Data'!H38*'Summary Data'!H$40)*$A82/17)*10</f>
        <v>-0.01214634544459645</v>
      </c>
      <c r="I82" s="16">
        <f>('Summary Data'!I20-('Summary Data'!I21*'Summary Data'!I$39-'Summary Data'!I38*'Summary Data'!I$40)*$A82/17)*10</f>
        <v>-0.015306006330848103</v>
      </c>
      <c r="J82" s="16">
        <f>('Summary Data'!J20-('Summary Data'!J21*'Summary Data'!J$39-'Summary Data'!J38*'Summary Data'!J$40)*$A82/17)*10</f>
        <v>-0.014237630325898368</v>
      </c>
      <c r="K82" s="16">
        <f>('Summary Data'!K20-('Summary Data'!K21*'Summary Data'!K$39-'Summary Data'!K38*'Summary Data'!K$40)*$A82/17)*10</f>
        <v>-0.01056756359765829</v>
      </c>
      <c r="L82" s="16">
        <f>('Summary Data'!L20-('Summary Data'!L21*'Summary Data'!L$39-'Summary Data'!L38*'Summary Data'!L$40)*$A82/17)*10</f>
        <v>-0.009483575626633416</v>
      </c>
      <c r="M82" s="16">
        <f>('Summary Data'!M20-('Summary Data'!M21*'Summary Data'!M$39-'Summary Data'!M38*'Summary Data'!M$40)*$A82/17)*10</f>
        <v>-0.02016472205246478</v>
      </c>
      <c r="N82" s="16">
        <f>('Summary Data'!N20-('Summary Data'!N21*'Summary Data'!N$39-'Summary Data'!N38*'Summary Data'!N$40)*$A82/17)*10</f>
        <v>-0.03278041014371505</v>
      </c>
      <c r="O82" s="16">
        <f>('Summary Data'!O20-('Summary Data'!O21*'Summary Data'!O$39-'Summary Data'!O38*'Summary Data'!O$40)*$A82/17)*10</f>
        <v>-0.021530204123421954</v>
      </c>
      <c r="P82" s="16">
        <f>('Summary Data'!P20-('Summary Data'!P21*'Summary Data'!P$39-'Summary Data'!P38*'Summary Data'!P$40)*$A82/17)*10</f>
        <v>-0.009246041636572656</v>
      </c>
      <c r="Q82" s="16">
        <f>('Summary Data'!Q20-('Summary Data'!Q21*'Summary Data'!Q$39-'Summary Data'!Q38*'Summary Data'!Q$40)*$A82/17)*10</f>
        <v>-0.012476446390769</v>
      </c>
      <c r="R82" s="16">
        <f>('Summary Data'!R20-('Summary Data'!R21*'Summary Data'!R$39-'Summary Data'!R38*'Summary Data'!R$40)*$A82/17)*10</f>
        <v>-0.027602286990501858</v>
      </c>
      <c r="S82" s="16">
        <f>('Summary Data'!S20-('Summary Data'!S21*'Summary Data'!S$39-'Summary Data'!S38*'Summary Data'!S$40)*$A82/17)*10</f>
        <v>-0.002541605018511455</v>
      </c>
      <c r="T82" s="16">
        <f>('Summary Data'!T20-('Summary Data'!T21*'Summary Data'!T$39-'Summary Data'!T38*'Summary Data'!T$40)*$A82/17)*10</f>
        <v>0.032428276792890315</v>
      </c>
      <c r="U82" s="16">
        <f>('Summary Data'!U20-('Summary Data'!U21*'Summary Data'!U$39-'Summary Data'!U38*'Summary Data'!U$40)*$A82/17)*10</f>
        <v>0.01970951436414923</v>
      </c>
      <c r="V82" s="82">
        <f>'Summary Data'!V20*10</f>
        <v>-0.040013782299713876</v>
      </c>
      <c r="W82" s="42" t="s">
        <v>90</v>
      </c>
    </row>
    <row r="83" spans="1:23" ht="12" thickBot="1">
      <c r="A83" s="84">
        <v>17</v>
      </c>
      <c r="B83" s="18">
        <f>'Summary Data'!B21*10</f>
        <v>-0.3131365807556056</v>
      </c>
      <c r="C83" s="18">
        <f>'Summary Data'!C21*10</f>
        <v>-0.5723846774513195</v>
      </c>
      <c r="D83" s="18">
        <f>'Summary Data'!D21*10</f>
        <v>-0.5655707940766886</v>
      </c>
      <c r="E83" s="18">
        <f>'Summary Data'!E21*10</f>
        <v>-0.5646325226558977</v>
      </c>
      <c r="F83" s="18">
        <f>'Summary Data'!F21*10</f>
        <v>-0.5703487786612111</v>
      </c>
      <c r="G83" s="18">
        <f>'Summary Data'!G21*10</f>
        <v>-0.5731439990567182</v>
      </c>
      <c r="H83" s="18">
        <f>'Summary Data'!H21*10</f>
        <v>-0.5716399325932646</v>
      </c>
      <c r="I83" s="18">
        <f>'Summary Data'!I21*10</f>
        <v>-0.5734433721670239</v>
      </c>
      <c r="J83" s="18">
        <f>'Summary Data'!J21*10</f>
        <v>-0.5715281437528542</v>
      </c>
      <c r="K83" s="18">
        <f>'Summary Data'!K21*10</f>
        <v>-0.5735508855112825</v>
      </c>
      <c r="L83" s="18">
        <f>'Summary Data'!L21*10</f>
        <v>-0.5658294947958338</v>
      </c>
      <c r="M83" s="18">
        <f>'Summary Data'!M21*10</f>
        <v>-0.5655553044683479</v>
      </c>
      <c r="N83" s="18">
        <f>'Summary Data'!N21*10</f>
        <v>-0.5730523864009461</v>
      </c>
      <c r="O83" s="18">
        <f>'Summary Data'!O21*10</f>
        <v>-0.5753431291129938</v>
      </c>
      <c r="P83" s="18">
        <f>'Summary Data'!P21*10</f>
        <v>-0.5690595462256726</v>
      </c>
      <c r="Q83" s="18">
        <f>'Summary Data'!Q21*10</f>
        <v>-0.5739863641854445</v>
      </c>
      <c r="R83" s="18">
        <f>'Summary Data'!R21*10</f>
        <v>-0.5782299621642729</v>
      </c>
      <c r="S83" s="18">
        <f>'Summary Data'!S21*10</f>
        <v>-0.5809993993190472</v>
      </c>
      <c r="T83" s="18">
        <f>'Summary Data'!T21*10</f>
        <v>-0.5857492466631998</v>
      </c>
      <c r="U83" s="18">
        <f>'Summary Data'!U21*10</f>
        <v>-0.3258428943498188</v>
      </c>
      <c r="V83" s="82">
        <f>'Summary Data'!V21*10</f>
        <v>-0.5471513707183719</v>
      </c>
      <c r="W83" s="42" t="s">
        <v>90</v>
      </c>
    </row>
    <row r="84" spans="15:16" ht="12" thickBot="1">
      <c r="O84" s="75"/>
      <c r="P84" s="75"/>
    </row>
    <row r="85" spans="1:22" ht="11.25">
      <c r="A85" s="139" t="s">
        <v>127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40"/>
    </row>
    <row r="86" spans="1:22" ht="11.25">
      <c r="A86" s="80"/>
      <c r="B86" s="81" t="s">
        <v>85</v>
      </c>
      <c r="C86" s="81" t="s">
        <v>86</v>
      </c>
      <c r="D86" s="81" t="s">
        <v>87</v>
      </c>
      <c r="E86" s="81" t="s">
        <v>88</v>
      </c>
      <c r="F86" s="81" t="s">
        <v>89</v>
      </c>
      <c r="G86" s="81" t="s">
        <v>94</v>
      </c>
      <c r="H86" s="81" t="s">
        <v>95</v>
      </c>
      <c r="I86" s="81" t="s">
        <v>96</v>
      </c>
      <c r="J86" s="81" t="s">
        <v>97</v>
      </c>
      <c r="K86" s="81" t="s">
        <v>98</v>
      </c>
      <c r="L86" s="81" t="s">
        <v>99</v>
      </c>
      <c r="M86" s="81" t="s">
        <v>100</v>
      </c>
      <c r="N86" s="81" t="s">
        <v>101</v>
      </c>
      <c r="O86" s="81" t="s">
        <v>102</v>
      </c>
      <c r="P86" s="81" t="s">
        <v>103</v>
      </c>
      <c r="Q86" s="81" t="s">
        <v>104</v>
      </c>
      <c r="R86" s="81" t="s">
        <v>105</v>
      </c>
      <c r="S86" s="81" t="s">
        <v>106</v>
      </c>
      <c r="T86" s="81" t="s">
        <v>107</v>
      </c>
      <c r="U86" s="81" t="s">
        <v>108</v>
      </c>
      <c r="V86" s="17" t="s">
        <v>109</v>
      </c>
    </row>
    <row r="87" spans="1:22" ht="11.25">
      <c r="A87" s="83">
        <v>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82"/>
    </row>
    <row r="88" spans="1:22" ht="11.25">
      <c r="A88" s="83">
        <v>2</v>
      </c>
      <c r="B88" s="16">
        <f>('Summary Data'!B23-('Summary Data'!B7*'Summary Data'!B$40+'Summary Data'!B24*'Summary Data'!B$39)/17*$A88)</f>
        <v>4.324324977530011</v>
      </c>
      <c r="C88" s="16">
        <f>('Summary Data'!C23-('Summary Data'!C7*'Summary Data'!C$40+'Summary Data'!C24*'Summary Data'!C$39)/17*$A88)</f>
        <v>2.467083265530976</v>
      </c>
      <c r="D88" s="16">
        <f>('Summary Data'!D23-('Summary Data'!D7*'Summary Data'!D$40+'Summary Data'!D24*'Summary Data'!D$39)/17*$A88)</f>
        <v>1.5261174941500122</v>
      </c>
      <c r="E88" s="16">
        <f>('Summary Data'!E23-('Summary Data'!E7*'Summary Data'!E$40+'Summary Data'!E24*'Summary Data'!E$39)/17*$A88)</f>
        <v>1.0313887746994754</v>
      </c>
      <c r="F88" s="16">
        <f>('Summary Data'!F23-('Summary Data'!F7*'Summary Data'!F$40+'Summary Data'!F24*'Summary Data'!F$39)/17*$A88)</f>
        <v>3.241628208566342</v>
      </c>
      <c r="G88" s="16">
        <f>('Summary Data'!G23-('Summary Data'!G7*'Summary Data'!G$40+'Summary Data'!G24*'Summary Data'!G$39)/17*$A88)</f>
        <v>2.9366239583162552</v>
      </c>
      <c r="H88" s="16">
        <f>('Summary Data'!H23-('Summary Data'!H7*'Summary Data'!H$40+'Summary Data'!H24*'Summary Data'!H$39)/17*$A88)</f>
        <v>1.700640840364858</v>
      </c>
      <c r="I88" s="16">
        <f>('Summary Data'!I23-('Summary Data'!I7*'Summary Data'!I$40+'Summary Data'!I24*'Summary Data'!I$39)/17*$A88)</f>
        <v>1.4006836334671753</v>
      </c>
      <c r="J88" s="16">
        <f>('Summary Data'!J23-('Summary Data'!J7*'Summary Data'!J$40+'Summary Data'!J24*'Summary Data'!J$39)/17*$A88)</f>
        <v>1.9735547580160309</v>
      </c>
      <c r="K88" s="16">
        <f>('Summary Data'!K23-('Summary Data'!K7*'Summary Data'!K$40+'Summary Data'!K24*'Summary Data'!K$39)/17*$A88)</f>
        <v>0.780843241731144</v>
      </c>
      <c r="L88" s="16">
        <f>('Summary Data'!L23-('Summary Data'!L7*'Summary Data'!L$40+'Summary Data'!L24*'Summary Data'!L$39)/17*$A88)</f>
        <v>1.2613840482505458</v>
      </c>
      <c r="M88" s="16">
        <f>('Summary Data'!M23-('Summary Data'!M7*'Summary Data'!M$40+'Summary Data'!M24*'Summary Data'!M$39)/17*$A88)</f>
        <v>1.1280208121754032</v>
      </c>
      <c r="N88" s="16">
        <f>('Summary Data'!N23-('Summary Data'!N7*'Summary Data'!N$40+'Summary Data'!N24*'Summary Data'!N$39)/17*$A88)</f>
        <v>-0.09120011335443179</v>
      </c>
      <c r="O88" s="16">
        <f>('Summary Data'!O23-('Summary Data'!O7*'Summary Data'!O$40+'Summary Data'!O24*'Summary Data'!O$39)/17*$A88)</f>
        <v>1.1328626530232593</v>
      </c>
      <c r="P88" s="16">
        <f>('Summary Data'!P23-('Summary Data'!P7*'Summary Data'!P$40+'Summary Data'!P24*'Summary Data'!P$39)/17*$A88)</f>
        <v>0.755869764461794</v>
      </c>
      <c r="Q88" s="16">
        <f>('Summary Data'!Q23-('Summary Data'!Q7*'Summary Data'!Q$40+'Summary Data'!Q24*'Summary Data'!Q$39)/17*$A88)</f>
        <v>-0.5062912894009751</v>
      </c>
      <c r="R88" s="16">
        <f>('Summary Data'!R23-('Summary Data'!R7*'Summary Data'!R$40+'Summary Data'!R24*'Summary Data'!R$39)/17*$A88)</f>
        <v>0.5219270518524238</v>
      </c>
      <c r="S88" s="16">
        <f>('Summary Data'!S23-('Summary Data'!S7*'Summary Data'!S$40+'Summary Data'!S24*'Summary Data'!S$39)/17*$A88)</f>
        <v>0.8210728141576956</v>
      </c>
      <c r="T88" s="16">
        <f>('Summary Data'!T23-('Summary Data'!T7*'Summary Data'!T$40+'Summary Data'!T24*'Summary Data'!T$39)/17*$A88)</f>
        <v>-0.5779806118361086</v>
      </c>
      <c r="U88" s="16">
        <f>('Summary Data'!U23-('Summary Data'!U7*'Summary Data'!U$40+'Summary Data'!U24*'Summary Data'!U$39)/17*$A88)</f>
        <v>-2.4442379908783036</v>
      </c>
      <c r="V88" s="82">
        <f>'Summary Data'!V23</f>
        <v>1.3395398251623294</v>
      </c>
    </row>
    <row r="89" spans="1:22" ht="11.25">
      <c r="A89" s="83">
        <v>3</v>
      </c>
      <c r="B89" s="16">
        <f>('Summary Data'!B24-('Summary Data'!B8*'Summary Data'!B$40+'Summary Data'!B25*'Summary Data'!B$39)/17*$A89)</f>
        <v>3.6858693845642327</v>
      </c>
      <c r="C89" s="16">
        <f>('Summary Data'!C24-('Summary Data'!C8*'Summary Data'!C$40+'Summary Data'!C25*'Summary Data'!C$39)/17*$A89)</f>
        <v>-0.16042616838564946</v>
      </c>
      <c r="D89" s="16">
        <f>('Summary Data'!D24-('Summary Data'!D8*'Summary Data'!D$40+'Summary Data'!D25*'Summary Data'!D$39)/17*$A89)</f>
        <v>-0.3440269950805142</v>
      </c>
      <c r="E89" s="16">
        <f>('Summary Data'!E24-('Summary Data'!E8*'Summary Data'!E$40+'Summary Data'!E25*'Summary Data'!E$39)/17*$A89)</f>
        <v>-0.23604614675851474</v>
      </c>
      <c r="F89" s="16">
        <f>('Summary Data'!F24-('Summary Data'!F8*'Summary Data'!F$40+'Summary Data'!F25*'Summary Data'!F$39)/17*$A89)</f>
        <v>-0.514894426428028</v>
      </c>
      <c r="G89" s="16">
        <f>('Summary Data'!G24-('Summary Data'!G8*'Summary Data'!G$40+'Summary Data'!G25*'Summary Data'!G$39)/17*$A89)</f>
        <v>-0.05013664697205296</v>
      </c>
      <c r="H89" s="16">
        <f>('Summary Data'!H24-('Summary Data'!H8*'Summary Data'!H$40+'Summary Data'!H25*'Summary Data'!H$39)/17*$A89)</f>
        <v>-0.08489723319947087</v>
      </c>
      <c r="I89" s="16">
        <f>('Summary Data'!I24-('Summary Data'!I8*'Summary Data'!I$40+'Summary Data'!I25*'Summary Data'!I$39)/17*$A89)</f>
        <v>-0.10360071603288284</v>
      </c>
      <c r="J89" s="16">
        <f>('Summary Data'!J24-('Summary Data'!J8*'Summary Data'!J$40+'Summary Data'!J25*'Summary Data'!J$39)/17*$A89)</f>
        <v>-0.2517658701394672</v>
      </c>
      <c r="K89" s="16">
        <f>('Summary Data'!K24-('Summary Data'!K8*'Summary Data'!K$40+'Summary Data'!K25*'Summary Data'!K$39)/17*$A89)</f>
        <v>-0.0011546634881451148</v>
      </c>
      <c r="L89" s="16">
        <f>('Summary Data'!L24-('Summary Data'!L8*'Summary Data'!L$40+'Summary Data'!L25*'Summary Data'!L$39)/17*$A89)</f>
        <v>0.05105856518047693</v>
      </c>
      <c r="M89" s="16">
        <f>('Summary Data'!M24-('Summary Data'!M8*'Summary Data'!M$40+'Summary Data'!M25*'Summary Data'!M$39)/17*$A89)</f>
        <v>0.15592302784784398</v>
      </c>
      <c r="N89" s="16">
        <f>('Summary Data'!N24-('Summary Data'!N8*'Summary Data'!N$40+'Summary Data'!N25*'Summary Data'!N$39)/17*$A89)</f>
        <v>0.02714452465078411</v>
      </c>
      <c r="O89" s="16">
        <f>('Summary Data'!O24-('Summary Data'!O8*'Summary Data'!O$40+'Summary Data'!O25*'Summary Data'!O$39)/17*$A89)</f>
        <v>0.1819400450689638</v>
      </c>
      <c r="P89" s="16">
        <f>('Summary Data'!P24-('Summary Data'!P8*'Summary Data'!P$40+'Summary Data'!P25*'Summary Data'!P$39)/17*$A89)</f>
        <v>0.3872055784491725</v>
      </c>
      <c r="Q89" s="16">
        <f>('Summary Data'!Q24-('Summary Data'!Q8*'Summary Data'!Q$40+'Summary Data'!Q25*'Summary Data'!Q$39)/17*$A89)</f>
        <v>0.753456768762343</v>
      </c>
      <c r="R89" s="16">
        <f>('Summary Data'!R24-('Summary Data'!R8*'Summary Data'!R$40+'Summary Data'!R25*'Summary Data'!R$39)/17*$A89)</f>
        <v>0.27225858564952765</v>
      </c>
      <c r="S89" s="16">
        <f>('Summary Data'!S24-('Summary Data'!S8*'Summary Data'!S$40+'Summary Data'!S25*'Summary Data'!S$39)/17*$A89)</f>
        <v>0.28272040367696616</v>
      </c>
      <c r="T89" s="16">
        <f>('Summary Data'!T24-('Summary Data'!T8*'Summary Data'!T$40+'Summary Data'!T25*'Summary Data'!T$39)/17*$A89)</f>
        <v>-0.011014836930777955</v>
      </c>
      <c r="U89" s="16">
        <f>('Summary Data'!U24-('Summary Data'!U8*'Summary Data'!U$40+'Summary Data'!U25*'Summary Data'!U$39)/17*$A89)</f>
        <v>-0.6019047786325984</v>
      </c>
      <c r="V89" s="82">
        <f>'Summary Data'!V24</f>
        <v>0.17861624567475187</v>
      </c>
    </row>
    <row r="90" spans="1:22" ht="11.25">
      <c r="A90" s="83">
        <v>4</v>
      </c>
      <c r="B90" s="16">
        <f>('Summary Data'!B25-('Summary Data'!B9*'Summary Data'!B$40+'Summary Data'!B26*'Summary Data'!B$39)/17*$A90)</f>
        <v>0.12968728262147666</v>
      </c>
      <c r="C90" s="16">
        <f>('Summary Data'!C25-('Summary Data'!C9*'Summary Data'!C$40+'Summary Data'!C26*'Summary Data'!C$39)/17*$A90)</f>
        <v>-0.22351689247973508</v>
      </c>
      <c r="D90" s="16">
        <f>('Summary Data'!D25-('Summary Data'!D9*'Summary Data'!D$40+'Summary Data'!D26*'Summary Data'!D$39)/17*$A90)</f>
        <v>-0.5575429616244472</v>
      </c>
      <c r="E90" s="16">
        <f>('Summary Data'!E25-('Summary Data'!E9*'Summary Data'!E$40+'Summary Data'!E26*'Summary Data'!E$39)/17*$A90)</f>
        <v>-0.5839730721278896</v>
      </c>
      <c r="F90" s="16">
        <f>('Summary Data'!F25-('Summary Data'!F9*'Summary Data'!F$40+'Summary Data'!F26*'Summary Data'!F$39)/17*$A90)</f>
        <v>-0.7216605033204301</v>
      </c>
      <c r="G90" s="16">
        <f>('Summary Data'!G25-('Summary Data'!G9*'Summary Data'!G$40+'Summary Data'!G26*'Summary Data'!G$39)/17*$A90)</f>
        <v>-0.6727430692959326</v>
      </c>
      <c r="H90" s="16">
        <f>('Summary Data'!H25-('Summary Data'!H9*'Summary Data'!H$40+'Summary Data'!H26*'Summary Data'!H$39)/17*$A90)</f>
        <v>-0.43273974487954553</v>
      </c>
      <c r="I90" s="16">
        <f>('Summary Data'!I25-('Summary Data'!I9*'Summary Data'!I$40+'Summary Data'!I26*'Summary Data'!I$39)/17*$A90)</f>
        <v>-0.3189167671043339</v>
      </c>
      <c r="J90" s="16">
        <f>('Summary Data'!J25-('Summary Data'!J9*'Summary Data'!J$40+'Summary Data'!J26*'Summary Data'!J$39)/17*$A90)</f>
        <v>-0.7666304427242456</v>
      </c>
      <c r="K90" s="16">
        <f>('Summary Data'!K25-('Summary Data'!K9*'Summary Data'!K$40+'Summary Data'!K26*'Summary Data'!K$39)/17*$A90)</f>
        <v>-0.1950455225784798</v>
      </c>
      <c r="L90" s="16">
        <f>('Summary Data'!L25-('Summary Data'!L9*'Summary Data'!L$40+'Summary Data'!L26*'Summary Data'!L$39)/17*$A90)</f>
        <v>-0.5866828463790085</v>
      </c>
      <c r="M90" s="16">
        <f>('Summary Data'!M25-('Summary Data'!M9*'Summary Data'!M$40+'Summary Data'!M26*'Summary Data'!M$39)/17*$A90)</f>
        <v>-0.46130360405646353</v>
      </c>
      <c r="N90" s="16">
        <f>('Summary Data'!N25-('Summary Data'!N9*'Summary Data'!N$40+'Summary Data'!N26*'Summary Data'!N$39)/17*$A90)</f>
        <v>-0.3352056524124498</v>
      </c>
      <c r="O90" s="16">
        <f>('Summary Data'!O25-('Summary Data'!O9*'Summary Data'!O$40+'Summary Data'!O26*'Summary Data'!O$39)/17*$A90)</f>
        <v>-0.6923821831225977</v>
      </c>
      <c r="P90" s="16">
        <f>('Summary Data'!P25-('Summary Data'!P9*'Summary Data'!P$40+'Summary Data'!P26*'Summary Data'!P$39)/17*$A90)</f>
        <v>-0.5440369097988474</v>
      </c>
      <c r="Q90" s="16">
        <f>('Summary Data'!Q25-('Summary Data'!Q9*'Summary Data'!Q$40+'Summary Data'!Q26*'Summary Data'!Q$39)/17*$A90)</f>
        <v>-0.48488626218068387</v>
      </c>
      <c r="R90" s="16">
        <f>('Summary Data'!R25-('Summary Data'!R9*'Summary Data'!R$40+'Summary Data'!R26*'Summary Data'!R$39)/17*$A90)</f>
        <v>-0.35495969176928144</v>
      </c>
      <c r="S90" s="16">
        <f>('Summary Data'!S25-('Summary Data'!S9*'Summary Data'!S$40+'Summary Data'!S26*'Summary Data'!S$39)/17*$A90)</f>
        <v>-0.5165745588551255</v>
      </c>
      <c r="T90" s="16">
        <f>('Summary Data'!T25-('Summary Data'!T9*'Summary Data'!T$40+'Summary Data'!T26*'Summary Data'!T$39)/17*$A90)</f>
        <v>0.8337886292322051</v>
      </c>
      <c r="U90" s="16">
        <f>('Summary Data'!U25-('Summary Data'!U9*'Summary Data'!U$40+'Summary Data'!U26*'Summary Data'!U$39)/17*$A90)</f>
        <v>0.9874218891334652</v>
      </c>
      <c r="V90" s="82">
        <f>'Summary Data'!V25</f>
        <v>-0.2981982968155289</v>
      </c>
    </row>
    <row r="91" spans="1:22" ht="11.25">
      <c r="A91" s="83">
        <v>5</v>
      </c>
      <c r="B91" s="16">
        <f>('Summary Data'!B26-('Summary Data'!B10*'Summary Data'!B$40+'Summary Data'!B27*'Summary Data'!B$39)/17*$A91)</f>
        <v>-0.4322596802026616</v>
      </c>
      <c r="C91" s="16">
        <f>('Summary Data'!C26-('Summary Data'!C10*'Summary Data'!C$40+'Summary Data'!C27*'Summary Data'!C$39)/17*$A91)</f>
        <v>-0.15449671758977188</v>
      </c>
      <c r="D91" s="16">
        <f>('Summary Data'!D26-('Summary Data'!D10*'Summary Data'!D$40+'Summary Data'!D27*'Summary Data'!D$39)/17*$A91)</f>
        <v>-0.21351186546730694</v>
      </c>
      <c r="E91" s="16">
        <f>('Summary Data'!E26-('Summary Data'!E10*'Summary Data'!E$40+'Summary Data'!E27*'Summary Data'!E$39)/17*$A91)</f>
        <v>-0.21876954016267175</v>
      </c>
      <c r="F91" s="16">
        <f>('Summary Data'!F26-('Summary Data'!F10*'Summary Data'!F$40+'Summary Data'!F27*'Summary Data'!F$39)/17*$A91)</f>
        <v>-0.2712586597161456</v>
      </c>
      <c r="G91" s="16">
        <f>('Summary Data'!G26-('Summary Data'!G10*'Summary Data'!G$40+'Summary Data'!G27*'Summary Data'!G$39)/17*$A91)</f>
        <v>-0.15827853739565398</v>
      </c>
      <c r="H91" s="16">
        <f>('Summary Data'!H26-('Summary Data'!H10*'Summary Data'!H$40+'Summary Data'!H27*'Summary Data'!H$39)/17*$A91)</f>
        <v>-0.087520609750173</v>
      </c>
      <c r="I91" s="16">
        <f>('Summary Data'!I26-('Summary Data'!I10*'Summary Data'!I$40+'Summary Data'!I27*'Summary Data'!I$39)/17*$A91)</f>
        <v>-0.07970102477723642</v>
      </c>
      <c r="J91" s="16">
        <f>('Summary Data'!J26-('Summary Data'!J10*'Summary Data'!J$40+'Summary Data'!J27*'Summary Data'!J$39)/17*$A91)</f>
        <v>-0.241374575004563</v>
      </c>
      <c r="K91" s="16">
        <f>('Summary Data'!K26-('Summary Data'!K10*'Summary Data'!K$40+'Summary Data'!K27*'Summary Data'!K$39)/17*$A91)</f>
        <v>-0.4099064597331501</v>
      </c>
      <c r="L91" s="16">
        <f>('Summary Data'!L26-('Summary Data'!L10*'Summary Data'!L$40+'Summary Data'!L27*'Summary Data'!L$39)/17*$A91)</f>
        <v>-0.0887859769973477</v>
      </c>
      <c r="M91" s="16">
        <f>('Summary Data'!M26-('Summary Data'!M10*'Summary Data'!M$40+'Summary Data'!M27*'Summary Data'!M$39)/17*$A91)</f>
        <v>-0.029562211593329064</v>
      </c>
      <c r="N91" s="16">
        <f>('Summary Data'!N26-('Summary Data'!N10*'Summary Data'!N$40+'Summary Data'!N27*'Summary Data'!N$39)/17*$A91)</f>
        <v>-0.1968315767971987</v>
      </c>
      <c r="O91" s="16">
        <f>('Summary Data'!O26-('Summary Data'!O10*'Summary Data'!O$40+'Summary Data'!O27*'Summary Data'!O$39)/17*$A91)</f>
        <v>-0.08830481228303724</v>
      </c>
      <c r="P91" s="16">
        <f>('Summary Data'!P26-('Summary Data'!P10*'Summary Data'!P$40+'Summary Data'!P27*'Summary Data'!P$39)/17*$A91)</f>
        <v>0.054326507289126774</v>
      </c>
      <c r="Q91" s="16">
        <f>('Summary Data'!Q26-('Summary Data'!Q10*'Summary Data'!Q$40+'Summary Data'!Q27*'Summary Data'!Q$39)/17*$A91)</f>
        <v>0.2135778596474458</v>
      </c>
      <c r="R91" s="16">
        <f>('Summary Data'!R26-('Summary Data'!R10*'Summary Data'!R$40+'Summary Data'!R27*'Summary Data'!R$39)/17*$A91)</f>
        <v>0.07261087731407827</v>
      </c>
      <c r="S91" s="16">
        <f>('Summary Data'!S26-('Summary Data'!S10*'Summary Data'!S$40+'Summary Data'!S27*'Summary Data'!S$39)/17*$A91)</f>
        <v>-0.09020560359301602</v>
      </c>
      <c r="T91" s="16">
        <f>('Summary Data'!T26-('Summary Data'!T10*'Summary Data'!T$40+'Summary Data'!T27*'Summary Data'!T$39)/17*$A91)</f>
        <v>0.14014565171287174</v>
      </c>
      <c r="U91" s="16">
        <f>('Summary Data'!U26-('Summary Data'!U10*'Summary Data'!U$40+'Summary Data'!U27*'Summary Data'!U$39)/17*$A91)</f>
        <v>0.24409311967093575</v>
      </c>
      <c r="V91" s="82">
        <f>'Summary Data'!V26</f>
        <v>-0.13341941771296853</v>
      </c>
    </row>
    <row r="92" spans="1:22" ht="11.25">
      <c r="A92" s="83">
        <v>6</v>
      </c>
      <c r="B92" s="16">
        <f>('Summary Data'!B27-('Summary Data'!B11*'Summary Data'!B$40+'Summary Data'!B28*'Summary Data'!B$39)/17*$A92)</f>
        <v>0.12220757055140052</v>
      </c>
      <c r="C92" s="16">
        <f>('Summary Data'!C27-('Summary Data'!C11*'Summary Data'!C$40+'Summary Data'!C28*'Summary Data'!C$39)/17*$A92)</f>
        <v>0.12937194864635265</v>
      </c>
      <c r="D92" s="16">
        <f>('Summary Data'!D27-('Summary Data'!D11*'Summary Data'!D$40+'Summary Data'!D28*'Summary Data'!D$39)/17*$A92)</f>
        <v>0.21174914141992768</v>
      </c>
      <c r="E92" s="16">
        <f>('Summary Data'!E27-('Summary Data'!E11*'Summary Data'!E$40+'Summary Data'!E28*'Summary Data'!E$39)/17*$A92)</f>
        <v>0.2510697027179688</v>
      </c>
      <c r="F92" s="16">
        <f>('Summary Data'!F27-('Summary Data'!F11*'Summary Data'!F$40+'Summary Data'!F28*'Summary Data'!F$39)/17*$A92)</f>
        <v>0.1880939995771303</v>
      </c>
      <c r="G92" s="16">
        <f>('Summary Data'!G27-('Summary Data'!G11*'Summary Data'!G$40+'Summary Data'!G28*'Summary Data'!G$39)/17*$A92)</f>
        <v>0.10526409891745983</v>
      </c>
      <c r="H92" s="16">
        <f>('Summary Data'!H27-('Summary Data'!H11*'Summary Data'!H$40+'Summary Data'!H28*'Summary Data'!H$39)/17*$A92)</f>
        <v>0.024281280084490958</v>
      </c>
      <c r="I92" s="16">
        <f>('Summary Data'!I27-('Summary Data'!I11*'Summary Data'!I$40+'Summary Data'!I28*'Summary Data'!I$39)/17*$A92)</f>
        <v>0.10881554034354213</v>
      </c>
      <c r="J92" s="16">
        <f>('Summary Data'!J27-('Summary Data'!J11*'Summary Data'!J$40+'Summary Data'!J28*'Summary Data'!J$39)/17*$A92)</f>
        <v>0.13555002921498718</v>
      </c>
      <c r="K92" s="16">
        <f>('Summary Data'!K27-('Summary Data'!K11*'Summary Data'!K$40+'Summary Data'!K28*'Summary Data'!K$39)/17*$A92)</f>
        <v>0.13589289954882863</v>
      </c>
      <c r="L92" s="16">
        <f>('Summary Data'!L27-('Summary Data'!L11*'Summary Data'!L$40+'Summary Data'!L28*'Summary Data'!L$39)/17*$A92)</f>
        <v>0.15102210233264857</v>
      </c>
      <c r="M92" s="16">
        <f>('Summary Data'!M27-('Summary Data'!M11*'Summary Data'!M$40+'Summary Data'!M28*'Summary Data'!M$39)/17*$A92)</f>
        <v>0.0936216134743319</v>
      </c>
      <c r="N92" s="16">
        <f>('Summary Data'!N27-('Summary Data'!N11*'Summary Data'!N$40+'Summary Data'!N28*'Summary Data'!N$39)/17*$A92)</f>
        <v>0.2247132772528842</v>
      </c>
      <c r="O92" s="16">
        <f>('Summary Data'!O27-('Summary Data'!O11*'Summary Data'!O$40+'Summary Data'!O28*'Summary Data'!O$39)/17*$A92)</f>
        <v>-0.03575422677563195</v>
      </c>
      <c r="P92" s="16">
        <f>('Summary Data'!P27-('Summary Data'!P11*'Summary Data'!P$40+'Summary Data'!P28*'Summary Data'!P$39)/17*$A92)</f>
        <v>-0.0009804791738658725</v>
      </c>
      <c r="Q92" s="16">
        <f>('Summary Data'!Q27-('Summary Data'!Q11*'Summary Data'!Q$40+'Summary Data'!Q28*'Summary Data'!Q$39)/17*$A92)</f>
        <v>0.03147667778085089</v>
      </c>
      <c r="R92" s="16">
        <f>('Summary Data'!R27-('Summary Data'!R11*'Summary Data'!R$40+'Summary Data'!R28*'Summary Data'!R$39)/17*$A92)</f>
        <v>0.16602009647218507</v>
      </c>
      <c r="S92" s="16">
        <f>('Summary Data'!S27-('Summary Data'!S11*'Summary Data'!S$40+'Summary Data'!S28*'Summary Data'!S$39)/17*$A92)</f>
        <v>0.17965020471816925</v>
      </c>
      <c r="T92" s="16">
        <f>('Summary Data'!T27-('Summary Data'!T11*'Summary Data'!T$40+'Summary Data'!T28*'Summary Data'!T$39)/17*$A92)</f>
        <v>0.21318539547797788</v>
      </c>
      <c r="U92" s="16">
        <f>('Summary Data'!U27-('Summary Data'!U11*'Summary Data'!U$40+'Summary Data'!U28*'Summary Data'!U$39)/17*$A92)</f>
        <v>0.11649803483441251</v>
      </c>
      <c r="V92" s="82">
        <f>'Summary Data'!V27</f>
        <v>0.16934239520295816</v>
      </c>
    </row>
    <row r="93" spans="1:22" ht="11.25">
      <c r="A93" s="83">
        <v>7</v>
      </c>
      <c r="B93" s="16">
        <f>('Summary Data'!B28-('Summary Data'!B12*'Summary Data'!B$40+'Summary Data'!B29*'Summary Data'!B$39)/17*$A93)</f>
        <v>-0.847089282249825</v>
      </c>
      <c r="C93" s="16">
        <f>('Summary Data'!C28-('Summary Data'!C12*'Summary Data'!C$40+'Summary Data'!C29*'Summary Data'!C$39)/17*$A93)</f>
        <v>-0.02512744358566544</v>
      </c>
      <c r="D93" s="16">
        <f>('Summary Data'!D28-('Summary Data'!D12*'Summary Data'!D$40+'Summary Data'!D29*'Summary Data'!D$39)/17*$A93)</f>
        <v>0.05284167076630144</v>
      </c>
      <c r="E93" s="16">
        <f>('Summary Data'!E28-('Summary Data'!E12*'Summary Data'!E$40+'Summary Data'!E29*'Summary Data'!E$39)/17*$A93)</f>
        <v>0.10477688721132482</v>
      </c>
      <c r="F93" s="16">
        <f>('Summary Data'!F28-('Summary Data'!F12*'Summary Data'!F$40+'Summary Data'!F29*'Summary Data'!F$39)/17*$A93)</f>
        <v>0.05422845455649286</v>
      </c>
      <c r="G93" s="16">
        <f>('Summary Data'!G28-('Summary Data'!G12*'Summary Data'!G$40+'Summary Data'!G29*'Summary Data'!G$39)/17*$A93)</f>
        <v>-0.03601477209214</v>
      </c>
      <c r="H93" s="16">
        <f>('Summary Data'!H28-('Summary Data'!H12*'Summary Data'!H$40+'Summary Data'!H29*'Summary Data'!H$39)/17*$A93)</f>
        <v>-0.07157245879164983</v>
      </c>
      <c r="I93" s="16">
        <f>('Summary Data'!I28-('Summary Data'!I12*'Summary Data'!I$40+'Summary Data'!I29*'Summary Data'!I$39)/17*$A93)</f>
        <v>-0.011578377250354436</v>
      </c>
      <c r="J93" s="16">
        <f>('Summary Data'!J28-('Summary Data'!J12*'Summary Data'!J$40+'Summary Data'!J29*'Summary Data'!J$39)/17*$A93)</f>
        <v>0.01897243945415971</v>
      </c>
      <c r="K93" s="16">
        <f>('Summary Data'!K28-('Summary Data'!K12*'Summary Data'!K$40+'Summary Data'!K29*'Summary Data'!K$39)/17*$A93)</f>
        <v>0.07425402329354217</v>
      </c>
      <c r="L93" s="16">
        <f>('Summary Data'!L28-('Summary Data'!L12*'Summary Data'!L$40+'Summary Data'!L29*'Summary Data'!L$39)/17*$A93)</f>
        <v>-0.0290332218424859</v>
      </c>
      <c r="M93" s="16">
        <f>('Summary Data'!M28-('Summary Data'!M12*'Summary Data'!M$40+'Summary Data'!M29*'Summary Data'!M$39)/17*$A93)</f>
        <v>0.010546183542714848</v>
      </c>
      <c r="N93" s="16">
        <f>('Summary Data'!N28-('Summary Data'!N12*'Summary Data'!N$40+'Summary Data'!N29*'Summary Data'!N$39)/17*$A93)</f>
        <v>0.04122858082246614</v>
      </c>
      <c r="O93" s="16">
        <f>('Summary Data'!O28-('Summary Data'!O12*'Summary Data'!O$40+'Summary Data'!O29*'Summary Data'!O$39)/17*$A93)</f>
        <v>0.07004196611739592</v>
      </c>
      <c r="P93" s="16">
        <f>('Summary Data'!P28-('Summary Data'!P12*'Summary Data'!P$40+'Summary Data'!P29*'Summary Data'!P$39)/17*$A93)</f>
        <v>0.08817406573576236</v>
      </c>
      <c r="Q93" s="16">
        <f>('Summary Data'!Q28-('Summary Data'!Q12*'Summary Data'!Q$40+'Summary Data'!Q29*'Summary Data'!Q$39)/17*$A93)</f>
        <v>-0.06062369341053854</v>
      </c>
      <c r="R93" s="16">
        <f>('Summary Data'!R28-('Summary Data'!R12*'Summary Data'!R$40+'Summary Data'!R29*'Summary Data'!R$39)/17*$A93)</f>
        <v>0.02697404343185944</v>
      </c>
      <c r="S93" s="16">
        <f>('Summary Data'!S28-('Summary Data'!S12*'Summary Data'!S$40+'Summary Data'!S29*'Summary Data'!S$39)/17*$A93)</f>
        <v>-0.008470170300536968</v>
      </c>
      <c r="T93" s="16">
        <f>('Summary Data'!T28-('Summary Data'!T12*'Summary Data'!T$40+'Summary Data'!T29*'Summary Data'!T$39)/17*$A93)</f>
        <v>0.0723853962330881</v>
      </c>
      <c r="U93" s="16">
        <f>('Summary Data'!U28-('Summary Data'!U12*'Summary Data'!U$40+'Summary Data'!U29*'Summary Data'!U$39)/17*$A93)</f>
        <v>-0.059177712214384684</v>
      </c>
      <c r="V93" s="82">
        <f>'Summary Data'!V28</f>
        <v>-0.04217397761029851</v>
      </c>
    </row>
    <row r="94" spans="1:22" ht="11.25">
      <c r="A94" s="83">
        <v>8</v>
      </c>
      <c r="B94" s="16">
        <f>('Summary Data'!B29-('Summary Data'!B13*'Summary Data'!B$40+'Summary Data'!B30*'Summary Data'!B$39)/17*$A94)</f>
        <v>0.06251451191092477</v>
      </c>
      <c r="C94" s="16">
        <f>('Summary Data'!C29-('Summary Data'!C13*'Summary Data'!C$40+'Summary Data'!C30*'Summary Data'!C$39)/17*$A94)</f>
        <v>0.0002253126092721519</v>
      </c>
      <c r="D94" s="16">
        <f>('Summary Data'!D29-('Summary Data'!D13*'Summary Data'!D$40+'Summary Data'!D30*'Summary Data'!D$39)/17*$A94)</f>
        <v>0.025577950081880255</v>
      </c>
      <c r="E94" s="16">
        <f>('Summary Data'!E29-('Summary Data'!E13*'Summary Data'!E$40+'Summary Data'!E30*'Summary Data'!E$39)/17*$A94)</f>
        <v>-0.008559589959150925</v>
      </c>
      <c r="F94" s="16">
        <f>('Summary Data'!F29-('Summary Data'!F13*'Summary Data'!F$40+'Summary Data'!F30*'Summary Data'!F$39)/17*$A94)</f>
        <v>0.00556359256537807</v>
      </c>
      <c r="G94" s="16">
        <f>('Summary Data'!G29-('Summary Data'!G13*'Summary Data'!G$40+'Summary Data'!G30*'Summary Data'!G$39)/17*$A94)</f>
        <v>-0.007544114903048196</v>
      </c>
      <c r="H94" s="16">
        <f>('Summary Data'!H29-('Summary Data'!H13*'Summary Data'!H$40+'Summary Data'!H30*'Summary Data'!H$39)/17*$A94)</f>
        <v>0.032564882395988426</v>
      </c>
      <c r="I94" s="16">
        <f>('Summary Data'!I29-('Summary Data'!I13*'Summary Data'!I$40+'Summary Data'!I30*'Summary Data'!I$39)/17*$A94)</f>
        <v>0.02982508104089615</v>
      </c>
      <c r="J94" s="16">
        <f>('Summary Data'!J29-('Summary Data'!J13*'Summary Data'!J$40+'Summary Data'!J30*'Summary Data'!J$39)/17*$A94)</f>
        <v>-0.007965921348429092</v>
      </c>
      <c r="K94" s="16">
        <f>('Summary Data'!K29-('Summary Data'!K13*'Summary Data'!K$40+'Summary Data'!K30*'Summary Data'!K$39)/17*$A94)</f>
        <v>-0.00841822131897934</v>
      </c>
      <c r="L94" s="16">
        <f>('Summary Data'!L29-('Summary Data'!L13*'Summary Data'!L$40+'Summary Data'!L30*'Summary Data'!L$39)/17*$A94)</f>
        <v>-0.012471926984896325</v>
      </c>
      <c r="M94" s="16">
        <f>('Summary Data'!M29-('Summary Data'!M13*'Summary Data'!M$40+'Summary Data'!M30*'Summary Data'!M$39)/17*$A94)</f>
        <v>-0.008923352707062723</v>
      </c>
      <c r="N94" s="16">
        <f>('Summary Data'!N29-('Summary Data'!N13*'Summary Data'!N$40+'Summary Data'!N30*'Summary Data'!N$39)/17*$A94)</f>
        <v>0.0495874118471932</v>
      </c>
      <c r="O94" s="16">
        <f>('Summary Data'!O29-('Summary Data'!O13*'Summary Data'!O$40+'Summary Data'!O30*'Summary Data'!O$39)/17*$A94)</f>
        <v>-0.006264505331960296</v>
      </c>
      <c r="P94" s="16">
        <f>('Summary Data'!P29-('Summary Data'!P13*'Summary Data'!P$40+'Summary Data'!P30*'Summary Data'!P$39)/17*$A94)</f>
        <v>-0.008542634555885345</v>
      </c>
      <c r="Q94" s="16">
        <f>('Summary Data'!Q29-('Summary Data'!Q13*'Summary Data'!Q$40+'Summary Data'!Q30*'Summary Data'!Q$39)/17*$A94)</f>
        <v>0.0028050390562672917</v>
      </c>
      <c r="R94" s="16">
        <f>('Summary Data'!R29-('Summary Data'!R13*'Summary Data'!R$40+'Summary Data'!R30*'Summary Data'!R$39)/17*$A94)</f>
        <v>0.030560726993620058</v>
      </c>
      <c r="S94" s="16">
        <f>('Summary Data'!S29-('Summary Data'!S13*'Summary Data'!S$40+'Summary Data'!S30*'Summary Data'!S$39)/17*$A94)</f>
        <v>0.028168044794722444</v>
      </c>
      <c r="T94" s="16">
        <f>('Summary Data'!T29-('Summary Data'!T13*'Summary Data'!T$40+'Summary Data'!T30*'Summary Data'!T$39)/17*$A94)</f>
        <v>-0.09888976415635592</v>
      </c>
      <c r="U94" s="16">
        <f>('Summary Data'!U29-('Summary Data'!U13*'Summary Data'!U$40+'Summary Data'!U30*'Summary Data'!U$39)/17*$A94)</f>
        <v>-0.13682960543785583</v>
      </c>
      <c r="V94" s="82">
        <f>'Summary Data'!V29</f>
        <v>0.015282930483870888</v>
      </c>
    </row>
    <row r="95" spans="1:22" ht="11.25">
      <c r="A95" s="83">
        <v>9</v>
      </c>
      <c r="B95" s="16">
        <f>('Summary Data'!B30-('Summary Data'!B14*'Summary Data'!B$40+'Summary Data'!B31*'Summary Data'!B$39)/17*$A95)</f>
        <v>0.14870158549458407</v>
      </c>
      <c r="C95" s="16">
        <f>('Summary Data'!C30-('Summary Data'!C14*'Summary Data'!C$40+'Summary Data'!C31*'Summary Data'!C$39)/17*$A95)</f>
        <v>0.04841761832670481</v>
      </c>
      <c r="D95" s="16">
        <f>('Summary Data'!D30-('Summary Data'!D14*'Summary Data'!D$40+'Summary Data'!D31*'Summary Data'!D$39)/17*$A95)</f>
        <v>0.010905988888151717</v>
      </c>
      <c r="E95" s="16">
        <f>('Summary Data'!E30-('Summary Data'!E14*'Summary Data'!E$40+'Summary Data'!E31*'Summary Data'!E$39)/17*$A95)</f>
        <v>0.0034978708660002994</v>
      </c>
      <c r="F95" s="16">
        <f>('Summary Data'!F30-('Summary Data'!F14*'Summary Data'!F$40+'Summary Data'!F31*'Summary Data'!F$39)/17*$A95)</f>
        <v>-0.016598161124300466</v>
      </c>
      <c r="G95" s="16">
        <f>('Summary Data'!G30-('Summary Data'!G14*'Summary Data'!G$40+'Summary Data'!G31*'Summary Data'!G$39)/17*$A95)</f>
        <v>0.016918159573574135</v>
      </c>
      <c r="H95" s="16">
        <f>('Summary Data'!H30-('Summary Data'!H14*'Summary Data'!H$40+'Summary Data'!H31*'Summary Data'!H$39)/17*$A95)</f>
        <v>0.01927828510699698</v>
      </c>
      <c r="I95" s="16">
        <f>('Summary Data'!I30-('Summary Data'!I14*'Summary Data'!I$40+'Summary Data'!I31*'Summary Data'!I$39)/17*$A95)</f>
        <v>0.01654044158268475</v>
      </c>
      <c r="J95" s="16">
        <f>('Summary Data'!J30-('Summary Data'!J14*'Summary Data'!J$40+'Summary Data'!J31*'Summary Data'!J$39)/17*$A95)</f>
        <v>0.0002916609103011114</v>
      </c>
      <c r="K95" s="16">
        <f>('Summary Data'!K30-('Summary Data'!K14*'Summary Data'!K$40+'Summary Data'!K31*'Summary Data'!K$39)/17*$A95)</f>
        <v>-0.004051241352534228</v>
      </c>
      <c r="L95" s="16">
        <f>('Summary Data'!L30-('Summary Data'!L14*'Summary Data'!L$40+'Summary Data'!L31*'Summary Data'!L$39)/17*$A95)</f>
        <v>0.002971068531113945</v>
      </c>
      <c r="M95" s="16">
        <f>('Summary Data'!M30-('Summary Data'!M14*'Summary Data'!M$40+'Summary Data'!M31*'Summary Data'!M$39)/17*$A95)</f>
        <v>0.007991336826571306</v>
      </c>
      <c r="N95" s="16">
        <f>('Summary Data'!N30-('Summary Data'!N14*'Summary Data'!N$40+'Summary Data'!N31*'Summary Data'!N$39)/17*$A95)</f>
        <v>0.0006920760696291217</v>
      </c>
      <c r="O95" s="16">
        <f>('Summary Data'!O30-('Summary Data'!O14*'Summary Data'!O$40+'Summary Data'!O31*'Summary Data'!O$39)/17*$A95)</f>
        <v>0.0036068838172394688</v>
      </c>
      <c r="P95" s="16">
        <f>('Summary Data'!P30-('Summary Data'!P14*'Summary Data'!P$40+'Summary Data'!P31*'Summary Data'!P$39)/17*$A95)</f>
        <v>0.004453411977060347</v>
      </c>
      <c r="Q95" s="16">
        <f>('Summary Data'!Q30-('Summary Data'!Q14*'Summary Data'!Q$40+'Summary Data'!Q31*'Summary Data'!Q$39)/17*$A95)</f>
        <v>0.04731643857721424</v>
      </c>
      <c r="R95" s="16">
        <f>('Summary Data'!R30-('Summary Data'!R14*'Summary Data'!R$40+'Summary Data'!R31*'Summary Data'!R$39)/17*$A95)</f>
        <v>0.03831281235525329</v>
      </c>
      <c r="S95" s="16">
        <f>('Summary Data'!S30-('Summary Data'!S14*'Summary Data'!S$40+'Summary Data'!S31*'Summary Data'!S$39)/17*$A95)</f>
        <v>-0.011494629833055506</v>
      </c>
      <c r="T95" s="16">
        <f>('Summary Data'!T30-('Summary Data'!T14*'Summary Data'!T$40+'Summary Data'!T31*'Summary Data'!T$39)/17*$A95)</f>
        <v>-0.015773067292772835</v>
      </c>
      <c r="U95" s="16">
        <f>('Summary Data'!U30-('Summary Data'!U14*'Summary Data'!U$40+'Summary Data'!U31*'Summary Data'!U$39)/17*$A95)</f>
        <v>-0.048251491621457886</v>
      </c>
      <c r="V95" s="82">
        <f>'Summary Data'!V30</f>
        <v>-0.040225519546239666</v>
      </c>
    </row>
    <row r="96" spans="1:22" ht="11.25">
      <c r="A96" s="83">
        <v>10</v>
      </c>
      <c r="B96" s="16">
        <f>('Summary Data'!B31-('Summary Data'!B15*'Summary Data'!B$40+'Summary Data'!B32*'Summary Data'!B$39)/17*$A96)</f>
        <v>0</v>
      </c>
      <c r="C96" s="16">
        <f>('Summary Data'!C31-('Summary Data'!C15*'Summary Data'!C$40+'Summary Data'!C32*'Summary Data'!C$39)/17*$A96)</f>
        <v>0</v>
      </c>
      <c r="D96" s="16">
        <f>('Summary Data'!D31-('Summary Data'!D15*'Summary Data'!D$40+'Summary Data'!D32*'Summary Data'!D$39)/17*$A96)</f>
        <v>5.551115123125783E-17</v>
      </c>
      <c r="E96" s="16">
        <f>('Summary Data'!E31-('Summary Data'!E15*'Summary Data'!E$40+'Summary Data'!E32*'Summary Data'!E$39)/17*$A96)</f>
        <v>5.551115123125783E-17</v>
      </c>
      <c r="F96" s="16">
        <f>('Summary Data'!F31-('Summary Data'!F15*'Summary Data'!F$40+'Summary Data'!F32*'Summary Data'!F$39)/17*$A96)</f>
        <v>2.7755575615628914E-17</v>
      </c>
      <c r="G96" s="16">
        <f>('Summary Data'!G31-('Summary Data'!G15*'Summary Data'!G$40+'Summary Data'!G32*'Summary Data'!G$39)/17*$A96)</f>
        <v>2.7755575615628914E-17</v>
      </c>
      <c r="H96" s="16">
        <f>('Summary Data'!H31-('Summary Data'!H15*'Summary Data'!H$40+'Summary Data'!H32*'Summary Data'!H$39)/17*$A96)</f>
        <v>2.7755575615628914E-17</v>
      </c>
      <c r="I96" s="16">
        <f>('Summary Data'!I31-('Summary Data'!I15*'Summary Data'!I$40+'Summary Data'!I32*'Summary Data'!I$39)/17*$A96)</f>
        <v>-5.551115123125783E-17</v>
      </c>
      <c r="J96" s="16">
        <f>('Summary Data'!J31-('Summary Data'!J15*'Summary Data'!J$40+'Summary Data'!J32*'Summary Data'!J$39)/17*$A96)</f>
        <v>5.551115123125783E-17</v>
      </c>
      <c r="K96" s="16">
        <f>('Summary Data'!K31-('Summary Data'!K15*'Summary Data'!K$40+'Summary Data'!K32*'Summary Data'!K$39)/17*$A96)</f>
        <v>0</v>
      </c>
      <c r="L96" s="16">
        <f>('Summary Data'!L31-('Summary Data'!L15*'Summary Data'!L$40+'Summary Data'!L32*'Summary Data'!L$39)/17*$A96)</f>
        <v>0</v>
      </c>
      <c r="M96" s="16">
        <f>('Summary Data'!M31-('Summary Data'!M15*'Summary Data'!M$40+'Summary Data'!M32*'Summary Data'!M$39)/17*$A96)</f>
        <v>0</v>
      </c>
      <c r="N96" s="16">
        <f>('Summary Data'!N31-('Summary Data'!N15*'Summary Data'!N$40+'Summary Data'!N32*'Summary Data'!N$39)/17*$A96)</f>
        <v>-5.551115123125783E-17</v>
      </c>
      <c r="O96" s="16">
        <f>('Summary Data'!O31-('Summary Data'!O15*'Summary Data'!O$40+'Summary Data'!O32*'Summary Data'!O$39)/17*$A96)</f>
        <v>0</v>
      </c>
      <c r="P96" s="16">
        <f>('Summary Data'!P31-('Summary Data'!P15*'Summary Data'!P$40+'Summary Data'!P32*'Summary Data'!P$39)/17*$A96)</f>
        <v>0</v>
      </c>
      <c r="Q96" s="16">
        <f>('Summary Data'!Q31-('Summary Data'!Q15*'Summary Data'!Q$40+'Summary Data'!Q32*'Summary Data'!Q$39)/17*$A96)</f>
        <v>0</v>
      </c>
      <c r="R96" s="16">
        <f>('Summary Data'!R31-('Summary Data'!R15*'Summary Data'!R$40+'Summary Data'!R32*'Summary Data'!R$39)/17*$A96)</f>
        <v>0</v>
      </c>
      <c r="S96" s="16">
        <f>('Summary Data'!S31-('Summary Data'!S15*'Summary Data'!S$40+'Summary Data'!S32*'Summary Data'!S$39)/17*$A96)</f>
        <v>5.551115123125783E-17</v>
      </c>
      <c r="T96" s="16">
        <f>('Summary Data'!T31-('Summary Data'!T15*'Summary Data'!T$40+'Summary Data'!T32*'Summary Data'!T$39)/17*$A96)</f>
        <v>5.551115123125783E-17</v>
      </c>
      <c r="U96" s="16">
        <f>('Summary Data'!U31-('Summary Data'!U15*'Summary Data'!U$40+'Summary Data'!U32*'Summary Data'!U$39)/17*$A96)</f>
        <v>0</v>
      </c>
      <c r="V96" s="82">
        <f>'Summary Data'!V31</f>
        <v>0.05757490457426581</v>
      </c>
    </row>
    <row r="97" spans="1:23" ht="11.25">
      <c r="A97" s="83">
        <v>11</v>
      </c>
      <c r="B97" s="16">
        <f>('Summary Data'!B32-('Summary Data'!B16*'Summary Data'!B$40+'Summary Data'!B33*'Summary Data'!B$39)/17*$A97)</f>
        <v>-0.14275556592408925</v>
      </c>
      <c r="C97" s="16">
        <f>('Summary Data'!C32-('Summary Data'!C16*'Summary Data'!C$40+'Summary Data'!C33*'Summary Data'!C$39)/17*$A97)</f>
        <v>-0.028702316890386805</v>
      </c>
      <c r="D97" s="16">
        <f>('Summary Data'!D32-('Summary Data'!D16*'Summary Data'!D$40+'Summary Data'!D33*'Summary Data'!D$39)/17*$A97)</f>
        <v>-0.033686204745439596</v>
      </c>
      <c r="E97" s="16">
        <f>('Summary Data'!E32-('Summary Data'!E16*'Summary Data'!E$40+'Summary Data'!E33*'Summary Data'!E$39)/17*$A97)</f>
        <v>-0.02228736088815781</v>
      </c>
      <c r="F97" s="16">
        <f>('Summary Data'!F32-('Summary Data'!F16*'Summary Data'!F$40+'Summary Data'!F33*'Summary Data'!F$39)/17*$A97)</f>
        <v>-0.022001778592993716</v>
      </c>
      <c r="G97" s="16">
        <f>('Summary Data'!G32-('Summary Data'!G16*'Summary Data'!G$40+'Summary Data'!G33*'Summary Data'!G$39)/17*$A97)</f>
        <v>-0.024501440762273674</v>
      </c>
      <c r="H97" s="16">
        <f>('Summary Data'!H32-('Summary Data'!H16*'Summary Data'!H$40+'Summary Data'!H33*'Summary Data'!H$39)/17*$A97)</f>
        <v>-0.02687973091339515</v>
      </c>
      <c r="I97" s="16">
        <f>('Summary Data'!I32-('Summary Data'!I16*'Summary Data'!I$40+'Summary Data'!I33*'Summary Data'!I$39)/17*$A97)</f>
        <v>-0.024987155732071182</v>
      </c>
      <c r="J97" s="16">
        <f>('Summary Data'!J32-('Summary Data'!J16*'Summary Data'!J$40+'Summary Data'!J33*'Summary Data'!J$39)/17*$A97)</f>
        <v>-0.03732747052671737</v>
      </c>
      <c r="K97" s="16">
        <f>('Summary Data'!K32-('Summary Data'!K16*'Summary Data'!K$40+'Summary Data'!K33*'Summary Data'!K$39)/17*$A97)</f>
        <v>-0.023203826844725724</v>
      </c>
      <c r="L97" s="16">
        <f>('Summary Data'!L32-('Summary Data'!L16*'Summary Data'!L$40+'Summary Data'!L33*'Summary Data'!L$39)/17*$A97)</f>
        <v>-0.029447367850218852</v>
      </c>
      <c r="M97" s="16">
        <f>('Summary Data'!M32-('Summary Data'!M16*'Summary Data'!M$40+'Summary Data'!M33*'Summary Data'!M$39)/17*$A97)</f>
        <v>-0.025834711793851398</v>
      </c>
      <c r="N97" s="16">
        <f>('Summary Data'!N32-('Summary Data'!N16*'Summary Data'!N$40+'Summary Data'!N33*'Summary Data'!N$39)/17*$A97)</f>
        <v>-0.021799759113680428</v>
      </c>
      <c r="O97" s="16">
        <f>('Summary Data'!O32-('Summary Data'!O16*'Summary Data'!O$40+'Summary Data'!O33*'Summary Data'!O$39)/17*$A97)</f>
        <v>-0.02315010180767944</v>
      </c>
      <c r="P97" s="16">
        <f>('Summary Data'!P32-('Summary Data'!P16*'Summary Data'!P$40+'Summary Data'!P33*'Summary Data'!P$39)/17*$A97)</f>
        <v>-0.03072308736647105</v>
      </c>
      <c r="Q97" s="16">
        <f>('Summary Data'!Q32-('Summary Data'!Q16*'Summary Data'!Q$40+'Summary Data'!Q33*'Summary Data'!Q$39)/17*$A97)</f>
        <v>-0.03380967252344578</v>
      </c>
      <c r="R97" s="16">
        <f>('Summary Data'!R32-('Summary Data'!R16*'Summary Data'!R$40+'Summary Data'!R33*'Summary Data'!R$39)/17*$A97)</f>
        <v>-0.025016203859569104</v>
      </c>
      <c r="S97" s="16">
        <f>('Summary Data'!S32-('Summary Data'!S16*'Summary Data'!S$40+'Summary Data'!S33*'Summary Data'!S$39)/17*$A97)</f>
        <v>-0.04437785395260682</v>
      </c>
      <c r="T97" s="16">
        <f>('Summary Data'!T32-('Summary Data'!T16*'Summary Data'!T$40+'Summary Data'!T33*'Summary Data'!T$39)/17*$A97)</f>
        <v>-0.04109884758066733</v>
      </c>
      <c r="U97" s="16">
        <f>('Summary Data'!U32-('Summary Data'!U16*'Summary Data'!U$40+'Summary Data'!U33*'Summary Data'!U$39)/17*$A97)</f>
        <v>-0.010032725586967418</v>
      </c>
      <c r="V97" s="82">
        <f>'Summary Data'!V32</f>
        <v>-0.042605663971717576</v>
      </c>
      <c r="W97" s="42" t="s">
        <v>90</v>
      </c>
    </row>
    <row r="98" spans="1:23" ht="11.25">
      <c r="A98" s="83">
        <v>12</v>
      </c>
      <c r="B98" s="16">
        <f>('Summary Data'!B33-('Summary Data'!B17*'Summary Data'!B$40+'Summary Data'!B34*'Summary Data'!B$39)/17*$A98)*10</f>
        <v>0.05990881455973458</v>
      </c>
      <c r="C98" s="16">
        <f>('Summary Data'!C33-('Summary Data'!C17*'Summary Data'!C$40+'Summary Data'!C34*'Summary Data'!C$39)/17*$A98)*10</f>
        <v>0.15028056493778258</v>
      </c>
      <c r="D98" s="16">
        <f>('Summary Data'!D33-('Summary Data'!D17*'Summary Data'!D$40+'Summary Data'!D34*'Summary Data'!D$39)/17*$A98)*10</f>
        <v>0.12503407500328168</v>
      </c>
      <c r="E98" s="16">
        <f>('Summary Data'!E33-('Summary Data'!E17*'Summary Data'!E$40+'Summary Data'!E34*'Summary Data'!E$39)/17*$A98)*10</f>
        <v>0.1141116571745146</v>
      </c>
      <c r="F98" s="16">
        <f>('Summary Data'!F33-('Summary Data'!F17*'Summary Data'!F$40+'Summary Data'!F34*'Summary Data'!F$39)/17*$A98)*10</f>
        <v>0.16552220209587992</v>
      </c>
      <c r="G98" s="16">
        <f>('Summary Data'!G33-('Summary Data'!G17*'Summary Data'!G$40+'Summary Data'!G34*'Summary Data'!G$39)/17*$A98)*10</f>
        <v>0.16903190682659225</v>
      </c>
      <c r="H98" s="16">
        <f>('Summary Data'!H33-('Summary Data'!H17*'Summary Data'!H$40+'Summary Data'!H34*'Summary Data'!H$39)/17*$A98)*10</f>
        <v>0.09858716416053327</v>
      </c>
      <c r="I98" s="16">
        <f>('Summary Data'!I33-('Summary Data'!I17*'Summary Data'!I$40+'Summary Data'!I34*'Summary Data'!I$39)/17*$A98)*10</f>
        <v>0.10300376805173199</v>
      </c>
      <c r="J98" s="16">
        <f>('Summary Data'!J33-('Summary Data'!J17*'Summary Data'!J$40+'Summary Data'!J34*'Summary Data'!J$39)/17*$A98)*10</f>
        <v>0.16310181149170677</v>
      </c>
      <c r="K98" s="16">
        <f>('Summary Data'!K33-('Summary Data'!K17*'Summary Data'!K$40+'Summary Data'!K34*'Summary Data'!K$39)/17*$A98)*10</f>
        <v>0.11256853328084064</v>
      </c>
      <c r="L98" s="16">
        <f>('Summary Data'!L33-('Summary Data'!L17*'Summary Data'!L$40+'Summary Data'!L34*'Summary Data'!L$39)/17*$A98)*10</f>
        <v>0.11353801499111763</v>
      </c>
      <c r="M98" s="16">
        <f>('Summary Data'!M33-('Summary Data'!M17*'Summary Data'!M$40+'Summary Data'!M34*'Summary Data'!M$39)/17*$A98)*10</f>
        <v>0.12198426439005983</v>
      </c>
      <c r="N98" s="16">
        <f>('Summary Data'!N33-('Summary Data'!N17*'Summary Data'!N$40+'Summary Data'!N34*'Summary Data'!N$39)/17*$A98)*10</f>
        <v>0.1275925485278029</v>
      </c>
      <c r="O98" s="16">
        <f>('Summary Data'!O33-('Summary Data'!O17*'Summary Data'!O$40+'Summary Data'!O34*'Summary Data'!O$39)/17*$A98)*10</f>
        <v>0.12648258357322736</v>
      </c>
      <c r="P98" s="16">
        <f>('Summary Data'!P33-('Summary Data'!P17*'Summary Data'!P$40+'Summary Data'!P34*'Summary Data'!P$39)/17*$A98)*10</f>
        <v>0.06192333348666073</v>
      </c>
      <c r="Q98" s="16">
        <f>('Summary Data'!Q33-('Summary Data'!Q17*'Summary Data'!Q$40+'Summary Data'!Q34*'Summary Data'!Q$39)/17*$A98)*10</f>
        <v>0.06774755885918513</v>
      </c>
      <c r="R98" s="16">
        <f>('Summary Data'!R33-('Summary Data'!R17*'Summary Data'!R$40+'Summary Data'!R34*'Summary Data'!R$39)/17*$A98)*10</f>
        <v>0.0915799621066471</v>
      </c>
      <c r="S98" s="16">
        <f>('Summary Data'!S33-('Summary Data'!S17*'Summary Data'!S$40+'Summary Data'!S34*'Summary Data'!S$39)/17*$A98)*10</f>
        <v>0.12232749453072032</v>
      </c>
      <c r="T98" s="16">
        <f>('Summary Data'!T33-('Summary Data'!T17*'Summary Data'!T$40+'Summary Data'!T34*'Summary Data'!T$39)/17*$A98)*10</f>
        <v>0.13915250823325448</v>
      </c>
      <c r="U98" s="16">
        <f>('Summary Data'!U33-('Summary Data'!U17*'Summary Data'!U$40+'Summary Data'!U34*'Summary Data'!U$39)/17*$A98)*10</f>
        <v>0.04355021326458744</v>
      </c>
      <c r="V98" s="82">
        <f>'Summary Data'!V33*10</f>
        <v>0.16952944859311314</v>
      </c>
      <c r="W98" s="42" t="s">
        <v>90</v>
      </c>
    </row>
    <row r="99" spans="1:23" ht="11.25">
      <c r="A99" s="83">
        <v>13</v>
      </c>
      <c r="B99" s="16">
        <f>('Summary Data'!B34-('Summary Data'!B18*'Summary Data'!B$40+'Summary Data'!B35*'Summary Data'!B$39)/17*$A99)*10</f>
        <v>0.024598841759746352</v>
      </c>
      <c r="C99" s="16">
        <f>('Summary Data'!C34-('Summary Data'!C18*'Summary Data'!C$40+'Summary Data'!C35*'Summary Data'!C$39)/17*$A99)*10</f>
        <v>0.05190799251813179</v>
      </c>
      <c r="D99" s="16">
        <f>('Summary Data'!D34-('Summary Data'!D18*'Summary Data'!D$40+'Summary Data'!D35*'Summary Data'!D$39)/17*$A99)*10</f>
        <v>0.0206179161351573</v>
      </c>
      <c r="E99" s="16">
        <f>('Summary Data'!E34-('Summary Data'!E18*'Summary Data'!E$40+'Summary Data'!E35*'Summary Data'!E$39)/17*$A99)*10</f>
        <v>0.014492574101032706</v>
      </c>
      <c r="F99" s="16">
        <f>('Summary Data'!F34-('Summary Data'!F18*'Summary Data'!F$40+'Summary Data'!F35*'Summary Data'!F$39)/17*$A99)*10</f>
        <v>0.0007589436035224453</v>
      </c>
      <c r="G99" s="16">
        <f>('Summary Data'!G34-('Summary Data'!G18*'Summary Data'!G$40+'Summary Data'!G35*'Summary Data'!G$39)/17*$A99)*10</f>
        <v>0.022066011801603055</v>
      </c>
      <c r="H99" s="16">
        <f>('Summary Data'!H34-('Summary Data'!H18*'Summary Data'!H$40+'Summary Data'!H35*'Summary Data'!H$39)/17*$A99)*10</f>
        <v>0.0027173638987183953</v>
      </c>
      <c r="I99" s="16">
        <f>('Summary Data'!I34-('Summary Data'!I18*'Summary Data'!I$40+'Summary Data'!I35*'Summary Data'!I$39)/17*$A99)*10</f>
        <v>0.019998699843558274</v>
      </c>
      <c r="J99" s="16">
        <f>('Summary Data'!J34-('Summary Data'!J18*'Summary Data'!J$40+'Summary Data'!J35*'Summary Data'!J$39)/17*$A99)*10</f>
        <v>-0.011515024699386275</v>
      </c>
      <c r="K99" s="16">
        <f>('Summary Data'!K34-('Summary Data'!K18*'Summary Data'!K$40+'Summary Data'!K35*'Summary Data'!K$39)/17*$A99)*10</f>
        <v>-0.0038322733658245492</v>
      </c>
      <c r="L99" s="16">
        <f>('Summary Data'!L34-('Summary Data'!L18*'Summary Data'!L$40+'Summary Data'!L35*'Summary Data'!L$39)/17*$A99)*10</f>
        <v>0.0020578691645151918</v>
      </c>
      <c r="M99" s="16">
        <f>('Summary Data'!M34-('Summary Data'!M18*'Summary Data'!M$40+'Summary Data'!M35*'Summary Data'!M$39)/17*$A99)*10</f>
        <v>0.017681647829873623</v>
      </c>
      <c r="N99" s="16">
        <f>('Summary Data'!N34-('Summary Data'!N18*'Summary Data'!N$40+'Summary Data'!N35*'Summary Data'!N$39)/17*$A99)*10</f>
        <v>0.017895849976226202</v>
      </c>
      <c r="O99" s="16">
        <f>('Summary Data'!O34-('Summary Data'!O18*'Summary Data'!O$40+'Summary Data'!O35*'Summary Data'!O$39)/17*$A99)*10</f>
        <v>0.013187828082415415</v>
      </c>
      <c r="P99" s="16">
        <f>('Summary Data'!P34-('Summary Data'!P18*'Summary Data'!P$40+'Summary Data'!P35*'Summary Data'!P$39)/17*$A99)*10</f>
        <v>0.029991296251927202</v>
      </c>
      <c r="Q99" s="16">
        <f>('Summary Data'!Q34-('Summary Data'!Q18*'Summary Data'!Q$40+'Summary Data'!Q35*'Summary Data'!Q$39)/17*$A99)*10</f>
        <v>0.03326536624074636</v>
      </c>
      <c r="R99" s="16">
        <f>('Summary Data'!R34-('Summary Data'!R18*'Summary Data'!R$40+'Summary Data'!R35*'Summary Data'!R$39)/17*$A99)*10</f>
        <v>0.022074626342453146</v>
      </c>
      <c r="S99" s="16">
        <f>('Summary Data'!S34-('Summary Data'!S18*'Summary Data'!S$40+'Summary Data'!S35*'Summary Data'!S$39)/17*$A99)*10</f>
        <v>-0.05524040536775878</v>
      </c>
      <c r="T99" s="16">
        <f>('Summary Data'!T34-('Summary Data'!T18*'Summary Data'!T$40+'Summary Data'!T35*'Summary Data'!T$39)/17*$A99)*10</f>
        <v>-0.027911994163256435</v>
      </c>
      <c r="U99" s="16">
        <f>('Summary Data'!U34-('Summary Data'!U18*'Summary Data'!U$40+'Summary Data'!U35*'Summary Data'!U$39)/17*$A99)*10</f>
        <v>-0.03070540992975412</v>
      </c>
      <c r="V99" s="82">
        <f>'Summary Data'!V34*10</f>
        <v>-0.04719239578630137</v>
      </c>
      <c r="W99" s="42" t="s">
        <v>90</v>
      </c>
    </row>
    <row r="100" spans="1:23" ht="11.25">
      <c r="A100" s="83">
        <v>14</v>
      </c>
      <c r="B100" s="16">
        <f>('Summary Data'!B35-('Summary Data'!B19*'Summary Data'!B$40+'Summary Data'!B36*'Summary Data'!B$39)/17*$A100)*10</f>
        <v>-0.01734888690992209</v>
      </c>
      <c r="C100" s="16">
        <f>('Summary Data'!C35-('Summary Data'!C19*'Summary Data'!C$40+'Summary Data'!C36*'Summary Data'!C$39)/17*$A100)*10</f>
        <v>0.036706836195405206</v>
      </c>
      <c r="D100" s="16">
        <f>('Summary Data'!D35-('Summary Data'!D19*'Summary Data'!D$40+'Summary Data'!D36*'Summary Data'!D$39)/17*$A100)*10</f>
        <v>0.024972887828279694</v>
      </c>
      <c r="E100" s="16">
        <f>('Summary Data'!E35-('Summary Data'!E19*'Summary Data'!E$40+'Summary Data'!E36*'Summary Data'!E$39)/17*$A100)*10</f>
        <v>0.03321928506931077</v>
      </c>
      <c r="F100" s="16">
        <f>('Summary Data'!F35-('Summary Data'!F19*'Summary Data'!F$40+'Summary Data'!F36*'Summary Data'!F$39)/17*$A100)*10</f>
        <v>0.03346818619025069</v>
      </c>
      <c r="G100" s="16">
        <f>('Summary Data'!G35-('Summary Data'!G19*'Summary Data'!G$40+'Summary Data'!G36*'Summary Data'!G$39)/17*$A100)*10</f>
        <v>0.03285025111410624</v>
      </c>
      <c r="H100" s="16">
        <f>('Summary Data'!H35-('Summary Data'!H19*'Summary Data'!H$40+'Summary Data'!H36*'Summary Data'!H$39)/17*$A100)*10</f>
        <v>0.016010650894924643</v>
      </c>
      <c r="I100" s="16">
        <f>('Summary Data'!I35-('Summary Data'!I19*'Summary Data'!I$40+'Summary Data'!I36*'Summary Data'!I$39)/17*$A100)*10</f>
        <v>0.03186270434721916</v>
      </c>
      <c r="J100" s="16">
        <f>('Summary Data'!J35-('Summary Data'!J19*'Summary Data'!J$40+'Summary Data'!J36*'Summary Data'!J$39)/17*$A100)*10</f>
        <v>0.039331903403167674</v>
      </c>
      <c r="K100" s="16">
        <f>('Summary Data'!K35-('Summary Data'!K19*'Summary Data'!K$40+'Summary Data'!K36*'Summary Data'!K$39)/17*$A100)*10</f>
        <v>0.041012499203522436</v>
      </c>
      <c r="L100" s="16">
        <f>('Summary Data'!L35-('Summary Data'!L19*'Summary Data'!L$40+'Summary Data'!L36*'Summary Data'!L$39)/17*$A100)*10</f>
        <v>0.025636996749655652</v>
      </c>
      <c r="M100" s="16">
        <f>('Summary Data'!M35-('Summary Data'!M19*'Summary Data'!M$40+'Summary Data'!M36*'Summary Data'!M$39)/17*$A100)*10</f>
        <v>0.00973966184815777</v>
      </c>
      <c r="N100" s="16">
        <f>('Summary Data'!N35-('Summary Data'!N19*'Summary Data'!N$40+'Summary Data'!N36*'Summary Data'!N$39)/17*$A100)*10</f>
        <v>0.020663420079785506</v>
      </c>
      <c r="O100" s="16">
        <f>('Summary Data'!O35-('Summary Data'!O19*'Summary Data'!O$40+'Summary Data'!O36*'Summary Data'!O$39)/17*$A100)*10</f>
        <v>-0.001881605992639715</v>
      </c>
      <c r="P100" s="16">
        <f>('Summary Data'!P35-('Summary Data'!P19*'Summary Data'!P$40+'Summary Data'!P36*'Summary Data'!P$39)/17*$A100)*10</f>
        <v>0.04853748180731716</v>
      </c>
      <c r="Q100" s="16">
        <f>('Summary Data'!Q35-('Summary Data'!Q19*'Summary Data'!Q$40+'Summary Data'!Q36*'Summary Data'!Q$39)/17*$A100)*10</f>
        <v>0.02770065906059216</v>
      </c>
      <c r="R100" s="16">
        <f>('Summary Data'!R35-('Summary Data'!R19*'Summary Data'!R$40+'Summary Data'!R36*'Summary Data'!R$39)/17*$A100)*10</f>
        <v>0.06053910533786216</v>
      </c>
      <c r="S100" s="16">
        <f>('Summary Data'!S35-('Summary Data'!S19*'Summary Data'!S$40+'Summary Data'!S36*'Summary Data'!S$39)/17*$A100)*10</f>
        <v>0.022381593396078384</v>
      </c>
      <c r="T100" s="16">
        <f>('Summary Data'!T35-('Summary Data'!T19*'Summary Data'!T$40+'Summary Data'!T36*'Summary Data'!T$39)/17*$A100)*10</f>
        <v>0.03817592901441694</v>
      </c>
      <c r="U100" s="16">
        <f>('Summary Data'!U35-('Summary Data'!U19*'Summary Data'!U$40+'Summary Data'!U36*'Summary Data'!U$39)/17*$A100)*10</f>
        <v>0.07673846609969658</v>
      </c>
      <c r="V100" s="82">
        <f>'Summary Data'!V35*10</f>
        <v>0.07025898432970054</v>
      </c>
      <c r="W100" s="42" t="s">
        <v>90</v>
      </c>
    </row>
    <row r="101" spans="1:23" ht="11.25">
      <c r="A101" s="83">
        <v>15</v>
      </c>
      <c r="B101" s="16">
        <f>('Summary Data'!B36-('Summary Data'!B20*'Summary Data'!B$40+'Summary Data'!B37*'Summary Data'!B$39)/17*$A101)*10</f>
        <v>-0.09106310956276037</v>
      </c>
      <c r="C101" s="16">
        <f>('Summary Data'!C36-('Summary Data'!C20*'Summary Data'!C$40+'Summary Data'!C37*'Summary Data'!C$39)/17*$A101)*10</f>
        <v>-0.17825409177554463</v>
      </c>
      <c r="D101" s="16">
        <f>('Summary Data'!D36-('Summary Data'!D20*'Summary Data'!D$40+'Summary Data'!D37*'Summary Data'!D$39)/17*$A101)*10</f>
        <v>-0.14633023009983542</v>
      </c>
      <c r="E101" s="16">
        <f>('Summary Data'!E36-('Summary Data'!E20*'Summary Data'!E$40+'Summary Data'!E37*'Summary Data'!E$39)/17*$A101)*10</f>
        <v>-0.11098011747348155</v>
      </c>
      <c r="F101" s="16">
        <f>('Summary Data'!F36-('Summary Data'!F20*'Summary Data'!F$40+'Summary Data'!F37*'Summary Data'!F$39)/17*$A101)*10</f>
        <v>-0.11844232280127674</v>
      </c>
      <c r="G101" s="16">
        <f>('Summary Data'!G36-('Summary Data'!G20*'Summary Data'!G$40+'Summary Data'!G37*'Summary Data'!G$39)/17*$A101)*10</f>
        <v>-0.11536336005012246</v>
      </c>
      <c r="H101" s="16">
        <f>('Summary Data'!H36-('Summary Data'!H20*'Summary Data'!H$40+'Summary Data'!H37*'Summary Data'!H$39)/17*$A101)*10</f>
        <v>-0.11777109109176816</v>
      </c>
      <c r="I101" s="16">
        <f>('Summary Data'!I36-('Summary Data'!I20*'Summary Data'!I$40+'Summary Data'!I37*'Summary Data'!I$39)/17*$A101)*10</f>
        <v>-0.1206196731572162</v>
      </c>
      <c r="J101" s="16">
        <f>('Summary Data'!J36-('Summary Data'!J20*'Summary Data'!J$40+'Summary Data'!J37*'Summary Data'!J$39)/17*$A101)*10</f>
        <v>-0.12480637273644311</v>
      </c>
      <c r="K101" s="16">
        <f>('Summary Data'!K36-('Summary Data'!K20*'Summary Data'!K$40+'Summary Data'!K37*'Summary Data'!K$39)/17*$A101)*10</f>
        <v>-0.09865262633162142</v>
      </c>
      <c r="L101" s="16">
        <f>('Summary Data'!L36-('Summary Data'!L20*'Summary Data'!L$40+'Summary Data'!L37*'Summary Data'!L$39)/17*$A101)*10</f>
        <v>-0.12656786299012351</v>
      </c>
      <c r="M101" s="16">
        <f>('Summary Data'!M36-('Summary Data'!M20*'Summary Data'!M$40+'Summary Data'!M37*'Summary Data'!M$39)/17*$A101)*10</f>
        <v>-0.11956219574149571</v>
      </c>
      <c r="N101" s="16">
        <f>('Summary Data'!N36-('Summary Data'!N20*'Summary Data'!N$40+'Summary Data'!N37*'Summary Data'!N$39)/17*$A101)*10</f>
        <v>-0.15364668452689267</v>
      </c>
      <c r="O101" s="16">
        <f>('Summary Data'!O36-('Summary Data'!O20*'Summary Data'!O$40+'Summary Data'!O37*'Summary Data'!O$39)/17*$A101)*10</f>
        <v>-0.12396420150862059</v>
      </c>
      <c r="P101" s="16">
        <f>('Summary Data'!P36-('Summary Data'!P20*'Summary Data'!P$40+'Summary Data'!P37*'Summary Data'!P$39)/17*$A101)*10</f>
        <v>-0.12807684356370896</v>
      </c>
      <c r="Q101" s="16">
        <f>('Summary Data'!Q36-('Summary Data'!Q20*'Summary Data'!Q$40+'Summary Data'!Q37*'Summary Data'!Q$39)/17*$A101)*10</f>
        <v>-0.14927379305312796</v>
      </c>
      <c r="R101" s="16">
        <f>('Summary Data'!R36-('Summary Data'!R20*'Summary Data'!R$40+'Summary Data'!R37*'Summary Data'!R$39)/17*$A101)*10</f>
        <v>-0.1844733874970579</v>
      </c>
      <c r="S101" s="16">
        <f>('Summary Data'!S36-('Summary Data'!S20*'Summary Data'!S$40+'Summary Data'!S37*'Summary Data'!S$39)/17*$A101)*10</f>
        <v>-0.10218645382433027</v>
      </c>
      <c r="T101" s="16">
        <f>('Summary Data'!T36-('Summary Data'!T20*'Summary Data'!T$40+'Summary Data'!T37*'Summary Data'!T$39)/17*$A101)*10</f>
        <v>-0.2001379043010186</v>
      </c>
      <c r="U101" s="16">
        <f>('Summary Data'!U36-('Summary Data'!U20*'Summary Data'!U$40+'Summary Data'!U37*'Summary Data'!U$39)/17*$A101)*10</f>
        <v>-0.041703196208849685</v>
      </c>
      <c r="V101" s="82">
        <f>'Summary Data'!V36*10</f>
        <v>-0.003833872574963444</v>
      </c>
      <c r="W101" s="42" t="s">
        <v>90</v>
      </c>
    </row>
    <row r="102" spans="1:23" ht="11.25">
      <c r="A102" s="83">
        <v>16</v>
      </c>
      <c r="B102" s="16">
        <f>('Summary Data'!B37-('Summary Data'!B21*'Summary Data'!B$40+'Summary Data'!B38*'Summary Data'!B$39)/17*$A102)*10</f>
        <v>0.027106297415407116</v>
      </c>
      <c r="C102" s="16">
        <f>('Summary Data'!C37-('Summary Data'!C21*'Summary Data'!C$40+'Summary Data'!C38*'Summary Data'!C$39)/17*$A102)*10</f>
        <v>0.021263083380264614</v>
      </c>
      <c r="D102" s="16">
        <f>('Summary Data'!D37-('Summary Data'!D21*'Summary Data'!D$40+'Summary Data'!D38*'Summary Data'!D$39)/17*$A102)*10</f>
        <v>0.015367150780192726</v>
      </c>
      <c r="E102" s="16">
        <f>('Summary Data'!E37-('Summary Data'!E21*'Summary Data'!E$40+'Summary Data'!E38*'Summary Data'!E$39)/17*$A102)*10</f>
        <v>0.01797487597354718</v>
      </c>
      <c r="F102" s="16">
        <f>('Summary Data'!F37-('Summary Data'!F21*'Summary Data'!F$40+'Summary Data'!F38*'Summary Data'!F$39)/17*$A102)*10</f>
        <v>0.042971090044378255</v>
      </c>
      <c r="G102" s="16">
        <f>('Summary Data'!G37-('Summary Data'!G21*'Summary Data'!G$40+'Summary Data'!G38*'Summary Data'!G$39)/17*$A102)*10</f>
        <v>0.034745459292207063</v>
      </c>
      <c r="H102" s="16">
        <f>('Summary Data'!H37-('Summary Data'!H21*'Summary Data'!H$40+'Summary Data'!H38*'Summary Data'!H$39)/17*$A102)*10</f>
        <v>0.03806308141075406</v>
      </c>
      <c r="I102" s="16">
        <f>('Summary Data'!I37-('Summary Data'!I21*'Summary Data'!I$40+'Summary Data'!I38*'Summary Data'!I$39)/17*$A102)*10</f>
        <v>0.05421717814563822</v>
      </c>
      <c r="J102" s="16">
        <f>('Summary Data'!J37-('Summary Data'!J21*'Summary Data'!J$40+'Summary Data'!J38*'Summary Data'!J$39)/17*$A102)*10</f>
        <v>0.026477347542137077</v>
      </c>
      <c r="K102" s="16">
        <f>('Summary Data'!K37-('Summary Data'!K21*'Summary Data'!K$40+'Summary Data'!K38*'Summary Data'!K$39)/17*$A102)*10</f>
        <v>0.04615566826375119</v>
      </c>
      <c r="L102" s="16">
        <f>('Summary Data'!L37-('Summary Data'!L21*'Summary Data'!L$40+'Summary Data'!L38*'Summary Data'!L$39)/17*$A102)*10</f>
        <v>0.02884189920267878</v>
      </c>
      <c r="M102" s="16">
        <f>('Summary Data'!M37-('Summary Data'!M21*'Summary Data'!M$40+'Summary Data'!M38*'Summary Data'!M$39)/17*$A102)*10</f>
        <v>0.0378271254632348</v>
      </c>
      <c r="N102" s="16">
        <f>('Summary Data'!N37-('Summary Data'!N21*'Summary Data'!N$40+'Summary Data'!N38*'Summary Data'!N$39)/17*$A102)*10</f>
        <v>0.02728571133727209</v>
      </c>
      <c r="O102" s="16">
        <f>('Summary Data'!O37-('Summary Data'!O21*'Summary Data'!O$40+'Summary Data'!O38*'Summary Data'!O$39)/17*$A102)*10</f>
        <v>0.03669443775185882</v>
      </c>
      <c r="P102" s="16">
        <f>('Summary Data'!P37-('Summary Data'!P21*'Summary Data'!P$40+'Summary Data'!P38*'Summary Data'!P$39)/17*$A102)*10</f>
        <v>0.016049598100160226</v>
      </c>
      <c r="Q102" s="16">
        <f>('Summary Data'!Q37-('Summary Data'!Q21*'Summary Data'!Q$40+'Summary Data'!Q38*'Summary Data'!Q$39)/17*$A102)*10</f>
        <v>0.026224263734307904</v>
      </c>
      <c r="R102" s="16">
        <f>('Summary Data'!R37-('Summary Data'!R21*'Summary Data'!R$40+'Summary Data'!R38*'Summary Data'!R$39)/17*$A102)*10</f>
        <v>0.01690761671343334</v>
      </c>
      <c r="S102" s="16">
        <f>('Summary Data'!S37-('Summary Data'!S21*'Summary Data'!S$40+'Summary Data'!S38*'Summary Data'!S$39)/17*$A102)*10</f>
        <v>0.031738899138553656</v>
      </c>
      <c r="T102" s="16">
        <f>('Summary Data'!T37-('Summary Data'!T21*'Summary Data'!T$40+'Summary Data'!T38*'Summary Data'!T$39)/17*$A102)*10</f>
        <v>0.009398725101774086</v>
      </c>
      <c r="U102" s="16">
        <f>('Summary Data'!U37-('Summary Data'!U21*'Summary Data'!U$40+'Summary Data'!U38*'Summary Data'!U$39)/17*$A102)*10</f>
        <v>-0.02380574882274552</v>
      </c>
      <c r="V102" s="82">
        <f>'Summary Data'!V37*10</f>
        <v>-0.05567638248951832</v>
      </c>
      <c r="W102" s="42" t="s">
        <v>90</v>
      </c>
    </row>
    <row r="103" spans="1:23" ht="12" thickBot="1">
      <c r="A103" s="84">
        <v>17</v>
      </c>
      <c r="B103" s="18">
        <f>'Summary Data'!B38*10</f>
        <v>-0.02776956704597132</v>
      </c>
      <c r="C103" s="18">
        <f>'Summary Data'!C38*10</f>
        <v>-0.005008647335230272</v>
      </c>
      <c r="D103" s="18">
        <f>'Summary Data'!D38*10</f>
        <v>0.011635657854556754</v>
      </c>
      <c r="E103" s="18">
        <f>'Summary Data'!E38*10</f>
        <v>0.004444356825674201</v>
      </c>
      <c r="F103" s="18">
        <f>'Summary Data'!F38*10</f>
        <v>-0.005872909865707598</v>
      </c>
      <c r="G103" s="18">
        <f>'Summary Data'!G38*10</f>
        <v>-0.004951423332918009</v>
      </c>
      <c r="H103" s="18">
        <f>'Summary Data'!H38*10</f>
        <v>-0.0036342281774710394</v>
      </c>
      <c r="I103" s="18">
        <f>'Summary Data'!I38*10</f>
        <v>0.011449215766836888</v>
      </c>
      <c r="J103" s="18">
        <f>'Summary Data'!J38*10</f>
        <v>0.018438581816823993</v>
      </c>
      <c r="K103" s="18">
        <f>'Summary Data'!K38*10</f>
        <v>-0.0006508411942965364</v>
      </c>
      <c r="L103" s="18">
        <f>'Summary Data'!L38*10</f>
        <v>-0.002614466495673446</v>
      </c>
      <c r="M103" s="18">
        <f>'Summary Data'!M38*10</f>
        <v>0.0016379585982600423</v>
      </c>
      <c r="N103" s="18">
        <f>'Summary Data'!N38*10</f>
        <v>-0.0035320853296223666</v>
      </c>
      <c r="O103" s="18">
        <f>'Summary Data'!O38*10</f>
        <v>0.004446728965451924</v>
      </c>
      <c r="P103" s="18">
        <f>'Summary Data'!P38*10</f>
        <v>0.002610840374889147</v>
      </c>
      <c r="Q103" s="18">
        <f>'Summary Data'!Q38*10</f>
        <v>0.003647390227522968</v>
      </c>
      <c r="R103" s="18">
        <f>'Summary Data'!R38*10</f>
        <v>0.003948877494945879</v>
      </c>
      <c r="S103" s="18">
        <f>'Summary Data'!S38*10</f>
        <v>0.015538609874005726</v>
      </c>
      <c r="T103" s="18">
        <f>'Summary Data'!T38*10</f>
        <v>0.02939347296200651</v>
      </c>
      <c r="U103" s="18">
        <f>'Summary Data'!U38*10</f>
        <v>0.01586230406646076</v>
      </c>
      <c r="V103" s="35">
        <f>'Summary Data'!V38*10</f>
        <v>0.0034509913025272095</v>
      </c>
      <c r="W103" s="42" t="s">
        <v>90</v>
      </c>
    </row>
    <row r="104" ht="12" thickBot="1"/>
    <row r="105" spans="1:22" ht="11.25">
      <c r="A105" s="139" t="s">
        <v>128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40"/>
    </row>
    <row r="106" spans="1:22" ht="11.25">
      <c r="A106" s="83"/>
      <c r="B106" s="81" t="s">
        <v>85</v>
      </c>
      <c r="C106" s="81" t="s">
        <v>86</v>
      </c>
      <c r="D106" s="81" t="s">
        <v>87</v>
      </c>
      <c r="E106" s="81" t="s">
        <v>88</v>
      </c>
      <c r="F106" s="81" t="s">
        <v>89</v>
      </c>
      <c r="G106" s="81" t="s">
        <v>94</v>
      </c>
      <c r="H106" s="81" t="s">
        <v>95</v>
      </c>
      <c r="I106" s="81" t="s">
        <v>96</v>
      </c>
      <c r="J106" s="81" t="s">
        <v>97</v>
      </c>
      <c r="K106" s="81" t="s">
        <v>98</v>
      </c>
      <c r="L106" s="81" t="s">
        <v>99</v>
      </c>
      <c r="M106" s="81" t="s">
        <v>100</v>
      </c>
      <c r="N106" s="81" t="s">
        <v>101</v>
      </c>
      <c r="O106" s="81" t="s">
        <v>102</v>
      </c>
      <c r="P106" s="81" t="s">
        <v>103</v>
      </c>
      <c r="Q106" s="81" t="s">
        <v>104</v>
      </c>
      <c r="R106" s="81" t="s">
        <v>105</v>
      </c>
      <c r="S106" s="81" t="s">
        <v>106</v>
      </c>
      <c r="T106" s="81" t="s">
        <v>107</v>
      </c>
      <c r="U106" s="81" t="s">
        <v>108</v>
      </c>
      <c r="V106" s="17" t="s">
        <v>109</v>
      </c>
    </row>
    <row r="107" spans="1:22" ht="11.25">
      <c r="A107" s="83">
        <v>1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6"/>
    </row>
    <row r="108" spans="1:22" ht="11.25">
      <c r="A108" s="83">
        <v>2</v>
      </c>
      <c r="B108" s="16">
        <f>('Summary Data'!Y6-('Summary Data'!Y7*'Summary Data'!Y$39-'Summary Data'!Y24*'Summary Data'!Y$40)/17*$A108)</f>
        <v>-36.48310963346706</v>
      </c>
      <c r="C108" s="16">
        <f>('Summary Data'!Z6-('Summary Data'!Z7*'Summary Data'!Z$39-'Summary Data'!Z24*'Summary Data'!Z$40)/17*$A108)</f>
        <v>-5.226887941423872</v>
      </c>
      <c r="D108" s="16">
        <f>('Summary Data'!AA6-('Summary Data'!AA7*'Summary Data'!AA$39-'Summary Data'!AA24*'Summary Data'!AA$40)/17*$A108)</f>
        <v>-5.82939891755095</v>
      </c>
      <c r="E108" s="16">
        <f>('Summary Data'!AB6-('Summary Data'!AB7*'Summary Data'!AB$39-'Summary Data'!AB24*'Summary Data'!AB$40)/17*$A108)</f>
        <v>-6.446486975186255</v>
      </c>
      <c r="F108" s="16">
        <f>('Summary Data'!AC6-('Summary Data'!AC7*'Summary Data'!AC$39-'Summary Data'!AC24*'Summary Data'!AC$40)/17*$A108)</f>
        <v>-6.0695537155191195</v>
      </c>
      <c r="G108" s="16">
        <f>('Summary Data'!AD6-('Summary Data'!AD7*'Summary Data'!AD$39-'Summary Data'!AD24*'Summary Data'!AD$40)/17*$A108)</f>
        <v>-4.1408813524258985</v>
      </c>
      <c r="H108" s="16">
        <f>('Summary Data'!AE6-('Summary Data'!AE7*'Summary Data'!AE$39-'Summary Data'!AE24*'Summary Data'!AE$40)/17*$A108)</f>
        <v>-3.7771679989780256</v>
      </c>
      <c r="I108" s="16">
        <f>('Summary Data'!AF6-('Summary Data'!AF7*'Summary Data'!AF$39-'Summary Data'!AF24*'Summary Data'!AF$40)/17*$A108)</f>
        <v>-4.334395430864813</v>
      </c>
      <c r="J108" s="16">
        <f>('Summary Data'!AG6-('Summary Data'!AG7*'Summary Data'!AG$39-'Summary Data'!AG24*'Summary Data'!AG$40)/17*$A108)</f>
        <v>-4.281785810100294</v>
      </c>
      <c r="K108" s="16">
        <f>('Summary Data'!AH6-('Summary Data'!AH7*'Summary Data'!AH$39-'Summary Data'!AH24*'Summary Data'!AH$40)/17*$A108)</f>
        <v>-4.055304150351457</v>
      </c>
      <c r="L108" s="16">
        <f>('Summary Data'!AI6-('Summary Data'!AI7*'Summary Data'!AI$39-'Summary Data'!AI24*'Summary Data'!AI$40)/17*$A108)</f>
        <v>-3.8389484304804986</v>
      </c>
      <c r="M108" s="16">
        <f>('Summary Data'!AJ6-('Summary Data'!AJ7*'Summary Data'!AJ$39-'Summary Data'!AJ24*'Summary Data'!AJ$40)/17*$A108)</f>
        <v>-3.450635843004963</v>
      </c>
      <c r="N108" s="16">
        <f>('Summary Data'!AK6-('Summary Data'!AK7*'Summary Data'!AK$39-'Summary Data'!AK24*'Summary Data'!AK$40)/17*$A108)</f>
        <v>-3.6573327272198006</v>
      </c>
      <c r="O108" s="16">
        <f>('Summary Data'!AL6-('Summary Data'!AL7*'Summary Data'!AL$39-'Summary Data'!AL24*'Summary Data'!AL$40)/17*$A108)</f>
        <v>-3.0578990440236695</v>
      </c>
      <c r="P108" s="16">
        <f>('Summary Data'!AM6-('Summary Data'!AM7*'Summary Data'!AM$39-'Summary Data'!AM24*'Summary Data'!AM$40)/17*$A108)</f>
        <v>-2.3103995794882453</v>
      </c>
      <c r="Q108" s="16">
        <f>('Summary Data'!AN6-('Summary Data'!AN7*'Summary Data'!AN$39-'Summary Data'!AN24*'Summary Data'!AN$40)/17*$A108)</f>
        <v>-2.5773452861970476</v>
      </c>
      <c r="R108" s="16">
        <f>('Summary Data'!AO6-('Summary Data'!AO7*'Summary Data'!AO$39-'Summary Data'!AO24*'Summary Data'!AO$40)/17*$A108)</f>
        <v>-3.461403165914639</v>
      </c>
      <c r="S108" s="16">
        <f>('Summary Data'!AP6-('Summary Data'!AP7*'Summary Data'!AP$39-'Summary Data'!AP24*'Summary Data'!AP$40)/17*$A108)</f>
        <v>-6.121760005405761</v>
      </c>
      <c r="T108" s="16">
        <f>('Summary Data'!AQ6-('Summary Data'!AQ7*'Summary Data'!AQ$39-'Summary Data'!AQ24*'Summary Data'!AQ$40)/17*$A108)</f>
        <v>-5.90784481254372</v>
      </c>
      <c r="U108" s="16">
        <f>('Summary Data'!AR6-('Summary Data'!AR7*'Summary Data'!AR$39-'Summary Data'!AR24*'Summary Data'!AR$40)/17*$A108)</f>
        <v>-35.33087417213778</v>
      </c>
      <c r="V108" s="82">
        <f>'Summary Data'!AS6</f>
        <v>-7.485735282691536</v>
      </c>
    </row>
    <row r="109" spans="1:22" ht="11.25">
      <c r="A109" s="83">
        <v>3</v>
      </c>
      <c r="B109" s="16">
        <f>('Summary Data'!Y7-('Summary Data'!Y8*'Summary Data'!Y$39-'Summary Data'!Y25*'Summary Data'!Y$40)/17*$A109)</f>
        <v>18.243608777731335</v>
      </c>
      <c r="C109" s="16">
        <f>('Summary Data'!Z7-('Summary Data'!Z8*'Summary Data'!Z$39-'Summary Data'!Z25*'Summary Data'!Z$40)/17*$A109)</f>
        <v>7.868752290974474</v>
      </c>
      <c r="D109" s="16">
        <f>('Summary Data'!AA7-('Summary Data'!AA8*'Summary Data'!AA$39-'Summary Data'!AA25*'Summary Data'!AA$40)/17*$A109)</f>
        <v>8.514064998811463</v>
      </c>
      <c r="E109" s="16">
        <f>('Summary Data'!AB7-('Summary Data'!AB8*'Summary Data'!AB$39-'Summary Data'!AB25*'Summary Data'!AB$40)/17*$A109)</f>
        <v>8.690222875902622</v>
      </c>
      <c r="F109" s="16">
        <f>('Summary Data'!AC7-('Summary Data'!AC8*'Summary Data'!AC$39-'Summary Data'!AC25*'Summary Data'!AC$40)/17*$A109)</f>
        <v>8.314205802656664</v>
      </c>
      <c r="G109" s="16">
        <f>('Summary Data'!AD7-('Summary Data'!AD8*'Summary Data'!AD$39-'Summary Data'!AD25*'Summary Data'!AD$40)/17*$A109)</f>
        <v>8.69084482147105</v>
      </c>
      <c r="H109" s="16">
        <f>('Summary Data'!AE7-('Summary Data'!AE8*'Summary Data'!AE$39-'Summary Data'!AE25*'Summary Data'!AE$40)/17*$A109)</f>
        <v>8.26079736041977</v>
      </c>
      <c r="I109" s="16">
        <f>('Summary Data'!AF7-('Summary Data'!AF8*'Summary Data'!AF$39-'Summary Data'!AF25*'Summary Data'!AF$40)/17*$A109)</f>
        <v>8.347666816534861</v>
      </c>
      <c r="J109" s="16">
        <f>('Summary Data'!AG7-('Summary Data'!AG8*'Summary Data'!AG$39-'Summary Data'!AG25*'Summary Data'!AG$40)/17*$A109)</f>
        <v>8.11092409924157</v>
      </c>
      <c r="K109" s="16">
        <f>('Summary Data'!AH7-('Summary Data'!AH8*'Summary Data'!AH$39-'Summary Data'!AH25*'Summary Data'!AH$40)/17*$A109)</f>
        <v>7.7563512723542365</v>
      </c>
      <c r="L109" s="16">
        <f>('Summary Data'!AI7-('Summary Data'!AI8*'Summary Data'!AI$39-'Summary Data'!AI25*'Summary Data'!AI$40)/17*$A109)</f>
        <v>8.958492037604737</v>
      </c>
      <c r="M109" s="16">
        <f>('Summary Data'!AJ7-('Summary Data'!AJ8*'Summary Data'!AJ$39-'Summary Data'!AJ25*'Summary Data'!AJ$40)/17*$A109)</f>
        <v>9.294843806669217</v>
      </c>
      <c r="N109" s="16">
        <f>('Summary Data'!AK7-('Summary Data'!AK8*'Summary Data'!AK$39-'Summary Data'!AK25*'Summary Data'!AK$40)/17*$A109)</f>
        <v>9.78196202875647</v>
      </c>
      <c r="O109" s="16">
        <f>('Summary Data'!AL7-('Summary Data'!AL8*'Summary Data'!AL$39-'Summary Data'!AL25*'Summary Data'!AL$40)/17*$A109)</f>
        <v>10.045810239565443</v>
      </c>
      <c r="P109" s="16">
        <f>('Summary Data'!AM7-('Summary Data'!AM8*'Summary Data'!AM$39-'Summary Data'!AM25*'Summary Data'!AM$40)/17*$A109)</f>
        <v>8.843386514609264</v>
      </c>
      <c r="Q109" s="16">
        <f>('Summary Data'!AN7-('Summary Data'!AN8*'Summary Data'!AN$39-'Summary Data'!AN25*'Summary Data'!AN$40)/17*$A109)</f>
        <v>7.919604729382305</v>
      </c>
      <c r="R109" s="16">
        <f>('Summary Data'!AO7-('Summary Data'!AO8*'Summary Data'!AO$39-'Summary Data'!AO25*'Summary Data'!AO$40)/17*$A109)</f>
        <v>8.36799405217096</v>
      </c>
      <c r="S109" s="16">
        <f>('Summary Data'!AP7-('Summary Data'!AP8*'Summary Data'!AP$39-'Summary Data'!AP25*'Summary Data'!AP$40)/17*$A109)</f>
        <v>8.797245566910394</v>
      </c>
      <c r="T109" s="16">
        <f>('Summary Data'!AQ7-('Summary Data'!AQ8*'Summary Data'!AQ$39-'Summary Data'!AQ25*'Summary Data'!AQ$40)/17*$A109)</f>
        <v>7.822319047693347</v>
      </c>
      <c r="U109" s="16">
        <f>('Summary Data'!AR7-('Summary Data'!AR8*'Summary Data'!AR$39-'Summary Data'!AR25*'Summary Data'!AR$40)/17*$A109)</f>
        <v>1.7051947600368558</v>
      </c>
      <c r="V109" s="82">
        <f>'Summary Data'!AS7</f>
        <v>8.756825527892206</v>
      </c>
    </row>
    <row r="110" spans="1:22" ht="11.25">
      <c r="A110" s="83">
        <v>4</v>
      </c>
      <c r="B110" s="16">
        <f>('Summary Data'!Y8-('Summary Data'!Y9*'Summary Data'!Y$39-'Summary Data'!Y26*'Summary Data'!Y$40)/17*$A110)</f>
        <v>-0.6926461575199387</v>
      </c>
      <c r="C110" s="16">
        <f>('Summary Data'!Z8-('Summary Data'!Z9*'Summary Data'!Z$39-'Summary Data'!Z26*'Summary Data'!Z$40)/17*$A110)</f>
        <v>-0.1932691397839716</v>
      </c>
      <c r="D110" s="16">
        <f>('Summary Data'!AA8-('Summary Data'!AA9*'Summary Data'!AA$39-'Summary Data'!AA26*'Summary Data'!AA$40)/17*$A110)</f>
        <v>-0.05863274473508801</v>
      </c>
      <c r="E110" s="16">
        <f>('Summary Data'!AB8-('Summary Data'!AB9*'Summary Data'!AB$39-'Summary Data'!AB26*'Summary Data'!AB$40)/17*$A110)</f>
        <v>-0.005065898329971841</v>
      </c>
      <c r="F110" s="16">
        <f>('Summary Data'!AC8-('Summary Data'!AC9*'Summary Data'!AC$39-'Summary Data'!AC26*'Summary Data'!AC$40)/17*$A110)</f>
        <v>0.05691933487442604</v>
      </c>
      <c r="G110" s="16">
        <f>('Summary Data'!AD8-('Summary Data'!AD9*'Summary Data'!AD$39-'Summary Data'!AD26*'Summary Data'!AD$40)/17*$A110)</f>
        <v>0.07209396597385935</v>
      </c>
      <c r="H110" s="16">
        <f>('Summary Data'!AE8-('Summary Data'!AE9*'Summary Data'!AE$39-'Summary Data'!AE26*'Summary Data'!AE$40)/17*$A110)</f>
        <v>0.11358126391253962</v>
      </c>
      <c r="I110" s="16">
        <f>('Summary Data'!AF8-('Summary Data'!AF9*'Summary Data'!AF$39-'Summary Data'!AF26*'Summary Data'!AF$40)/17*$A110)</f>
        <v>0.0677915973844891</v>
      </c>
      <c r="J110" s="16">
        <f>('Summary Data'!AG8-('Summary Data'!AG9*'Summary Data'!AG$39-'Summary Data'!AG26*'Summary Data'!AG$40)/17*$A110)</f>
        <v>0.17854871500618796</v>
      </c>
      <c r="K110" s="16">
        <f>('Summary Data'!AH8-('Summary Data'!AH9*'Summary Data'!AH$39-'Summary Data'!AH26*'Summary Data'!AH$40)/17*$A110)</f>
        <v>0.1397805603171283</v>
      </c>
      <c r="L110" s="16">
        <f>('Summary Data'!AI8-('Summary Data'!AI9*'Summary Data'!AI$39-'Summary Data'!AI26*'Summary Data'!AI$40)/17*$A110)</f>
        <v>0.05887131415783283</v>
      </c>
      <c r="M110" s="16">
        <f>('Summary Data'!AJ8-('Summary Data'!AJ9*'Summary Data'!AJ$39-'Summary Data'!AJ26*'Summary Data'!AJ$40)/17*$A110)</f>
        <v>0.0863143044360492</v>
      </c>
      <c r="N110" s="16">
        <f>('Summary Data'!AK8-('Summary Data'!AK9*'Summary Data'!AK$39-'Summary Data'!AK26*'Summary Data'!AK$40)/17*$A110)</f>
        <v>-0.0581567436793485</v>
      </c>
      <c r="O110" s="16">
        <f>('Summary Data'!AL8-('Summary Data'!AL9*'Summary Data'!AL$39-'Summary Data'!AL26*'Summary Data'!AL$40)/17*$A110)</f>
        <v>-0.14423614739631885</v>
      </c>
      <c r="P110" s="16">
        <f>('Summary Data'!AM8-('Summary Data'!AM9*'Summary Data'!AM$39-'Summary Data'!AM26*'Summary Data'!AM$40)/17*$A110)</f>
        <v>-0.10995694357135084</v>
      </c>
      <c r="Q110" s="16">
        <f>('Summary Data'!AN8-('Summary Data'!AN9*'Summary Data'!AN$39-'Summary Data'!AN26*'Summary Data'!AN$40)/17*$A110)</f>
        <v>-0.4146529023441936</v>
      </c>
      <c r="R110" s="16">
        <f>('Summary Data'!AO8-('Summary Data'!AO9*'Summary Data'!AO$39-'Summary Data'!AO26*'Summary Data'!AO$40)/17*$A110)</f>
        <v>-0.16368883681349694</v>
      </c>
      <c r="S110" s="16">
        <f>('Summary Data'!AP8-('Summary Data'!AP9*'Summary Data'!AP$39-'Summary Data'!AP26*'Summary Data'!AP$40)/17*$A110)</f>
        <v>0.014199990960245643</v>
      </c>
      <c r="T110" s="16">
        <f>('Summary Data'!AQ8-('Summary Data'!AQ9*'Summary Data'!AQ$39-'Summary Data'!AQ26*'Summary Data'!AQ$40)/17*$A110)</f>
        <v>0.10733607127904154</v>
      </c>
      <c r="U110" s="16">
        <f>('Summary Data'!AR8-('Summary Data'!AR9*'Summary Data'!AR$39-'Summary Data'!AR26*'Summary Data'!AR$40)/17*$A110)</f>
        <v>-0.746267419670896</v>
      </c>
      <c r="V110" s="82">
        <f>'Summary Data'!AS8</f>
        <v>-0.08328272535006964</v>
      </c>
    </row>
    <row r="111" spans="1:22" ht="11.25">
      <c r="A111" s="83">
        <v>5</v>
      </c>
      <c r="B111" s="16">
        <f>('Summary Data'!Y9-('Summary Data'!Y10*'Summary Data'!Y$39-'Summary Data'!Y27*'Summary Data'!Y$40)/17*$A111)</f>
        <v>-1.5094487102977447</v>
      </c>
      <c r="C111" s="16">
        <f>('Summary Data'!Z9-('Summary Data'!Z10*'Summary Data'!Z$39-'Summary Data'!Z27*'Summary Data'!Z$40)/17*$A111)</f>
        <v>0.6712559093839794</v>
      </c>
      <c r="D111" s="16">
        <f>('Summary Data'!AA9-('Summary Data'!AA10*'Summary Data'!AA$39-'Summary Data'!AA27*'Summary Data'!AA$40)/17*$A111)</f>
        <v>0.4665435096794599</v>
      </c>
      <c r="E111" s="16">
        <f>('Summary Data'!AB9-('Summary Data'!AB10*'Summary Data'!AB$39-'Summary Data'!AB27*'Summary Data'!AB$40)/17*$A111)</f>
        <v>0.529774038061926</v>
      </c>
      <c r="F111" s="16">
        <f>('Summary Data'!AC9-('Summary Data'!AC10*'Summary Data'!AC$39-'Summary Data'!AC27*'Summary Data'!AC$40)/17*$A111)</f>
        <v>0.4570211468028768</v>
      </c>
      <c r="G111" s="16">
        <f>('Summary Data'!AD9-('Summary Data'!AD10*'Summary Data'!AD$39-'Summary Data'!AD27*'Summary Data'!AD$40)/17*$A111)</f>
        <v>0.40472445683940145</v>
      </c>
      <c r="H111" s="16">
        <f>('Summary Data'!AE9-('Summary Data'!AE10*'Summary Data'!AE$39-'Summary Data'!AE27*'Summary Data'!AE$40)/17*$A111)</f>
        <v>0.587273976315514</v>
      </c>
      <c r="I111" s="16">
        <f>('Summary Data'!AF9-('Summary Data'!AF10*'Summary Data'!AF$39-'Summary Data'!AF27*'Summary Data'!AF$40)/17*$A111)</f>
        <v>0.4783366603105434</v>
      </c>
      <c r="J111" s="16">
        <f>('Summary Data'!AG9-('Summary Data'!AG10*'Summary Data'!AG$39-'Summary Data'!AG27*'Summary Data'!AG$40)/17*$A111)</f>
        <v>0.37315689073508035</v>
      </c>
      <c r="K111" s="16">
        <f>('Summary Data'!AH9-('Summary Data'!AH10*'Summary Data'!AH$39-'Summary Data'!AH27*'Summary Data'!AH$40)/17*$A111)</f>
        <v>0.43122110172504985</v>
      </c>
      <c r="L111" s="16">
        <f>('Summary Data'!AI9-('Summary Data'!AI10*'Summary Data'!AI$39-'Summary Data'!AI27*'Summary Data'!AI$40)/17*$A111)</f>
        <v>0.3710391846467699</v>
      </c>
      <c r="M111" s="16">
        <f>('Summary Data'!AJ9-('Summary Data'!AJ10*'Summary Data'!AJ$39-'Summary Data'!AJ27*'Summary Data'!AJ$40)/17*$A111)</f>
        <v>0.34344357321375635</v>
      </c>
      <c r="N111" s="16">
        <f>('Summary Data'!AK9-('Summary Data'!AK10*'Summary Data'!AK$39-'Summary Data'!AK27*'Summary Data'!AK$40)/17*$A111)</f>
        <v>0.33661681200096927</v>
      </c>
      <c r="O111" s="16">
        <f>('Summary Data'!AL9-('Summary Data'!AL10*'Summary Data'!AL$39-'Summary Data'!AL27*'Summary Data'!AL$40)/17*$A111)</f>
        <v>0.504726253193221</v>
      </c>
      <c r="P111" s="16">
        <f>('Summary Data'!AM9-('Summary Data'!AM10*'Summary Data'!AM$39-'Summary Data'!AM27*'Summary Data'!AM$40)/17*$A111)</f>
        <v>0.5492666416017394</v>
      </c>
      <c r="Q111" s="16">
        <f>('Summary Data'!AN9-('Summary Data'!AN10*'Summary Data'!AN$39-'Summary Data'!AN27*'Summary Data'!AN$40)/17*$A111)</f>
        <v>0.5680807995525875</v>
      </c>
      <c r="R111" s="16">
        <f>('Summary Data'!AO9-('Summary Data'!AO10*'Summary Data'!AO$39-'Summary Data'!AO27*'Summary Data'!AO$40)/17*$A111)</f>
        <v>0.43142632403260395</v>
      </c>
      <c r="S111" s="16">
        <f>('Summary Data'!AP9-('Summary Data'!AP10*'Summary Data'!AP$39-'Summary Data'!AP27*'Summary Data'!AP$40)/17*$A111)</f>
        <v>0.32882625335113796</v>
      </c>
      <c r="T111" s="16">
        <f>('Summary Data'!AQ9-('Summary Data'!AQ10*'Summary Data'!AQ$39-'Summary Data'!AQ27*'Summary Data'!AQ$40)/17*$A111)</f>
        <v>0.4834453536791269</v>
      </c>
      <c r="U111" s="16">
        <f>('Summary Data'!AR9-('Summary Data'!AR10*'Summary Data'!AR$39-'Summary Data'!AR27*'Summary Data'!AR$40)/17*$A111)</f>
        <v>-1.093511981183427</v>
      </c>
      <c r="V111" s="82">
        <f>'Summary Data'!AS9</f>
        <v>0.28403880056768255</v>
      </c>
    </row>
    <row r="112" spans="1:22" ht="11.25">
      <c r="A112" s="83">
        <v>6</v>
      </c>
      <c r="B112" s="16">
        <f>('Summary Data'!Y10-('Summary Data'!Y11*'Summary Data'!Y$39-'Summary Data'!Y28*'Summary Data'!Y$40)/17*$A112)</f>
        <v>0.11398216141031725</v>
      </c>
      <c r="C112" s="16">
        <f>('Summary Data'!Z10-('Summary Data'!Z11*'Summary Data'!Z$39-'Summary Data'!Z28*'Summary Data'!Z$40)/17*$A112)</f>
        <v>0.030758944897128264</v>
      </c>
      <c r="D112" s="16">
        <f>('Summary Data'!AA10-('Summary Data'!AA11*'Summary Data'!AA$39-'Summary Data'!AA28*'Summary Data'!AA$40)/17*$A112)</f>
        <v>0.07077395271372829</v>
      </c>
      <c r="E112" s="16">
        <f>('Summary Data'!AB10-('Summary Data'!AB11*'Summary Data'!AB$39-'Summary Data'!AB28*'Summary Data'!AB$40)/17*$A112)</f>
        <v>0.08921861289704994</v>
      </c>
      <c r="F112" s="16">
        <f>('Summary Data'!AC10-('Summary Data'!AC11*'Summary Data'!AC$39-'Summary Data'!AC28*'Summary Data'!AC$40)/17*$A112)</f>
        <v>0.03177824662912197</v>
      </c>
      <c r="G112" s="16">
        <f>('Summary Data'!AD10-('Summary Data'!AD11*'Summary Data'!AD$39-'Summary Data'!AD28*'Summary Data'!AD$40)/17*$A112)</f>
        <v>0.006317146839865111</v>
      </c>
      <c r="H112" s="16">
        <f>('Summary Data'!AE10-('Summary Data'!AE11*'Summary Data'!AE$39-'Summary Data'!AE28*'Summary Data'!AE$40)/17*$A112)</f>
        <v>0.024602928601770015</v>
      </c>
      <c r="I112" s="16">
        <f>('Summary Data'!AF10-('Summary Data'!AF11*'Summary Data'!AF$39-'Summary Data'!AF28*'Summary Data'!AF$40)/17*$A112)</f>
        <v>-0.06367099089428485</v>
      </c>
      <c r="J112" s="16">
        <f>('Summary Data'!AG10-('Summary Data'!AG11*'Summary Data'!AG$39-'Summary Data'!AG28*'Summary Data'!AG$40)/17*$A112)</f>
        <v>-0.10446338894670527</v>
      </c>
      <c r="K112" s="16">
        <f>('Summary Data'!AH10-('Summary Data'!AH11*'Summary Data'!AH$39-'Summary Data'!AH28*'Summary Data'!AH$40)/17*$A112)</f>
        <v>-0.02163837436812141</v>
      </c>
      <c r="L112" s="16">
        <f>('Summary Data'!AI10-('Summary Data'!AI11*'Summary Data'!AI$39-'Summary Data'!AI28*'Summary Data'!AI$40)/17*$A112)</f>
        <v>0.0684289591198103</v>
      </c>
      <c r="M112" s="16">
        <f>('Summary Data'!AJ10-('Summary Data'!AJ11*'Summary Data'!AJ$39-'Summary Data'!AJ28*'Summary Data'!AJ$40)/17*$A112)</f>
        <v>0.03597167786299508</v>
      </c>
      <c r="N112" s="16">
        <f>('Summary Data'!AK10-('Summary Data'!AK11*'Summary Data'!AK$39-'Summary Data'!AK28*'Summary Data'!AK$40)/17*$A112)</f>
        <v>0.010785302403088767</v>
      </c>
      <c r="O112" s="16">
        <f>('Summary Data'!AL10-('Summary Data'!AL11*'Summary Data'!AL$39-'Summary Data'!AL28*'Summary Data'!AL$40)/17*$A112)</f>
        <v>0.018699838603032946</v>
      </c>
      <c r="P112" s="16">
        <f>('Summary Data'!AM10-('Summary Data'!AM11*'Summary Data'!AM$39-'Summary Data'!AM28*'Summary Data'!AM$40)/17*$A112)</f>
        <v>0.0009284072284772918</v>
      </c>
      <c r="Q112" s="16">
        <f>('Summary Data'!AN10-('Summary Data'!AN11*'Summary Data'!AN$39-'Summary Data'!AN28*'Summary Data'!AN$40)/17*$A112)</f>
        <v>0.06310813094345855</v>
      </c>
      <c r="R112" s="16">
        <f>('Summary Data'!AO10-('Summary Data'!AO11*'Summary Data'!AO$39-'Summary Data'!AO28*'Summary Data'!AO$40)/17*$A112)</f>
        <v>-0.07320716319929185</v>
      </c>
      <c r="S112" s="16">
        <f>('Summary Data'!AP10-('Summary Data'!AP11*'Summary Data'!AP$39-'Summary Data'!AP28*'Summary Data'!AP$40)/17*$A112)</f>
        <v>-0.008890350577641433</v>
      </c>
      <c r="T112" s="16">
        <f>('Summary Data'!AQ10-('Summary Data'!AQ11*'Summary Data'!AQ$39-'Summary Data'!AQ28*'Summary Data'!AQ$40)/17*$A112)</f>
        <v>0.13954012089832102</v>
      </c>
      <c r="U112" s="16">
        <f>('Summary Data'!AR10-('Summary Data'!AR11*'Summary Data'!AR$39-'Summary Data'!AR28*'Summary Data'!AR$40)/17*$A112)</f>
        <v>-0.0767076589254341</v>
      </c>
      <c r="V112" s="82">
        <f>'Summary Data'!AS10</f>
        <v>0.02689448515790156</v>
      </c>
    </row>
    <row r="113" spans="1:22" ht="11.25">
      <c r="A113" s="83">
        <v>7</v>
      </c>
      <c r="B113" s="16">
        <f>('Summary Data'!Y11-('Summary Data'!Y12*'Summary Data'!Y$39-'Summary Data'!Y29*'Summary Data'!Y$40)/17*$A113)</f>
        <v>1.4153079036070975</v>
      </c>
      <c r="C113" s="16">
        <f>('Summary Data'!Z11-('Summary Data'!Z12*'Summary Data'!Z$39-'Summary Data'!Z29*'Summary Data'!Z$40)/17*$A113)</f>
        <v>0.812049184305297</v>
      </c>
      <c r="D113" s="16">
        <f>('Summary Data'!AA11-('Summary Data'!AA12*'Summary Data'!AA$39-'Summary Data'!AA29*'Summary Data'!AA$40)/17*$A113)</f>
        <v>0.8655873637980812</v>
      </c>
      <c r="E113" s="16">
        <f>('Summary Data'!AB11-('Summary Data'!AB12*'Summary Data'!AB$39-'Summary Data'!AB29*'Summary Data'!AB$40)/17*$A113)</f>
        <v>0.8699175889892844</v>
      </c>
      <c r="F113" s="16">
        <f>('Summary Data'!AC11-('Summary Data'!AC12*'Summary Data'!AC$39-'Summary Data'!AC29*'Summary Data'!AC$40)/17*$A113)</f>
        <v>0.8725123783326914</v>
      </c>
      <c r="G113" s="16">
        <f>('Summary Data'!AD11-('Summary Data'!AD12*'Summary Data'!AD$39-'Summary Data'!AD29*'Summary Data'!AD$40)/17*$A113)</f>
        <v>0.7802532168820947</v>
      </c>
      <c r="H113" s="16">
        <f>('Summary Data'!AE11-('Summary Data'!AE12*'Summary Data'!AE$39-'Summary Data'!AE29*'Summary Data'!AE$40)/17*$A113)</f>
        <v>0.8082968689863772</v>
      </c>
      <c r="I113" s="16">
        <f>('Summary Data'!AF11-('Summary Data'!AF12*'Summary Data'!AF$39-'Summary Data'!AF29*'Summary Data'!AF$40)/17*$A113)</f>
        <v>0.8231044322950766</v>
      </c>
      <c r="J113" s="16">
        <f>('Summary Data'!AG11-('Summary Data'!AG12*'Summary Data'!AG$39-'Summary Data'!AG29*'Summary Data'!AG$40)/17*$A113)</f>
        <v>0.8261249924936643</v>
      </c>
      <c r="K113" s="16">
        <f>('Summary Data'!AH11-('Summary Data'!AH12*'Summary Data'!AH$39-'Summary Data'!AH29*'Summary Data'!AH$40)/17*$A113)</f>
        <v>0.8229270680101463</v>
      </c>
      <c r="L113" s="16">
        <f>('Summary Data'!AI11-('Summary Data'!AI12*'Summary Data'!AI$39-'Summary Data'!AI29*'Summary Data'!AI$40)/17*$A113)</f>
        <v>0.8436567868072676</v>
      </c>
      <c r="M113" s="16">
        <f>('Summary Data'!AJ11-('Summary Data'!AJ12*'Summary Data'!AJ$39-'Summary Data'!AJ29*'Summary Data'!AJ$40)/17*$A113)</f>
        <v>0.861979898353292</v>
      </c>
      <c r="N113" s="16">
        <f>('Summary Data'!AK11-('Summary Data'!AK12*'Summary Data'!AK$39-'Summary Data'!AK29*'Summary Data'!AK$40)/17*$A113)</f>
        <v>0.8523876678707789</v>
      </c>
      <c r="O113" s="16">
        <f>('Summary Data'!AL11-('Summary Data'!AL12*'Summary Data'!AL$39-'Summary Data'!AL29*'Summary Data'!AL$40)/17*$A113)</f>
        <v>0.8610214016882067</v>
      </c>
      <c r="P113" s="16">
        <f>('Summary Data'!AM11-('Summary Data'!AM12*'Summary Data'!AM$39-'Summary Data'!AM29*'Summary Data'!AM$40)/17*$A113)</f>
        <v>0.7783262465301197</v>
      </c>
      <c r="Q113" s="16">
        <f>('Summary Data'!AN11-('Summary Data'!AN12*'Summary Data'!AN$39-'Summary Data'!AN29*'Summary Data'!AN$40)/17*$A113)</f>
        <v>0.8581797488631925</v>
      </c>
      <c r="R113" s="16">
        <f>('Summary Data'!AO11-('Summary Data'!AO12*'Summary Data'!AO$39-'Summary Data'!AO29*'Summary Data'!AO$40)/17*$A113)</f>
        <v>0.8583978908283756</v>
      </c>
      <c r="S113" s="16">
        <f>('Summary Data'!AP11-('Summary Data'!AP12*'Summary Data'!AP$39-'Summary Data'!AP29*'Summary Data'!AP$40)/17*$A113)</f>
        <v>0.8932138931460376</v>
      </c>
      <c r="T113" s="16">
        <f>('Summary Data'!AQ11-('Summary Data'!AQ12*'Summary Data'!AQ$39-'Summary Data'!AQ29*'Summary Data'!AQ$40)/17*$A113)</f>
        <v>0.8139215284748305</v>
      </c>
      <c r="U113" s="16">
        <f>('Summary Data'!AR11-('Summary Data'!AR12*'Summary Data'!AR$39-'Summary Data'!AR29*'Summary Data'!AR$40)/17*$A113)</f>
        <v>0.2431702509972494</v>
      </c>
      <c r="V113" s="82">
        <f>'Summary Data'!AS11</f>
        <v>0.8377956491036296</v>
      </c>
    </row>
    <row r="114" spans="1:22" ht="11.25">
      <c r="A114" s="83">
        <v>8</v>
      </c>
      <c r="B114" s="16">
        <f>('Summary Data'!Y12-('Summary Data'!Y13*'Summary Data'!Y$39-'Summary Data'!Y30*'Summary Data'!Y$40)/17*$A114)</f>
        <v>-0.021098274226314363</v>
      </c>
      <c r="C114" s="16">
        <f>('Summary Data'!Z12-('Summary Data'!Z13*'Summary Data'!Z$39-'Summary Data'!Z30*'Summary Data'!Z$40)/17*$A114)</f>
        <v>0.015977022819926433</v>
      </c>
      <c r="D114" s="16">
        <f>('Summary Data'!AA12-('Summary Data'!AA13*'Summary Data'!AA$39-'Summary Data'!AA30*'Summary Data'!AA$40)/17*$A114)</f>
        <v>0.011946438998150124</v>
      </c>
      <c r="E114" s="16">
        <f>('Summary Data'!AB12-('Summary Data'!AB13*'Summary Data'!AB$39-'Summary Data'!AB30*'Summary Data'!AB$40)/17*$A114)</f>
        <v>-0.02210970239271965</v>
      </c>
      <c r="F114" s="16">
        <f>('Summary Data'!AC12-('Summary Data'!AC13*'Summary Data'!AC$39-'Summary Data'!AC30*'Summary Data'!AC$40)/17*$A114)</f>
        <v>-0.01295555736302156</v>
      </c>
      <c r="G114" s="16">
        <f>('Summary Data'!AD12-('Summary Data'!AD13*'Summary Data'!AD$39-'Summary Data'!AD30*'Summary Data'!AD$40)/17*$A114)</f>
        <v>0.0026768313485131586</v>
      </c>
      <c r="H114" s="16">
        <f>('Summary Data'!AE12-('Summary Data'!AE13*'Summary Data'!AE$39-'Summary Data'!AE30*'Summary Data'!AE$40)/17*$A114)</f>
        <v>-0.002385774475787819</v>
      </c>
      <c r="I114" s="16">
        <f>('Summary Data'!AF12-('Summary Data'!AF13*'Summary Data'!AF$39-'Summary Data'!AF30*'Summary Data'!AF$40)/17*$A114)</f>
        <v>-0.0017571464809444902</v>
      </c>
      <c r="J114" s="16">
        <f>('Summary Data'!AG12-('Summary Data'!AG13*'Summary Data'!AG$39-'Summary Data'!AG30*'Summary Data'!AG$40)/17*$A114)</f>
        <v>-0.011610739563571554</v>
      </c>
      <c r="K114" s="16">
        <f>('Summary Data'!AH12-('Summary Data'!AH13*'Summary Data'!AH$39-'Summary Data'!AH30*'Summary Data'!AH$40)/17*$A114)</f>
        <v>-0.010491354757252875</v>
      </c>
      <c r="L114" s="16">
        <f>('Summary Data'!AI12-('Summary Data'!AI13*'Summary Data'!AI$39-'Summary Data'!AI30*'Summary Data'!AI$40)/17*$A114)</f>
        <v>-0.01073965034215345</v>
      </c>
      <c r="M114" s="16">
        <f>('Summary Data'!AJ12-('Summary Data'!AJ13*'Summary Data'!AJ$39-'Summary Data'!AJ30*'Summary Data'!AJ$40)/17*$A114)</f>
        <v>0.016780862662492298</v>
      </c>
      <c r="N114" s="16">
        <f>('Summary Data'!AK12-('Summary Data'!AK13*'Summary Data'!AK$39-'Summary Data'!AK30*'Summary Data'!AK$40)/17*$A114)</f>
        <v>0.0025009314253590315</v>
      </c>
      <c r="O114" s="16">
        <f>('Summary Data'!AL12-('Summary Data'!AL13*'Summary Data'!AL$39-'Summary Data'!AL30*'Summary Data'!AL$40)/17*$A114)</f>
        <v>0.00688903848089551</v>
      </c>
      <c r="P114" s="16">
        <f>('Summary Data'!AM12-('Summary Data'!AM13*'Summary Data'!AM$39-'Summary Data'!AM30*'Summary Data'!AM$40)/17*$A114)</f>
        <v>-0.02358072479365245</v>
      </c>
      <c r="Q114" s="16">
        <f>('Summary Data'!AN12-('Summary Data'!AN13*'Summary Data'!AN$39-'Summary Data'!AN30*'Summary Data'!AN$40)/17*$A114)</f>
        <v>-0.00127214928407148</v>
      </c>
      <c r="R114" s="16">
        <f>('Summary Data'!AO12-('Summary Data'!AO13*'Summary Data'!AO$39-'Summary Data'!AO30*'Summary Data'!AO$40)/17*$A114)</f>
        <v>0.0003107993349623886</v>
      </c>
      <c r="S114" s="16">
        <f>('Summary Data'!AP12-('Summary Data'!AP13*'Summary Data'!AP$39-'Summary Data'!AP30*'Summary Data'!AP$40)/17*$A114)</f>
        <v>-0.006987215276182</v>
      </c>
      <c r="T114" s="16">
        <f>('Summary Data'!AQ12-('Summary Data'!AQ13*'Summary Data'!AQ$39-'Summary Data'!AQ30*'Summary Data'!AQ$40)/17*$A114)</f>
        <v>-0.027049906145762803</v>
      </c>
      <c r="U114" s="16">
        <f>('Summary Data'!AR12-('Summary Data'!AR13*'Summary Data'!AR$39-'Summary Data'!AR30*'Summary Data'!AR$40)/17*$A114)</f>
        <v>0.012737544905538356</v>
      </c>
      <c r="V114" s="82">
        <f>'Summary Data'!AS12</f>
        <v>0.0005483643521607933</v>
      </c>
    </row>
    <row r="115" spans="1:22" ht="11.25">
      <c r="A115" s="83">
        <v>9</v>
      </c>
      <c r="B115" s="16">
        <f>('Summary Data'!Y13-('Summary Data'!Y14*'Summary Data'!Y$39-'Summary Data'!Y31*'Summary Data'!Y$40)/17*$A115)</f>
        <v>0.20466513222201066</v>
      </c>
      <c r="C115" s="16">
        <f>('Summary Data'!Z13-('Summary Data'!Z14*'Summary Data'!Z$39-'Summary Data'!Z31*'Summary Data'!Z$40)/17*$A115)</f>
        <v>0.32365118684550226</v>
      </c>
      <c r="D115" s="16">
        <f>('Summary Data'!AA13-('Summary Data'!AA14*'Summary Data'!AA$39-'Summary Data'!AA31*'Summary Data'!AA$40)/17*$A115)</f>
        <v>0.2987939934069367</v>
      </c>
      <c r="E115" s="16">
        <f>('Summary Data'!AB13-('Summary Data'!AB14*'Summary Data'!AB$39-'Summary Data'!AB31*'Summary Data'!AB$40)/17*$A115)</f>
        <v>0.2776638426395538</v>
      </c>
      <c r="F115" s="16">
        <f>('Summary Data'!AC13-('Summary Data'!AC14*'Summary Data'!AC$39-'Summary Data'!AC31*'Summary Data'!AC$40)/17*$A115)</f>
        <v>0.2926427059883402</v>
      </c>
      <c r="G115" s="16">
        <f>('Summary Data'!AD13-('Summary Data'!AD14*'Summary Data'!AD$39-'Summary Data'!AD31*'Summary Data'!AD$40)/17*$A115)</f>
        <v>0.24794744305568467</v>
      </c>
      <c r="H115" s="16">
        <f>('Summary Data'!AE13-('Summary Data'!AE14*'Summary Data'!AE$39-'Summary Data'!AE31*'Summary Data'!AE$40)/17*$A115)</f>
        <v>0.3029124012321445</v>
      </c>
      <c r="I115" s="16">
        <f>('Summary Data'!AF13-('Summary Data'!AF14*'Summary Data'!AF$39-'Summary Data'!AF31*'Summary Data'!AF$40)/17*$A115)</f>
        <v>0.29747351543955497</v>
      </c>
      <c r="J115" s="16">
        <f>('Summary Data'!AG13-('Summary Data'!AG14*'Summary Data'!AG$39-'Summary Data'!AG31*'Summary Data'!AG$40)/17*$A115)</f>
        <v>0.28103605307808205</v>
      </c>
      <c r="K115" s="16">
        <f>('Summary Data'!AH13-('Summary Data'!AH14*'Summary Data'!AH$39-'Summary Data'!AH31*'Summary Data'!AH$40)/17*$A115)</f>
        <v>0.2938227019861588</v>
      </c>
      <c r="L115" s="16">
        <f>('Summary Data'!AI13-('Summary Data'!AI14*'Summary Data'!AI$39-'Summary Data'!AI31*'Summary Data'!AI$40)/17*$A115)</f>
        <v>0.24967000073191647</v>
      </c>
      <c r="M115" s="16">
        <f>('Summary Data'!AJ13-('Summary Data'!AJ14*'Summary Data'!AJ$39-'Summary Data'!AJ31*'Summary Data'!AJ$40)/17*$A115)</f>
        <v>0.2572004329890553</v>
      </c>
      <c r="N115" s="16">
        <f>('Summary Data'!AK13-('Summary Data'!AK14*'Summary Data'!AK$39-'Summary Data'!AK31*'Summary Data'!AK$40)/17*$A115)</f>
        <v>0.282802019344192</v>
      </c>
      <c r="O115" s="16">
        <f>('Summary Data'!AL13-('Summary Data'!AL14*'Summary Data'!AL$39-'Summary Data'!AL31*'Summary Data'!AL$40)/17*$A115)</f>
        <v>0.28260354373058494</v>
      </c>
      <c r="P115" s="16">
        <f>('Summary Data'!AM13-('Summary Data'!AM14*'Summary Data'!AM$39-'Summary Data'!AM31*'Summary Data'!AM$40)/17*$A115)</f>
        <v>0.2822602618473422</v>
      </c>
      <c r="Q115" s="16">
        <f>('Summary Data'!AN13-('Summary Data'!AN14*'Summary Data'!AN$39-'Summary Data'!AN31*'Summary Data'!AN$40)/17*$A115)</f>
        <v>0.3122153235093903</v>
      </c>
      <c r="R115" s="16">
        <f>('Summary Data'!AO13-('Summary Data'!AO14*'Summary Data'!AO$39-'Summary Data'!AO31*'Summary Data'!AO$40)/17*$A115)</f>
        <v>0.3077511183757552</v>
      </c>
      <c r="S115" s="16">
        <f>('Summary Data'!AP13-('Summary Data'!AP14*'Summary Data'!AP$39-'Summary Data'!AP31*'Summary Data'!AP$40)/17*$A115)</f>
        <v>0.26603793438144885</v>
      </c>
      <c r="T115" s="16">
        <f>('Summary Data'!AQ13-('Summary Data'!AQ14*'Summary Data'!AQ$39-'Summary Data'!AQ31*'Summary Data'!AQ$40)/17*$A115)</f>
        <v>0.26531330596965463</v>
      </c>
      <c r="U115" s="16">
        <f>('Summary Data'!AR13-('Summary Data'!AR14*'Summary Data'!AR$39-'Summary Data'!AR31*'Summary Data'!AR$40)/17*$A115)</f>
        <v>0.06961448151970039</v>
      </c>
      <c r="V115" s="82">
        <f>'Summary Data'!AS13</f>
        <v>0.21500874373899576</v>
      </c>
    </row>
    <row r="116" spans="1:22" ht="11.25">
      <c r="A116" s="83">
        <v>10</v>
      </c>
      <c r="B116" s="16">
        <f>('Summary Data'!Y14-('Summary Data'!Y15*'Summary Data'!Y$39-'Summary Data'!Y32*'Summary Data'!Y$40)/17*$A116)</f>
        <v>0</v>
      </c>
      <c r="C116" s="16">
        <f>('Summary Data'!Z14-('Summary Data'!Z15*'Summary Data'!Z$39-'Summary Data'!Z32*'Summary Data'!Z$40)/17*$A116)</f>
        <v>0</v>
      </c>
      <c r="D116" s="16">
        <f>('Summary Data'!AA14-('Summary Data'!AA15*'Summary Data'!AA$39-'Summary Data'!AA32*'Summary Data'!AA$40)/17*$A116)</f>
        <v>-3.469446951953614E-18</v>
      </c>
      <c r="E116" s="16">
        <f>('Summary Data'!AB14-('Summary Data'!AB15*'Summary Data'!AB$39-'Summary Data'!AB32*'Summary Data'!AB$40)/17*$A116)</f>
        <v>6.938893903907228E-18</v>
      </c>
      <c r="F116" s="16">
        <f>('Summary Data'!AC14-('Summary Data'!AC15*'Summary Data'!AC$39-'Summary Data'!AC32*'Summary Data'!AC$40)/17*$A116)</f>
        <v>-3.469446951953614E-18</v>
      </c>
      <c r="G116" s="16">
        <f>('Summary Data'!AD14-('Summary Data'!AD15*'Summary Data'!AD$39-'Summary Data'!AD32*'Summary Data'!AD$40)/17*$A116)</f>
        <v>-6.938893903907228E-18</v>
      </c>
      <c r="H116" s="16">
        <f>('Summary Data'!AE14-('Summary Data'!AE15*'Summary Data'!AE$39-'Summary Data'!AE32*'Summary Data'!AE$40)/17*$A116)</f>
        <v>0</v>
      </c>
      <c r="I116" s="16">
        <f>('Summary Data'!AF14-('Summary Data'!AF15*'Summary Data'!AF$39-'Summary Data'!AF32*'Summary Data'!AF$40)/17*$A116)</f>
        <v>0</v>
      </c>
      <c r="J116" s="16">
        <f>('Summary Data'!AG14-('Summary Data'!AG15*'Summary Data'!AG$39-'Summary Data'!AG32*'Summary Data'!AG$40)/17*$A116)</f>
        <v>1.3877787807814457E-17</v>
      </c>
      <c r="K116" s="16">
        <f>('Summary Data'!AH14-('Summary Data'!AH15*'Summary Data'!AH$39-'Summary Data'!AH32*'Summary Data'!AH$40)/17*$A116)</f>
        <v>0</v>
      </c>
      <c r="L116" s="16">
        <f>('Summary Data'!AI14-('Summary Data'!AI15*'Summary Data'!AI$39-'Summary Data'!AI32*'Summary Data'!AI$40)/17*$A116)</f>
        <v>0</v>
      </c>
      <c r="M116" s="16">
        <f>('Summary Data'!AJ14-('Summary Data'!AJ15*'Summary Data'!AJ$39-'Summary Data'!AJ32*'Summary Data'!AJ$40)/17*$A116)</f>
        <v>0</v>
      </c>
      <c r="N116" s="16">
        <f>('Summary Data'!AK14-('Summary Data'!AK15*'Summary Data'!AK$39-'Summary Data'!AK32*'Summary Data'!AK$40)/17*$A116)</f>
        <v>0</v>
      </c>
      <c r="O116" s="16">
        <f>('Summary Data'!AL14-('Summary Data'!AL15*'Summary Data'!AL$39-'Summary Data'!AL32*'Summary Data'!AL$40)/17*$A116)</f>
        <v>-1.734723475976807E-18</v>
      </c>
      <c r="P116" s="16">
        <f>('Summary Data'!AM14-('Summary Data'!AM15*'Summary Data'!AM$39-'Summary Data'!AM32*'Summary Data'!AM$40)/17*$A116)</f>
        <v>0</v>
      </c>
      <c r="Q116" s="16">
        <f>('Summary Data'!AN14-('Summary Data'!AN15*'Summary Data'!AN$39-'Summary Data'!AN32*'Summary Data'!AN$40)/17*$A116)</f>
        <v>-6.938893903907228E-18</v>
      </c>
      <c r="R116" s="16">
        <f>('Summary Data'!AO14-('Summary Data'!AO15*'Summary Data'!AO$39-'Summary Data'!AO32*'Summary Data'!AO$40)/17*$A116)</f>
        <v>1.3877787807814457E-17</v>
      </c>
      <c r="S116" s="16">
        <f>('Summary Data'!AP14-('Summary Data'!AP15*'Summary Data'!AP$39-'Summary Data'!AP32*'Summary Data'!AP$40)/17*$A116)</f>
        <v>6.938893903907228E-18</v>
      </c>
      <c r="T116" s="16">
        <f>('Summary Data'!AQ14-('Summary Data'!AQ15*'Summary Data'!AQ$39-'Summary Data'!AQ32*'Summary Data'!AQ$40)/17*$A116)</f>
        <v>1.3877787807814457E-17</v>
      </c>
      <c r="U116" s="16">
        <f>('Summary Data'!AR14-('Summary Data'!AR15*'Summary Data'!AR$39-'Summary Data'!AR32*'Summary Data'!AR$40)/17*$A116)</f>
        <v>-3.469446951953614E-18</v>
      </c>
      <c r="V116" s="82">
        <f>'Summary Data'!AS14</f>
        <v>0.011249649608159914</v>
      </c>
    </row>
    <row r="117" spans="1:22" ht="11.25">
      <c r="A117" s="83">
        <v>11</v>
      </c>
      <c r="B117" s="16">
        <f>('Summary Data'!Y15-('Summary Data'!Y16*'Summary Data'!Y$39-'Summary Data'!Y33*'Summary Data'!Y$40)/17*$A117)</f>
        <v>0.3579911515022215</v>
      </c>
      <c r="C117" s="16">
        <f>('Summary Data'!Z15-('Summary Data'!Z16*'Summary Data'!Z$39-'Summary Data'!Z33*'Summary Data'!Z$40)/17*$A117)</f>
        <v>0.6818334152838038</v>
      </c>
      <c r="D117" s="16">
        <f>('Summary Data'!AA15-('Summary Data'!AA16*'Summary Data'!AA$39-'Summary Data'!AA33*'Summary Data'!AA$40)/17*$A117)</f>
        <v>0.6794836810148749</v>
      </c>
      <c r="E117" s="16">
        <f>('Summary Data'!AB15-('Summary Data'!AB16*'Summary Data'!AB$39-'Summary Data'!AB33*'Summary Data'!AB$40)/17*$A117)</f>
        <v>0.6783095201933768</v>
      </c>
      <c r="F117" s="16">
        <f>('Summary Data'!AC15-('Summary Data'!AC16*'Summary Data'!AC$39-'Summary Data'!AC33*'Summary Data'!AC$40)/17*$A117)</f>
        <v>0.6766728650007052</v>
      </c>
      <c r="G117" s="16">
        <f>('Summary Data'!AD15-('Summary Data'!AD16*'Summary Data'!AD$39-'Summary Data'!AD33*'Summary Data'!AD$40)/17*$A117)</f>
        <v>0.6762998131820486</v>
      </c>
      <c r="H117" s="16">
        <f>('Summary Data'!AE15-('Summary Data'!AE16*'Summary Data'!AE$39-'Summary Data'!AE33*'Summary Data'!AE$40)/17*$A117)</f>
        <v>0.6720588155481222</v>
      </c>
      <c r="I117" s="16">
        <f>('Summary Data'!AF15-('Summary Data'!AF16*'Summary Data'!AF$39-'Summary Data'!AF33*'Summary Data'!AF$40)/17*$A117)</f>
        <v>0.6716038916842937</v>
      </c>
      <c r="J117" s="16">
        <f>('Summary Data'!AG15-('Summary Data'!AG16*'Summary Data'!AG$39-'Summary Data'!AG33*'Summary Data'!AG$40)/17*$A117)</f>
        <v>0.6684332400283921</v>
      </c>
      <c r="K117" s="16">
        <f>('Summary Data'!AH15-('Summary Data'!AH16*'Summary Data'!AH$39-'Summary Data'!AH33*'Summary Data'!AH$40)/17*$A117)</f>
        <v>0.6755341608088045</v>
      </c>
      <c r="L117" s="16">
        <f>('Summary Data'!AI15-('Summary Data'!AI16*'Summary Data'!AI$39-'Summary Data'!AI33*'Summary Data'!AI$40)/17*$A117)</f>
        <v>0.6751383854050241</v>
      </c>
      <c r="M117" s="16">
        <f>('Summary Data'!AJ15-('Summary Data'!AJ16*'Summary Data'!AJ$39-'Summary Data'!AJ33*'Summary Data'!AJ$40)/17*$A117)</f>
        <v>0.6722668703999899</v>
      </c>
      <c r="N117" s="16">
        <f>('Summary Data'!AK15-('Summary Data'!AK16*'Summary Data'!AK$39-'Summary Data'!AK33*'Summary Data'!AK$40)/17*$A117)</f>
        <v>0.673145596777864</v>
      </c>
      <c r="O117" s="16">
        <f>('Summary Data'!AL15-('Summary Data'!AL16*'Summary Data'!AL$39-'Summary Data'!AL33*'Summary Data'!AL$40)/17*$A117)</f>
        <v>0.6713292276494847</v>
      </c>
      <c r="P117" s="16">
        <f>('Summary Data'!AM15-('Summary Data'!AM16*'Summary Data'!AM$39-'Summary Data'!AM33*'Summary Data'!AM$40)/17*$A117)</f>
        <v>0.6784428537235506</v>
      </c>
      <c r="Q117" s="16">
        <f>('Summary Data'!AN15-('Summary Data'!AN16*'Summary Data'!AN$39-'Summary Data'!AN33*'Summary Data'!AN$40)/17*$A117)</f>
        <v>0.6721081881062378</v>
      </c>
      <c r="R117" s="16">
        <f>('Summary Data'!AO15-('Summary Data'!AO16*'Summary Data'!AO$39-'Summary Data'!AO33*'Summary Data'!AO$40)/17*$A117)</f>
        <v>0.6694548475139778</v>
      </c>
      <c r="S117" s="16">
        <f>('Summary Data'!AP15-('Summary Data'!AP16*'Summary Data'!AP$39-'Summary Data'!AP33*'Summary Data'!AP$40)/17*$A117)</f>
        <v>0.6674547486829315</v>
      </c>
      <c r="T117" s="16">
        <f>('Summary Data'!AQ15-('Summary Data'!AQ16*'Summary Data'!AQ$39-'Summary Data'!AQ33*'Summary Data'!AQ$40)/17*$A117)</f>
        <v>0.6857845577890332</v>
      </c>
      <c r="U117" s="16">
        <f>('Summary Data'!AR15-('Summary Data'!AR16*'Summary Data'!AR$39-'Summary Data'!AR33*'Summary Data'!AR$40)/17*$A117)</f>
        <v>0.3485781408548443</v>
      </c>
      <c r="V117" s="82">
        <f>'Summary Data'!AS15</f>
        <v>0.6333954852481034</v>
      </c>
    </row>
    <row r="118" spans="1:23" ht="11.25">
      <c r="A118" s="83">
        <v>12</v>
      </c>
      <c r="B118" s="16">
        <f>('Summary Data'!Y16-('Summary Data'!Y17*'Summary Data'!Y$39-'Summary Data'!Y34*'Summary Data'!Y$40)/17*$A118)*10</f>
        <v>-0.0192687716210807</v>
      </c>
      <c r="C118" s="16">
        <f>('Summary Data'!Z16-('Summary Data'!Z17*'Summary Data'!Z$39-'Summary Data'!Z34*'Summary Data'!Z$40)/17*$A118)*10</f>
        <v>-0.034964244447239994</v>
      </c>
      <c r="D118" s="16">
        <f>('Summary Data'!AA16-('Summary Data'!AA17*'Summary Data'!AA$39-'Summary Data'!AA34*'Summary Data'!AA$40)/17*$A118)*10</f>
        <v>-0.03603046684746785</v>
      </c>
      <c r="E118" s="16">
        <f>('Summary Data'!AB16-('Summary Data'!AB17*'Summary Data'!AB$39-'Summary Data'!AB34*'Summary Data'!AB$40)/17*$A118)*10</f>
        <v>-0.04175532432708431</v>
      </c>
      <c r="F118" s="16">
        <f>('Summary Data'!AC16-('Summary Data'!AC17*'Summary Data'!AC$39-'Summary Data'!AC34*'Summary Data'!AC$40)/17*$A118)*10</f>
        <v>-0.06675262767780873</v>
      </c>
      <c r="G118" s="16">
        <f>('Summary Data'!AD16-('Summary Data'!AD17*'Summary Data'!AD$39-'Summary Data'!AD34*'Summary Data'!AD$40)/17*$A118)*10</f>
        <v>-0.014124589029639905</v>
      </c>
      <c r="H118" s="16">
        <f>('Summary Data'!AE16-('Summary Data'!AE17*'Summary Data'!AE$39-'Summary Data'!AE34*'Summary Data'!AE$40)/17*$A118)*10</f>
        <v>0.009335683723083023</v>
      </c>
      <c r="I118" s="16">
        <f>('Summary Data'!AF16-('Summary Data'!AF17*'Summary Data'!AF$39-'Summary Data'!AF34*'Summary Data'!AF$40)/17*$A118)*10</f>
        <v>-0.04048323840683071</v>
      </c>
      <c r="J118" s="16">
        <f>('Summary Data'!AG16-('Summary Data'!AG17*'Summary Data'!AG$39-'Summary Data'!AG34*'Summary Data'!AG$40)/17*$A118)*10</f>
        <v>-0.053364321041081464</v>
      </c>
      <c r="K118" s="16">
        <f>('Summary Data'!AH16-('Summary Data'!AH17*'Summary Data'!AH$39-'Summary Data'!AH34*'Summary Data'!AH$40)/17*$A118)*10</f>
        <v>-0.019544849721067088</v>
      </c>
      <c r="L118" s="16">
        <f>('Summary Data'!AI16-('Summary Data'!AI17*'Summary Data'!AI$39-'Summary Data'!AI34*'Summary Data'!AI$40)/17*$A118)*10</f>
        <v>0.0029548434072327657</v>
      </c>
      <c r="M118" s="16">
        <f>('Summary Data'!AJ16-('Summary Data'!AJ17*'Summary Data'!AJ$39-'Summary Data'!AJ34*'Summary Data'!AJ$40)/17*$A118)*10</f>
        <v>-0.009318328321631101</v>
      </c>
      <c r="N118" s="16">
        <f>('Summary Data'!AK16-('Summary Data'!AK17*'Summary Data'!AK$39-'Summary Data'!AK34*'Summary Data'!AK$40)/17*$A118)*10</f>
        <v>-0.01698971135009586</v>
      </c>
      <c r="O118" s="16">
        <f>('Summary Data'!AL16-('Summary Data'!AL17*'Summary Data'!AL$39-'Summary Data'!AL34*'Summary Data'!AL$40)/17*$A118)*10</f>
        <v>-0.02083936669119077</v>
      </c>
      <c r="P118" s="16">
        <f>('Summary Data'!AM16-('Summary Data'!AM17*'Summary Data'!AM$39-'Summary Data'!AM34*'Summary Data'!AM$40)/17*$A118)*10</f>
        <v>0.020031414412266888</v>
      </c>
      <c r="Q118" s="16">
        <f>('Summary Data'!AN16-('Summary Data'!AN17*'Summary Data'!AN$39-'Summary Data'!AN34*'Summary Data'!AN$40)/17*$A118)*10</f>
        <v>0.010454718694791094</v>
      </c>
      <c r="R118" s="16">
        <f>('Summary Data'!AO16-('Summary Data'!AO17*'Summary Data'!AO$39-'Summary Data'!AO34*'Summary Data'!AO$40)/17*$A118)*10</f>
        <v>-0.02409820591469051</v>
      </c>
      <c r="S118" s="16">
        <f>('Summary Data'!AP16-('Summary Data'!AP17*'Summary Data'!AP$39-'Summary Data'!AP34*'Summary Data'!AP$40)/17*$A118)*10</f>
        <v>-0.02194174870681746</v>
      </c>
      <c r="T118" s="16">
        <f>('Summary Data'!AQ16-('Summary Data'!AQ17*'Summary Data'!AQ$39-'Summary Data'!AQ34*'Summary Data'!AQ$40)/17*$A118)*10</f>
        <v>-7.389920139096867E-05</v>
      </c>
      <c r="U118" s="16">
        <f>('Summary Data'!AR16-('Summary Data'!AR17*'Summary Data'!AR$39-'Summary Data'!AR34*'Summary Data'!AR$40)/17*$A118)*10</f>
        <v>0.002632245248410728</v>
      </c>
      <c r="V118" s="82">
        <f>'Summary Data'!AS16*10</f>
        <v>-0.007642540091898657</v>
      </c>
      <c r="W118" s="42" t="s">
        <v>90</v>
      </c>
    </row>
    <row r="119" spans="1:23" ht="11.25">
      <c r="A119" s="83">
        <v>13</v>
      </c>
      <c r="B119" s="16">
        <f>('Summary Data'!Y17-('Summary Data'!Y18*'Summary Data'!Y$39-'Summary Data'!Y35*'Summary Data'!Y$40)/17*$A119)*10</f>
        <v>0.42848255091168747</v>
      </c>
      <c r="C119" s="16">
        <f>('Summary Data'!Z17-('Summary Data'!Z18*'Summary Data'!Z$39-'Summary Data'!Z35*'Summary Data'!Z$40)/17*$A119)*10</f>
        <v>0.617358025023437</v>
      </c>
      <c r="D119" s="16">
        <f>('Summary Data'!AA17-('Summary Data'!AA18*'Summary Data'!AA$39-'Summary Data'!AA35*'Summary Data'!AA$40)/17*$A119)*10</f>
        <v>0.598843067015866</v>
      </c>
      <c r="E119" s="16">
        <f>('Summary Data'!AB17-('Summary Data'!AB18*'Summary Data'!AB$39-'Summary Data'!AB35*'Summary Data'!AB$40)/17*$A119)*10</f>
        <v>0.6106011678436676</v>
      </c>
      <c r="F119" s="16">
        <f>('Summary Data'!AC17-('Summary Data'!AC18*'Summary Data'!AC$39-'Summary Data'!AC35*'Summary Data'!AC$40)/17*$A119)*10</f>
        <v>0.5758453133235812</v>
      </c>
      <c r="G119" s="16">
        <f>('Summary Data'!AD17-('Summary Data'!AD18*'Summary Data'!AD$39-'Summary Data'!AD35*'Summary Data'!AD$40)/17*$A119)*10</f>
        <v>0.6052205764768068</v>
      </c>
      <c r="H119" s="16">
        <f>('Summary Data'!AE17-('Summary Data'!AE18*'Summary Data'!AE$39-'Summary Data'!AE35*'Summary Data'!AE$40)/17*$A119)*10</f>
        <v>0.6190780527552976</v>
      </c>
      <c r="I119" s="16">
        <f>('Summary Data'!AF17-('Summary Data'!AF18*'Summary Data'!AF$39-'Summary Data'!AF35*'Summary Data'!AF$40)/17*$A119)*10</f>
        <v>0.6062798063390271</v>
      </c>
      <c r="J119" s="16">
        <f>('Summary Data'!AG17-('Summary Data'!AG18*'Summary Data'!AG$39-'Summary Data'!AG35*'Summary Data'!AG$40)/17*$A119)*10</f>
        <v>0.5884342829685761</v>
      </c>
      <c r="K119" s="16">
        <f>('Summary Data'!AH17-('Summary Data'!AH18*'Summary Data'!AH$39-'Summary Data'!AH35*'Summary Data'!AH$40)/17*$A119)*10</f>
        <v>0.6125937135501535</v>
      </c>
      <c r="L119" s="16">
        <f>('Summary Data'!AI17-('Summary Data'!AI18*'Summary Data'!AI$39-'Summary Data'!AI35*'Summary Data'!AI$40)/17*$A119)*10</f>
        <v>0.5925430601174169</v>
      </c>
      <c r="M119" s="16">
        <f>('Summary Data'!AJ17-('Summary Data'!AJ18*'Summary Data'!AJ$39-'Summary Data'!AJ35*'Summary Data'!AJ$40)/17*$A119)*10</f>
        <v>0.6172358947394059</v>
      </c>
      <c r="N119" s="16">
        <f>('Summary Data'!AK17-('Summary Data'!AK18*'Summary Data'!AK$39-'Summary Data'!AK35*'Summary Data'!AK$40)/17*$A119)*10</f>
        <v>0.6097401083389615</v>
      </c>
      <c r="O119" s="16">
        <f>('Summary Data'!AL17-('Summary Data'!AL18*'Summary Data'!AL$39-'Summary Data'!AL35*'Summary Data'!AL$40)/17*$A119)*10</f>
        <v>0.6243055243405997</v>
      </c>
      <c r="P119" s="16">
        <f>('Summary Data'!AM17-('Summary Data'!AM18*'Summary Data'!AM$39-'Summary Data'!AM35*'Summary Data'!AM$40)/17*$A119)*10</f>
        <v>0.5934984152030067</v>
      </c>
      <c r="Q119" s="16">
        <f>('Summary Data'!AN17-('Summary Data'!AN18*'Summary Data'!AN$39-'Summary Data'!AN35*'Summary Data'!AN$40)/17*$A119)*10</f>
        <v>0.6014463597360118</v>
      </c>
      <c r="R119" s="16">
        <f>('Summary Data'!AO17-('Summary Data'!AO18*'Summary Data'!AO$39-'Summary Data'!AO35*'Summary Data'!AO$40)/17*$A119)*10</f>
        <v>0.6253863883818802</v>
      </c>
      <c r="S119" s="16">
        <f>('Summary Data'!AP17-('Summary Data'!AP18*'Summary Data'!AP$39-'Summary Data'!AP35*'Summary Data'!AP$40)/17*$A119)*10</f>
        <v>0.5840601276795692</v>
      </c>
      <c r="T119" s="16">
        <f>('Summary Data'!AQ17-('Summary Data'!AQ18*'Summary Data'!AQ$39-'Summary Data'!AQ35*'Summary Data'!AQ$40)/17*$A119)*10</f>
        <v>0.5695360345374458</v>
      </c>
      <c r="U119" s="16">
        <f>('Summary Data'!AR17-('Summary Data'!AR18*'Summary Data'!AR$39-'Summary Data'!AR35*'Summary Data'!AR$40)/17*$A119)*10</f>
        <v>0.20272377312935363</v>
      </c>
      <c r="V119" s="82">
        <f>'Summary Data'!AS17*10</f>
        <v>0.5163584026941302</v>
      </c>
      <c r="W119" s="42" t="s">
        <v>90</v>
      </c>
    </row>
    <row r="120" spans="1:23" ht="11.25">
      <c r="A120" s="83">
        <v>14</v>
      </c>
      <c r="B120" s="16">
        <f>('Summary Data'!Y18-('Summary Data'!Y19*'Summary Data'!Y$39-'Summary Data'!Y36*'Summary Data'!Y$40)/17*$A120)*10</f>
        <v>-0.02078121793983214</v>
      </c>
      <c r="C120" s="16">
        <f>('Summary Data'!Z18-('Summary Data'!Z19*'Summary Data'!Z$39-'Summary Data'!Z36*'Summary Data'!Z$40)/17*$A120)*10</f>
        <v>0.013396785945839419</v>
      </c>
      <c r="D120" s="16">
        <f>('Summary Data'!AA18-('Summary Data'!AA19*'Summary Data'!AA$39-'Summary Data'!AA36*'Summary Data'!AA$40)/17*$A120)*10</f>
        <v>0.00436540809741378</v>
      </c>
      <c r="E120" s="16">
        <f>('Summary Data'!AB18-('Summary Data'!AB19*'Summary Data'!AB$39-'Summary Data'!AB36*'Summary Data'!AB$40)/17*$A120)*10</f>
        <v>-1.9404603843614643E-05</v>
      </c>
      <c r="F120" s="16">
        <f>('Summary Data'!AC18-('Summary Data'!AC19*'Summary Data'!AC$39-'Summary Data'!AC36*'Summary Data'!AC$40)/17*$A120)*10</f>
        <v>-0.009475047891402312</v>
      </c>
      <c r="G120" s="16">
        <f>('Summary Data'!AD18-('Summary Data'!AD19*'Summary Data'!AD$39-'Summary Data'!AD36*'Summary Data'!AD$40)/17*$A120)*10</f>
        <v>0.01822579768127463</v>
      </c>
      <c r="H120" s="16">
        <f>('Summary Data'!AE18-('Summary Data'!AE19*'Summary Data'!AE$39-'Summary Data'!AE36*'Summary Data'!AE$40)/17*$A120)*10</f>
        <v>0.018576979581488413</v>
      </c>
      <c r="I120" s="16">
        <f>('Summary Data'!AF18-('Summary Data'!AF19*'Summary Data'!AF$39-'Summary Data'!AF36*'Summary Data'!AF$40)/17*$A120)*10</f>
        <v>0.029276181494833683</v>
      </c>
      <c r="J120" s="16">
        <f>('Summary Data'!AG18-('Summary Data'!AG19*'Summary Data'!AG$39-'Summary Data'!AG36*'Summary Data'!AG$40)/17*$A120)*10</f>
        <v>0.014147145047766875</v>
      </c>
      <c r="K120" s="16">
        <f>('Summary Data'!AH18-('Summary Data'!AH19*'Summary Data'!AH$39-'Summary Data'!AH36*'Summary Data'!AH$40)/17*$A120)*10</f>
        <v>0.011389928723355695</v>
      </c>
      <c r="L120" s="16">
        <f>('Summary Data'!AI18-('Summary Data'!AI19*'Summary Data'!AI$39-'Summary Data'!AI36*'Summary Data'!AI$40)/17*$A120)*10</f>
        <v>0.015576099072602554</v>
      </c>
      <c r="M120" s="16">
        <f>('Summary Data'!AJ18-('Summary Data'!AJ19*'Summary Data'!AJ$39-'Summary Data'!AJ36*'Summary Data'!AJ$40)/17*$A120)*10</f>
        <v>-0.007381314573865457</v>
      </c>
      <c r="N120" s="16">
        <f>('Summary Data'!AK18-('Summary Data'!AK19*'Summary Data'!AK$39-'Summary Data'!AK36*'Summary Data'!AK$40)/17*$A120)*10</f>
        <v>0.0011903983369378668</v>
      </c>
      <c r="O120" s="16">
        <f>('Summary Data'!AL18-('Summary Data'!AL19*'Summary Data'!AL$39-'Summary Data'!AL36*'Summary Data'!AL$40)/17*$A120)*10</f>
        <v>-0.00533546923551128</v>
      </c>
      <c r="P120" s="16">
        <f>('Summary Data'!AM18-('Summary Data'!AM19*'Summary Data'!AM$39-'Summary Data'!AM36*'Summary Data'!AM$40)/17*$A120)*10</f>
        <v>0.025021487405449353</v>
      </c>
      <c r="Q120" s="16">
        <f>('Summary Data'!AN18-('Summary Data'!AN19*'Summary Data'!AN$39-'Summary Data'!AN36*'Summary Data'!AN$40)/17*$A120)*10</f>
        <v>0.0053279977115322005</v>
      </c>
      <c r="R120" s="16">
        <f>('Summary Data'!AO18-('Summary Data'!AO19*'Summary Data'!AO$39-'Summary Data'!AO36*'Summary Data'!AO$40)/17*$A120)*10</f>
        <v>0.017636525999035105</v>
      </c>
      <c r="S120" s="16">
        <f>('Summary Data'!AP18-('Summary Data'!AP19*'Summary Data'!AP$39-'Summary Data'!AP36*'Summary Data'!AP$40)/17*$A120)*10</f>
        <v>-0.01687032474171085</v>
      </c>
      <c r="T120" s="16">
        <f>('Summary Data'!AQ18-('Summary Data'!AQ19*'Summary Data'!AQ$39-'Summary Data'!AQ36*'Summary Data'!AQ$40)/17*$A120)*10</f>
        <v>0.06537196666828785</v>
      </c>
      <c r="U120" s="16">
        <f>('Summary Data'!AR18-('Summary Data'!AR19*'Summary Data'!AR$39-'Summary Data'!AR36*'Summary Data'!AR$40)/17*$A120)*10</f>
        <v>0.03274782073849397</v>
      </c>
      <c r="V120" s="82">
        <f>'Summary Data'!AS18*10</f>
        <v>0.017571098138550345</v>
      </c>
      <c r="W120" s="42" t="s">
        <v>90</v>
      </c>
    </row>
    <row r="121" spans="1:23" ht="11.25">
      <c r="A121" s="83">
        <v>15</v>
      </c>
      <c r="B121" s="16">
        <f>('Summary Data'!Y19-('Summary Data'!Y20*'Summary Data'!Y$39-'Summary Data'!Y37*'Summary Data'!Y$40)/17*$A121)*10</f>
        <v>-0.009278137256989146</v>
      </c>
      <c r="C121" s="16">
        <f>('Summary Data'!Z19-('Summary Data'!Z20*'Summary Data'!Z$39-'Summary Data'!Z37*'Summary Data'!Z$40)/17*$A121)*10</f>
        <v>0.14226744902907654</v>
      </c>
      <c r="D121" s="16">
        <f>('Summary Data'!AA19-('Summary Data'!AA20*'Summary Data'!AA$39-'Summary Data'!AA37*'Summary Data'!AA$40)/17*$A121)*10</f>
        <v>0.1781944203657412</v>
      </c>
      <c r="E121" s="16">
        <f>('Summary Data'!AB19-('Summary Data'!AB20*'Summary Data'!AB$39-'Summary Data'!AB37*'Summary Data'!AB$40)/17*$A121)*10</f>
        <v>0.18624344483232982</v>
      </c>
      <c r="F121" s="16">
        <f>('Summary Data'!AC19-('Summary Data'!AC20*'Summary Data'!AC$39-'Summary Data'!AC37*'Summary Data'!AC$40)/17*$A121)*10</f>
        <v>0.181751250308532</v>
      </c>
      <c r="G121" s="16">
        <f>('Summary Data'!AD19-('Summary Data'!AD20*'Summary Data'!AD$39-'Summary Data'!AD37*'Summary Data'!AD$40)/17*$A121)*10</f>
        <v>0.2188222803053068</v>
      </c>
      <c r="H121" s="16">
        <f>('Summary Data'!AE19-('Summary Data'!AE20*'Summary Data'!AE$39-'Summary Data'!AE37*'Summary Data'!AE$40)/17*$A121)*10</f>
        <v>0.1770280776084708</v>
      </c>
      <c r="I121" s="16">
        <f>('Summary Data'!AF19-('Summary Data'!AF20*'Summary Data'!AF$39-'Summary Data'!AF37*'Summary Data'!AF$40)/17*$A121)*10</f>
        <v>0.17983773759667426</v>
      </c>
      <c r="J121" s="16">
        <f>('Summary Data'!AG19-('Summary Data'!AG20*'Summary Data'!AG$39-'Summary Data'!AG37*'Summary Data'!AG$40)/17*$A121)*10</f>
        <v>0.21737763443112057</v>
      </c>
      <c r="K121" s="16">
        <f>('Summary Data'!AH19-('Summary Data'!AH20*'Summary Data'!AH$39-'Summary Data'!AH37*'Summary Data'!AH$40)/17*$A121)*10</f>
        <v>0.18404327212821828</v>
      </c>
      <c r="L121" s="16">
        <f>('Summary Data'!AI19-('Summary Data'!AI20*'Summary Data'!AI$39-'Summary Data'!AI37*'Summary Data'!AI$40)/17*$A121)*10</f>
        <v>0.20797462930804686</v>
      </c>
      <c r="M121" s="16">
        <f>('Summary Data'!AJ19-('Summary Data'!AJ20*'Summary Data'!AJ$39-'Summary Data'!AJ37*'Summary Data'!AJ$40)/17*$A121)*10</f>
        <v>0.18282588717219547</v>
      </c>
      <c r="N121" s="16">
        <f>('Summary Data'!AK19-('Summary Data'!AK20*'Summary Data'!AK$39-'Summary Data'!AK37*'Summary Data'!AK$40)/17*$A121)*10</f>
        <v>0.17988046625884097</v>
      </c>
      <c r="O121" s="16">
        <f>('Summary Data'!AL19-('Summary Data'!AL20*'Summary Data'!AL$39-'Summary Data'!AL37*'Summary Data'!AL$40)/17*$A121)*10</f>
        <v>0.19194675390845947</v>
      </c>
      <c r="P121" s="16">
        <f>('Summary Data'!AM19-('Summary Data'!AM20*'Summary Data'!AM$39-'Summary Data'!AM37*'Summary Data'!AM$40)/17*$A121)*10</f>
        <v>0.1993044164765045</v>
      </c>
      <c r="Q121" s="16">
        <f>('Summary Data'!AN19-('Summary Data'!AN20*'Summary Data'!AN$39-'Summary Data'!AN37*'Summary Data'!AN$40)/17*$A121)*10</f>
        <v>0.1834269948812537</v>
      </c>
      <c r="R121" s="16">
        <f>('Summary Data'!AO19-('Summary Data'!AO20*'Summary Data'!AO$39-'Summary Data'!AO37*'Summary Data'!AO$40)/17*$A121)*10</f>
        <v>0.16024466849940888</v>
      </c>
      <c r="S121" s="16">
        <f>('Summary Data'!AP19-('Summary Data'!AP20*'Summary Data'!AP$39-'Summary Data'!AP37*'Summary Data'!AP$40)/17*$A121)*10</f>
        <v>0.20798882339774788</v>
      </c>
      <c r="T121" s="16">
        <f>('Summary Data'!AQ19-('Summary Data'!AQ20*'Summary Data'!AQ$39-'Summary Data'!AQ37*'Summary Data'!AQ$40)/17*$A121)*10</f>
        <v>0.18016156994418586</v>
      </c>
      <c r="U121" s="16">
        <f>('Summary Data'!AR19-('Summary Data'!AR20*'Summary Data'!AR$39-'Summary Data'!AR37*'Summary Data'!AR$40)/17*$A121)*10</f>
        <v>0.047430375695112686</v>
      </c>
      <c r="V121" s="82">
        <f>'Summary Data'!AS19*10</f>
        <v>0.2966237252895396</v>
      </c>
      <c r="W121" s="42" t="s">
        <v>90</v>
      </c>
    </row>
    <row r="122" spans="1:23" ht="11.25">
      <c r="A122" s="83">
        <v>16</v>
      </c>
      <c r="B122" s="16">
        <f>('Summary Data'!Y20-('Summary Data'!Y21*'Summary Data'!Y$39-'Summary Data'!Y38*'Summary Data'!Y$40)/17*$A122)*10</f>
        <v>0.025889487208092782</v>
      </c>
      <c r="C122" s="16">
        <f>('Summary Data'!Z20-('Summary Data'!Z21*'Summary Data'!Z$39-'Summary Data'!Z38*'Summary Data'!Z$40)/17*$A122)*10</f>
        <v>-0.003543275555445008</v>
      </c>
      <c r="D122" s="16">
        <f>('Summary Data'!AA20-('Summary Data'!AA21*'Summary Data'!AA$39-'Summary Data'!AA38*'Summary Data'!AA$40)/17*$A122)*10</f>
        <v>-0.007607591112116538</v>
      </c>
      <c r="E122" s="16">
        <f>('Summary Data'!AB20-('Summary Data'!AB21*'Summary Data'!AB$39-'Summary Data'!AB38*'Summary Data'!AB$40)/17*$A122)*10</f>
        <v>-0.011887770285177396</v>
      </c>
      <c r="F122" s="16">
        <f>('Summary Data'!AC20-('Summary Data'!AC21*'Summary Data'!AC$39-'Summary Data'!AC38*'Summary Data'!AC$40)/17*$A122)*10</f>
        <v>0.003504257976927761</v>
      </c>
      <c r="G122" s="16">
        <f>('Summary Data'!AD20-('Summary Data'!AD21*'Summary Data'!AD$39-'Summary Data'!AD38*'Summary Data'!AD$40)/17*$A122)*10</f>
        <v>-0.01739073475062642</v>
      </c>
      <c r="H122" s="16">
        <f>('Summary Data'!AE20-('Summary Data'!AE21*'Summary Data'!AE$39-'Summary Data'!AE38*'Summary Data'!AE$40)/17*$A122)*10</f>
        <v>-0.01540311434679898</v>
      </c>
      <c r="I122" s="16">
        <f>('Summary Data'!AF20-('Summary Data'!AF21*'Summary Data'!AF$39-'Summary Data'!AF38*'Summary Data'!AF$40)/17*$A122)*10</f>
        <v>-0.018878348128935126</v>
      </c>
      <c r="J122" s="16">
        <f>('Summary Data'!AG20-('Summary Data'!AG21*'Summary Data'!AG$39-'Summary Data'!AG38*'Summary Data'!AG$40)/17*$A122)*10</f>
        <v>-0.002402050417301873</v>
      </c>
      <c r="K122" s="16">
        <f>('Summary Data'!AH20-('Summary Data'!AH21*'Summary Data'!AH$39-'Summary Data'!AH38*'Summary Data'!AH$40)/17*$A122)*10</f>
        <v>-0.0033731422885230865</v>
      </c>
      <c r="L122" s="16">
        <f>('Summary Data'!AI20-('Summary Data'!AI21*'Summary Data'!AI$39-'Summary Data'!AI38*'Summary Data'!AI$40)/17*$A122)*10</f>
        <v>-0.01792787435742431</v>
      </c>
      <c r="M122" s="16">
        <f>('Summary Data'!AJ20-('Summary Data'!AJ21*'Summary Data'!AJ$39-'Summary Data'!AJ38*'Summary Data'!AJ$40)/17*$A122)*10</f>
        <v>-0.0036349520225124974</v>
      </c>
      <c r="N122" s="16">
        <f>('Summary Data'!AK20-('Summary Data'!AK21*'Summary Data'!AK$39-'Summary Data'!AK38*'Summary Data'!AK$40)/17*$A122)*10</f>
        <v>-0.013840367541362855</v>
      </c>
      <c r="O122" s="16">
        <f>('Summary Data'!AL20-('Summary Data'!AL21*'Summary Data'!AL$39-'Summary Data'!AL38*'Summary Data'!AL$40)/17*$A122)*10</f>
        <v>-0.01050026452162514</v>
      </c>
      <c r="P122" s="16">
        <f>('Summary Data'!AM20-('Summary Data'!AM21*'Summary Data'!AM$39-'Summary Data'!AM38*'Summary Data'!AM$40)/17*$A122)*10</f>
        <v>-0.020696637279511657</v>
      </c>
      <c r="Q122" s="16">
        <f>('Summary Data'!AN20-('Summary Data'!AN21*'Summary Data'!AN$39-'Summary Data'!AN38*'Summary Data'!AN$40)/17*$A122)*10</f>
        <v>-0.020502716812645354</v>
      </c>
      <c r="R122" s="16">
        <f>('Summary Data'!AO20-('Summary Data'!AO21*'Summary Data'!AO$39-'Summary Data'!AO38*'Summary Data'!AO$40)/17*$A122)*10</f>
        <v>-0.01793636074110339</v>
      </c>
      <c r="S122" s="16">
        <f>('Summary Data'!AP20-('Summary Data'!AP21*'Summary Data'!AP$39-'Summary Data'!AP38*'Summary Data'!AP$40)/17*$A122)*10</f>
        <v>0.009961300730775745</v>
      </c>
      <c r="T122" s="16">
        <f>('Summary Data'!AQ20-('Summary Data'!AQ21*'Summary Data'!AQ$39-'Summary Data'!AQ38*'Summary Data'!AQ$40)/17*$A122)*10</f>
        <v>-0.031814093595923174</v>
      </c>
      <c r="U122" s="16">
        <f>('Summary Data'!AR20-('Summary Data'!AR21*'Summary Data'!AR$39-'Summary Data'!AR38*'Summary Data'!AR$40)/17*$A122)*10</f>
        <v>0.00561821002281036</v>
      </c>
      <c r="V122" s="82">
        <f>'Summary Data'!AS20*10</f>
        <v>-0.021343470649012822</v>
      </c>
      <c r="W122" s="42" t="s">
        <v>90</v>
      </c>
    </row>
    <row r="123" spans="1:23" ht="12" thickBot="1">
      <c r="A123" s="84">
        <v>17</v>
      </c>
      <c r="B123" s="18">
        <f>'Summary Data'!Y21*10</f>
        <v>-0.3075029677413471</v>
      </c>
      <c r="C123" s="18">
        <f>'Summary Data'!Z21*10</f>
        <v>-0.5882005381989152</v>
      </c>
      <c r="D123" s="18">
        <f>'Summary Data'!AA21*10</f>
        <v>-0.586814981537384</v>
      </c>
      <c r="E123" s="18">
        <f>'Summary Data'!AB21*10</f>
        <v>-0.5860266255719069</v>
      </c>
      <c r="F123" s="18">
        <f>'Summary Data'!AC21*10</f>
        <v>-0.5756645261689838</v>
      </c>
      <c r="G123" s="18">
        <f>'Summary Data'!AD21*10</f>
        <v>-0.5820230234930502</v>
      </c>
      <c r="H123" s="18">
        <f>'Summary Data'!AE21*10</f>
        <v>-0.5877666424357824</v>
      </c>
      <c r="I123" s="18">
        <f>'Summary Data'!AF21*10</f>
        <v>-0.5811182802835456</v>
      </c>
      <c r="J123" s="18">
        <f>'Summary Data'!AG21*10</f>
        <v>-0.5780853114838491</v>
      </c>
      <c r="K123" s="18">
        <f>'Summary Data'!AH21*10</f>
        <v>-0.5775791009850746</v>
      </c>
      <c r="L123" s="18">
        <f>'Summary Data'!AI21*10</f>
        <v>-0.5762631456143709</v>
      </c>
      <c r="M123" s="18">
        <f>'Summary Data'!AJ21*10</f>
        <v>-0.5782556655166715</v>
      </c>
      <c r="N123" s="18">
        <f>'Summary Data'!AK21*10</f>
        <v>-0.5821015256534438</v>
      </c>
      <c r="O123" s="18">
        <f>'Summary Data'!AL21*10</f>
        <v>-0.5784370582413794</v>
      </c>
      <c r="P123" s="18">
        <f>'Summary Data'!AM21*10</f>
        <v>-0.5802061604593487</v>
      </c>
      <c r="Q123" s="18">
        <f>'Summary Data'!AN21*10</f>
        <v>-0.580790225770776</v>
      </c>
      <c r="R123" s="18">
        <f>'Summary Data'!AO21*10</f>
        <v>-0.5808944110305715</v>
      </c>
      <c r="S123" s="18">
        <f>'Summary Data'!AP21*10</f>
        <v>-0.5782023231617912</v>
      </c>
      <c r="T123" s="18">
        <f>'Summary Data'!AQ21*10</f>
        <v>-0.5858498883352352</v>
      </c>
      <c r="U123" s="18">
        <f>'Summary Data'!AR21*10</f>
        <v>-0.3056745500711542</v>
      </c>
      <c r="V123" s="35">
        <f>'Summary Data'!AS21*10</f>
        <v>-0.5538728475877288</v>
      </c>
      <c r="W123" s="42" t="s">
        <v>90</v>
      </c>
    </row>
    <row r="124" ht="12" thickBot="1"/>
    <row r="125" spans="1:22" ht="11.25">
      <c r="A125" s="139" t="s">
        <v>129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40"/>
    </row>
    <row r="126" spans="1:22" ht="11.25">
      <c r="A126" s="83"/>
      <c r="B126" s="81" t="s">
        <v>85</v>
      </c>
      <c r="C126" s="81" t="s">
        <v>86</v>
      </c>
      <c r="D126" s="81" t="s">
        <v>87</v>
      </c>
      <c r="E126" s="81" t="s">
        <v>88</v>
      </c>
      <c r="F126" s="81" t="s">
        <v>89</v>
      </c>
      <c r="G126" s="81" t="s">
        <v>94</v>
      </c>
      <c r="H126" s="81" t="s">
        <v>95</v>
      </c>
      <c r="I126" s="81" t="s">
        <v>96</v>
      </c>
      <c r="J126" s="81" t="s">
        <v>97</v>
      </c>
      <c r="K126" s="81" t="s">
        <v>98</v>
      </c>
      <c r="L126" s="81" t="s">
        <v>99</v>
      </c>
      <c r="M126" s="81" t="s">
        <v>100</v>
      </c>
      <c r="N126" s="81" t="s">
        <v>101</v>
      </c>
      <c r="O126" s="81" t="s">
        <v>102</v>
      </c>
      <c r="P126" s="81" t="s">
        <v>103</v>
      </c>
      <c r="Q126" s="81" t="s">
        <v>104</v>
      </c>
      <c r="R126" s="81" t="s">
        <v>105</v>
      </c>
      <c r="S126" s="81" t="s">
        <v>106</v>
      </c>
      <c r="T126" s="81" t="s">
        <v>107</v>
      </c>
      <c r="U126" s="81" t="s">
        <v>108</v>
      </c>
      <c r="V126" s="17" t="s">
        <v>109</v>
      </c>
    </row>
    <row r="127" spans="1:22" ht="11.25">
      <c r="A127" s="83">
        <v>1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82"/>
    </row>
    <row r="128" spans="1:22" ht="11.25">
      <c r="A128" s="83">
        <v>2</v>
      </c>
      <c r="B128" s="16">
        <f>('Summary Data'!Y23-('Summary Data'!Y$40*'Summary Data'!Y7+'Summary Data'!Y$39*'Summary Data'!Y24)/17*$A128)</f>
        <v>3.6704273093838586</v>
      </c>
      <c r="C128" s="16">
        <f>('Summary Data'!Z23-('Summary Data'!Z$40*'Summary Data'!Z7+'Summary Data'!Z$39*'Summary Data'!Z24)/17*$A128)</f>
        <v>-0.35768547430925196</v>
      </c>
      <c r="D128" s="16">
        <f>('Summary Data'!AA23-('Summary Data'!AA$40*'Summary Data'!AA7+'Summary Data'!AA$39*'Summary Data'!AA24)/17*$A128)</f>
        <v>-2.386253663642233</v>
      </c>
      <c r="E128" s="16">
        <f>('Summary Data'!AB23-('Summary Data'!AB$40*'Summary Data'!AB7+'Summary Data'!AB$39*'Summary Data'!AB24)/17*$A128)</f>
        <v>-1.9433470720998818</v>
      </c>
      <c r="F128" s="16">
        <f>('Summary Data'!AC23-('Summary Data'!AC$40*'Summary Data'!AC7+'Summary Data'!AC$39*'Summary Data'!AC24)/17*$A128)</f>
        <v>0.17206023307213902</v>
      </c>
      <c r="G128" s="16">
        <f>('Summary Data'!AD23-('Summary Data'!AD$40*'Summary Data'!AD7+'Summary Data'!AD$39*'Summary Data'!AD24)/17*$A128)</f>
        <v>-0.4390043871553827</v>
      </c>
      <c r="H128" s="16">
        <f>('Summary Data'!AE23-('Summary Data'!AE$40*'Summary Data'!AE7+'Summary Data'!AE$39*'Summary Data'!AE24)/17*$A128)</f>
        <v>-2.3605117576375916</v>
      </c>
      <c r="I128" s="16">
        <f>('Summary Data'!AF23-('Summary Data'!AF$40*'Summary Data'!AF7+'Summary Data'!AF$39*'Summary Data'!AF24)/17*$A128)</f>
        <v>-0.24197937607054115</v>
      </c>
      <c r="J128" s="16">
        <f>('Summary Data'!AG23-('Summary Data'!AG$40*'Summary Data'!AG7+'Summary Data'!AG$39*'Summary Data'!AG24)/17*$A128)</f>
        <v>-0.9940344490742582</v>
      </c>
      <c r="K128" s="16">
        <f>('Summary Data'!AH23-('Summary Data'!AH$40*'Summary Data'!AH7+'Summary Data'!AH$39*'Summary Data'!AH24)/17*$A128)</f>
        <v>-0.5922494145760069</v>
      </c>
      <c r="L128" s="16">
        <f>('Summary Data'!AI23-('Summary Data'!AI$40*'Summary Data'!AI7+'Summary Data'!AI$39*'Summary Data'!AI24)/17*$A128)</f>
        <v>-0.9973981077871614</v>
      </c>
      <c r="M128" s="16">
        <f>('Summary Data'!AJ23-('Summary Data'!AJ$40*'Summary Data'!AJ7+'Summary Data'!AJ$39*'Summary Data'!AJ24)/17*$A128)</f>
        <v>-0.46664719574463287</v>
      </c>
      <c r="N128" s="16">
        <f>('Summary Data'!AK23-('Summary Data'!AK$40*'Summary Data'!AK7+'Summary Data'!AK$39*'Summary Data'!AK24)/17*$A128)</f>
        <v>-1.172429060795566</v>
      </c>
      <c r="O128" s="16">
        <f>('Summary Data'!AL23-('Summary Data'!AL$40*'Summary Data'!AL7+'Summary Data'!AL$39*'Summary Data'!AL24)/17*$A128)</f>
        <v>-2.7458094148071477</v>
      </c>
      <c r="P128" s="16">
        <f>('Summary Data'!AM23-('Summary Data'!AM$40*'Summary Data'!AM7+'Summary Data'!AM$39*'Summary Data'!AM24)/17*$A128)</f>
        <v>-0.025469807036511527</v>
      </c>
      <c r="Q128" s="16">
        <f>('Summary Data'!AN23-('Summary Data'!AN$40*'Summary Data'!AN7+'Summary Data'!AN$39*'Summary Data'!AN24)/17*$A128)</f>
        <v>0.7346918313443868</v>
      </c>
      <c r="R128" s="16">
        <f>('Summary Data'!AO23-('Summary Data'!AO$40*'Summary Data'!AO7+'Summary Data'!AO$39*'Summary Data'!AO24)/17*$A128)</f>
        <v>-0.026981006113728556</v>
      </c>
      <c r="S128" s="16">
        <f>('Summary Data'!AP23-('Summary Data'!AP$40*'Summary Data'!AP7+'Summary Data'!AP$39*'Summary Data'!AP24)/17*$A128)</f>
        <v>-0.9344347115686233</v>
      </c>
      <c r="T128" s="16">
        <f>('Summary Data'!AQ23-('Summary Data'!AQ$40*'Summary Data'!AQ7+'Summary Data'!AQ$39*'Summary Data'!AQ24)/17*$A128)</f>
        <v>-0.37304421810924887</v>
      </c>
      <c r="U128" s="16">
        <f>('Summary Data'!AR23-('Summary Data'!AR$40*'Summary Data'!AR7+'Summary Data'!AR$39*'Summary Data'!AR24)/17*$A128)</f>
        <v>2.858776806403398</v>
      </c>
      <c r="V128" s="82">
        <f>'Summary Data'!AS23</f>
        <v>-0.30273001214360906</v>
      </c>
    </row>
    <row r="129" spans="1:22" ht="11.25">
      <c r="A129" s="83">
        <v>3</v>
      </c>
      <c r="B129" s="16">
        <f>('Summary Data'!Y24-('Summary Data'!Y$40*'Summary Data'!Y8+'Summary Data'!Y$39*'Summary Data'!Y25)/17*$A129)</f>
        <v>4.908812889685032</v>
      </c>
      <c r="C129" s="16">
        <f>('Summary Data'!Z24-('Summary Data'!Z$40*'Summary Data'!Z8+'Summary Data'!Z$39*'Summary Data'!Z25)/17*$A129)</f>
        <v>0.4813631134115509</v>
      </c>
      <c r="D129" s="16">
        <f>('Summary Data'!AA24-('Summary Data'!AA$40*'Summary Data'!AA8+'Summary Data'!AA$39*'Summary Data'!AA25)/17*$A129)</f>
        <v>0.14041859847648383</v>
      </c>
      <c r="E129" s="16">
        <f>('Summary Data'!AB24-('Summary Data'!AB$40*'Summary Data'!AB8+'Summary Data'!AB$39*'Summary Data'!AB25)/17*$A129)</f>
        <v>0.1433150015977125</v>
      </c>
      <c r="F129" s="16">
        <f>('Summary Data'!AC24-('Summary Data'!AC$40*'Summary Data'!AC8+'Summary Data'!AC$39*'Summary Data'!AC25)/17*$A129)</f>
        <v>0.29319134103221184</v>
      </c>
      <c r="G129" s="16">
        <f>('Summary Data'!AD24-('Summary Data'!AD$40*'Summary Data'!AD8+'Summary Data'!AD$39*'Summary Data'!AD25)/17*$A129)</f>
        <v>0.4875319050704453</v>
      </c>
      <c r="H129" s="16">
        <f>('Summary Data'!AE24-('Summary Data'!AE$40*'Summary Data'!AE8+'Summary Data'!AE$39*'Summary Data'!AE25)/17*$A129)</f>
        <v>0.4845377722841895</v>
      </c>
      <c r="I129" s="16">
        <f>('Summary Data'!AF24-('Summary Data'!AF$40*'Summary Data'!AF8+'Summary Data'!AF$39*'Summary Data'!AF25)/17*$A129)</f>
        <v>0.5004495728960895</v>
      </c>
      <c r="J129" s="16">
        <f>('Summary Data'!AG24-('Summary Data'!AG$40*'Summary Data'!AG8+'Summary Data'!AG$39*'Summary Data'!AG25)/17*$A129)</f>
        <v>0.24946828544375604</v>
      </c>
      <c r="K129" s="16">
        <f>('Summary Data'!AH24-('Summary Data'!AH$40*'Summary Data'!AH8+'Summary Data'!AH$39*'Summary Data'!AH25)/17*$A129)</f>
        <v>0.3112681986767508</v>
      </c>
      <c r="L129" s="16">
        <f>('Summary Data'!AI24-('Summary Data'!AI$40*'Summary Data'!AI8+'Summary Data'!AI$39*'Summary Data'!AI25)/17*$A129)</f>
        <v>0.15600585336899267</v>
      </c>
      <c r="M129" s="16">
        <f>('Summary Data'!AJ24-('Summary Data'!AJ$40*'Summary Data'!AJ8+'Summary Data'!AJ$39*'Summary Data'!AJ25)/17*$A129)</f>
        <v>0.14417565516028152</v>
      </c>
      <c r="N129" s="16">
        <f>('Summary Data'!AK24-('Summary Data'!AK$40*'Summary Data'!AK8+'Summary Data'!AK$39*'Summary Data'!AK25)/17*$A129)</f>
        <v>0.20718578402782703</v>
      </c>
      <c r="O129" s="16">
        <f>('Summary Data'!AL24-('Summary Data'!AL$40*'Summary Data'!AL8+'Summary Data'!AL$39*'Summary Data'!AL25)/17*$A129)</f>
        <v>-0.012262438397271572</v>
      </c>
      <c r="P129" s="16">
        <f>('Summary Data'!AM24-('Summary Data'!AM$40*'Summary Data'!AM8+'Summary Data'!AM$39*'Summary Data'!AM25)/17*$A129)</f>
        <v>0.17691154516235805</v>
      </c>
      <c r="Q129" s="16">
        <f>('Summary Data'!AN24-('Summary Data'!AN$40*'Summary Data'!AN8+'Summary Data'!AN$39*'Summary Data'!AN25)/17*$A129)</f>
        <v>0.26092804352220794</v>
      </c>
      <c r="R129" s="16">
        <f>('Summary Data'!AO24-('Summary Data'!AO$40*'Summary Data'!AO8+'Summary Data'!AO$39*'Summary Data'!AO25)/17*$A129)</f>
        <v>-0.0015212484380681315</v>
      </c>
      <c r="S129" s="16">
        <f>('Summary Data'!AP24-('Summary Data'!AP$40*'Summary Data'!AP8+'Summary Data'!AP$39*'Summary Data'!AP25)/17*$A129)</f>
        <v>0.27478709889103636</v>
      </c>
      <c r="T129" s="16">
        <f>('Summary Data'!AQ24-('Summary Data'!AQ$40*'Summary Data'!AQ8+'Summary Data'!AQ$39*'Summary Data'!AQ25)/17*$A129)</f>
        <v>0.5440844066012719</v>
      </c>
      <c r="U129" s="16">
        <f>('Summary Data'!AR24-('Summary Data'!AR$40*'Summary Data'!AR8+'Summary Data'!AR$39*'Summary Data'!AR25)/17*$A129)</f>
        <v>0.039543138834312506</v>
      </c>
      <c r="V129" s="82">
        <f>'Summary Data'!AS24</f>
        <v>0.4929420375654746</v>
      </c>
    </row>
    <row r="130" spans="1:22" ht="11.25">
      <c r="A130" s="83">
        <v>4</v>
      </c>
      <c r="B130" s="16">
        <f>('Summary Data'!Y25-('Summary Data'!Y$40*'Summary Data'!Y9+'Summary Data'!Y$39*'Summary Data'!Y26)/17*$A130)</f>
        <v>-0.6245829112929806</v>
      </c>
      <c r="C130" s="16">
        <f>('Summary Data'!Z25-('Summary Data'!Z$40*'Summary Data'!Z9+'Summary Data'!Z$39*'Summary Data'!Z26)/17*$A130)</f>
        <v>-0.18273851865043095</v>
      </c>
      <c r="D130" s="16">
        <f>('Summary Data'!AA25-('Summary Data'!AA$40*'Summary Data'!AA9+'Summary Data'!AA$39*'Summary Data'!AA26)/17*$A130)</f>
        <v>-0.15709721307438113</v>
      </c>
      <c r="E130" s="16">
        <f>('Summary Data'!AB25-('Summary Data'!AB$40*'Summary Data'!AB9+'Summary Data'!AB$39*'Summary Data'!AB26)/17*$A130)</f>
        <v>-0.30381415395057876</v>
      </c>
      <c r="F130" s="16">
        <f>('Summary Data'!AC25-('Summary Data'!AC$40*'Summary Data'!AC9+'Summary Data'!AC$39*'Summary Data'!AC26)/17*$A130)</f>
        <v>-0.3456392210384882</v>
      </c>
      <c r="G130" s="16">
        <f>('Summary Data'!AD25-('Summary Data'!AD$40*'Summary Data'!AD9+'Summary Data'!AD$39*'Summary Data'!AD26)/17*$A130)</f>
        <v>-0.8512777422278126</v>
      </c>
      <c r="H130" s="16">
        <f>('Summary Data'!AE25-('Summary Data'!AE$40*'Summary Data'!AE9+'Summary Data'!AE$39*'Summary Data'!AE26)/17*$A130)</f>
        <v>-0.6079284406381416</v>
      </c>
      <c r="I130" s="16">
        <f>('Summary Data'!AF25-('Summary Data'!AF$40*'Summary Data'!AF9+'Summary Data'!AF$39*'Summary Data'!AF26)/17*$A130)</f>
        <v>-0.5691721177445423</v>
      </c>
      <c r="J130" s="16">
        <f>('Summary Data'!AG25-('Summary Data'!AG$40*'Summary Data'!AG9+'Summary Data'!AG$39*'Summary Data'!AG26)/17*$A130)</f>
        <v>-0.8358535633100507</v>
      </c>
      <c r="K130" s="16">
        <f>('Summary Data'!AH25-('Summary Data'!AH$40*'Summary Data'!AH9+'Summary Data'!AH$39*'Summary Data'!AH26)/17*$A130)</f>
        <v>-0.47905132515295806</v>
      </c>
      <c r="L130" s="16">
        <f>('Summary Data'!AI25-('Summary Data'!AI$40*'Summary Data'!AI9+'Summary Data'!AI$39*'Summary Data'!AI26)/17*$A130)</f>
        <v>-0.27687416238759477</v>
      </c>
      <c r="M130" s="16">
        <f>('Summary Data'!AJ25-('Summary Data'!AJ$40*'Summary Data'!AJ9+'Summary Data'!AJ$39*'Summary Data'!AJ26)/17*$A130)</f>
        <v>-0.407467512071779</v>
      </c>
      <c r="N130" s="16">
        <f>('Summary Data'!AK25-('Summary Data'!AK$40*'Summary Data'!AK9+'Summary Data'!AK$39*'Summary Data'!AK26)/17*$A130)</f>
        <v>-0.4112410539508654</v>
      </c>
      <c r="O130" s="16">
        <f>('Summary Data'!AL25-('Summary Data'!AL$40*'Summary Data'!AL9+'Summary Data'!AL$39*'Summary Data'!AL26)/17*$A130)</f>
        <v>-0.4262272378155332</v>
      </c>
      <c r="P130" s="16">
        <f>('Summary Data'!AM25-('Summary Data'!AM$40*'Summary Data'!AM9+'Summary Data'!AM$39*'Summary Data'!AM26)/17*$A130)</f>
        <v>-0.7534424434563368</v>
      </c>
      <c r="Q130" s="16">
        <f>('Summary Data'!AN25-('Summary Data'!AN$40*'Summary Data'!AN9+'Summary Data'!AN$39*'Summary Data'!AN26)/17*$A130)</f>
        <v>-0.9052105790406431</v>
      </c>
      <c r="R130" s="16">
        <f>('Summary Data'!AO25-('Summary Data'!AO$40*'Summary Data'!AO9+'Summary Data'!AO$39*'Summary Data'!AO26)/17*$A130)</f>
        <v>-0.4924252905619786</v>
      </c>
      <c r="S130" s="16">
        <f>('Summary Data'!AP25-('Summary Data'!AP$40*'Summary Data'!AP9+'Summary Data'!AP$39*'Summary Data'!AP26)/17*$A130)</f>
        <v>-0.6413730823488825</v>
      </c>
      <c r="T130" s="16">
        <f>('Summary Data'!AQ25-('Summary Data'!AQ$40*'Summary Data'!AQ9+'Summary Data'!AQ$39*'Summary Data'!AQ26)/17*$A130)</f>
        <v>-0.4324913035068043</v>
      </c>
      <c r="U130" s="16">
        <f>('Summary Data'!AR25-('Summary Data'!AR$40*'Summary Data'!AR9+'Summary Data'!AR$39*'Summary Data'!AR26)/17*$A130)</f>
        <v>-0.152028683695578</v>
      </c>
      <c r="V130" s="82">
        <f>'Summary Data'!AS25</f>
        <v>-0.4742702384535011</v>
      </c>
    </row>
    <row r="131" spans="1:22" ht="11.25">
      <c r="A131" s="83">
        <v>5</v>
      </c>
      <c r="B131" s="16">
        <f>('Summary Data'!Y26-('Summary Data'!Y$40*'Summary Data'!Y10+'Summary Data'!Y$39*'Summary Data'!Y27)/17*$A131)</f>
        <v>-0.2519831139009818</v>
      </c>
      <c r="C131" s="16">
        <f>('Summary Data'!Z26-('Summary Data'!Z$40*'Summary Data'!Z10+'Summary Data'!Z$39*'Summary Data'!Z27)/17*$A131)</f>
        <v>-0.08906409108101526</v>
      </c>
      <c r="D131" s="16">
        <f>('Summary Data'!AA26-('Summary Data'!AA$40*'Summary Data'!AA10+'Summary Data'!AA$39*'Summary Data'!AA27)/17*$A131)</f>
        <v>-0.07690815204340562</v>
      </c>
      <c r="E131" s="16">
        <f>('Summary Data'!AB26-('Summary Data'!AB$40*'Summary Data'!AB10+'Summary Data'!AB$39*'Summary Data'!AB27)/17*$A131)</f>
        <v>-0.14181033435411142</v>
      </c>
      <c r="F131" s="16">
        <f>('Summary Data'!AC26-('Summary Data'!AC$40*'Summary Data'!AC10+'Summary Data'!AC$39*'Summary Data'!AC27)/17*$A131)</f>
        <v>-0.04055024527341239</v>
      </c>
      <c r="G131" s="16">
        <f>('Summary Data'!AD26-('Summary Data'!AD$40*'Summary Data'!AD10+'Summary Data'!AD$39*'Summary Data'!AD27)/17*$A131)</f>
        <v>-0.07499329416614607</v>
      </c>
      <c r="H131" s="16">
        <f>('Summary Data'!AE26-('Summary Data'!AE$40*'Summary Data'!AE10+'Summary Data'!AE$39*'Summary Data'!AE27)/17*$A131)</f>
        <v>-0.17170668490112306</v>
      </c>
      <c r="I131" s="16">
        <f>('Summary Data'!AF26-('Summary Data'!AF$40*'Summary Data'!AF10+'Summary Data'!AF$39*'Summary Data'!AF27)/17*$A131)</f>
        <v>-0.12160255612880583</v>
      </c>
      <c r="J131" s="16">
        <f>('Summary Data'!AG26-('Summary Data'!AG$40*'Summary Data'!AG10+'Summary Data'!AG$39*'Summary Data'!AG27)/17*$A131)</f>
        <v>-0.1949135924030057</v>
      </c>
      <c r="K131" s="16">
        <f>('Summary Data'!AH26-('Summary Data'!AH$40*'Summary Data'!AH10+'Summary Data'!AH$39*'Summary Data'!AH27)/17*$A131)</f>
        <v>-0.031202954860437074</v>
      </c>
      <c r="L131" s="16">
        <f>('Summary Data'!AI26-('Summary Data'!AI$40*'Summary Data'!AI10+'Summary Data'!AI$39*'Summary Data'!AI27)/17*$A131)</f>
        <v>-0.04525148104510328</v>
      </c>
      <c r="M131" s="16">
        <f>('Summary Data'!AJ26-('Summary Data'!AJ$40*'Summary Data'!AJ10+'Summary Data'!AJ$39*'Summary Data'!AJ27)/17*$A131)</f>
        <v>-0.12428496527628013</v>
      </c>
      <c r="N131" s="16">
        <f>('Summary Data'!AK26-('Summary Data'!AK$40*'Summary Data'!AK10+'Summary Data'!AK$39*'Summary Data'!AK27)/17*$A131)</f>
        <v>-0.07734271388055391</v>
      </c>
      <c r="O131" s="16">
        <f>('Summary Data'!AL26-('Summary Data'!AL$40*'Summary Data'!AL10+'Summary Data'!AL$39*'Summary Data'!AL27)/17*$A131)</f>
        <v>0.05664236589661263</v>
      </c>
      <c r="P131" s="16">
        <f>('Summary Data'!AM26-('Summary Data'!AM$40*'Summary Data'!AM10+'Summary Data'!AM$39*'Summary Data'!AM27)/17*$A131)</f>
        <v>-0.037526176064086696</v>
      </c>
      <c r="Q131" s="16">
        <f>('Summary Data'!AN26-('Summary Data'!AN$40*'Summary Data'!AN10+'Summary Data'!AN$39*'Summary Data'!AN27)/17*$A131)</f>
        <v>-0.06600342234913124</v>
      </c>
      <c r="R131" s="16">
        <f>('Summary Data'!AO26-('Summary Data'!AO$40*'Summary Data'!AO10+'Summary Data'!AO$39*'Summary Data'!AO27)/17*$A131)</f>
        <v>-0.020151899300568793</v>
      </c>
      <c r="S131" s="16">
        <f>('Summary Data'!AP26-('Summary Data'!AP$40*'Summary Data'!AP10+'Summary Data'!AP$39*'Summary Data'!AP27)/17*$A131)</f>
        <v>-0.09792771374553355</v>
      </c>
      <c r="T131" s="16">
        <f>('Summary Data'!AQ26-('Summary Data'!AQ$40*'Summary Data'!AQ10+'Summary Data'!AQ$39*'Summary Data'!AQ27)/17*$A131)</f>
        <v>0.014475880396131645</v>
      </c>
      <c r="U131" s="16">
        <f>('Summary Data'!AR26-('Summary Data'!AR$40*'Summary Data'!AR10+'Summary Data'!AR$39*'Summary Data'!AR27)/17*$A131)</f>
        <v>0.28199183553345974</v>
      </c>
      <c r="V131" s="82">
        <f>'Summary Data'!AS26</f>
        <v>-0.06701311965929424</v>
      </c>
    </row>
    <row r="132" spans="1:22" ht="11.25">
      <c r="A132" s="83">
        <v>6</v>
      </c>
      <c r="B132" s="16">
        <f>('Summary Data'!Y27-('Summary Data'!Y$40*'Summary Data'!Y11+'Summary Data'!Y$39*'Summary Data'!Y28)/17*$A132)</f>
        <v>-0.09331600701244122</v>
      </c>
      <c r="C132" s="16">
        <f>('Summary Data'!Z27-('Summary Data'!Z$40*'Summary Data'!Z11+'Summary Data'!Z$39*'Summary Data'!Z28)/17*$A132)</f>
        <v>-0.2559418686394923</v>
      </c>
      <c r="D132" s="16">
        <f>('Summary Data'!AA27-('Summary Data'!AA$40*'Summary Data'!AA11+'Summary Data'!AA$39*'Summary Data'!AA28)/17*$A132)</f>
        <v>-0.21057295755583416</v>
      </c>
      <c r="E132" s="16">
        <f>('Summary Data'!AB27-('Summary Data'!AB$40*'Summary Data'!AB11+'Summary Data'!AB$39*'Summary Data'!AB28)/17*$A132)</f>
        <v>-0.23362252390563024</v>
      </c>
      <c r="F132" s="16">
        <f>('Summary Data'!AC27-('Summary Data'!AC$40*'Summary Data'!AC11+'Summary Data'!AC$39*'Summary Data'!AC28)/17*$A132)</f>
        <v>-0.018782678726057878</v>
      </c>
      <c r="G132" s="16">
        <f>('Summary Data'!AD27-('Summary Data'!AD$40*'Summary Data'!AD11+'Summary Data'!AD$39*'Summary Data'!AD28)/17*$A132)</f>
        <v>-0.09336940485370478</v>
      </c>
      <c r="H132" s="16">
        <f>('Summary Data'!AE27-('Summary Data'!AE$40*'Summary Data'!AE11+'Summary Data'!AE$39*'Summary Data'!AE28)/17*$A132)</f>
        <v>-0.17507120218598773</v>
      </c>
      <c r="I132" s="16">
        <f>('Summary Data'!AF27-('Summary Data'!AF$40*'Summary Data'!AF11+'Summary Data'!AF$39*'Summary Data'!AF28)/17*$A132)</f>
        <v>-0.07615533532884247</v>
      </c>
      <c r="J132" s="16">
        <f>('Summary Data'!AG27-('Summary Data'!AG$40*'Summary Data'!AG11+'Summary Data'!AG$39*'Summary Data'!AG28)/17*$A132)</f>
        <v>-0.06777460027582469</v>
      </c>
      <c r="K132" s="16">
        <f>('Summary Data'!AH27-('Summary Data'!AH$40*'Summary Data'!AH11+'Summary Data'!AH$39*'Summary Data'!AH28)/17*$A132)</f>
        <v>-0.05628490117218349</v>
      </c>
      <c r="L132" s="16">
        <f>('Summary Data'!AI27-('Summary Data'!AI$40*'Summary Data'!AI11+'Summary Data'!AI$39*'Summary Data'!AI28)/17*$A132)</f>
        <v>-0.1497866856249797</v>
      </c>
      <c r="M132" s="16">
        <f>('Summary Data'!AJ27-('Summary Data'!AJ$40*'Summary Data'!AJ11+'Summary Data'!AJ$39*'Summary Data'!AJ28)/17*$A132)</f>
        <v>-0.1140322181288635</v>
      </c>
      <c r="N132" s="16">
        <f>('Summary Data'!AK27-('Summary Data'!AK$40*'Summary Data'!AK11+'Summary Data'!AK$39*'Summary Data'!AK28)/17*$A132)</f>
        <v>-0.13063054649205985</v>
      </c>
      <c r="O132" s="16">
        <f>('Summary Data'!AL27-('Summary Data'!AL$40*'Summary Data'!AL11+'Summary Data'!AL$39*'Summary Data'!AL28)/17*$A132)</f>
        <v>-0.22207201666455215</v>
      </c>
      <c r="P132" s="16">
        <f>('Summary Data'!AM27-('Summary Data'!AM$40*'Summary Data'!AM11+'Summary Data'!AM$39*'Summary Data'!AM28)/17*$A132)</f>
        <v>-0.22065293559907098</v>
      </c>
      <c r="Q132" s="16">
        <f>('Summary Data'!AN27-('Summary Data'!AN$40*'Summary Data'!AN11+'Summary Data'!AN$39*'Summary Data'!AN28)/17*$A132)</f>
        <v>-0.2386221434185497</v>
      </c>
      <c r="R132" s="16">
        <f>('Summary Data'!AO27-('Summary Data'!AO$40*'Summary Data'!AO11+'Summary Data'!AO$39*'Summary Data'!AO28)/17*$A132)</f>
        <v>-0.152787785919062</v>
      </c>
      <c r="S132" s="16">
        <f>('Summary Data'!AP27-('Summary Data'!AP$40*'Summary Data'!AP11+'Summary Data'!AP$39*'Summary Data'!AP28)/17*$A132)</f>
        <v>-0.19297665695966548</v>
      </c>
      <c r="T132" s="16">
        <f>('Summary Data'!AQ27-('Summary Data'!AQ$40*'Summary Data'!AQ11+'Summary Data'!AQ$39*'Summary Data'!AQ28)/17*$A132)</f>
        <v>-0.13541556609221903</v>
      </c>
      <c r="U132" s="16">
        <f>('Summary Data'!AR27-('Summary Data'!AR$40*'Summary Data'!AR11+'Summary Data'!AR$39*'Summary Data'!AR28)/17*$A132)</f>
        <v>0.24640716283781158</v>
      </c>
      <c r="V132" s="82">
        <f>'Summary Data'!AS27</f>
        <v>-0.0948635478253408</v>
      </c>
    </row>
    <row r="133" spans="1:22" ht="11.25">
      <c r="A133" s="83">
        <v>7</v>
      </c>
      <c r="B133" s="16">
        <f>('Summary Data'!Y28-('Summary Data'!Y$40*'Summary Data'!Y12+'Summary Data'!Y$39*'Summary Data'!Y29)/17*$A133)</f>
        <v>-0.8110022550135297</v>
      </c>
      <c r="C133" s="16">
        <f>('Summary Data'!Z28-('Summary Data'!Z$40*'Summary Data'!Z12+'Summary Data'!Z$39*'Summary Data'!Z29)/17*$A133)</f>
        <v>-0.0864763382466716</v>
      </c>
      <c r="D133" s="16">
        <f>('Summary Data'!AA28-('Summary Data'!AA$40*'Summary Data'!AA12+'Summary Data'!AA$39*'Summary Data'!AA29)/17*$A133)</f>
        <v>0.0075304146921948215</v>
      </c>
      <c r="E133" s="16">
        <f>('Summary Data'!AB28-('Summary Data'!AB$40*'Summary Data'!AB12+'Summary Data'!AB$39*'Summary Data'!AB29)/17*$A133)</f>
        <v>0.009709921364642306</v>
      </c>
      <c r="F133" s="16">
        <f>('Summary Data'!AC28-('Summary Data'!AC$40*'Summary Data'!AC12+'Summary Data'!AC$39*'Summary Data'!AC29)/17*$A133)</f>
        <v>0.02456628197840761</v>
      </c>
      <c r="G133" s="16">
        <f>('Summary Data'!AD28-('Summary Data'!AD$40*'Summary Data'!AD12+'Summary Data'!AD$39*'Summary Data'!AD29)/17*$A133)</f>
        <v>-0.05162246899414977</v>
      </c>
      <c r="H133" s="16">
        <f>('Summary Data'!AE28-('Summary Data'!AE$40*'Summary Data'!AE12+'Summary Data'!AE$39*'Summary Data'!AE29)/17*$A133)</f>
        <v>-0.0827536012988931</v>
      </c>
      <c r="I133" s="16">
        <f>('Summary Data'!AF28-('Summary Data'!AF$40*'Summary Data'!AF12+'Summary Data'!AF$39*'Summary Data'!AF29)/17*$A133)</f>
        <v>-0.005926388607801314</v>
      </c>
      <c r="J133" s="16">
        <f>('Summary Data'!AG28-('Summary Data'!AG$40*'Summary Data'!AG12+'Summary Data'!AG$39*'Summary Data'!AG29)/17*$A133)</f>
        <v>-0.04929303735478809</v>
      </c>
      <c r="K133" s="16">
        <f>('Summary Data'!AH28-('Summary Data'!AH$40*'Summary Data'!AH12+'Summary Data'!AH$39*'Summary Data'!AH29)/17*$A133)</f>
        <v>0.034767195513902414</v>
      </c>
      <c r="L133" s="16">
        <f>('Summary Data'!AI28-('Summary Data'!AI$40*'Summary Data'!AI12+'Summary Data'!AI$39*'Summary Data'!AI29)/17*$A133)</f>
        <v>0.025396688848017757</v>
      </c>
      <c r="M133" s="16">
        <f>('Summary Data'!AJ28-('Summary Data'!AJ$40*'Summary Data'!AJ12+'Summary Data'!AJ$39*'Summary Data'!AJ29)/17*$A133)</f>
        <v>-0.022723194755831008</v>
      </c>
      <c r="N133" s="16">
        <f>('Summary Data'!AK28-('Summary Data'!AK$40*'Summary Data'!AK12+'Summary Data'!AK$39*'Summary Data'!AK29)/17*$A133)</f>
        <v>0.002060050804941224</v>
      </c>
      <c r="O133" s="16">
        <f>('Summary Data'!AL28-('Summary Data'!AL$40*'Summary Data'!AL12+'Summary Data'!AL$39*'Summary Data'!AL29)/17*$A133)</f>
        <v>0.030462301699916434</v>
      </c>
      <c r="P133" s="16">
        <f>('Summary Data'!AM28-('Summary Data'!AM$40*'Summary Data'!AM12+'Summary Data'!AM$39*'Summary Data'!AM29)/17*$A133)</f>
        <v>-0.015817787561755493</v>
      </c>
      <c r="Q133" s="16">
        <f>('Summary Data'!AN28-('Summary Data'!AN$40*'Summary Data'!AN12+'Summary Data'!AN$39*'Summary Data'!AN29)/17*$A133)</f>
        <v>-0.05162112279807433</v>
      </c>
      <c r="R133" s="16">
        <f>('Summary Data'!AO28-('Summary Data'!AO$40*'Summary Data'!AO12+'Summary Data'!AO$39*'Summary Data'!AO29)/17*$A133)</f>
        <v>-0.010893217590955418</v>
      </c>
      <c r="S133" s="16">
        <f>('Summary Data'!AP28-('Summary Data'!AP$40*'Summary Data'!AP12+'Summary Data'!AP$39*'Summary Data'!AP29)/17*$A133)</f>
        <v>0.025286089151954842</v>
      </c>
      <c r="T133" s="16">
        <f>('Summary Data'!AQ28-('Summary Data'!AQ$40*'Summary Data'!AQ12+'Summary Data'!AQ$39*'Summary Data'!AQ29)/17*$A133)</f>
        <v>0.02971840773637964</v>
      </c>
      <c r="U133" s="16">
        <f>('Summary Data'!AR28-('Summary Data'!AR$40*'Summary Data'!AR12+'Summary Data'!AR$39*'Summary Data'!AR29)/17*$A133)</f>
        <v>-0.06602908647750196</v>
      </c>
      <c r="V133" s="82">
        <f>'Summary Data'!AS28</f>
        <v>-0.05529266239447325</v>
      </c>
    </row>
    <row r="134" spans="1:22" ht="11.25">
      <c r="A134" s="83">
        <v>8</v>
      </c>
      <c r="B134" s="16">
        <f>('Summary Data'!Y29-('Summary Data'!Y$40*'Summary Data'!Y13+'Summary Data'!Y$39*'Summary Data'!Y30)/17*$A134)</f>
        <v>-0.10270485524928508</v>
      </c>
      <c r="C134" s="16">
        <f>('Summary Data'!Z29-('Summary Data'!Z$40*'Summary Data'!Z13+'Summary Data'!Z$39*'Summary Data'!Z30)/17*$A134)</f>
        <v>-0.06269188930315589</v>
      </c>
      <c r="D134" s="16">
        <f>('Summary Data'!AA29-('Summary Data'!AA$40*'Summary Data'!AA13+'Summary Data'!AA$39*'Summary Data'!AA30)/17*$A134)</f>
        <v>-0.03237208386901465</v>
      </c>
      <c r="E134" s="16">
        <f>('Summary Data'!AB29-('Summary Data'!AB$40*'Summary Data'!AB13+'Summary Data'!AB$39*'Summary Data'!AB30)/17*$A134)</f>
        <v>-0.03192830505044113</v>
      </c>
      <c r="F134" s="16">
        <f>('Summary Data'!AC29-('Summary Data'!AC$40*'Summary Data'!AC13+'Summary Data'!AC$39*'Summary Data'!AC30)/17*$A134)</f>
        <v>-0.03936595860407571</v>
      </c>
      <c r="G134" s="16">
        <f>('Summary Data'!AD29-('Summary Data'!AD$40*'Summary Data'!AD13+'Summary Data'!AD$39*'Summary Data'!AD30)/17*$A134)</f>
        <v>-0.08075047343657316</v>
      </c>
      <c r="H134" s="16">
        <f>('Summary Data'!AE29-('Summary Data'!AE$40*'Summary Data'!AE13+'Summary Data'!AE$39*'Summary Data'!AE30)/17*$A134)</f>
        <v>-0.037170431954076134</v>
      </c>
      <c r="I134" s="16">
        <f>('Summary Data'!AF29-('Summary Data'!AF$40*'Summary Data'!AF13+'Summary Data'!AF$39*'Summary Data'!AF30)/17*$A134)</f>
        <v>-0.0493776496304609</v>
      </c>
      <c r="J134" s="16">
        <f>('Summary Data'!AG29-('Summary Data'!AG$40*'Summary Data'!AG13+'Summary Data'!AG$39*'Summary Data'!AG30)/17*$A134)</f>
        <v>-0.06899139149003168</v>
      </c>
      <c r="K134" s="16">
        <f>('Summary Data'!AH29-('Summary Data'!AH$40*'Summary Data'!AH13+'Summary Data'!AH$39*'Summary Data'!AH30)/17*$A134)</f>
        <v>-0.0713674869413919</v>
      </c>
      <c r="L134" s="16">
        <f>('Summary Data'!AI29-('Summary Data'!AI$40*'Summary Data'!AI13+'Summary Data'!AI$39*'Summary Data'!AI30)/17*$A134)</f>
        <v>-0.02782653881965244</v>
      </c>
      <c r="M134" s="16">
        <f>('Summary Data'!AJ29-('Summary Data'!AJ$40*'Summary Data'!AJ13+'Summary Data'!AJ$39*'Summary Data'!AJ30)/17*$A134)</f>
        <v>-0.033358904546672785</v>
      </c>
      <c r="N134" s="16">
        <f>('Summary Data'!AK29-('Summary Data'!AK$40*'Summary Data'!AK13+'Summary Data'!AK$39*'Summary Data'!AK30)/17*$A134)</f>
        <v>-0.02326680070347905</v>
      </c>
      <c r="O134" s="16">
        <f>('Summary Data'!AL29-('Summary Data'!AL$40*'Summary Data'!AL13+'Summary Data'!AL$39*'Summary Data'!AL30)/17*$A134)</f>
        <v>-0.036263491044513874</v>
      </c>
      <c r="P134" s="16">
        <f>('Summary Data'!AM29-('Summary Data'!AM$40*'Summary Data'!AM13+'Summary Data'!AM$39*'Summary Data'!AM30)/17*$A134)</f>
        <v>-0.10349068598023109</v>
      </c>
      <c r="Q134" s="16">
        <f>('Summary Data'!AN29-('Summary Data'!AN$40*'Summary Data'!AN13+'Summary Data'!AN$39*'Summary Data'!AN30)/17*$A134)</f>
        <v>-0.11885445655122368</v>
      </c>
      <c r="R134" s="16">
        <f>('Summary Data'!AO29-('Summary Data'!AO$40*'Summary Data'!AO13+'Summary Data'!AO$39*'Summary Data'!AO30)/17*$A134)</f>
        <v>-0.05569653639465089</v>
      </c>
      <c r="S134" s="16">
        <f>('Summary Data'!AP29-('Summary Data'!AP$40*'Summary Data'!AP13+'Summary Data'!AP$39*'Summary Data'!AP30)/17*$A134)</f>
        <v>-0.041742826475550235</v>
      </c>
      <c r="T134" s="16">
        <f>('Summary Data'!AQ29-('Summary Data'!AQ$40*'Summary Data'!AQ13+'Summary Data'!AQ$39*'Summary Data'!AQ30)/17*$A134)</f>
        <v>-0.06052635031175119</v>
      </c>
      <c r="U134" s="16">
        <f>('Summary Data'!AR29-('Summary Data'!AR$40*'Summary Data'!AR13+'Summary Data'!AR$39*'Summary Data'!AR30)/17*$A134)</f>
        <v>-0.025466354572990544</v>
      </c>
      <c r="V134" s="82">
        <f>'Summary Data'!AS29</f>
        <v>-0.041526430400958596</v>
      </c>
    </row>
    <row r="135" spans="1:22" ht="11.25">
      <c r="A135" s="83">
        <v>9</v>
      </c>
      <c r="B135" s="16">
        <f>('Summary Data'!Y30-('Summary Data'!Y$40*'Summary Data'!Y14+'Summary Data'!Y$39*'Summary Data'!Y31)/17*$A135)</f>
        <v>0.1470438672112475</v>
      </c>
      <c r="C135" s="16">
        <f>('Summary Data'!Z30-('Summary Data'!Z$40*'Summary Data'!Z14+'Summary Data'!Z$39*'Summary Data'!Z31)/17*$A135)</f>
        <v>0.005768262400684822</v>
      </c>
      <c r="D135" s="16">
        <f>('Summary Data'!AA30-('Summary Data'!AA$40*'Summary Data'!AA14+'Summary Data'!AA$39*'Summary Data'!AA31)/17*$A135)</f>
        <v>-0.00998236952937601</v>
      </c>
      <c r="E135" s="16">
        <f>('Summary Data'!AB30-('Summary Data'!AB$40*'Summary Data'!AB14+'Summary Data'!AB$39*'Summary Data'!AB31)/17*$A135)</f>
        <v>-0.0045917629367095494</v>
      </c>
      <c r="F135" s="16">
        <f>('Summary Data'!AC30-('Summary Data'!AC$40*'Summary Data'!AC14+'Summary Data'!AC$39*'Summary Data'!AC31)/17*$A135)</f>
        <v>-0.010529924802945482</v>
      </c>
      <c r="G135" s="16">
        <f>('Summary Data'!AD30-('Summary Data'!AD$40*'Summary Data'!AD14+'Summary Data'!AD$39*'Summary Data'!AD31)/17*$A135)</f>
        <v>0.018124336409544264</v>
      </c>
      <c r="H135" s="16">
        <f>('Summary Data'!AE30-('Summary Data'!AE$40*'Summary Data'!AE14+'Summary Data'!AE$39*'Summary Data'!AE31)/17*$A135)</f>
        <v>0.0004505423563550548</v>
      </c>
      <c r="I135" s="16">
        <f>('Summary Data'!AF30-('Summary Data'!AF$40*'Summary Data'!AF14+'Summary Data'!AF$39*'Summary Data'!AF31)/17*$A135)</f>
        <v>0.007572542014772608</v>
      </c>
      <c r="J135" s="16">
        <f>('Summary Data'!AG30-('Summary Data'!AG$40*'Summary Data'!AG14+'Summary Data'!AG$39*'Summary Data'!AG31)/17*$A135)</f>
        <v>-0.019990370004416606</v>
      </c>
      <c r="K135" s="16">
        <f>('Summary Data'!AH30-('Summary Data'!AH$40*'Summary Data'!AH14+'Summary Data'!AH$39*'Summary Data'!AH31)/17*$A135)</f>
        <v>-0.0013530290749704452</v>
      </c>
      <c r="L135" s="16">
        <f>('Summary Data'!AI30-('Summary Data'!AI$40*'Summary Data'!AI14+'Summary Data'!AI$39*'Summary Data'!AI31)/17*$A135)</f>
        <v>0.00037102234002637374</v>
      </c>
      <c r="M135" s="16">
        <f>('Summary Data'!AJ30-('Summary Data'!AJ$40*'Summary Data'!AJ14+'Summary Data'!AJ$39*'Summary Data'!AJ31)/17*$A135)</f>
        <v>-0.00748237239717757</v>
      </c>
      <c r="N135" s="16">
        <f>('Summary Data'!AK30-('Summary Data'!AK$40*'Summary Data'!AK14+'Summary Data'!AK$39*'Summary Data'!AK31)/17*$A135)</f>
        <v>-0.010953326806407551</v>
      </c>
      <c r="O135" s="16">
        <f>('Summary Data'!AL30-('Summary Data'!AL$40*'Summary Data'!AL14+'Summary Data'!AL$39*'Summary Data'!AL31)/17*$A135)</f>
        <v>-0.0036282541844162783</v>
      </c>
      <c r="P135" s="16">
        <f>('Summary Data'!AM30-('Summary Data'!AM$40*'Summary Data'!AM14+'Summary Data'!AM$39*'Summary Data'!AM31)/17*$A135)</f>
        <v>-0.01081719106859861</v>
      </c>
      <c r="Q135" s="16">
        <f>('Summary Data'!AN30-('Summary Data'!AN$40*'Summary Data'!AN14+'Summary Data'!AN$39*'Summary Data'!AN31)/17*$A135)</f>
        <v>-0.004183268612295669</v>
      </c>
      <c r="R135" s="16">
        <f>('Summary Data'!AO30-('Summary Data'!AO$40*'Summary Data'!AO14+'Summary Data'!AO$39*'Summary Data'!AO31)/17*$A135)</f>
        <v>-0.009237080369998957</v>
      </c>
      <c r="S135" s="16">
        <f>('Summary Data'!AP30-('Summary Data'!AP$40*'Summary Data'!AP14+'Summary Data'!AP$39*'Summary Data'!AP31)/17*$A135)</f>
        <v>-0.05134328260479196</v>
      </c>
      <c r="T135" s="16">
        <f>('Summary Data'!AQ30-('Summary Data'!AQ$40*'Summary Data'!AQ14+'Summary Data'!AQ$39*'Summary Data'!AQ31)/17*$A135)</f>
        <v>0.01138447394598674</v>
      </c>
      <c r="U135" s="16">
        <f>('Summary Data'!AR30-('Summary Data'!AR$40*'Summary Data'!AR14+'Summary Data'!AR$39*'Summary Data'!AR31)/17*$A135)</f>
        <v>0.0009857035869783727</v>
      </c>
      <c r="V135" s="82">
        <f>'Summary Data'!AS30</f>
        <v>-0.018373265391230697</v>
      </c>
    </row>
    <row r="136" spans="1:22" ht="11.25">
      <c r="A136" s="83">
        <v>10</v>
      </c>
      <c r="B136" s="16">
        <f>('Summary Data'!Y31-('Summary Data'!Y$40*'Summary Data'!Y15+'Summary Data'!Y$39*'Summary Data'!Y32)/17*$A136)</f>
        <v>0</v>
      </c>
      <c r="C136" s="16">
        <f>('Summary Data'!Z31-('Summary Data'!Z$40*'Summary Data'!Z15+'Summary Data'!Z$39*'Summary Data'!Z32)/17*$A136)</f>
        <v>0</v>
      </c>
      <c r="D136" s="16">
        <f>('Summary Data'!AA31-('Summary Data'!AA$40*'Summary Data'!AA15+'Summary Data'!AA$39*'Summary Data'!AA32)/17*$A136)</f>
        <v>0</v>
      </c>
      <c r="E136" s="16">
        <f>('Summary Data'!AB31-('Summary Data'!AB$40*'Summary Data'!AB15+'Summary Data'!AB$39*'Summary Data'!AB32)/17*$A136)</f>
        <v>0</v>
      </c>
      <c r="F136" s="16">
        <f>('Summary Data'!AC31-('Summary Data'!AC$40*'Summary Data'!AC15+'Summary Data'!AC$39*'Summary Data'!AC32)/17*$A136)</f>
        <v>0</v>
      </c>
      <c r="G136" s="16">
        <f>('Summary Data'!AD31-('Summary Data'!AD$40*'Summary Data'!AD15+'Summary Data'!AD$39*'Summary Data'!AD32)/17*$A136)</f>
        <v>-5.551115123125783E-17</v>
      </c>
      <c r="H136" s="16">
        <f>('Summary Data'!AE31-('Summary Data'!AE$40*'Summary Data'!AE15+'Summary Data'!AE$39*'Summary Data'!AE32)/17*$A136)</f>
        <v>2.7755575615628914E-17</v>
      </c>
      <c r="I136" s="16">
        <f>('Summary Data'!AF31-('Summary Data'!AF$40*'Summary Data'!AF15+'Summary Data'!AF$39*'Summary Data'!AF32)/17*$A136)</f>
        <v>0</v>
      </c>
      <c r="J136" s="16">
        <f>('Summary Data'!AG31-('Summary Data'!AG$40*'Summary Data'!AG15+'Summary Data'!AG$39*'Summary Data'!AG32)/17*$A136)</f>
        <v>2.7755575615628914E-17</v>
      </c>
      <c r="K136" s="16">
        <f>('Summary Data'!AH31-('Summary Data'!AH$40*'Summary Data'!AH15+'Summary Data'!AH$39*'Summary Data'!AH32)/17*$A136)</f>
        <v>5.551115123125783E-17</v>
      </c>
      <c r="L136" s="16">
        <f>('Summary Data'!AI31-('Summary Data'!AI$40*'Summary Data'!AI15+'Summary Data'!AI$39*'Summary Data'!AI32)/17*$A136)</f>
        <v>0</v>
      </c>
      <c r="M136" s="16">
        <f>('Summary Data'!AJ31-('Summary Data'!AJ$40*'Summary Data'!AJ15+'Summary Data'!AJ$39*'Summary Data'!AJ32)/17*$A136)</f>
        <v>5.551115123125783E-17</v>
      </c>
      <c r="N136" s="16">
        <f>('Summary Data'!AK31-('Summary Data'!AK$40*'Summary Data'!AK15+'Summary Data'!AK$39*'Summary Data'!AK32)/17*$A136)</f>
        <v>2.7755575615628914E-17</v>
      </c>
      <c r="O136" s="16">
        <f>('Summary Data'!AL31-('Summary Data'!AL$40*'Summary Data'!AL15+'Summary Data'!AL$39*'Summary Data'!AL32)/17*$A136)</f>
        <v>5.551115123125783E-17</v>
      </c>
      <c r="P136" s="16">
        <f>('Summary Data'!AM31-('Summary Data'!AM$40*'Summary Data'!AM15+'Summary Data'!AM$39*'Summary Data'!AM32)/17*$A136)</f>
        <v>-5.551115123125783E-17</v>
      </c>
      <c r="Q136" s="16">
        <f>('Summary Data'!AN31-('Summary Data'!AN$40*'Summary Data'!AN15+'Summary Data'!AN$39*'Summary Data'!AN32)/17*$A136)</f>
        <v>-2.7755575615628914E-17</v>
      </c>
      <c r="R136" s="16">
        <f>('Summary Data'!AO31-('Summary Data'!AO$40*'Summary Data'!AO15+'Summary Data'!AO$39*'Summary Data'!AO32)/17*$A136)</f>
        <v>0</v>
      </c>
      <c r="S136" s="16">
        <f>('Summary Data'!AP31-('Summary Data'!AP$40*'Summary Data'!AP15+'Summary Data'!AP$39*'Summary Data'!AP32)/17*$A136)</f>
        <v>5.551115123125783E-17</v>
      </c>
      <c r="T136" s="16">
        <f>('Summary Data'!AQ31-('Summary Data'!AQ$40*'Summary Data'!AQ15+'Summary Data'!AQ$39*'Summary Data'!AQ32)/17*$A136)</f>
        <v>0</v>
      </c>
      <c r="U136" s="16">
        <f>('Summary Data'!AR31-('Summary Data'!AR$40*'Summary Data'!AR15+'Summary Data'!AR$39*'Summary Data'!AR32)/17*$A136)</f>
        <v>3.469446951953614E-18</v>
      </c>
      <c r="V136" s="82">
        <f>'Summary Data'!AS31</f>
        <v>0.04719579665497901</v>
      </c>
    </row>
    <row r="137" spans="1:22" ht="11.25">
      <c r="A137" s="83">
        <v>11</v>
      </c>
      <c r="B137" s="16">
        <f>('Summary Data'!Y32-('Summary Data'!Y$40*'Summary Data'!Y16+'Summary Data'!Y$39*'Summary Data'!Y33)/17*$A137)</f>
        <v>-0.1365218174285813</v>
      </c>
      <c r="C137" s="16">
        <f>('Summary Data'!Z32-('Summary Data'!Z$40*'Summary Data'!Z16+'Summary Data'!Z$39*'Summary Data'!Z33)/17*$A137)</f>
        <v>-0.027466001602377842</v>
      </c>
      <c r="D137" s="16">
        <f>('Summary Data'!AA32-('Summary Data'!AA$40*'Summary Data'!AA16+'Summary Data'!AA$39*'Summary Data'!AA33)/17*$A137)</f>
        <v>-0.02988643236845494</v>
      </c>
      <c r="E137" s="16">
        <f>('Summary Data'!AB32-('Summary Data'!AB$40*'Summary Data'!AB16+'Summary Data'!AB$39*'Summary Data'!AB33)/17*$A137)</f>
        <v>-0.014973903217311084</v>
      </c>
      <c r="F137" s="16">
        <f>('Summary Data'!AC32-('Summary Data'!AC$40*'Summary Data'!AC16+'Summary Data'!AC$39*'Summary Data'!AC33)/17*$A137)</f>
        <v>-0.015626930313629495</v>
      </c>
      <c r="G137" s="16">
        <f>('Summary Data'!AD32-('Summary Data'!AD$40*'Summary Data'!AD16+'Summary Data'!AD$39*'Summary Data'!AD33)/17*$A137)</f>
        <v>-0.02876308109432201</v>
      </c>
      <c r="H137" s="16">
        <f>('Summary Data'!AE32-('Summary Data'!AE$40*'Summary Data'!AE16+'Summary Data'!AE$39*'Summary Data'!AE33)/17*$A137)</f>
        <v>-0.023611733908219294</v>
      </c>
      <c r="I137" s="16">
        <f>('Summary Data'!AF32-('Summary Data'!AF$40*'Summary Data'!AF16+'Summary Data'!AF$39*'Summary Data'!AF33)/17*$A137)</f>
        <v>-0.019761724542708102</v>
      </c>
      <c r="J137" s="16">
        <f>('Summary Data'!AG32-('Summary Data'!AG$40*'Summary Data'!AG16+'Summary Data'!AG$39*'Summary Data'!AG33)/17*$A137)</f>
        <v>-0.028060796826555944</v>
      </c>
      <c r="K137" s="16">
        <f>('Summary Data'!AH32-('Summary Data'!AH$40*'Summary Data'!AH16+'Summary Data'!AH$39*'Summary Data'!AH33)/17*$A137)</f>
        <v>-0.019245086559221646</v>
      </c>
      <c r="L137" s="16">
        <f>('Summary Data'!AI32-('Summary Data'!AI$40*'Summary Data'!AI16+'Summary Data'!AI$39*'Summary Data'!AI33)/17*$A137)</f>
        <v>-0.029925886499882846</v>
      </c>
      <c r="M137" s="16">
        <f>('Summary Data'!AJ32-('Summary Data'!AJ$40*'Summary Data'!AJ16+'Summary Data'!AJ$39*'Summary Data'!AJ33)/17*$A137)</f>
        <v>-0.031264098584331365</v>
      </c>
      <c r="N137" s="16">
        <f>('Summary Data'!AK32-('Summary Data'!AK$40*'Summary Data'!AK16+'Summary Data'!AK$39*'Summary Data'!AK33)/17*$A137)</f>
        <v>-0.02899023779980399</v>
      </c>
      <c r="O137" s="16">
        <f>('Summary Data'!AL32-('Summary Data'!AL$40*'Summary Data'!AL16+'Summary Data'!AL$39*'Summary Data'!AL33)/17*$A137)</f>
        <v>-0.0236253768169095</v>
      </c>
      <c r="P137" s="16">
        <f>('Summary Data'!AM32-('Summary Data'!AM$40*'Summary Data'!AM16+'Summary Data'!AM$39*'Summary Data'!AM33)/17*$A137)</f>
        <v>-0.03717605631952699</v>
      </c>
      <c r="Q137" s="16">
        <f>('Summary Data'!AN32-('Summary Data'!AN$40*'Summary Data'!AN16+'Summary Data'!AN$39*'Summary Data'!AN33)/17*$A137)</f>
        <v>-0.03300319366317674</v>
      </c>
      <c r="R137" s="16">
        <f>('Summary Data'!AO32-('Summary Data'!AO$40*'Summary Data'!AO16+'Summary Data'!AO$39*'Summary Data'!AO33)/17*$A137)</f>
        <v>-0.02580667254416416</v>
      </c>
      <c r="S137" s="16">
        <f>('Summary Data'!AP32-('Summary Data'!AP$40*'Summary Data'!AP16+'Summary Data'!AP$39*'Summary Data'!AP33)/17*$A137)</f>
        <v>-0.03532405831261297</v>
      </c>
      <c r="T137" s="16">
        <f>('Summary Data'!AQ32-('Summary Data'!AQ$40*'Summary Data'!AQ16+'Summary Data'!AQ$39*'Summary Data'!AQ33)/17*$A137)</f>
        <v>-0.04013019758611751</v>
      </c>
      <c r="U137" s="16">
        <f>('Summary Data'!AR32-('Summary Data'!AR$40*'Summary Data'!AR16+'Summary Data'!AR$39*'Summary Data'!AR33)/17*$A137)</f>
        <v>-0.02146595596144944</v>
      </c>
      <c r="V137" s="82">
        <f>'Summary Data'!AS32</f>
        <v>-0.035285501020848285</v>
      </c>
    </row>
    <row r="138" spans="1:23" ht="11.25">
      <c r="A138" s="83">
        <v>12</v>
      </c>
      <c r="B138" s="16">
        <f>('Summary Data'!Y33-('Summary Data'!Y$40*'Summary Data'!Y17+'Summary Data'!Y$39*'Summary Data'!Y34)/17*$A138)*10</f>
        <v>0.0910419148980878</v>
      </c>
      <c r="C138" s="16">
        <f>('Summary Data'!Z33-('Summary Data'!Z$40*'Summary Data'!Z17+'Summary Data'!Z$39*'Summary Data'!Z34)/17*$A138)*10</f>
        <v>0.07429635327843832</v>
      </c>
      <c r="D138" s="16">
        <f>('Summary Data'!AA33-('Summary Data'!AA$40*'Summary Data'!AA17+'Summary Data'!AA$39*'Summary Data'!AA34)/17*$A138)*10</f>
        <v>0.08017284505078495</v>
      </c>
      <c r="E138" s="16">
        <f>('Summary Data'!AB33-('Summary Data'!AB$40*'Summary Data'!AB17+'Summary Data'!AB$39*'Summary Data'!AB34)/17*$A138)*10</f>
        <v>0.07440111610523735</v>
      </c>
      <c r="F138" s="16">
        <f>('Summary Data'!AC33-('Summary Data'!AC$40*'Summary Data'!AC17+'Summary Data'!AC$39*'Summary Data'!AC34)/17*$A138)*10</f>
        <v>0.10884883883284732</v>
      </c>
      <c r="G138" s="16">
        <f>('Summary Data'!AD33-('Summary Data'!AD$40*'Summary Data'!AD17+'Summary Data'!AD$39*'Summary Data'!AD34)/17*$A138)*10</f>
        <v>0.07013900421575049</v>
      </c>
      <c r="H138" s="16">
        <f>('Summary Data'!AE33-('Summary Data'!AE$40*'Summary Data'!AE17+'Summary Data'!AE$39*'Summary Data'!AE34)/17*$A138)*10</f>
        <v>0.06798722515924988</v>
      </c>
      <c r="I138" s="16">
        <f>('Summary Data'!AF33-('Summary Data'!AF$40*'Summary Data'!AF17+'Summary Data'!AF$39*'Summary Data'!AF34)/17*$A138)*10</f>
        <v>0.10171081554323724</v>
      </c>
      <c r="J138" s="16">
        <f>('Summary Data'!AG33-('Summary Data'!AG$40*'Summary Data'!AG17+'Summary Data'!AG$39*'Summary Data'!AG34)/17*$A138)*10</f>
        <v>0.05090433977941514</v>
      </c>
      <c r="K138" s="16">
        <f>('Summary Data'!AH33-('Summary Data'!AH$40*'Summary Data'!AH17+'Summary Data'!AH$39*'Summary Data'!AH34)/17*$A138)*10</f>
        <v>0.08502033836925701</v>
      </c>
      <c r="L138" s="16">
        <f>('Summary Data'!AI33-('Summary Data'!AI$40*'Summary Data'!AI17+'Summary Data'!AI$39*'Summary Data'!AI34)/17*$A138)*10</f>
        <v>0.06427207564428677</v>
      </c>
      <c r="M138" s="16">
        <f>('Summary Data'!AJ33-('Summary Data'!AJ$40*'Summary Data'!AJ17+'Summary Data'!AJ$39*'Summary Data'!AJ34)/17*$A138)*10</f>
        <v>0.08993452587252801</v>
      </c>
      <c r="N138" s="16">
        <f>('Summary Data'!AK33-('Summary Data'!AK$40*'Summary Data'!AK17+'Summary Data'!AK$39*'Summary Data'!AK34)/17*$A138)*10</f>
        <v>0.0584058962172989</v>
      </c>
      <c r="O138" s="16">
        <f>('Summary Data'!AL33-('Summary Data'!AL$40*'Summary Data'!AL17+'Summary Data'!AL$39*'Summary Data'!AL34)/17*$A138)*10</f>
        <v>0.04367660565476786</v>
      </c>
      <c r="P138" s="16">
        <f>('Summary Data'!AM33-('Summary Data'!AM$40*'Summary Data'!AM17+'Summary Data'!AM$39*'Summary Data'!AM34)/17*$A138)*10</f>
        <v>0.029917341408194145</v>
      </c>
      <c r="Q138" s="16">
        <f>('Summary Data'!AN33-('Summary Data'!AN$40*'Summary Data'!AN17+'Summary Data'!AN$39*'Summary Data'!AN34)/17*$A138)*10</f>
        <v>0.10719185773619538</v>
      </c>
      <c r="R138" s="16">
        <f>('Summary Data'!AO33-('Summary Data'!AO$40*'Summary Data'!AO17+'Summary Data'!AO$39*'Summary Data'!AO34)/17*$A138)*10</f>
        <v>0.11741973386481253</v>
      </c>
      <c r="S138" s="16">
        <f>('Summary Data'!AP33-('Summary Data'!AP$40*'Summary Data'!AP17+'Summary Data'!AP$39*'Summary Data'!AP34)/17*$A138)*10</f>
        <v>0.10231641930110477</v>
      </c>
      <c r="T138" s="16">
        <f>('Summary Data'!AQ33-('Summary Data'!AQ$40*'Summary Data'!AQ17+'Summary Data'!AQ$39*'Summary Data'!AQ34)/17*$A138)*10</f>
        <v>0.1628434015739533</v>
      </c>
      <c r="U138" s="16">
        <f>('Summary Data'!AR33-('Summary Data'!AR$40*'Summary Data'!AR17+'Summary Data'!AR$39*'Summary Data'!AR34)/17*$A138)*10</f>
        <v>0.03467084466859894</v>
      </c>
      <c r="V138" s="82">
        <f>'Summary Data'!AS33*10</f>
        <v>0.12799527187072496</v>
      </c>
      <c r="W138" s="42" t="s">
        <v>90</v>
      </c>
    </row>
    <row r="139" spans="1:23" ht="11.25">
      <c r="A139" s="83">
        <v>13</v>
      </c>
      <c r="B139" s="16">
        <f>('Summary Data'!Y34-('Summary Data'!Y$40*'Summary Data'!Y18+'Summary Data'!Y$39*'Summary Data'!Y35)/17*$A139)*10</f>
        <v>-0.0008871216715942789</v>
      </c>
      <c r="C139" s="16">
        <f>('Summary Data'!Z34-('Summary Data'!Z$40*'Summary Data'!Z18+'Summary Data'!Z$39*'Summary Data'!Z35)/17*$A139)*10</f>
        <v>0.01330968720758643</v>
      </c>
      <c r="D139" s="16">
        <f>('Summary Data'!AA34-('Summary Data'!AA$40*'Summary Data'!AA18+'Summary Data'!AA$39*'Summary Data'!AA35)/17*$A139)*10</f>
        <v>0.0030859915644923107</v>
      </c>
      <c r="E139" s="16">
        <f>('Summary Data'!AB34-('Summary Data'!AB$40*'Summary Data'!AB18+'Summary Data'!AB$39*'Summary Data'!AB35)/17*$A139)*10</f>
        <v>0.013492160750489927</v>
      </c>
      <c r="F139" s="16">
        <f>('Summary Data'!AC34-('Summary Data'!AC$40*'Summary Data'!AC18+'Summary Data'!AC$39*'Summary Data'!AC35)/17*$A139)*10</f>
        <v>0.01369297512415972</v>
      </c>
      <c r="G139" s="16">
        <f>('Summary Data'!AD34-('Summary Data'!AD$40*'Summary Data'!AD18+'Summary Data'!AD$39*'Summary Data'!AD35)/17*$A139)*10</f>
        <v>0.008125769711392835</v>
      </c>
      <c r="H139" s="16">
        <f>('Summary Data'!AE34-('Summary Data'!AE$40*'Summary Data'!AE18+'Summary Data'!AE$39*'Summary Data'!AE35)/17*$A139)*10</f>
        <v>0.004921941807821561</v>
      </c>
      <c r="I139" s="16">
        <f>('Summary Data'!AF34-('Summary Data'!AF$40*'Summary Data'!AF18+'Summary Data'!AF$39*'Summary Data'!AF35)/17*$A139)*10</f>
        <v>0.0310635657795566</v>
      </c>
      <c r="J139" s="16">
        <f>('Summary Data'!AG34-('Summary Data'!AG$40*'Summary Data'!AG18+'Summary Data'!AG$39*'Summary Data'!AG35)/17*$A139)*10</f>
        <v>-0.001187530768823144</v>
      </c>
      <c r="K139" s="16">
        <f>('Summary Data'!AH34-('Summary Data'!AH$40*'Summary Data'!AH18+'Summary Data'!AH$39*'Summary Data'!AH35)/17*$A139)*10</f>
        <v>0.014433094777589018</v>
      </c>
      <c r="L139" s="16">
        <f>('Summary Data'!AI34-('Summary Data'!AI$40*'Summary Data'!AI18+'Summary Data'!AI$39*'Summary Data'!AI35)/17*$A139)*10</f>
        <v>-0.004738071331657347</v>
      </c>
      <c r="M139" s="16">
        <f>('Summary Data'!AJ34-('Summary Data'!AJ$40*'Summary Data'!AJ18+'Summary Data'!AJ$39*'Summary Data'!AJ35)/17*$A139)*10</f>
        <v>-0.009396255309656421</v>
      </c>
      <c r="N139" s="16">
        <f>('Summary Data'!AK34-('Summary Data'!AK$40*'Summary Data'!AK18+'Summary Data'!AK$39*'Summary Data'!AK35)/17*$A139)*10</f>
        <v>-0.00899434331669572</v>
      </c>
      <c r="O139" s="16">
        <f>('Summary Data'!AL34-('Summary Data'!AL$40*'Summary Data'!AL18+'Summary Data'!AL$39*'Summary Data'!AL35)/17*$A139)*10</f>
        <v>0.009716000725784959</v>
      </c>
      <c r="P139" s="16">
        <f>('Summary Data'!AM34-('Summary Data'!AM$40*'Summary Data'!AM18+'Summary Data'!AM$39*'Summary Data'!AM35)/17*$A139)*10</f>
        <v>0.010652973896276667</v>
      </c>
      <c r="Q139" s="16">
        <f>('Summary Data'!AN34-('Summary Data'!AN$40*'Summary Data'!AN18+'Summary Data'!AN$39*'Summary Data'!AN35)/17*$A139)*10</f>
        <v>0.003284866598896668</v>
      </c>
      <c r="R139" s="16">
        <f>('Summary Data'!AO34-('Summary Data'!AO$40*'Summary Data'!AO18+'Summary Data'!AO$39*'Summary Data'!AO35)/17*$A139)*10</f>
        <v>-0.0033345365484016305</v>
      </c>
      <c r="S139" s="16">
        <f>('Summary Data'!AP34-('Summary Data'!AP$40*'Summary Data'!AP18+'Summary Data'!AP$39*'Summary Data'!AP35)/17*$A139)*10</f>
        <v>-0.04661890406294941</v>
      </c>
      <c r="T139" s="16">
        <f>('Summary Data'!AQ34-('Summary Data'!AQ$40*'Summary Data'!AQ18+'Summary Data'!AQ$39*'Summary Data'!AQ35)/17*$A139)*10</f>
        <v>-0.0005022006634049919</v>
      </c>
      <c r="U139" s="16">
        <f>('Summary Data'!AR34-('Summary Data'!AR$40*'Summary Data'!AR18+'Summary Data'!AR$39*'Summary Data'!AR35)/17*$A139)*10</f>
        <v>-0.03621079089483451</v>
      </c>
      <c r="V139" s="82">
        <f>'Summary Data'!AS34*10</f>
        <v>-0.012890984719165315</v>
      </c>
      <c r="W139" s="42" t="s">
        <v>90</v>
      </c>
    </row>
    <row r="140" spans="1:23" ht="11.25">
      <c r="A140" s="83">
        <v>14</v>
      </c>
      <c r="B140" s="16">
        <f>('Summary Data'!Y35-('Summary Data'!Y$40*'Summary Data'!Y19+'Summary Data'!Y$39*'Summary Data'!Y36)/17*$A140)*10</f>
        <v>-0.031017738346678123</v>
      </c>
      <c r="C140" s="16">
        <f>('Summary Data'!Z35-('Summary Data'!Z$40*'Summary Data'!Z19+'Summary Data'!Z$39*'Summary Data'!Z36)/17*$A140)*10</f>
        <v>-0.02193331635907632</v>
      </c>
      <c r="D140" s="16">
        <f>('Summary Data'!AA35-('Summary Data'!AA$40*'Summary Data'!AA19+'Summary Data'!AA$39*'Summary Data'!AA36)/17*$A140)*10</f>
        <v>-0.006818358006090881</v>
      </c>
      <c r="E140" s="16">
        <f>('Summary Data'!AB35-('Summary Data'!AB$40*'Summary Data'!AB19+'Summary Data'!AB$39*'Summary Data'!AB36)/17*$A140)*10</f>
        <v>-0.011044840351984928</v>
      </c>
      <c r="F140" s="16">
        <f>('Summary Data'!AC35-('Summary Data'!AC$40*'Summary Data'!AC19+'Summary Data'!AC$39*'Summary Data'!AC36)/17*$A140)*10</f>
        <v>0.009859840055235006</v>
      </c>
      <c r="G140" s="16">
        <f>('Summary Data'!AD35-('Summary Data'!AD$40*'Summary Data'!AD19+'Summary Data'!AD$39*'Summary Data'!AD36)/17*$A140)*10</f>
        <v>0.011688059880471426</v>
      </c>
      <c r="H140" s="16">
        <f>('Summary Data'!AE35-('Summary Data'!AE$40*'Summary Data'!AE19+'Summary Data'!AE$39*'Summary Data'!AE36)/17*$A140)*10</f>
        <v>0.008898424462467878</v>
      </c>
      <c r="I140" s="16">
        <f>('Summary Data'!AF35-('Summary Data'!AF$40*'Summary Data'!AF19+'Summary Data'!AF$39*'Summary Data'!AF36)/17*$A140)*10</f>
        <v>0.010760122047409997</v>
      </c>
      <c r="J140" s="16">
        <f>('Summary Data'!AG35-('Summary Data'!AG$40*'Summary Data'!AG19+'Summary Data'!AG$39*'Summary Data'!AG36)/17*$A140)*10</f>
        <v>0.03457977639177544</v>
      </c>
      <c r="K140" s="16">
        <f>('Summary Data'!AH35-('Summary Data'!AH$40*'Summary Data'!AH19+'Summary Data'!AH$39*'Summary Data'!AH36)/17*$A140)*10</f>
        <v>0.02502613433006451</v>
      </c>
      <c r="L140" s="16">
        <f>('Summary Data'!AI35-('Summary Data'!AI$40*'Summary Data'!AI19+'Summary Data'!AI$39*'Summary Data'!AI36)/17*$A140)*10</f>
        <v>0.0036268918152390812</v>
      </c>
      <c r="M140" s="16">
        <f>('Summary Data'!AJ35-('Summary Data'!AJ$40*'Summary Data'!AJ19+'Summary Data'!AJ$39*'Summary Data'!AJ36)/17*$A140)*10</f>
        <v>0.00862350687327677</v>
      </c>
      <c r="N140" s="16">
        <f>('Summary Data'!AK35-('Summary Data'!AK$40*'Summary Data'!AK19+'Summary Data'!AK$39*'Summary Data'!AK36)/17*$A140)*10</f>
        <v>0.0025092256561933847</v>
      </c>
      <c r="O140" s="16">
        <f>('Summary Data'!AL35-('Summary Data'!AL$40*'Summary Data'!AL19+'Summary Data'!AL$39*'Summary Data'!AL36)/17*$A140)*10</f>
        <v>0.006208367041262517</v>
      </c>
      <c r="P140" s="16">
        <f>('Summary Data'!AM35-('Summary Data'!AM$40*'Summary Data'!AM19+'Summary Data'!AM$39*'Summary Data'!AM36)/17*$A140)*10</f>
        <v>0.012637558523335667</v>
      </c>
      <c r="Q140" s="16">
        <f>('Summary Data'!AN35-('Summary Data'!AN$40*'Summary Data'!AN19+'Summary Data'!AN$39*'Summary Data'!AN36)/17*$A140)*10</f>
        <v>0.02250102124327042</v>
      </c>
      <c r="R140" s="16">
        <f>('Summary Data'!AO35-('Summary Data'!AO$40*'Summary Data'!AO19+'Summary Data'!AO$39*'Summary Data'!AO36)/17*$A140)*10</f>
        <v>0.011243794924376514</v>
      </c>
      <c r="S140" s="16">
        <f>('Summary Data'!AP35-('Summary Data'!AP$40*'Summary Data'!AP19+'Summary Data'!AP$39*'Summary Data'!AP36)/17*$A140)*10</f>
        <v>0.03014763035852474</v>
      </c>
      <c r="T140" s="16">
        <f>('Summary Data'!AQ35-('Summary Data'!AQ$40*'Summary Data'!AQ19+'Summary Data'!AQ$39*'Summary Data'!AQ36)/17*$A140)*10</f>
        <v>-0.007418461071216874</v>
      </c>
      <c r="U140" s="16">
        <f>('Summary Data'!AR35-('Summary Data'!AR$40*'Summary Data'!AR19+'Summary Data'!AR$39*'Summary Data'!AR36)/17*$A140)*10</f>
        <v>0.03515144718799873</v>
      </c>
      <c r="V140" s="82">
        <f>'Summary Data'!AS35*10</f>
        <v>0.04083778530258439</v>
      </c>
      <c r="W140" s="42" t="s">
        <v>90</v>
      </c>
    </row>
    <row r="141" spans="1:23" ht="11.25">
      <c r="A141" s="83">
        <v>15</v>
      </c>
      <c r="B141" s="16">
        <f>('Summary Data'!Y36-('Summary Data'!Y$40*'Summary Data'!Y20+'Summary Data'!Y$39*'Summary Data'!Y37)/17*$A141)*10</f>
        <v>-0.06122911078481533</v>
      </c>
      <c r="C141" s="16">
        <f>('Summary Data'!Z36-('Summary Data'!Z$40*'Summary Data'!Z20+'Summary Data'!Z$39*'Summary Data'!Z37)/17*$A141)*10</f>
        <v>-0.11058808780849805</v>
      </c>
      <c r="D141" s="16">
        <f>('Summary Data'!AA36-('Summary Data'!AA$40*'Summary Data'!AA20+'Summary Data'!AA$39*'Summary Data'!AA37)/17*$A141)*10</f>
        <v>-0.07700603626352213</v>
      </c>
      <c r="E141" s="16">
        <f>('Summary Data'!AB36-('Summary Data'!AB$40*'Summary Data'!AB20+'Summary Data'!AB$39*'Summary Data'!AB37)/17*$A141)*10</f>
        <v>-0.08633017527269002</v>
      </c>
      <c r="F141" s="16">
        <f>('Summary Data'!AC36-('Summary Data'!AC$40*'Summary Data'!AC20+'Summary Data'!AC$39*'Summary Data'!AC37)/17*$A141)*10</f>
        <v>-0.06652039833369622</v>
      </c>
      <c r="G141" s="16">
        <f>('Summary Data'!AD36-('Summary Data'!AD$40*'Summary Data'!AD20+'Summary Data'!AD$39*'Summary Data'!AD37)/17*$A141)*10</f>
        <v>-0.07965840500424802</v>
      </c>
      <c r="H141" s="16">
        <f>('Summary Data'!AE36-('Summary Data'!AE$40*'Summary Data'!AE20+'Summary Data'!AE$39*'Summary Data'!AE37)/17*$A141)*10</f>
        <v>-0.07905769301734297</v>
      </c>
      <c r="I141" s="16">
        <f>('Summary Data'!AF36-('Summary Data'!AF$40*'Summary Data'!AF20+'Summary Data'!AF$39*'Summary Data'!AF37)/17*$A141)*10</f>
        <v>-0.11112477999640485</v>
      </c>
      <c r="J141" s="16">
        <f>('Summary Data'!AG36-('Summary Data'!AG$40*'Summary Data'!AG20+'Summary Data'!AG$39*'Summary Data'!AG37)/17*$A141)*10</f>
        <v>-0.09582576278286734</v>
      </c>
      <c r="K141" s="16">
        <f>('Summary Data'!AH36-('Summary Data'!AH$40*'Summary Data'!AH20+'Summary Data'!AH$39*'Summary Data'!AH37)/17*$A141)*10</f>
        <v>-0.07620494454347276</v>
      </c>
      <c r="L141" s="16">
        <f>('Summary Data'!AI36-('Summary Data'!AI$40*'Summary Data'!AI20+'Summary Data'!AI$39*'Summary Data'!AI37)/17*$A141)*10</f>
        <v>-0.06941383821925129</v>
      </c>
      <c r="M141" s="16">
        <f>('Summary Data'!AJ36-('Summary Data'!AJ$40*'Summary Data'!AJ20+'Summary Data'!AJ$39*'Summary Data'!AJ37)/17*$A141)*10</f>
        <v>-0.061583348686308784</v>
      </c>
      <c r="N141" s="16">
        <f>('Summary Data'!AK36-('Summary Data'!AK$40*'Summary Data'!AK20+'Summary Data'!AK$39*'Summary Data'!AK37)/17*$A141)*10</f>
        <v>-0.07760774327435035</v>
      </c>
      <c r="O141" s="16">
        <f>('Summary Data'!AL36-('Summary Data'!AL$40*'Summary Data'!AL20+'Summary Data'!AL$39*'Summary Data'!AL37)/17*$A141)*10</f>
        <v>-0.0714555099877063</v>
      </c>
      <c r="P141" s="16">
        <f>('Summary Data'!AM36-('Summary Data'!AM$40*'Summary Data'!AM20+'Summary Data'!AM$39*'Summary Data'!AM37)/17*$A141)*10</f>
        <v>-0.08638925978748344</v>
      </c>
      <c r="Q141" s="16">
        <f>('Summary Data'!AN36-('Summary Data'!AN$40*'Summary Data'!AN20+'Summary Data'!AN$39*'Summary Data'!AN37)/17*$A141)*10</f>
        <v>-0.07945982609909019</v>
      </c>
      <c r="R141" s="16">
        <f>('Summary Data'!AO36-('Summary Data'!AO$40*'Summary Data'!AO20+'Summary Data'!AO$39*'Summary Data'!AO37)/17*$A141)*10</f>
        <v>-0.11665307043931471</v>
      </c>
      <c r="S141" s="16">
        <f>('Summary Data'!AP36-('Summary Data'!AP$40*'Summary Data'!AP20+'Summary Data'!AP$39*'Summary Data'!AP37)/17*$A141)*10</f>
        <v>-0.04214883630403011</v>
      </c>
      <c r="T141" s="16">
        <f>('Summary Data'!AQ36-('Summary Data'!AQ$40*'Summary Data'!AQ20+'Summary Data'!AQ$39*'Summary Data'!AQ37)/17*$A141)*10</f>
        <v>-0.14095793643157634</v>
      </c>
      <c r="U141" s="16">
        <f>('Summary Data'!AR36-('Summary Data'!AR$40*'Summary Data'!AR20+'Summary Data'!AR$39*'Summary Data'!AR37)/17*$A141)*10</f>
        <v>-0.009457169681577518</v>
      </c>
      <c r="V141" s="82">
        <f>'Summary Data'!AS36*10</f>
        <v>-0.02940651140038575</v>
      </c>
      <c r="W141" s="42" t="s">
        <v>90</v>
      </c>
    </row>
    <row r="142" spans="1:23" ht="11.25">
      <c r="A142" s="83">
        <v>16</v>
      </c>
      <c r="B142" s="16">
        <f>('Summary Data'!Y37-('Summary Data'!Y$40*'Summary Data'!Y21+'Summary Data'!Y$39*'Summary Data'!Y38)/17*$A142)*10</f>
        <v>-0.02913867931357013</v>
      </c>
      <c r="C142" s="16">
        <f>('Summary Data'!Z37-('Summary Data'!Z$40*'Summary Data'!Z21+'Summary Data'!Z$39*'Summary Data'!Z38)/17*$A142)*10</f>
        <v>0.004444714929242241</v>
      </c>
      <c r="D142" s="16">
        <f>('Summary Data'!AA37-('Summary Data'!AA$40*'Summary Data'!AA21+'Summary Data'!AA$39*'Summary Data'!AA38)/17*$A142)*10</f>
        <v>-0.0009536627287076715</v>
      </c>
      <c r="E142" s="16">
        <f>('Summary Data'!AB37-('Summary Data'!AB$40*'Summary Data'!AB21+'Summary Data'!AB$39*'Summary Data'!AB38)/17*$A142)*10</f>
        <v>-0.020262204997616995</v>
      </c>
      <c r="F142" s="16">
        <f>('Summary Data'!AC37-('Summary Data'!AC$40*'Summary Data'!AC21+'Summary Data'!AC$39*'Summary Data'!AC38)/17*$A142)*10</f>
        <v>-0.004417032756295625</v>
      </c>
      <c r="G142" s="16">
        <f>('Summary Data'!AD37-('Summary Data'!AD$40*'Summary Data'!AD21+'Summary Data'!AD$39*'Summary Data'!AD38)/17*$A142)*10</f>
        <v>-0.004954484738996789</v>
      </c>
      <c r="H142" s="16">
        <f>('Summary Data'!AE37-('Summary Data'!AE$40*'Summary Data'!AE21+'Summary Data'!AE$39*'Summary Data'!AE38)/17*$A142)*10</f>
        <v>-0.003724222858735443</v>
      </c>
      <c r="I142" s="16">
        <f>('Summary Data'!AF37-('Summary Data'!AF$40*'Summary Data'!AF21+'Summary Data'!AF$39*'Summary Data'!AF38)/17*$A142)*10</f>
        <v>0.018552883061022304</v>
      </c>
      <c r="J142" s="16">
        <f>('Summary Data'!AG37-('Summary Data'!AG$40*'Summary Data'!AG21+'Summary Data'!AG$39*'Summary Data'!AG38)/17*$A142)*10</f>
        <v>0.002963267454995644</v>
      </c>
      <c r="K142" s="16">
        <f>('Summary Data'!AH37-('Summary Data'!AH$40*'Summary Data'!AH21+'Summary Data'!AH$39*'Summary Data'!AH38)/17*$A142)*10</f>
        <v>0.0065789719502960115</v>
      </c>
      <c r="L142" s="16">
        <f>('Summary Data'!AI37-('Summary Data'!AI$40*'Summary Data'!AI21+'Summary Data'!AI$39*'Summary Data'!AI38)/17*$A142)*10</f>
        <v>-0.0013024274861559576</v>
      </c>
      <c r="M142" s="16">
        <f>('Summary Data'!AJ37-('Summary Data'!AJ$40*'Summary Data'!AJ21+'Summary Data'!AJ$39*'Summary Data'!AJ38)/17*$A142)*10</f>
        <v>0.010925546374217533</v>
      </c>
      <c r="N142" s="16">
        <f>('Summary Data'!AK37-('Summary Data'!AK$40*'Summary Data'!AK21+'Summary Data'!AK$39*'Summary Data'!AK38)/17*$A142)*10</f>
        <v>-0.018218052160930386</v>
      </c>
      <c r="O142" s="16">
        <f>('Summary Data'!AL37-('Summary Data'!AL$40*'Summary Data'!AL21+'Summary Data'!AL$39*'Summary Data'!AL38)/17*$A142)*10</f>
        <v>-0.00874880610292745</v>
      </c>
      <c r="P142" s="16">
        <f>('Summary Data'!AM37-('Summary Data'!AM$40*'Summary Data'!AM21+'Summary Data'!AM$39*'Summary Data'!AM38)/17*$A142)*10</f>
        <v>0.01368764921519227</v>
      </c>
      <c r="Q142" s="16">
        <f>('Summary Data'!AN37-('Summary Data'!AN$40*'Summary Data'!AN21+'Summary Data'!AN$39*'Summary Data'!AN38)/17*$A142)*10</f>
        <v>0.017298728053601643</v>
      </c>
      <c r="R142" s="16">
        <f>('Summary Data'!AO37-('Summary Data'!AO$40*'Summary Data'!AO21+'Summary Data'!AO$39*'Summary Data'!AO38)/17*$A142)*10</f>
        <v>0.02291518867674633</v>
      </c>
      <c r="S142" s="16">
        <f>('Summary Data'!AP37-('Summary Data'!AP$40*'Summary Data'!AP21+'Summary Data'!AP$39*'Summary Data'!AP38)/17*$A142)*10</f>
        <v>0.0003857585470078487</v>
      </c>
      <c r="T142" s="16">
        <f>('Summary Data'!AQ37-('Summary Data'!AQ$40*'Summary Data'!AQ21+'Summary Data'!AQ$39*'Summary Data'!AQ38)/17*$A142)*10</f>
        <v>-0.015432282006345166</v>
      </c>
      <c r="U142" s="16">
        <f>('Summary Data'!AR37-('Summary Data'!AR$40*'Summary Data'!AR21+'Summary Data'!AR$39*'Summary Data'!AR38)/17*$A142)*10</f>
        <v>-0.025444329046666714</v>
      </c>
      <c r="V142" s="82">
        <f>'Summary Data'!AS37*10</f>
        <v>-0.06916880900121966</v>
      </c>
      <c r="W142" s="42" t="s">
        <v>90</v>
      </c>
    </row>
    <row r="143" spans="1:23" ht="12" thickBot="1">
      <c r="A143" s="84">
        <v>17</v>
      </c>
      <c r="B143" s="18">
        <f>'Summary Data'!Y38*10</f>
        <v>-0.024639713516604052</v>
      </c>
      <c r="C143" s="18">
        <f>'Summary Data'!Z38*10</f>
        <v>-0.002345330187837171</v>
      </c>
      <c r="D143" s="18">
        <f>'Summary Data'!AA38*10</f>
        <v>0.009705385767303136</v>
      </c>
      <c r="E143" s="18">
        <f>'Summary Data'!AB38*10</f>
        <v>-0.0017463006359439391</v>
      </c>
      <c r="F143" s="18">
        <f>'Summary Data'!AC38*10</f>
        <v>0.0054996494050271565</v>
      </c>
      <c r="G143" s="18">
        <f>'Summary Data'!AD38*10</f>
        <v>-0.006244942785995702</v>
      </c>
      <c r="H143" s="18">
        <f>'Summary Data'!AE38*10</f>
        <v>-0.007330325866926786</v>
      </c>
      <c r="I143" s="18">
        <f>'Summary Data'!AF38*10</f>
        <v>0.009361162592143053</v>
      </c>
      <c r="J143" s="18">
        <f>'Summary Data'!AG38*10</f>
        <v>0.0006563325111721453</v>
      </c>
      <c r="K143" s="18">
        <f>'Summary Data'!AH38*10</f>
        <v>-0.002922150620265924</v>
      </c>
      <c r="L143" s="18">
        <f>'Summary Data'!AI38*10</f>
        <v>-0.005133515310576306</v>
      </c>
      <c r="M143" s="18">
        <f>'Summary Data'!AJ38*10</f>
        <v>-0.002895417415899916</v>
      </c>
      <c r="N143" s="18">
        <f>'Summary Data'!AK38*10</f>
        <v>-0.007643973213414257</v>
      </c>
      <c r="O143" s="18">
        <f>'Summary Data'!AL38*10</f>
        <v>-0.00573254486246952</v>
      </c>
      <c r="P143" s="18">
        <f>'Summary Data'!AM38*10</f>
        <v>0.0007934384000854357</v>
      </c>
      <c r="Q143" s="18">
        <f>'Summary Data'!AN38*10</f>
        <v>0.0029797258765973476</v>
      </c>
      <c r="R143" s="18">
        <f>'Summary Data'!AO38*10</f>
        <v>0.0015279593124614514</v>
      </c>
      <c r="S143" s="18">
        <f>'Summary Data'!AP38*10</f>
        <v>0.011340618835062417</v>
      </c>
      <c r="T143" s="18">
        <f>'Summary Data'!AQ38*10</f>
        <v>0.01392589059094766</v>
      </c>
      <c r="U143" s="18">
        <f>'Summary Data'!AR38*10</f>
        <v>0.007997858114234648</v>
      </c>
      <c r="V143" s="35">
        <f>'Summary Data'!AS38*10</f>
        <v>-0.00014230965054495628</v>
      </c>
      <c r="W143" s="42" t="s">
        <v>90</v>
      </c>
    </row>
    <row r="144" ht="12" thickBot="1"/>
    <row r="145" spans="1:22" ht="11.25">
      <c r="A145" s="136" t="s">
        <v>130</v>
      </c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8"/>
    </row>
    <row r="146" spans="1:22" ht="11.25">
      <c r="A146" s="100"/>
      <c r="B146" s="81" t="s">
        <v>85</v>
      </c>
      <c r="C146" s="81" t="s">
        <v>86</v>
      </c>
      <c r="D146" s="81" t="s">
        <v>87</v>
      </c>
      <c r="E146" s="81" t="s">
        <v>88</v>
      </c>
      <c r="F146" s="81" t="s">
        <v>89</v>
      </c>
      <c r="G146" s="81" t="s">
        <v>94</v>
      </c>
      <c r="H146" s="81" t="s">
        <v>95</v>
      </c>
      <c r="I146" s="81" t="s">
        <v>96</v>
      </c>
      <c r="J146" s="81" t="s">
        <v>97</v>
      </c>
      <c r="K146" s="81" t="s">
        <v>98</v>
      </c>
      <c r="L146" s="81" t="s">
        <v>99</v>
      </c>
      <c r="M146" s="81" t="s">
        <v>100</v>
      </c>
      <c r="N146" s="81" t="s">
        <v>101</v>
      </c>
      <c r="O146" s="81" t="s">
        <v>102</v>
      </c>
      <c r="P146" s="81" t="s">
        <v>103</v>
      </c>
      <c r="Q146" s="81" t="s">
        <v>104</v>
      </c>
      <c r="R146" s="81" t="s">
        <v>105</v>
      </c>
      <c r="S146" s="81" t="s">
        <v>106</v>
      </c>
      <c r="T146" s="81" t="s">
        <v>107</v>
      </c>
      <c r="U146" s="81" t="s">
        <v>108</v>
      </c>
      <c r="V146" s="17" t="s">
        <v>109</v>
      </c>
    </row>
    <row r="147" spans="1:22" ht="11.25">
      <c r="A147" s="100"/>
      <c r="B147" s="44" t="s">
        <v>125</v>
      </c>
      <c r="C147" s="106">
        <f>'Summary Data'!C2/'Work sheet'!$V147-1</f>
        <v>-0.00048089562827124954</v>
      </c>
      <c r="D147" s="106">
        <f>'Summary Data'!D2/'Work sheet'!$V147-1</f>
        <v>0.0006693924030036769</v>
      </c>
      <c r="E147" s="106">
        <f>'Summary Data'!E2/'Work sheet'!$V147-1</f>
        <v>0.0006716332444431927</v>
      </c>
      <c r="F147" s="106">
        <f>'Summary Data'!F2/'Work sheet'!$V147-1</f>
        <v>0.0008131136264797334</v>
      </c>
      <c r="G147" s="106">
        <f>'Summary Data'!G2/'Work sheet'!$V147-1</f>
        <v>0.0006129644350099106</v>
      </c>
      <c r="H147" s="106">
        <f>'Summary Data'!H2/'Work sheet'!$V147-1</f>
        <v>0.0003997581421915086</v>
      </c>
      <c r="I147" s="106">
        <f>'Summary Data'!I2/'Work sheet'!$V147-1</f>
        <v>0.00035268897537976684</v>
      </c>
      <c r="J147" s="106">
        <f>'Summary Data'!J2/'Work sheet'!$V147-1</f>
        <v>0.000244289863020386</v>
      </c>
      <c r="K147" s="106">
        <f>'Summary Data'!K2/'Work sheet'!$V147-1</f>
        <v>0.00012467167210972185</v>
      </c>
      <c r="L147" s="106">
        <f>'Summary Data'!L2/'Work sheet'!$V147-1</f>
        <v>0.00019094376683637115</v>
      </c>
      <c r="M147" s="106">
        <f>'Summary Data'!M2/'Work sheet'!$V147-1</f>
        <v>6.999292025211545E-05</v>
      </c>
      <c r="N147" s="106">
        <f>'Summary Data'!N2/'Work sheet'!$V147-1</f>
        <v>-0.0004682359438600292</v>
      </c>
      <c r="O147" s="106">
        <f>'Summary Data'!O2/'Work sheet'!$V147-1</f>
        <v>-0.0010452052705766102</v>
      </c>
      <c r="P147" s="106">
        <f>'Summary Data'!P2/'Work sheet'!$V147-1</f>
        <v>-0.0010138202952938435</v>
      </c>
      <c r="Q147" s="106">
        <f>'Summary Data'!Q2/'Work sheet'!$V147-1</f>
        <v>-0.001228694193017299</v>
      </c>
      <c r="R147" s="106">
        <f>'Summary Data'!R2/'Work sheet'!$V147-1</f>
        <v>-0.0007388331674318405</v>
      </c>
      <c r="S147" s="106">
        <f>'Summary Data'!S2/'Work sheet'!$V147-1</f>
        <v>0.0005359364300210334</v>
      </c>
      <c r="T147" s="106">
        <f>'Summary Data'!T2/'Work sheet'!$V147-1</f>
        <v>0.00029029901970445415</v>
      </c>
      <c r="U147" s="44"/>
      <c r="V147" s="55">
        <f>AVERAGE('Summary Data'!C2:T2)</f>
        <v>64.61035478426493</v>
      </c>
    </row>
    <row r="148" spans="1:22" ht="12" thickBot="1">
      <c r="A148" s="107"/>
      <c r="B148" s="73"/>
      <c r="C148" s="108">
        <f>'Summary Data'!Z2/'Work sheet'!$V148-1</f>
        <v>-0.0002394075687055519</v>
      </c>
      <c r="D148" s="108">
        <f>'Summary Data'!AA2/'Work sheet'!$V148-1</f>
        <v>0.0007117937784257844</v>
      </c>
      <c r="E148" s="108">
        <f>'Summary Data'!AB2/'Work sheet'!$V148-1</f>
        <v>0.0006533780394888389</v>
      </c>
      <c r="F148" s="108">
        <f>'Summary Data'!AC2/'Work sheet'!$V148-1</f>
        <v>0.0005037575005728545</v>
      </c>
      <c r="G148" s="108">
        <f>'Summary Data'!AD2/'Work sheet'!$V148-1</f>
        <v>0.000545089048012759</v>
      </c>
      <c r="H148" s="108">
        <f>'Summary Data'!AE2/'Work sheet'!$V148-1</f>
        <v>0.0002674610928723453</v>
      </c>
      <c r="I148" s="108">
        <f>'Summary Data'!AF2/'Work sheet'!$V148-1</f>
        <v>0.0002776603110925535</v>
      </c>
      <c r="J148" s="108">
        <f>'Summary Data'!AG2/'Work sheet'!$V148-1</f>
        <v>0.00026553395901651733</v>
      </c>
      <c r="K148" s="108">
        <f>'Summary Data'!AH2/'Work sheet'!$V148-1</f>
        <v>8.786415825934313E-05</v>
      </c>
      <c r="L148" s="108">
        <f>'Summary Data'!AI2/'Work sheet'!$V148-1</f>
        <v>0.0001473566078915578</v>
      </c>
      <c r="M148" s="108">
        <f>'Summary Data'!AJ2/'Work sheet'!$V148-1</f>
        <v>7.898090805280589E-05</v>
      </c>
      <c r="N148" s="108">
        <f>'Summary Data'!AK2/'Work sheet'!$V148-1</f>
        <v>-0.0001273814079012503</v>
      </c>
      <c r="O148" s="108">
        <f>'Summary Data'!AL2/'Work sheet'!$V148-1</f>
        <v>-0.0010500892586976507</v>
      </c>
      <c r="P148" s="108">
        <f>'Summary Data'!AM2/'Work sheet'!$V148-1</f>
        <v>-0.0009364871510647577</v>
      </c>
      <c r="Q148" s="108">
        <f>'Summary Data'!AN2/'Work sheet'!$V148-1</f>
        <v>-0.0011794471614176016</v>
      </c>
      <c r="R148" s="108">
        <f>'Summary Data'!AO2/'Work sheet'!$V148-1</f>
        <v>-0.0006595492971518402</v>
      </c>
      <c r="S148" s="108">
        <f>'Summary Data'!AP2/'Work sheet'!$V148-1</f>
        <v>0.0006075785172270365</v>
      </c>
      <c r="T148" s="108">
        <f>'Summary Data'!AQ2/'Work sheet'!$V148-1</f>
        <v>4.590792402847654E-05</v>
      </c>
      <c r="U148" s="73"/>
      <c r="V148" s="61">
        <f>AVERAGE('Summary Data'!Z2:AQ2)</f>
        <v>64.61936671689969</v>
      </c>
    </row>
  </sheetData>
  <mergeCells count="29">
    <mergeCell ref="A145:V145"/>
    <mergeCell ref="A65:V65"/>
    <mergeCell ref="A85:V85"/>
    <mergeCell ref="A105:V105"/>
    <mergeCell ref="A125:V125"/>
    <mergeCell ref="I45:K45"/>
    <mergeCell ref="L45:N45"/>
    <mergeCell ref="F47:G47"/>
    <mergeCell ref="B45:D45"/>
    <mergeCell ref="F45:G45"/>
    <mergeCell ref="B23:K23"/>
    <mergeCell ref="B24:F24"/>
    <mergeCell ref="G24:K24"/>
    <mergeCell ref="B44:G44"/>
    <mergeCell ref="I44:O44"/>
    <mergeCell ref="J3:K3"/>
    <mergeCell ref="L3:M3"/>
    <mergeCell ref="N3:O3"/>
    <mergeCell ref="P3:Q3"/>
    <mergeCell ref="B3:C3"/>
    <mergeCell ref="D3:E3"/>
    <mergeCell ref="F3:G3"/>
    <mergeCell ref="H3:I3"/>
    <mergeCell ref="B1:I1"/>
    <mergeCell ref="J1:Q1"/>
    <mergeCell ref="B2:E2"/>
    <mergeCell ref="F2:I2"/>
    <mergeCell ref="J2:M2"/>
    <mergeCell ref="N2:Q2"/>
  </mergeCells>
  <printOptions/>
  <pageMargins left="0.75" right="0.75" top="1" bottom="1" header="0.5" footer="0.5"/>
  <pageSetup fitToHeight="1" fitToWidth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Todesco</dc:creator>
  <cp:keywords/>
  <dc:description/>
  <cp:lastModifiedBy>Ezio Todesco</cp:lastModifiedBy>
  <cp:lastPrinted>2001-03-13T13:58:24Z</cp:lastPrinted>
  <dcterms:created xsi:type="dcterms:W3CDTF">2000-11-02T16:53:37Z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