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cern.ch\dfs\Websites\_norep\lhc-div-mms\tests\MAG\docum\hilumi\Schedule\"/>
    </mc:Choice>
  </mc:AlternateContent>
  <bookViews>
    <workbookView xWindow="3780" yWindow="825" windowWidth="21600" windowHeight="16335" tabRatio="490" activeTab="1"/>
  </bookViews>
  <sheets>
    <sheet name="Coils_detail_CERN" sheetId="9" r:id="rId1"/>
    <sheet name="Coils_overview" sheetId="8" r:id="rId2"/>
  </sheets>
  <calcPr calcId="191029"/>
</workbook>
</file>

<file path=xl/calcChain.xml><?xml version="1.0" encoding="utf-8"?>
<calcChain xmlns="http://schemas.openxmlformats.org/spreadsheetml/2006/main">
  <c r="T36" i="8" l="1"/>
  <c r="S36" i="8"/>
  <c r="T35" i="8"/>
  <c r="S35" i="8"/>
  <c r="T34" i="8"/>
  <c r="S34" i="8"/>
  <c r="T33" i="8"/>
  <c r="S33" i="8"/>
  <c r="F33" i="8"/>
  <c r="E33" i="8"/>
  <c r="S32" i="8"/>
  <c r="F32" i="8"/>
  <c r="E32" i="8"/>
  <c r="S31" i="8"/>
  <c r="F31" i="8"/>
  <c r="E31" i="8"/>
  <c r="S30" i="8"/>
  <c r="F30" i="8"/>
  <c r="E30" i="8"/>
  <c r="S29" i="8"/>
  <c r="R29" i="8"/>
  <c r="M29" i="8"/>
  <c r="E29" i="8"/>
  <c r="S28" i="8"/>
  <c r="R28" i="8"/>
  <c r="M28" i="8"/>
  <c r="E28" i="8"/>
  <c r="S27" i="8"/>
  <c r="M27" i="8"/>
  <c r="E27" i="8"/>
  <c r="S26" i="8"/>
  <c r="M26" i="8"/>
  <c r="E26" i="8"/>
  <c r="S25" i="8"/>
  <c r="M25" i="8"/>
  <c r="E25" i="8"/>
  <c r="S24" i="8"/>
  <c r="M24" i="8"/>
  <c r="E24" i="8"/>
  <c r="S23" i="8"/>
  <c r="M23" i="8"/>
  <c r="F23" i="8"/>
  <c r="E23" i="8"/>
  <c r="S22" i="8"/>
  <c r="M22" i="8"/>
  <c r="E22" i="8"/>
  <c r="S21" i="8"/>
  <c r="N21" i="8"/>
  <c r="M21" i="8"/>
  <c r="L21" i="8"/>
  <c r="F21" i="8"/>
  <c r="E21" i="8"/>
  <c r="S20" i="8"/>
  <c r="N20" i="8"/>
  <c r="M20" i="8"/>
  <c r="L20" i="8"/>
  <c r="E20" i="8"/>
  <c r="S19" i="8"/>
  <c r="N19" i="8"/>
  <c r="M19" i="8"/>
  <c r="L19" i="8"/>
  <c r="E19" i="8"/>
  <c r="S18" i="8"/>
  <c r="N18" i="8"/>
  <c r="L18" i="8"/>
  <c r="E18" i="8"/>
  <c r="S17" i="8"/>
  <c r="N17" i="8"/>
  <c r="L17" i="8"/>
  <c r="E17" i="8"/>
  <c r="S16" i="8"/>
  <c r="N16" i="8"/>
  <c r="L16" i="8"/>
  <c r="E16" i="8"/>
  <c r="S15" i="8"/>
  <c r="N15" i="8"/>
  <c r="L15" i="8"/>
  <c r="E15" i="8"/>
  <c r="S14" i="8"/>
  <c r="N14" i="8"/>
  <c r="L14" i="8"/>
  <c r="E14" i="8"/>
  <c r="S13" i="8"/>
  <c r="N13" i="8"/>
  <c r="L13" i="8"/>
  <c r="E13" i="8"/>
  <c r="S12" i="8"/>
  <c r="N12" i="8"/>
  <c r="L12" i="8"/>
  <c r="E12" i="8"/>
  <c r="T11" i="8"/>
  <c r="S11" i="8"/>
  <c r="N11" i="8"/>
  <c r="M11" i="8"/>
  <c r="L11" i="8"/>
  <c r="E11" i="8"/>
  <c r="S10" i="8"/>
  <c r="N10" i="8"/>
  <c r="L10" i="8"/>
  <c r="E10" i="8"/>
  <c r="S9" i="8"/>
  <c r="N9" i="8"/>
  <c r="L9" i="8"/>
  <c r="E9" i="8"/>
  <c r="S8" i="8"/>
  <c r="N8" i="8"/>
  <c r="M8" i="8"/>
  <c r="L8" i="8"/>
  <c r="E8" i="8"/>
  <c r="S7" i="8"/>
  <c r="N7" i="8"/>
  <c r="L7" i="8"/>
  <c r="E7" i="8"/>
  <c r="S6" i="8"/>
  <c r="N6" i="8"/>
  <c r="L6" i="8"/>
  <c r="E6" i="8"/>
  <c r="S5" i="8"/>
  <c r="N5" i="8"/>
  <c r="L5" i="8"/>
  <c r="E5" i="8"/>
  <c r="S4" i="8"/>
  <c r="N4" i="8"/>
  <c r="M4" i="8"/>
  <c r="L4" i="8"/>
  <c r="K4" i="8"/>
  <c r="E4" i="8"/>
  <c r="K18" i="9"/>
  <c r="J18" i="9"/>
  <c r="I18" i="9"/>
  <c r="K17" i="9"/>
  <c r="J17" i="9"/>
  <c r="I17" i="9"/>
  <c r="M16" i="9"/>
  <c r="L16" i="9"/>
  <c r="K16" i="9"/>
  <c r="J16" i="9"/>
  <c r="I16" i="9"/>
  <c r="M15" i="9"/>
  <c r="L15" i="9"/>
  <c r="K15" i="9"/>
  <c r="J15" i="9"/>
  <c r="I15" i="9"/>
  <c r="N14" i="9"/>
  <c r="M14" i="9"/>
  <c r="L14" i="9"/>
  <c r="K14" i="9"/>
  <c r="J14" i="9"/>
  <c r="I14" i="9"/>
  <c r="N13" i="9"/>
  <c r="M13" i="9"/>
  <c r="L13" i="9"/>
  <c r="K13" i="9"/>
  <c r="J13" i="9"/>
  <c r="I13" i="9"/>
  <c r="N12" i="9"/>
  <c r="M12" i="9"/>
  <c r="L12" i="9"/>
  <c r="K12" i="9"/>
  <c r="J12" i="9"/>
  <c r="I12" i="9"/>
  <c r="N11" i="9"/>
  <c r="M11" i="9"/>
  <c r="L11" i="9"/>
  <c r="K11" i="9"/>
  <c r="J11" i="9"/>
  <c r="I11" i="9"/>
  <c r="N10" i="9"/>
  <c r="M10" i="9"/>
  <c r="L10" i="9"/>
  <c r="K10" i="9"/>
  <c r="J10" i="9"/>
  <c r="I10" i="9"/>
  <c r="N9" i="9"/>
  <c r="M9" i="9"/>
  <c r="L9" i="9"/>
  <c r="K9" i="9"/>
  <c r="J9" i="9"/>
  <c r="I9" i="9"/>
  <c r="N8" i="9"/>
  <c r="M8" i="9"/>
  <c r="L8" i="9"/>
  <c r="K8" i="9"/>
  <c r="J8" i="9"/>
  <c r="I8" i="9"/>
  <c r="N7" i="9"/>
  <c r="M7" i="9"/>
  <c r="L7" i="9"/>
  <c r="K7" i="9"/>
  <c r="J7" i="9"/>
  <c r="I7" i="9"/>
  <c r="N6" i="9"/>
  <c r="M6" i="9"/>
  <c r="L6" i="9"/>
  <c r="K6" i="9"/>
  <c r="J6" i="9"/>
  <c r="I6" i="9"/>
  <c r="G6" i="9"/>
  <c r="N5" i="9"/>
  <c r="M5" i="9"/>
  <c r="L5" i="9"/>
  <c r="K5" i="9"/>
  <c r="J5" i="9"/>
  <c r="I5" i="9"/>
  <c r="N4" i="9"/>
  <c r="M4" i="9"/>
  <c r="L4" i="9"/>
  <c r="K4" i="9"/>
  <c r="J4" i="9"/>
  <c r="I4" i="9"/>
  <c r="Q3" i="9"/>
  <c r="N3" i="9"/>
  <c r="M3" i="9"/>
  <c r="L3" i="9"/>
  <c r="K3" i="9"/>
  <c r="J3" i="9"/>
  <c r="I3" i="9"/>
</calcChain>
</file>

<file path=xl/comments1.xml><?xml version="1.0" encoding="utf-8"?>
<comments xmlns="http://schemas.openxmlformats.org/spreadsheetml/2006/main">
  <authors>
    <author>tc={DB5288CC-900A-40AC-B409-5E1D304BF151}</author>
    <author>Susana Izquierdo Bermudez</author>
    <author>tc={8CB5C115-F062-4DF8-A2CA-98B221E91159}</author>
    <author>tc={72D04FC0-24B8-4D62-B666-1410C4A9C5AA}</author>
    <author>tc={41FE893C-0BB1-4F46-A4F4-38126F071B35}</author>
    <author>tc={3F442B18-BF67-4923-B157-24F867639412}</author>
    <author>tc={A2600168-09DB-435D-B3EC-073DFE6B8B53}</author>
    <author>tc={A6F626EE-3DEF-4692-9229-A3D30B8C9B75}</author>
    <author>tc={7F74FDFA-6066-4E25-BA66-00FA63BFDFDD}</author>
    <author>tc={226A33DF-1CC9-495E-A74C-6F768FB35CC1}</author>
    <author>tc={88BA9D98-7873-4B2A-AF77-0B70C2C57CF6}</author>
    <author>tc={2C3A5C92-CB8A-4B33-BB5A-1E05AFA7CC37}</author>
    <author>tc={BC27B3E8-C2E8-4C4B-B02B-0453ECB0AED5}</author>
    <author>tc={F062CB2D-D65D-4377-BD2F-8985BF56CF2C}</author>
    <author>tc={117C22E7-2EE1-44E4-91DC-3A1BFA1AA53E}</author>
    <author>tc={15230472-0CB7-4D20-A426-57BB6F893914}</author>
    <author>tc={F7C619E3-B845-4AC7-9C6A-1D71C0E74913}</author>
    <author>tc={A1420E08-EAB6-4BA2-BE9D-F8AC86B474EB}</author>
    <author>tc={72FF14AB-D4D8-4D8D-A4E5-068B00806496}</author>
  </authors>
  <commentList>
    <comment ref="G4" authorId="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coil with IL QH, the first one 4.2 m, it was not planned to go in a production magnet so it is cut.</t>
        </r>
      </text>
    </comment>
    <comment ref="O8" authorId="1" shapeId="0">
      <text>
        <r>
          <rPr>
            <b/>
            <sz val="9"/>
            <color indexed="81"/>
            <rFont val="Tahoma"/>
            <family val="2"/>
          </rPr>
          <t>Susana Izquierdo Bermudez:</t>
        </r>
        <r>
          <rPr>
            <sz val="9"/>
            <color indexed="81"/>
            <rFont val="Tahoma"/>
            <family val="2"/>
          </rPr>
          <t xml:space="preserve">
 Cable damaged during winding</t>
        </r>
      </text>
    </comment>
    <comment ref="U8" authorId="2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leads damaged during reaction</t>
        </r>
      </text>
    </comment>
    <comment ref="O11" authorId="1" shapeId="0">
      <text>
        <r>
          <rPr>
            <b/>
            <sz val="9"/>
            <color indexed="81"/>
            <rFont val="Tahoma"/>
            <family val="2"/>
          </rPr>
          <t>Susana Izquierdo Bermudez:</t>
        </r>
        <r>
          <rPr>
            <sz val="9"/>
            <color indexed="81"/>
            <rFont val="Tahoma"/>
            <family val="2"/>
          </rPr>
          <t xml:space="preserve">
Cable damated during curing</t>
        </r>
      </text>
    </comment>
    <comment ref="U11" authorId="3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error on spool lenght during winding</t>
        </r>
      </text>
    </comment>
    <comment ref="O13" authorId="4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Cable damaged after reaction, splice (DR AM-156);</t>
        </r>
      </text>
    </comment>
    <comment ref="U14" authorId="5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weak electrical insulation coil to pole/endparts</t>
        </r>
      </text>
    </comment>
    <comment ref="O16" authorId="6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Areas of epoxy delamination on midplane when removing the impreg tooling (DR AM-171); coil re-impregnated</t>
        </r>
      </text>
    </comment>
    <comment ref="U16" authorId="7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weak electrical insulation coil to endparts</t>
        </r>
      </text>
    </comment>
    <comment ref="G17" authorId="8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Originally on-hold, fast impregnation</t>
        </r>
      </text>
    </comment>
    <comment ref="U17" authorId="9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weak electrical insulation coil to endparts</t>
        </r>
      </text>
    </comment>
    <comment ref="U18" authorId="1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leads damaged during heat treatment</t>
        </r>
      </text>
    </comment>
    <comment ref="U19" authorId="1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leads damaged during curing</t>
        </r>
      </text>
    </comment>
    <comment ref="G20" authorId="12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Originally planned for MQXFA06, but then replaced by 123 (better fitting in terms of geometry)</t>
        </r>
      </text>
    </comment>
    <comment ref="G21" authorId="1" shapeId="0">
      <text>
        <r>
          <rPr>
            <b/>
            <sz val="9"/>
            <color indexed="81"/>
            <rFont val="Tahoma"/>
            <family val="2"/>
          </rPr>
          <t>Susana Izquierdo Bermudez:</t>
        </r>
        <r>
          <rPr>
            <sz val="9"/>
            <color indexed="81"/>
            <rFont val="Tahoma"/>
            <family val="2"/>
          </rPr>
          <t xml:space="preserve">
Cable rope during winding L2, 15th Turn</t>
        </r>
      </text>
    </comment>
    <comment ref="G23" authorId="1" shapeId="0">
      <text>
        <r>
          <rPr>
            <b/>
            <sz val="9"/>
            <color indexed="81"/>
            <rFont val="Tahoma"/>
            <family val="2"/>
          </rPr>
          <t>Susana Izquierdo Bermudez:</t>
        </r>
        <r>
          <rPr>
            <sz val="9"/>
            <color indexed="81"/>
            <rFont val="Tahoma"/>
            <family val="2"/>
          </rPr>
          <t xml:space="preserve">
Unexpected high tension on cable during winding. On hold after curing
In Aukguat the tried again to use Selva but due to an issue during winding cable collapsed</t>
        </r>
      </text>
    </comment>
    <comment ref="G24" authorId="13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lead slightly bent after reaction, coil completed, on hold</t>
        </r>
      </text>
    </comment>
    <comment ref="U25" authorId="14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Coil to QH short, repaired</t>
        </r>
      </text>
    </comment>
    <comment ref="U27" authorId="15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damaged during handling in the outer radius mid-plane turn</t>
        </r>
      </text>
    </comment>
    <comment ref="G28" authorId="16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Conductor exposed during post-impregnation clean-up DR12166</t>
        </r>
      </text>
    </comment>
    <comment ref="G30" authorId="17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EMDS 2470711, QH to coil short after impregnation</t>
        </r>
      </text>
    </comment>
    <comment ref="U31" authorId="18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cable ropped ruing winding</t>
        </r>
      </text>
    </comment>
    <comment ref="R32" authorId="1" shapeId="0">
      <text>
        <r>
          <rPr>
            <b/>
            <sz val="9"/>
            <color indexed="81"/>
            <rFont val="Tahoma"/>
            <family val="2"/>
          </rPr>
          <t>Susana Izquierdo Bermudez:</t>
        </r>
        <r>
          <rPr>
            <sz val="9"/>
            <color indexed="81"/>
            <rFont val="Tahoma"/>
            <family val="2"/>
          </rPr>
          <t xml:space="preserve">
Cable damated during curing</t>
        </r>
      </text>
    </comment>
  </commentList>
</comments>
</file>

<file path=xl/sharedStrings.xml><?xml version="1.0" encoding="utf-8"?>
<sst xmlns="http://schemas.openxmlformats.org/spreadsheetml/2006/main" count="239" uniqueCount="129">
  <si>
    <t>Coil</t>
  </si>
  <si>
    <t>Start fab.</t>
  </si>
  <si>
    <t>End. Fab</t>
  </si>
  <si>
    <t>Not tested</t>
  </si>
  <si>
    <t>Practice coil</t>
  </si>
  <si>
    <t>Lab.</t>
  </si>
  <si>
    <t>CERN</t>
  </si>
  <si>
    <t xml:space="preserve">   Coil 001</t>
  </si>
  <si>
    <t xml:space="preserve">   Coil 102 </t>
  </si>
  <si>
    <t xml:space="preserve">   Coil 103 </t>
  </si>
  <si>
    <t xml:space="preserve">   Coil 104 </t>
  </si>
  <si>
    <t xml:space="preserve">   Coil 201 </t>
  </si>
  <si>
    <t xml:space="preserve">   Coil 202 </t>
  </si>
  <si>
    <t xml:space="preserve">   Coil 105 </t>
  </si>
  <si>
    <t xml:space="preserve">   Coil 106 </t>
  </si>
  <si>
    <t xml:space="preserve">   Coil 107 </t>
  </si>
  <si>
    <t xml:space="preserve">   Coil 203 </t>
  </si>
  <si>
    <t xml:space="preserve">   Coil 204 </t>
  </si>
  <si>
    <t xml:space="preserve">   Coil 205 </t>
  </si>
  <si>
    <t xml:space="preserve">   Coil 108 </t>
  </si>
  <si>
    <t>LARP</t>
  </si>
  <si>
    <t xml:space="preserve">   Coil 002</t>
  </si>
  <si>
    <t xml:space="preserve">   Coil 101 </t>
  </si>
  <si>
    <t>NC</t>
  </si>
  <si>
    <t xml:space="preserve">  Coil 109</t>
  </si>
  <si>
    <t xml:space="preserve">   Coil QXFA106</t>
  </si>
  <si>
    <t xml:space="preserve">   Coil QXFA107</t>
  </si>
  <si>
    <t xml:space="preserve">   Coil QXFA101</t>
  </si>
  <si>
    <t xml:space="preserve">   Coil QXFA102</t>
  </si>
  <si>
    <t xml:space="preserve">   Coil QXFA104</t>
  </si>
  <si>
    <t xml:space="preserve">   Coil QXFA103</t>
  </si>
  <si>
    <t xml:space="preserve">   Coil QXFA105</t>
  </si>
  <si>
    <t xml:space="preserve">   Coil QXFA108</t>
  </si>
  <si>
    <t xml:space="preserve">   Coil QXFA109</t>
  </si>
  <si>
    <t xml:space="preserve">   Coil QXFA110</t>
  </si>
  <si>
    <t>MQXFAP2</t>
  </si>
  <si>
    <t xml:space="preserve">   Coil QXFA111</t>
  </si>
  <si>
    <t xml:space="preserve">   Coil QXFA112</t>
  </si>
  <si>
    <t>AUP</t>
  </si>
  <si>
    <t>MQXFBP1</t>
  </si>
  <si>
    <t xml:space="preserve">   Coil QXFA202</t>
  </si>
  <si>
    <t xml:space="preserve">   Coil QXFA203</t>
  </si>
  <si>
    <t xml:space="preserve">   Coil QXFA113</t>
  </si>
  <si>
    <t xml:space="preserve">   Coil QXFA114</t>
  </si>
  <si>
    <t xml:space="preserve">   Coil QXFA115</t>
  </si>
  <si>
    <t xml:space="preserve">   Coil QXFA116</t>
  </si>
  <si>
    <t xml:space="preserve">   Coil QXFA117</t>
  </si>
  <si>
    <t xml:space="preserve">   Coil QXFA118</t>
  </si>
  <si>
    <t xml:space="preserve">   Coil QXFA204</t>
  </si>
  <si>
    <t xml:space="preserve">   Coil QXFA205</t>
  </si>
  <si>
    <t xml:space="preserve">   Coil QXFA206</t>
  </si>
  <si>
    <t xml:space="preserve">   Coil QXFA207</t>
  </si>
  <si>
    <t xml:space="preserve">   Coil QXFA208</t>
  </si>
  <si>
    <t>Rejected</t>
  </si>
  <si>
    <t>Coil 003</t>
  </si>
  <si>
    <t>Coil 110</t>
  </si>
  <si>
    <t>Coil 111</t>
  </si>
  <si>
    <t>Coil 112</t>
  </si>
  <si>
    <t>Coil 113</t>
  </si>
  <si>
    <t>Coil 114</t>
  </si>
  <si>
    <t>Coil #201</t>
  </si>
  <si>
    <t xml:space="preserve">   Coil QXFA209</t>
  </si>
  <si>
    <t>Coil 115</t>
  </si>
  <si>
    <t>Coil 116</t>
  </si>
  <si>
    <t>Coil 117</t>
  </si>
  <si>
    <t>Coil 118</t>
  </si>
  <si>
    <t xml:space="preserve">   Coil QXFA119</t>
  </si>
  <si>
    <t xml:space="preserve">   Coil QXFA120</t>
  </si>
  <si>
    <t xml:space="preserve">   Coil QXFA210</t>
  </si>
  <si>
    <t xml:space="preserve">   Coil QXFA121</t>
  </si>
  <si>
    <t>On Hold</t>
  </si>
  <si>
    <t xml:space="preserve">   Coil QXFA211</t>
  </si>
  <si>
    <t>Duration</t>
  </si>
  <si>
    <t xml:space="preserve"> Coil QXFA212</t>
  </si>
  <si>
    <t>Diff to FNAL end</t>
  </si>
  <si>
    <t>FNAL</t>
  </si>
  <si>
    <t>BNL</t>
  </si>
  <si>
    <t>Coil Status</t>
  </si>
  <si>
    <t>Date last Update</t>
  </si>
  <si>
    <t>MQXFA04</t>
  </si>
  <si>
    <t>MQXFA03</t>
  </si>
  <si>
    <t>Start Winding&amp;Curing</t>
  </si>
  <si>
    <t>Start Reaction</t>
  </si>
  <si>
    <t>End Reaction</t>
  </si>
  <si>
    <t>Start Impregnation</t>
  </si>
  <si>
    <t>End Impregnation</t>
  </si>
  <si>
    <t xml:space="preserve">End coil </t>
  </si>
  <si>
    <t>End Winding&amp;Curing</t>
  </si>
  <si>
    <t>Reaction</t>
  </si>
  <si>
    <t>Impregnation</t>
  </si>
  <si>
    <t>Winding&amp;Curing</t>
  </si>
  <si>
    <t>Prep. Reaction</t>
  </si>
  <si>
    <t>Prep. Impregnation</t>
  </si>
  <si>
    <t>Finishing</t>
  </si>
  <si>
    <t>Coil ID</t>
  </si>
  <si>
    <t>axis</t>
  </si>
  <si>
    <t xml:space="preserve">May 1st: </t>
  </si>
  <si>
    <t xml:space="preserve">   Coil QXFA122</t>
  </si>
  <si>
    <t xml:space="preserve">   Coil QXFA123</t>
  </si>
  <si>
    <t xml:space="preserve">   Coil QXFA213</t>
  </si>
  <si>
    <t xml:space="preserve">   Coil QXFA214</t>
  </si>
  <si>
    <t>Number</t>
  </si>
  <si>
    <t xml:space="preserve">   Coil QXFA124</t>
  </si>
  <si>
    <t>Coil 119</t>
  </si>
  <si>
    <t xml:space="preserve">   Coil QXFA125</t>
  </si>
  <si>
    <t xml:space="preserve">   Coil QXFA215</t>
  </si>
  <si>
    <t>On hold</t>
  </si>
  <si>
    <t>Accepted</t>
  </si>
  <si>
    <t xml:space="preserve">   Coil QXFA216</t>
  </si>
  <si>
    <t>MQXFBP2</t>
  </si>
  <si>
    <t>Coil 120</t>
  </si>
  <si>
    <t>MQXFA05</t>
  </si>
  <si>
    <t xml:space="preserve">   Coil QXFA217</t>
  </si>
  <si>
    <t xml:space="preserve">   Coil QXFA126</t>
  </si>
  <si>
    <t xml:space="preserve">   Coil QXFA127</t>
  </si>
  <si>
    <t xml:space="preserve">   Coil QXFA128</t>
  </si>
  <si>
    <t xml:space="preserve">   Coil QXFA129</t>
  </si>
  <si>
    <t xml:space="preserve">   Coil QXFA130</t>
  </si>
  <si>
    <t xml:space="preserve">   Coil QXFA131</t>
  </si>
  <si>
    <t xml:space="preserve">   Coil QXFA218</t>
  </si>
  <si>
    <t>Coil 121</t>
  </si>
  <si>
    <t>Coil 122</t>
  </si>
  <si>
    <t>MQXFB01</t>
  </si>
  <si>
    <t>MQXFA06</t>
  </si>
  <si>
    <t>MQXFA07</t>
  </si>
  <si>
    <t>Coil 123</t>
  </si>
  <si>
    <t>Coil 124</t>
  </si>
  <si>
    <t>Coil 125</t>
  </si>
  <si>
    <t>AUP dates from 01/02/2021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</si>
</sst>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;@"/>
    <numFmt numFmtId="165" formatCode="mmm\_x000a_yyyy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3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3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3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3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3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24" fillId="4" borderId="0" applyNumberFormat="0" applyBorder="0" applyAlignment="0" applyProtection="0"/>
    <xf numFmtId="0" fontId="5" fillId="8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35" applyBorder="1"/>
    <xf numFmtId="0" fontId="8" fillId="0" borderId="0" xfId="44" applyFont="1" applyBorder="1" applyAlignment="1">
      <alignment horizontal="center"/>
    </xf>
    <xf numFmtId="0" fontId="8" fillId="0" borderId="0" xfId="44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0" fillId="0" borderId="1" xfId="0" quotePrefix="1" applyNumberFormat="1" applyBorder="1" applyAlignment="1">
      <alignment horizontal="right"/>
    </xf>
    <xf numFmtId="0" fontId="7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5" fontId="0" fillId="0" borderId="11" xfId="0" applyNumberFormat="1" applyBorder="1"/>
    <xf numFmtId="165" fontId="0" fillId="0" borderId="1" xfId="0" applyNumberFormat="1" applyBorder="1"/>
    <xf numFmtId="0" fontId="8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/>
    <xf numFmtId="2" fontId="0" fillId="0" borderId="1" xfId="0" applyNumberFormat="1" applyBorder="1"/>
    <xf numFmtId="165" fontId="30" fillId="0" borderId="1" xfId="0" applyNumberFormat="1" applyFont="1" applyBorder="1"/>
    <xf numFmtId="0" fontId="7" fillId="33" borderId="0" xfId="0" applyFont="1" applyFill="1" applyAlignment="1">
      <alignment horizontal="center"/>
    </xf>
    <xf numFmtId="14" fontId="7" fillId="33" borderId="0" xfId="0" applyNumberFormat="1" applyFont="1" applyFill="1" applyAlignment="1">
      <alignment horizontal="center"/>
    </xf>
    <xf numFmtId="2" fontId="29" fillId="0" borderId="1" xfId="0" applyNumberFormat="1" applyFont="1" applyBorder="1"/>
    <xf numFmtId="0" fontId="31" fillId="34" borderId="13" xfId="0" applyFont="1" applyFill="1" applyBorder="1" applyAlignment="1">
      <alignment vertical="center" wrapText="1"/>
    </xf>
    <xf numFmtId="0" fontId="27" fillId="34" borderId="1" xfId="0" applyFont="1" applyFill="1" applyBorder="1" applyAlignment="1">
      <alignment vertical="center" wrapText="1"/>
    </xf>
    <xf numFmtId="0" fontId="32" fillId="34" borderId="1" xfId="0" applyFont="1" applyFill="1" applyBorder="1" applyAlignment="1">
      <alignment vertical="center" wrapText="1"/>
    </xf>
    <xf numFmtId="165" fontId="8" fillId="0" borderId="1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4" fontId="8" fillId="0" borderId="16" xfId="0" applyNumberFormat="1" applyFont="1" applyFill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14" fontId="0" fillId="0" borderId="16" xfId="0" quotePrefix="1" applyNumberFormat="1" applyBorder="1" applyAlignment="1">
      <alignment horizontal="right"/>
    </xf>
    <xf numFmtId="14" fontId="8" fillId="0" borderId="18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165" fontId="33" fillId="0" borderId="1" xfId="0" applyNumberFormat="1" applyFont="1" applyBorder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31" fillId="34" borderId="1" xfId="0" applyFont="1" applyFill="1" applyBorder="1" applyAlignment="1">
      <alignment vertical="center" wrapText="1"/>
    </xf>
    <xf numFmtId="0" fontId="34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50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 2" xfId="47"/>
    <cellStyle name="Comma 3" xfId="49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/>
    <cellStyle name="Normal" xfId="0" builtinId="0"/>
    <cellStyle name="Normal 2" xfId="1"/>
    <cellStyle name="Normal 3" xfId="35"/>
    <cellStyle name="Normal 4" xfId="44"/>
    <cellStyle name="Normal 5" xfId="45"/>
    <cellStyle name="Normal 6" xfId="46"/>
    <cellStyle name="Normal 7" xfId="48"/>
    <cellStyle name="Note 2" xfId="37"/>
    <cellStyle name="Output" xfId="10" builtinId="21" customBuiltin="1"/>
    <cellStyle name="Title" xfId="2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Medium4"/>
  <colors>
    <mruColors>
      <color rgb="FFFF0000"/>
      <color rgb="FF00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85333949049073E-2"/>
          <c:y val="2.1373128824026949E-2"/>
          <c:w val="0.83550536103004913"/>
          <c:h val="0.83864116027022073"/>
        </c:manualLayout>
      </c:layout>
      <c:barChart>
        <c:barDir val="bar"/>
        <c:grouping val="stacked"/>
        <c:varyColors val="0"/>
        <c:ser>
          <c:idx val="0"/>
          <c:order val="1"/>
          <c:spPr>
            <a:noFill/>
            <a:ln>
              <a:noFill/>
            </a:ln>
            <a:effectLst/>
          </c:spPr>
          <c:invertIfNegative val="0"/>
          <c:cat>
            <c:numRef>
              <c:f>Coils_detail_CERN!$A$3:$A$24</c:f>
              <c:numCache>
                <c:formatCode>General</c:formatCode>
                <c:ptCount val="22"/>
                <c:pt idx="0">
                  <c:v>110</c:v>
                </c:pt>
                <c:pt idx="1">
                  <c:v>111</c:v>
                </c:pt>
                <c:pt idx="2">
                  <c:v>112</c:v>
                </c:pt>
                <c:pt idx="3">
                  <c:v>113</c:v>
                </c:pt>
                <c:pt idx="4">
                  <c:v>114</c:v>
                </c:pt>
                <c:pt idx="5">
                  <c:v>115</c:v>
                </c:pt>
                <c:pt idx="6">
                  <c:v>116</c:v>
                </c:pt>
                <c:pt idx="7">
                  <c:v>117</c:v>
                </c:pt>
                <c:pt idx="8">
                  <c:v>118</c:v>
                </c:pt>
                <c:pt idx="9">
                  <c:v>119</c:v>
                </c:pt>
                <c:pt idx="10">
                  <c:v>120</c:v>
                </c:pt>
                <c:pt idx="11">
                  <c:v>121</c:v>
                </c:pt>
                <c:pt idx="12">
                  <c:v>122</c:v>
                </c:pt>
                <c:pt idx="13">
                  <c:v>123</c:v>
                </c:pt>
                <c:pt idx="14">
                  <c:v>124</c:v>
                </c:pt>
                <c:pt idx="15">
                  <c:v>125</c:v>
                </c:pt>
              </c:numCache>
            </c:numRef>
          </c:cat>
          <c:val>
            <c:numRef>
              <c:f>Coils_detail_CERN!$B$3:$B$24</c:f>
              <c:numCache>
                <c:formatCode>mmm\
yyyy</c:formatCode>
                <c:ptCount val="22"/>
                <c:pt idx="0">
                  <c:v>43598</c:v>
                </c:pt>
                <c:pt idx="1">
                  <c:v>43731</c:v>
                </c:pt>
                <c:pt idx="2">
                  <c:v>43752</c:v>
                </c:pt>
                <c:pt idx="3">
                  <c:v>43782</c:v>
                </c:pt>
                <c:pt idx="4">
                  <c:v>43803</c:v>
                </c:pt>
                <c:pt idx="5">
                  <c:v>43859</c:v>
                </c:pt>
                <c:pt idx="6">
                  <c:v>43889</c:v>
                </c:pt>
                <c:pt idx="7">
                  <c:v>43976</c:v>
                </c:pt>
                <c:pt idx="8">
                  <c:v>44006</c:v>
                </c:pt>
                <c:pt idx="9">
                  <c:v>44033</c:v>
                </c:pt>
                <c:pt idx="10">
                  <c:v>44074</c:v>
                </c:pt>
                <c:pt idx="11">
                  <c:v>44130</c:v>
                </c:pt>
                <c:pt idx="12">
                  <c:v>44145</c:v>
                </c:pt>
                <c:pt idx="13">
                  <c:v>44167</c:v>
                </c:pt>
                <c:pt idx="14">
                  <c:v>44202</c:v>
                </c:pt>
                <c:pt idx="15">
                  <c:v>44222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B28-AEB0-FD266D618549}"/>
            </c:ext>
          </c:extLst>
        </c:ser>
        <c:ser>
          <c:idx val="1"/>
          <c:order val="2"/>
          <c:tx>
            <c:strRef>
              <c:f>Coils_detail_CERN!$I$2</c:f>
              <c:strCache>
                <c:ptCount val="1"/>
                <c:pt idx="0">
                  <c:v>Winding&amp;Curing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56E-4B28-AEB0-FD266D618549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6E-4B28-AEB0-FD266D618549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6E-4B28-AEB0-FD266D618549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6E-4B28-AEB0-FD266D618549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6E-4B28-AEB0-FD266D61854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56E-4B28-AEB0-FD266D618549}"/>
              </c:ext>
            </c:extLst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56E-4B28-AEB0-FD266D61854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56E-4B28-AEB0-FD266D61854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56E-4B28-AEB0-FD266D618549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56E-4B28-AEB0-FD266D61854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56E-4B28-AEB0-FD266D618549}"/>
              </c:ext>
            </c:extLst>
          </c:dPt>
          <c:cat>
            <c:numRef>
              <c:f>Coils_detail_CERN!$A$3:$A$24</c:f>
              <c:numCache>
                <c:formatCode>General</c:formatCode>
                <c:ptCount val="22"/>
                <c:pt idx="0">
                  <c:v>110</c:v>
                </c:pt>
                <c:pt idx="1">
                  <c:v>111</c:v>
                </c:pt>
                <c:pt idx="2">
                  <c:v>112</c:v>
                </c:pt>
                <c:pt idx="3">
                  <c:v>113</c:v>
                </c:pt>
                <c:pt idx="4">
                  <c:v>114</c:v>
                </c:pt>
                <c:pt idx="5">
                  <c:v>115</c:v>
                </c:pt>
                <c:pt idx="6">
                  <c:v>116</c:v>
                </c:pt>
                <c:pt idx="7">
                  <c:v>117</c:v>
                </c:pt>
                <c:pt idx="8">
                  <c:v>118</c:v>
                </c:pt>
                <c:pt idx="9">
                  <c:v>119</c:v>
                </c:pt>
                <c:pt idx="10">
                  <c:v>120</c:v>
                </c:pt>
                <c:pt idx="11">
                  <c:v>121</c:v>
                </c:pt>
                <c:pt idx="12">
                  <c:v>122</c:v>
                </c:pt>
                <c:pt idx="13">
                  <c:v>123</c:v>
                </c:pt>
                <c:pt idx="14">
                  <c:v>124</c:v>
                </c:pt>
                <c:pt idx="15">
                  <c:v>125</c:v>
                </c:pt>
              </c:numCache>
            </c:numRef>
          </c:cat>
          <c:val>
            <c:numRef>
              <c:f>Coils_detail_CERN!$I$3:$I$25</c:f>
              <c:numCache>
                <c:formatCode>General</c:formatCode>
                <c:ptCount val="23"/>
                <c:pt idx="0">
                  <c:v>25</c:v>
                </c:pt>
                <c:pt idx="1">
                  <c:v>11</c:v>
                </c:pt>
                <c:pt idx="2">
                  <c:v>11</c:v>
                </c:pt>
                <c:pt idx="3">
                  <c:v>16</c:v>
                </c:pt>
                <c:pt idx="4">
                  <c:v>15</c:v>
                </c:pt>
                <c:pt idx="5">
                  <c:v>23</c:v>
                </c:pt>
                <c:pt idx="6">
                  <c:v>14</c:v>
                </c:pt>
                <c:pt idx="7">
                  <c:v>30</c:v>
                </c:pt>
                <c:pt idx="8">
                  <c:v>19</c:v>
                </c:pt>
                <c:pt idx="9">
                  <c:v>10</c:v>
                </c:pt>
                <c:pt idx="10">
                  <c:v>32</c:v>
                </c:pt>
                <c:pt idx="11">
                  <c:v>11</c:v>
                </c:pt>
                <c:pt idx="12">
                  <c:v>16</c:v>
                </c:pt>
                <c:pt idx="13">
                  <c:v>14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56E-4B28-AEB0-FD266D618549}"/>
            </c:ext>
          </c:extLst>
        </c:ser>
        <c:ser>
          <c:idx val="3"/>
          <c:order val="3"/>
          <c:tx>
            <c:strRef>
              <c:f>Coils_detail_CERN!$J$2</c:f>
              <c:strCache>
                <c:ptCount val="1"/>
                <c:pt idx="0">
                  <c:v>Prep. Reaction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Coils_detail_CERN!$A$3:$A$24</c:f>
              <c:numCache>
                <c:formatCode>General</c:formatCode>
                <c:ptCount val="22"/>
                <c:pt idx="0">
                  <c:v>110</c:v>
                </c:pt>
                <c:pt idx="1">
                  <c:v>111</c:v>
                </c:pt>
                <c:pt idx="2">
                  <c:v>112</c:v>
                </c:pt>
                <c:pt idx="3">
                  <c:v>113</c:v>
                </c:pt>
                <c:pt idx="4">
                  <c:v>114</c:v>
                </c:pt>
                <c:pt idx="5">
                  <c:v>115</c:v>
                </c:pt>
                <c:pt idx="6">
                  <c:v>116</c:v>
                </c:pt>
                <c:pt idx="7">
                  <c:v>117</c:v>
                </c:pt>
                <c:pt idx="8">
                  <c:v>118</c:v>
                </c:pt>
                <c:pt idx="9">
                  <c:v>119</c:v>
                </c:pt>
                <c:pt idx="10">
                  <c:v>120</c:v>
                </c:pt>
                <c:pt idx="11">
                  <c:v>121</c:v>
                </c:pt>
                <c:pt idx="12">
                  <c:v>122</c:v>
                </c:pt>
                <c:pt idx="13">
                  <c:v>123</c:v>
                </c:pt>
                <c:pt idx="14">
                  <c:v>124</c:v>
                </c:pt>
                <c:pt idx="15">
                  <c:v>125</c:v>
                </c:pt>
              </c:numCache>
            </c:numRef>
          </c:cat>
          <c:val>
            <c:numRef>
              <c:f>Coils_detail_CERN!$J$3:$J$24</c:f>
              <c:numCache>
                <c:formatCode>General</c:formatCode>
                <c:ptCount val="22"/>
                <c:pt idx="0">
                  <c:v>133</c:v>
                </c:pt>
                <c:pt idx="1">
                  <c:v>42</c:v>
                </c:pt>
                <c:pt idx="2">
                  <c:v>38</c:v>
                </c:pt>
                <c:pt idx="3">
                  <c:v>38</c:v>
                </c:pt>
                <c:pt idx="4">
                  <c:v>34</c:v>
                </c:pt>
                <c:pt idx="5">
                  <c:v>21</c:v>
                </c:pt>
                <c:pt idx="6">
                  <c:v>84</c:v>
                </c:pt>
                <c:pt idx="7">
                  <c:v>9</c:v>
                </c:pt>
                <c:pt idx="8">
                  <c:v>4</c:v>
                </c:pt>
                <c:pt idx="9">
                  <c:v>21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27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256E-4B28-AEB0-FD266D618549}"/>
            </c:ext>
          </c:extLst>
        </c:ser>
        <c:ser>
          <c:idx val="4"/>
          <c:order val="4"/>
          <c:tx>
            <c:strRef>
              <c:f>Coils_detail_CERN!$K$2</c:f>
              <c:strCache>
                <c:ptCount val="1"/>
                <c:pt idx="0">
                  <c:v>Reaction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Coils_detail_CERN!$A$3:$A$24</c:f>
              <c:numCache>
                <c:formatCode>General</c:formatCode>
                <c:ptCount val="22"/>
                <c:pt idx="0">
                  <c:v>110</c:v>
                </c:pt>
                <c:pt idx="1">
                  <c:v>111</c:v>
                </c:pt>
                <c:pt idx="2">
                  <c:v>112</c:v>
                </c:pt>
                <c:pt idx="3">
                  <c:v>113</c:v>
                </c:pt>
                <c:pt idx="4">
                  <c:v>114</c:v>
                </c:pt>
                <c:pt idx="5">
                  <c:v>115</c:v>
                </c:pt>
                <c:pt idx="6">
                  <c:v>116</c:v>
                </c:pt>
                <c:pt idx="7">
                  <c:v>117</c:v>
                </c:pt>
                <c:pt idx="8">
                  <c:v>118</c:v>
                </c:pt>
                <c:pt idx="9">
                  <c:v>119</c:v>
                </c:pt>
                <c:pt idx="10">
                  <c:v>120</c:v>
                </c:pt>
                <c:pt idx="11">
                  <c:v>121</c:v>
                </c:pt>
                <c:pt idx="12">
                  <c:v>122</c:v>
                </c:pt>
                <c:pt idx="13">
                  <c:v>123</c:v>
                </c:pt>
                <c:pt idx="14">
                  <c:v>124</c:v>
                </c:pt>
                <c:pt idx="15">
                  <c:v>125</c:v>
                </c:pt>
              </c:numCache>
            </c:numRef>
          </c:cat>
          <c:val>
            <c:numRef>
              <c:f>Coils_detail_CERN!$K$3:$K$24</c:f>
              <c:numCache>
                <c:formatCode>General</c:formatCode>
                <c:ptCount val="22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14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256E-4B28-AEB0-FD266D618549}"/>
            </c:ext>
          </c:extLst>
        </c:ser>
        <c:ser>
          <c:idx val="5"/>
          <c:order val="5"/>
          <c:tx>
            <c:strRef>
              <c:f>Coils_detail_CERN!$L$2</c:f>
              <c:strCache>
                <c:ptCount val="1"/>
                <c:pt idx="0">
                  <c:v>Prep. Impregnation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Coils_detail_CERN!$A$3:$A$24</c:f>
              <c:numCache>
                <c:formatCode>General</c:formatCode>
                <c:ptCount val="22"/>
                <c:pt idx="0">
                  <c:v>110</c:v>
                </c:pt>
                <c:pt idx="1">
                  <c:v>111</c:v>
                </c:pt>
                <c:pt idx="2">
                  <c:v>112</c:v>
                </c:pt>
                <c:pt idx="3">
                  <c:v>113</c:v>
                </c:pt>
                <c:pt idx="4">
                  <c:v>114</c:v>
                </c:pt>
                <c:pt idx="5">
                  <c:v>115</c:v>
                </c:pt>
                <c:pt idx="6">
                  <c:v>116</c:v>
                </c:pt>
                <c:pt idx="7">
                  <c:v>117</c:v>
                </c:pt>
                <c:pt idx="8">
                  <c:v>118</c:v>
                </c:pt>
                <c:pt idx="9">
                  <c:v>119</c:v>
                </c:pt>
                <c:pt idx="10">
                  <c:v>120</c:v>
                </c:pt>
                <c:pt idx="11">
                  <c:v>121</c:v>
                </c:pt>
                <c:pt idx="12">
                  <c:v>122</c:v>
                </c:pt>
                <c:pt idx="13">
                  <c:v>123</c:v>
                </c:pt>
                <c:pt idx="14">
                  <c:v>124</c:v>
                </c:pt>
                <c:pt idx="15">
                  <c:v>125</c:v>
                </c:pt>
              </c:numCache>
            </c:numRef>
          </c:cat>
          <c:val>
            <c:numRef>
              <c:f>Coils_detail_CERN!$L$3:$L$24</c:f>
              <c:numCache>
                <c:formatCode>General</c:formatCode>
                <c:ptCount val="22"/>
                <c:pt idx="0">
                  <c:v>32</c:v>
                </c:pt>
                <c:pt idx="1">
                  <c:v>38</c:v>
                </c:pt>
                <c:pt idx="2">
                  <c:v>34</c:v>
                </c:pt>
                <c:pt idx="3">
                  <c:v>39</c:v>
                </c:pt>
                <c:pt idx="4">
                  <c:v>38</c:v>
                </c:pt>
                <c:pt idx="5">
                  <c:v>93</c:v>
                </c:pt>
                <c:pt idx="6">
                  <c:v>37</c:v>
                </c:pt>
                <c:pt idx="7">
                  <c:v>26</c:v>
                </c:pt>
                <c:pt idx="8">
                  <c:v>28</c:v>
                </c:pt>
                <c:pt idx="9">
                  <c:v>31</c:v>
                </c:pt>
                <c:pt idx="10">
                  <c:v>34</c:v>
                </c:pt>
                <c:pt idx="11">
                  <c:v>40</c:v>
                </c:pt>
                <c:pt idx="12">
                  <c:v>48</c:v>
                </c:pt>
                <c:pt idx="13">
                  <c:v>26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256E-4B28-AEB0-FD266D618549}"/>
            </c:ext>
          </c:extLst>
        </c:ser>
        <c:ser>
          <c:idx val="6"/>
          <c:order val="6"/>
          <c:tx>
            <c:strRef>
              <c:f>Coils_detail_CERN!$M$2</c:f>
              <c:strCache>
                <c:ptCount val="1"/>
                <c:pt idx="0">
                  <c:v>Impregnation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Coils_detail_CERN!$A$3:$A$24</c:f>
              <c:numCache>
                <c:formatCode>General</c:formatCode>
                <c:ptCount val="22"/>
                <c:pt idx="0">
                  <c:v>110</c:v>
                </c:pt>
                <c:pt idx="1">
                  <c:v>111</c:v>
                </c:pt>
                <c:pt idx="2">
                  <c:v>112</c:v>
                </c:pt>
                <c:pt idx="3">
                  <c:v>113</c:v>
                </c:pt>
                <c:pt idx="4">
                  <c:v>114</c:v>
                </c:pt>
                <c:pt idx="5">
                  <c:v>115</c:v>
                </c:pt>
                <c:pt idx="6">
                  <c:v>116</c:v>
                </c:pt>
                <c:pt idx="7">
                  <c:v>117</c:v>
                </c:pt>
                <c:pt idx="8">
                  <c:v>118</c:v>
                </c:pt>
                <c:pt idx="9">
                  <c:v>119</c:v>
                </c:pt>
                <c:pt idx="10">
                  <c:v>120</c:v>
                </c:pt>
                <c:pt idx="11">
                  <c:v>121</c:v>
                </c:pt>
                <c:pt idx="12">
                  <c:v>122</c:v>
                </c:pt>
                <c:pt idx="13">
                  <c:v>123</c:v>
                </c:pt>
                <c:pt idx="14">
                  <c:v>124</c:v>
                </c:pt>
                <c:pt idx="15">
                  <c:v>125</c:v>
                </c:pt>
              </c:numCache>
            </c:numRef>
          </c:cat>
          <c:val>
            <c:numRef>
              <c:f>Coils_detail_CERN!$M$3:$M$24</c:f>
              <c:numCache>
                <c:formatCode>General</c:formatCode>
                <c:ptCount val="2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256E-4B28-AEB0-FD266D618549}"/>
            </c:ext>
          </c:extLst>
        </c:ser>
        <c:ser>
          <c:idx val="7"/>
          <c:order val="7"/>
          <c:tx>
            <c:strRef>
              <c:f>Coils_detail_CERN!$N$2</c:f>
              <c:strCache>
                <c:ptCount val="1"/>
                <c:pt idx="0">
                  <c:v>Finishing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cat>
            <c:numRef>
              <c:f>Coils_detail_CERN!$A$3:$A$24</c:f>
              <c:numCache>
                <c:formatCode>General</c:formatCode>
                <c:ptCount val="22"/>
                <c:pt idx="0">
                  <c:v>110</c:v>
                </c:pt>
                <c:pt idx="1">
                  <c:v>111</c:v>
                </c:pt>
                <c:pt idx="2">
                  <c:v>112</c:v>
                </c:pt>
                <c:pt idx="3">
                  <c:v>113</c:v>
                </c:pt>
                <c:pt idx="4">
                  <c:v>114</c:v>
                </c:pt>
                <c:pt idx="5">
                  <c:v>115</c:v>
                </c:pt>
                <c:pt idx="6">
                  <c:v>116</c:v>
                </c:pt>
                <c:pt idx="7">
                  <c:v>117</c:v>
                </c:pt>
                <c:pt idx="8">
                  <c:v>118</c:v>
                </c:pt>
                <c:pt idx="9">
                  <c:v>119</c:v>
                </c:pt>
                <c:pt idx="10">
                  <c:v>120</c:v>
                </c:pt>
                <c:pt idx="11">
                  <c:v>121</c:v>
                </c:pt>
                <c:pt idx="12">
                  <c:v>122</c:v>
                </c:pt>
                <c:pt idx="13">
                  <c:v>123</c:v>
                </c:pt>
                <c:pt idx="14">
                  <c:v>124</c:v>
                </c:pt>
                <c:pt idx="15">
                  <c:v>125</c:v>
                </c:pt>
              </c:numCache>
            </c:numRef>
          </c:cat>
          <c:val>
            <c:numRef>
              <c:f>Coils_detail_CERN!$N$3:$N$24</c:f>
              <c:numCache>
                <c:formatCode>General</c:formatCode>
                <c:ptCount val="22"/>
                <c:pt idx="0">
                  <c:v>35</c:v>
                </c:pt>
                <c:pt idx="1">
                  <c:v>13</c:v>
                </c:pt>
                <c:pt idx="2">
                  <c:v>20</c:v>
                </c:pt>
                <c:pt idx="3">
                  <c:v>13</c:v>
                </c:pt>
                <c:pt idx="4">
                  <c:v>58</c:v>
                </c:pt>
                <c:pt idx="5">
                  <c:v>13</c:v>
                </c:pt>
                <c:pt idx="6">
                  <c:v>19</c:v>
                </c:pt>
                <c:pt idx="7">
                  <c:v>14</c:v>
                </c:pt>
                <c:pt idx="8">
                  <c:v>26</c:v>
                </c:pt>
                <c:pt idx="9">
                  <c:v>11</c:v>
                </c:pt>
                <c:pt idx="10">
                  <c:v>13</c:v>
                </c:pt>
                <c:pt idx="11">
                  <c:v>11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256E-4B28-AEB0-FD266D61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2796943"/>
        <c:axId val="1637992655"/>
      </c:barChart>
      <c:scatterChart>
        <c:scatterStyle val="lineMarker"/>
        <c:varyColors val="0"/>
        <c:ser>
          <c:idx val="2"/>
          <c:order val="0"/>
          <c:tx>
            <c:v>Today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(Coils_detail_CERN!$B$1,Coils_detail_CERN!$B$1)</c:f>
              <c:numCache>
                <c:formatCode>m/d/yyyy</c:formatCode>
                <c:ptCount val="2"/>
                <c:pt idx="0">
                  <c:v>44242</c:v>
                </c:pt>
                <c:pt idx="1">
                  <c:v>44242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8-256E-4B28-AEB0-FD266D61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864591"/>
        <c:axId val="1588619887"/>
      </c:scatterChart>
      <c:dateAx>
        <c:axId val="162279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Coil ID</a:t>
                </a:r>
              </a:p>
            </c:rich>
          </c:tx>
          <c:layout>
            <c:manualLayout>
              <c:xMode val="edge"/>
              <c:yMode val="edge"/>
              <c:x val="6.1058889094070447E-3"/>
              <c:y val="0.420845617165240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7992655"/>
        <c:crosses val="autoZero"/>
        <c:auto val="0"/>
        <c:lblOffset val="100"/>
        <c:baseTimeUnit val="days"/>
      </c:dateAx>
      <c:valAx>
        <c:axId val="1637992655"/>
        <c:scaling>
          <c:orientation val="minMax"/>
          <c:max val="44100"/>
          <c:min val="4360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&#10;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22796943"/>
        <c:crosses val="autoZero"/>
        <c:crossBetween val="between"/>
        <c:majorUnit val="30"/>
      </c:valAx>
      <c:valAx>
        <c:axId val="1588619887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781864591"/>
        <c:crosses val="max"/>
        <c:crossBetween val="midCat"/>
      </c:valAx>
      <c:valAx>
        <c:axId val="17818645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886198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613907906183558"/>
          <c:y val="6.7172594645103667E-2"/>
          <c:w val="0.23077465175882816"/>
          <c:h val="0.430430115567549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2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85333949049073E-2"/>
          <c:y val="2.1373128824026949E-2"/>
          <c:w val="0.83550536103004913"/>
          <c:h val="0.83864116027022073"/>
        </c:manualLayout>
      </c:layout>
      <c:barChart>
        <c:barDir val="bar"/>
        <c:grouping val="stacked"/>
        <c:varyColors val="0"/>
        <c:ser>
          <c:idx val="0"/>
          <c:order val="1"/>
          <c:spPr>
            <a:noFill/>
            <a:ln>
              <a:noFill/>
            </a:ln>
            <a:effectLst/>
          </c:spPr>
          <c:invertIfNegative val="0"/>
          <c:cat>
            <c:numRef>
              <c:f>Coils_detail_CERN!$A$4:$A$25</c:f>
              <c:numCache>
                <c:formatCode>General</c:formatCode>
                <c:ptCount val="22"/>
                <c:pt idx="0">
                  <c:v>111</c:v>
                </c:pt>
                <c:pt idx="1">
                  <c:v>112</c:v>
                </c:pt>
                <c:pt idx="2">
                  <c:v>113</c:v>
                </c:pt>
                <c:pt idx="3">
                  <c:v>114</c:v>
                </c:pt>
                <c:pt idx="4">
                  <c:v>115</c:v>
                </c:pt>
                <c:pt idx="5">
                  <c:v>116</c:v>
                </c:pt>
                <c:pt idx="6">
                  <c:v>117</c:v>
                </c:pt>
                <c:pt idx="7">
                  <c:v>118</c:v>
                </c:pt>
                <c:pt idx="8">
                  <c:v>119</c:v>
                </c:pt>
                <c:pt idx="9">
                  <c:v>120</c:v>
                </c:pt>
                <c:pt idx="10">
                  <c:v>121</c:v>
                </c:pt>
                <c:pt idx="11">
                  <c:v>122</c:v>
                </c:pt>
                <c:pt idx="12">
                  <c:v>123</c:v>
                </c:pt>
                <c:pt idx="13">
                  <c:v>124</c:v>
                </c:pt>
                <c:pt idx="14">
                  <c:v>125</c:v>
                </c:pt>
              </c:numCache>
            </c:numRef>
          </c:cat>
          <c:val>
            <c:numRef>
              <c:f>Coils_detail_CERN!$B$4:$B$25</c:f>
              <c:numCache>
                <c:formatCode>mmm\
yyyy</c:formatCode>
                <c:ptCount val="22"/>
                <c:pt idx="0">
                  <c:v>43731</c:v>
                </c:pt>
                <c:pt idx="1">
                  <c:v>43752</c:v>
                </c:pt>
                <c:pt idx="2">
                  <c:v>43782</c:v>
                </c:pt>
                <c:pt idx="3">
                  <c:v>43803</c:v>
                </c:pt>
                <c:pt idx="4">
                  <c:v>43859</c:v>
                </c:pt>
                <c:pt idx="5">
                  <c:v>43889</c:v>
                </c:pt>
                <c:pt idx="6">
                  <c:v>43976</c:v>
                </c:pt>
                <c:pt idx="7">
                  <c:v>44006</c:v>
                </c:pt>
                <c:pt idx="8">
                  <c:v>44033</c:v>
                </c:pt>
                <c:pt idx="9">
                  <c:v>44074</c:v>
                </c:pt>
                <c:pt idx="10">
                  <c:v>44130</c:v>
                </c:pt>
                <c:pt idx="11">
                  <c:v>44145</c:v>
                </c:pt>
                <c:pt idx="12">
                  <c:v>44167</c:v>
                </c:pt>
                <c:pt idx="13">
                  <c:v>44202</c:v>
                </c:pt>
                <c:pt idx="14">
                  <c:v>44222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F-4DA3-9E3D-30CCD83DFA95}"/>
            </c:ext>
          </c:extLst>
        </c:ser>
        <c:ser>
          <c:idx val="1"/>
          <c:order val="2"/>
          <c:tx>
            <c:strRef>
              <c:f>Coils_detail_CERN!$I$2</c:f>
              <c:strCache>
                <c:ptCount val="1"/>
                <c:pt idx="0">
                  <c:v>Winding&amp;Curing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DDF-4DA3-9E3D-30CCD83DFA95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F-4DA3-9E3D-30CCD83DFA9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DDF-4DA3-9E3D-30CCD83DFA95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DDF-4DA3-9E3D-30CCD83DFA95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DF-4DA3-9E3D-30CCD83DFA95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DF-4DA3-9E3D-30CCD83DFA9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DDF-4DA3-9E3D-30CCD83DFA9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DDF-4DA3-9E3D-30CCD83DFA9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DDF-4DA3-9E3D-30CCD83DFA95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1DDF-4DA3-9E3D-30CCD83DFA9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DDF-4DA3-9E3D-30CCD83DFA95}"/>
              </c:ext>
            </c:extLst>
          </c:dPt>
          <c:cat>
            <c:numRef>
              <c:f>Coils_detail_CERN!$A$4:$A$25</c:f>
              <c:numCache>
                <c:formatCode>General</c:formatCode>
                <c:ptCount val="22"/>
                <c:pt idx="0">
                  <c:v>111</c:v>
                </c:pt>
                <c:pt idx="1">
                  <c:v>112</c:v>
                </c:pt>
                <c:pt idx="2">
                  <c:v>113</c:v>
                </c:pt>
                <c:pt idx="3">
                  <c:v>114</c:v>
                </c:pt>
                <c:pt idx="4">
                  <c:v>115</c:v>
                </c:pt>
                <c:pt idx="5">
                  <c:v>116</c:v>
                </c:pt>
                <c:pt idx="6">
                  <c:v>117</c:v>
                </c:pt>
                <c:pt idx="7">
                  <c:v>118</c:v>
                </c:pt>
                <c:pt idx="8">
                  <c:v>119</c:v>
                </c:pt>
                <c:pt idx="9">
                  <c:v>120</c:v>
                </c:pt>
                <c:pt idx="10">
                  <c:v>121</c:v>
                </c:pt>
                <c:pt idx="11">
                  <c:v>122</c:v>
                </c:pt>
                <c:pt idx="12">
                  <c:v>123</c:v>
                </c:pt>
                <c:pt idx="13">
                  <c:v>124</c:v>
                </c:pt>
                <c:pt idx="14">
                  <c:v>125</c:v>
                </c:pt>
              </c:numCache>
            </c:numRef>
          </c:cat>
          <c:val>
            <c:numRef>
              <c:f>Coils_detail_CERN!$I$4:$I$26</c:f>
              <c:numCache>
                <c:formatCode>General</c:formatCode>
                <c:ptCount val="23"/>
                <c:pt idx="0">
                  <c:v>11</c:v>
                </c:pt>
                <c:pt idx="1">
                  <c:v>11</c:v>
                </c:pt>
                <c:pt idx="2">
                  <c:v>16</c:v>
                </c:pt>
                <c:pt idx="3">
                  <c:v>15</c:v>
                </c:pt>
                <c:pt idx="4">
                  <c:v>23</c:v>
                </c:pt>
                <c:pt idx="5">
                  <c:v>14</c:v>
                </c:pt>
                <c:pt idx="6">
                  <c:v>30</c:v>
                </c:pt>
                <c:pt idx="7">
                  <c:v>19</c:v>
                </c:pt>
                <c:pt idx="8">
                  <c:v>10</c:v>
                </c:pt>
                <c:pt idx="9">
                  <c:v>32</c:v>
                </c:pt>
                <c:pt idx="10">
                  <c:v>11</c:v>
                </c:pt>
                <c:pt idx="11">
                  <c:v>16</c:v>
                </c:pt>
                <c:pt idx="12">
                  <c:v>14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DDF-4DA3-9E3D-30CCD83DFA95}"/>
            </c:ext>
          </c:extLst>
        </c:ser>
        <c:ser>
          <c:idx val="3"/>
          <c:order val="3"/>
          <c:tx>
            <c:strRef>
              <c:f>Coils_detail_CERN!$J$2</c:f>
              <c:strCache>
                <c:ptCount val="1"/>
                <c:pt idx="0">
                  <c:v>Prep. Reaction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Coils_detail_CERN!$A$4:$A$25</c:f>
              <c:numCache>
                <c:formatCode>General</c:formatCode>
                <c:ptCount val="22"/>
                <c:pt idx="0">
                  <c:v>111</c:v>
                </c:pt>
                <c:pt idx="1">
                  <c:v>112</c:v>
                </c:pt>
                <c:pt idx="2">
                  <c:v>113</c:v>
                </c:pt>
                <c:pt idx="3">
                  <c:v>114</c:v>
                </c:pt>
                <c:pt idx="4">
                  <c:v>115</c:v>
                </c:pt>
                <c:pt idx="5">
                  <c:v>116</c:v>
                </c:pt>
                <c:pt idx="6">
                  <c:v>117</c:v>
                </c:pt>
                <c:pt idx="7">
                  <c:v>118</c:v>
                </c:pt>
                <c:pt idx="8">
                  <c:v>119</c:v>
                </c:pt>
                <c:pt idx="9">
                  <c:v>120</c:v>
                </c:pt>
                <c:pt idx="10">
                  <c:v>121</c:v>
                </c:pt>
                <c:pt idx="11">
                  <c:v>122</c:v>
                </c:pt>
                <c:pt idx="12">
                  <c:v>123</c:v>
                </c:pt>
                <c:pt idx="13">
                  <c:v>124</c:v>
                </c:pt>
                <c:pt idx="14">
                  <c:v>125</c:v>
                </c:pt>
              </c:numCache>
            </c:numRef>
          </c:cat>
          <c:val>
            <c:numRef>
              <c:f>Coils_detail_CERN!$J$4:$J$25</c:f>
              <c:numCache>
                <c:formatCode>General</c:formatCode>
                <c:ptCount val="22"/>
                <c:pt idx="0">
                  <c:v>42</c:v>
                </c:pt>
                <c:pt idx="1">
                  <c:v>38</c:v>
                </c:pt>
                <c:pt idx="2">
                  <c:v>38</c:v>
                </c:pt>
                <c:pt idx="3">
                  <c:v>34</c:v>
                </c:pt>
                <c:pt idx="4">
                  <c:v>21</c:v>
                </c:pt>
                <c:pt idx="5">
                  <c:v>84</c:v>
                </c:pt>
                <c:pt idx="6">
                  <c:v>9</c:v>
                </c:pt>
                <c:pt idx="7">
                  <c:v>4</c:v>
                </c:pt>
                <c:pt idx="8">
                  <c:v>21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27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DDF-4DA3-9E3D-30CCD83DFA95}"/>
            </c:ext>
          </c:extLst>
        </c:ser>
        <c:ser>
          <c:idx val="4"/>
          <c:order val="4"/>
          <c:tx>
            <c:strRef>
              <c:f>Coils_detail_CERN!$K$2</c:f>
              <c:strCache>
                <c:ptCount val="1"/>
                <c:pt idx="0">
                  <c:v>Reaction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Coils_detail_CERN!$A$4:$A$25</c:f>
              <c:numCache>
                <c:formatCode>General</c:formatCode>
                <c:ptCount val="22"/>
                <c:pt idx="0">
                  <c:v>111</c:v>
                </c:pt>
                <c:pt idx="1">
                  <c:v>112</c:v>
                </c:pt>
                <c:pt idx="2">
                  <c:v>113</c:v>
                </c:pt>
                <c:pt idx="3">
                  <c:v>114</c:v>
                </c:pt>
                <c:pt idx="4">
                  <c:v>115</c:v>
                </c:pt>
                <c:pt idx="5">
                  <c:v>116</c:v>
                </c:pt>
                <c:pt idx="6">
                  <c:v>117</c:v>
                </c:pt>
                <c:pt idx="7">
                  <c:v>118</c:v>
                </c:pt>
                <c:pt idx="8">
                  <c:v>119</c:v>
                </c:pt>
                <c:pt idx="9">
                  <c:v>120</c:v>
                </c:pt>
                <c:pt idx="10">
                  <c:v>121</c:v>
                </c:pt>
                <c:pt idx="11">
                  <c:v>122</c:v>
                </c:pt>
                <c:pt idx="12">
                  <c:v>123</c:v>
                </c:pt>
                <c:pt idx="13">
                  <c:v>124</c:v>
                </c:pt>
                <c:pt idx="14">
                  <c:v>125</c:v>
                </c:pt>
              </c:numCache>
            </c:numRef>
          </c:cat>
          <c:val>
            <c:numRef>
              <c:f>Coils_detail_CERN!$K$4:$K$25</c:f>
              <c:numCache>
                <c:formatCode>General</c:formatCode>
                <c:ptCount val="22"/>
                <c:pt idx="0">
                  <c:v>14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DDF-4DA3-9E3D-30CCD83DFA95}"/>
            </c:ext>
          </c:extLst>
        </c:ser>
        <c:ser>
          <c:idx val="5"/>
          <c:order val="5"/>
          <c:tx>
            <c:strRef>
              <c:f>Coils_detail_CERN!$L$2</c:f>
              <c:strCache>
                <c:ptCount val="1"/>
                <c:pt idx="0">
                  <c:v>Prep. Impregnation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Coils_detail_CERN!$A$4:$A$25</c:f>
              <c:numCache>
                <c:formatCode>General</c:formatCode>
                <c:ptCount val="22"/>
                <c:pt idx="0">
                  <c:v>111</c:v>
                </c:pt>
                <c:pt idx="1">
                  <c:v>112</c:v>
                </c:pt>
                <c:pt idx="2">
                  <c:v>113</c:v>
                </c:pt>
                <c:pt idx="3">
                  <c:v>114</c:v>
                </c:pt>
                <c:pt idx="4">
                  <c:v>115</c:v>
                </c:pt>
                <c:pt idx="5">
                  <c:v>116</c:v>
                </c:pt>
                <c:pt idx="6">
                  <c:v>117</c:v>
                </c:pt>
                <c:pt idx="7">
                  <c:v>118</c:v>
                </c:pt>
                <c:pt idx="8">
                  <c:v>119</c:v>
                </c:pt>
                <c:pt idx="9">
                  <c:v>120</c:v>
                </c:pt>
                <c:pt idx="10">
                  <c:v>121</c:v>
                </c:pt>
                <c:pt idx="11">
                  <c:v>122</c:v>
                </c:pt>
                <c:pt idx="12">
                  <c:v>123</c:v>
                </c:pt>
                <c:pt idx="13">
                  <c:v>124</c:v>
                </c:pt>
                <c:pt idx="14">
                  <c:v>125</c:v>
                </c:pt>
              </c:numCache>
            </c:numRef>
          </c:cat>
          <c:val>
            <c:numRef>
              <c:f>Coils_detail_CERN!$L$4:$L$25</c:f>
              <c:numCache>
                <c:formatCode>General</c:formatCode>
                <c:ptCount val="22"/>
                <c:pt idx="0">
                  <c:v>38</c:v>
                </c:pt>
                <c:pt idx="1">
                  <c:v>34</c:v>
                </c:pt>
                <c:pt idx="2">
                  <c:v>39</c:v>
                </c:pt>
                <c:pt idx="3">
                  <c:v>38</c:v>
                </c:pt>
                <c:pt idx="4">
                  <c:v>93</c:v>
                </c:pt>
                <c:pt idx="5">
                  <c:v>37</c:v>
                </c:pt>
                <c:pt idx="6">
                  <c:v>26</c:v>
                </c:pt>
                <c:pt idx="7">
                  <c:v>28</c:v>
                </c:pt>
                <c:pt idx="8">
                  <c:v>31</c:v>
                </c:pt>
                <c:pt idx="9">
                  <c:v>34</c:v>
                </c:pt>
                <c:pt idx="10">
                  <c:v>40</c:v>
                </c:pt>
                <c:pt idx="11">
                  <c:v>48</c:v>
                </c:pt>
                <c:pt idx="12">
                  <c:v>26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DDF-4DA3-9E3D-30CCD83DFA95}"/>
            </c:ext>
          </c:extLst>
        </c:ser>
        <c:ser>
          <c:idx val="6"/>
          <c:order val="6"/>
          <c:tx>
            <c:strRef>
              <c:f>Coils_detail_CERN!$M$2</c:f>
              <c:strCache>
                <c:ptCount val="1"/>
                <c:pt idx="0">
                  <c:v>Impregnation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Coils_detail_CERN!$A$4:$A$25</c:f>
              <c:numCache>
                <c:formatCode>General</c:formatCode>
                <c:ptCount val="22"/>
                <c:pt idx="0">
                  <c:v>111</c:v>
                </c:pt>
                <c:pt idx="1">
                  <c:v>112</c:v>
                </c:pt>
                <c:pt idx="2">
                  <c:v>113</c:v>
                </c:pt>
                <c:pt idx="3">
                  <c:v>114</c:v>
                </c:pt>
                <c:pt idx="4">
                  <c:v>115</c:v>
                </c:pt>
                <c:pt idx="5">
                  <c:v>116</c:v>
                </c:pt>
                <c:pt idx="6">
                  <c:v>117</c:v>
                </c:pt>
                <c:pt idx="7">
                  <c:v>118</c:v>
                </c:pt>
                <c:pt idx="8">
                  <c:v>119</c:v>
                </c:pt>
                <c:pt idx="9">
                  <c:v>120</c:v>
                </c:pt>
                <c:pt idx="10">
                  <c:v>121</c:v>
                </c:pt>
                <c:pt idx="11">
                  <c:v>122</c:v>
                </c:pt>
                <c:pt idx="12">
                  <c:v>123</c:v>
                </c:pt>
                <c:pt idx="13">
                  <c:v>124</c:v>
                </c:pt>
                <c:pt idx="14">
                  <c:v>125</c:v>
                </c:pt>
              </c:numCache>
            </c:numRef>
          </c:cat>
          <c:val>
            <c:numRef>
              <c:f>Coils_detail_CERN!$M$3:$M$24</c:f>
              <c:numCache>
                <c:formatCode>General</c:formatCode>
                <c:ptCount val="2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DDF-4DA3-9E3D-30CCD83DFA95}"/>
            </c:ext>
          </c:extLst>
        </c:ser>
        <c:ser>
          <c:idx val="7"/>
          <c:order val="7"/>
          <c:tx>
            <c:strRef>
              <c:f>Coils_detail_CERN!$N$2</c:f>
              <c:strCache>
                <c:ptCount val="1"/>
                <c:pt idx="0">
                  <c:v>Finishing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cat>
            <c:numRef>
              <c:f>Coils_detail_CERN!$A$4:$A$25</c:f>
              <c:numCache>
                <c:formatCode>General</c:formatCode>
                <c:ptCount val="22"/>
                <c:pt idx="0">
                  <c:v>111</c:v>
                </c:pt>
                <c:pt idx="1">
                  <c:v>112</c:v>
                </c:pt>
                <c:pt idx="2">
                  <c:v>113</c:v>
                </c:pt>
                <c:pt idx="3">
                  <c:v>114</c:v>
                </c:pt>
                <c:pt idx="4">
                  <c:v>115</c:v>
                </c:pt>
                <c:pt idx="5">
                  <c:v>116</c:v>
                </c:pt>
                <c:pt idx="6">
                  <c:v>117</c:v>
                </c:pt>
                <c:pt idx="7">
                  <c:v>118</c:v>
                </c:pt>
                <c:pt idx="8">
                  <c:v>119</c:v>
                </c:pt>
                <c:pt idx="9">
                  <c:v>120</c:v>
                </c:pt>
                <c:pt idx="10">
                  <c:v>121</c:v>
                </c:pt>
                <c:pt idx="11">
                  <c:v>122</c:v>
                </c:pt>
                <c:pt idx="12">
                  <c:v>123</c:v>
                </c:pt>
                <c:pt idx="13">
                  <c:v>124</c:v>
                </c:pt>
                <c:pt idx="14">
                  <c:v>125</c:v>
                </c:pt>
              </c:numCache>
            </c:numRef>
          </c:cat>
          <c:val>
            <c:numRef>
              <c:f>Coils_detail_CERN!$N$4:$N$25</c:f>
              <c:numCache>
                <c:formatCode>General</c:formatCode>
                <c:ptCount val="22"/>
                <c:pt idx="0">
                  <c:v>13</c:v>
                </c:pt>
                <c:pt idx="1">
                  <c:v>20</c:v>
                </c:pt>
                <c:pt idx="2">
                  <c:v>13</c:v>
                </c:pt>
                <c:pt idx="3">
                  <c:v>58</c:v>
                </c:pt>
                <c:pt idx="4">
                  <c:v>13</c:v>
                </c:pt>
                <c:pt idx="5">
                  <c:v>19</c:v>
                </c:pt>
                <c:pt idx="6">
                  <c:v>14</c:v>
                </c:pt>
                <c:pt idx="7">
                  <c:v>26</c:v>
                </c:pt>
                <c:pt idx="8">
                  <c:v>11</c:v>
                </c:pt>
                <c:pt idx="9">
                  <c:v>13</c:v>
                </c:pt>
                <c:pt idx="10">
                  <c:v>11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DDF-4DA3-9E3D-30CCD83DF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2796943"/>
        <c:axId val="1637992655"/>
      </c:barChart>
      <c:scatterChart>
        <c:scatterStyle val="lineMarker"/>
        <c:varyColors val="0"/>
        <c:ser>
          <c:idx val="2"/>
          <c:order val="0"/>
          <c:tx>
            <c:v>Today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(Coils_detail_CERN!$B$1,Coils_detail_CERN!$B$1)</c:f>
              <c:numCache>
                <c:formatCode>m/d/yyyy</c:formatCode>
                <c:ptCount val="2"/>
                <c:pt idx="0">
                  <c:v>44242</c:v>
                </c:pt>
                <c:pt idx="1">
                  <c:v>44242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1DDF-4DA3-9E3D-30CCD83DF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864591"/>
        <c:axId val="1588619887"/>
      </c:scatterChart>
      <c:dateAx>
        <c:axId val="162279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Coil ID</a:t>
                </a:r>
              </a:p>
            </c:rich>
          </c:tx>
          <c:layout>
            <c:manualLayout>
              <c:xMode val="edge"/>
              <c:yMode val="edge"/>
              <c:x val="6.1058889094070447E-3"/>
              <c:y val="0.420845617165240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7992655"/>
        <c:crosses val="autoZero"/>
        <c:auto val="0"/>
        <c:lblOffset val="100"/>
        <c:baseTimeUnit val="days"/>
      </c:dateAx>
      <c:valAx>
        <c:axId val="1637992655"/>
        <c:scaling>
          <c:orientation val="minMax"/>
          <c:max val="44250"/>
          <c:min val="437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&#10;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22796943"/>
        <c:crosses val="autoZero"/>
        <c:crossBetween val="between"/>
        <c:majorUnit val="30"/>
      </c:valAx>
      <c:valAx>
        <c:axId val="1588619887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781864591"/>
        <c:crosses val="max"/>
        <c:crossBetween val="midCat"/>
      </c:valAx>
      <c:valAx>
        <c:axId val="17818645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886198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237600832808758"/>
          <c:y val="2.6402759553498686E-2"/>
          <c:w val="0.23077465175882816"/>
          <c:h val="0.430430115567549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2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90866336936"/>
          <c:y val="2.1373128824026949E-2"/>
          <c:w val="0.80757271420454635"/>
          <c:h val="0.83864116027022073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Coils_overview!$R$4:$R$36</c:f>
              <c:numCache>
                <c:formatCode>mmm\
yyyy</c:formatCode>
                <c:ptCount val="33"/>
                <c:pt idx="0">
                  <c:v>42450</c:v>
                </c:pt>
                <c:pt idx="1">
                  <c:v>42597</c:v>
                </c:pt>
                <c:pt idx="2">
                  <c:v>42646</c:v>
                </c:pt>
                <c:pt idx="3">
                  <c:v>42681</c:v>
                </c:pt>
                <c:pt idx="4">
                  <c:v>42849</c:v>
                </c:pt>
                <c:pt idx="5">
                  <c:v>42905</c:v>
                </c:pt>
                <c:pt idx="6">
                  <c:v>42940</c:v>
                </c:pt>
                <c:pt idx="7">
                  <c:v>42996</c:v>
                </c:pt>
                <c:pt idx="8">
                  <c:v>43052</c:v>
                </c:pt>
                <c:pt idx="9">
                  <c:v>43136</c:v>
                </c:pt>
                <c:pt idx="10">
                  <c:v>43178</c:v>
                </c:pt>
                <c:pt idx="11">
                  <c:v>43241</c:v>
                </c:pt>
                <c:pt idx="12">
                  <c:v>43374</c:v>
                </c:pt>
                <c:pt idx="13">
                  <c:v>43413</c:v>
                </c:pt>
                <c:pt idx="14">
                  <c:v>43444</c:v>
                </c:pt>
                <c:pt idx="15">
                  <c:v>43486</c:v>
                </c:pt>
                <c:pt idx="16">
                  <c:v>43664</c:v>
                </c:pt>
                <c:pt idx="17">
                  <c:v>43598</c:v>
                </c:pt>
                <c:pt idx="18">
                  <c:v>43731</c:v>
                </c:pt>
                <c:pt idx="19">
                  <c:v>43752</c:v>
                </c:pt>
                <c:pt idx="20">
                  <c:v>43782</c:v>
                </c:pt>
                <c:pt idx="21">
                  <c:v>43803</c:v>
                </c:pt>
                <c:pt idx="22">
                  <c:v>43859</c:v>
                </c:pt>
                <c:pt idx="23">
                  <c:v>43889</c:v>
                </c:pt>
                <c:pt idx="24">
                  <c:v>43976</c:v>
                </c:pt>
                <c:pt idx="25">
                  <c:v>44006</c:v>
                </c:pt>
                <c:pt idx="26">
                  <c:v>44026</c:v>
                </c:pt>
                <c:pt idx="27">
                  <c:v>44074</c:v>
                </c:pt>
                <c:pt idx="28">
                  <c:v>44130</c:v>
                </c:pt>
                <c:pt idx="29">
                  <c:v>44145</c:v>
                </c:pt>
                <c:pt idx="30">
                  <c:v>44167</c:v>
                </c:pt>
                <c:pt idx="31">
                  <c:v>44207</c:v>
                </c:pt>
                <c:pt idx="32">
                  <c:v>44222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4-4CCF-B5A2-92B6FF7E2742}"/>
            </c:ext>
          </c:extLst>
        </c:ser>
        <c:ser>
          <c:idx val="1"/>
          <c:order val="1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3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D4-4CCF-B5A2-92B6FF7E2742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>
                  <a:alpha val="3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D4-4CCF-B5A2-92B6FF7E274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>
                  <a:alpha val="3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D4-4CCF-B5A2-92B6FF7E2742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>
                  <a:alpha val="3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1D4-4CCF-B5A2-92B6FF7E274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D2E-41EF-979A-A72C434FD75B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1D4-4CCF-B5A2-92B6FF7E2742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1D4-4CCF-B5A2-92B6FF7E2742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1D4-4CCF-B5A2-92B6FF7E2742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1D4-4CCF-B5A2-92B6FF7E2742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1D4-4CCF-B5A2-92B6FF7E2742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D4-4CCF-B5A2-92B6FF7E274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>
                  <a:alpha val="3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D4-4CCF-B5A2-92B6FF7E2742}"/>
              </c:ext>
            </c:extLst>
          </c:dPt>
          <c:dPt>
            <c:idx val="21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E29-4D9B-9823-55B594B969AA}"/>
              </c:ext>
            </c:extLst>
          </c:dPt>
          <c:dPt>
            <c:idx val="2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E4A-461B-85F8-5ACCE2FE51D4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695-4F9E-A242-92B419940DE3}"/>
              </c:ext>
            </c:extLst>
          </c:dPt>
          <c:val>
            <c:numRef>
              <c:f>Coils_overview!$S$4:$S$36</c:f>
              <c:numCache>
                <c:formatCode>General</c:formatCode>
                <c:ptCount val="33"/>
                <c:pt idx="0">
                  <c:v>305</c:v>
                </c:pt>
                <c:pt idx="1">
                  <c:v>39</c:v>
                </c:pt>
                <c:pt idx="2">
                  <c:v>207</c:v>
                </c:pt>
                <c:pt idx="3">
                  <c:v>289</c:v>
                </c:pt>
                <c:pt idx="4">
                  <c:v>179</c:v>
                </c:pt>
                <c:pt idx="5">
                  <c:v>301</c:v>
                </c:pt>
                <c:pt idx="6">
                  <c:v>340</c:v>
                </c:pt>
                <c:pt idx="7">
                  <c:v>10</c:v>
                </c:pt>
                <c:pt idx="8">
                  <c:v>291</c:v>
                </c:pt>
                <c:pt idx="9">
                  <c:v>228</c:v>
                </c:pt>
                <c:pt idx="10">
                  <c:v>319</c:v>
                </c:pt>
                <c:pt idx="11">
                  <c:v>151</c:v>
                </c:pt>
                <c:pt idx="12">
                  <c:v>144</c:v>
                </c:pt>
                <c:pt idx="13">
                  <c:v>140</c:v>
                </c:pt>
                <c:pt idx="14">
                  <c:v>348</c:v>
                </c:pt>
                <c:pt idx="15">
                  <c:v>331</c:v>
                </c:pt>
                <c:pt idx="16">
                  <c:v>127</c:v>
                </c:pt>
                <c:pt idx="17">
                  <c:v>242</c:v>
                </c:pt>
                <c:pt idx="18">
                  <c:v>122</c:v>
                </c:pt>
                <c:pt idx="19">
                  <c:v>122</c:v>
                </c:pt>
                <c:pt idx="20">
                  <c:v>121</c:v>
                </c:pt>
                <c:pt idx="21">
                  <c:v>163</c:v>
                </c:pt>
                <c:pt idx="22">
                  <c:v>167</c:v>
                </c:pt>
                <c:pt idx="23">
                  <c:v>172</c:v>
                </c:pt>
                <c:pt idx="24">
                  <c:v>95</c:v>
                </c:pt>
                <c:pt idx="25">
                  <c:v>96</c:v>
                </c:pt>
                <c:pt idx="26">
                  <c:v>98</c:v>
                </c:pt>
                <c:pt idx="27">
                  <c:v>107</c:v>
                </c:pt>
                <c:pt idx="28">
                  <c:v>88</c:v>
                </c:pt>
                <c:pt idx="29">
                  <c:v>97</c:v>
                </c:pt>
                <c:pt idx="30">
                  <c:v>75</c:v>
                </c:pt>
                <c:pt idx="31">
                  <c:v>35</c:v>
                </c:pt>
                <c:pt idx="3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4-4CCF-B5A2-92B6FF7E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622796943"/>
        <c:axId val="1637992655"/>
      </c:barChart>
      <c:scatterChart>
        <c:scatterStyle val="lineMarker"/>
        <c:varyColors val="0"/>
        <c:ser>
          <c:idx val="2"/>
          <c:order val="2"/>
          <c:tx>
            <c:v>Today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(Coils_overview!$B$1,Coils_overview!$B$1)</c:f>
              <c:numCache>
                <c:formatCode>m/d/yyyy</c:formatCode>
                <c:ptCount val="2"/>
                <c:pt idx="0">
                  <c:v>44242</c:v>
                </c:pt>
                <c:pt idx="1">
                  <c:v>44242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D-21D4-4CCF-B5A2-92B6FF7E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864591"/>
        <c:axId val="1588619887"/>
      </c:scatterChart>
      <c:catAx>
        <c:axId val="16227969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="1"/>
                  <a:t>Coil Sequential Number</a:t>
                </a:r>
              </a:p>
            </c:rich>
          </c:tx>
          <c:layout>
            <c:manualLayout>
              <c:xMode val="edge"/>
              <c:yMode val="edge"/>
              <c:x val="2.3790055095037992E-2"/>
              <c:y val="0.11836996478762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7992655"/>
        <c:crosses val="autoZero"/>
        <c:auto val="1"/>
        <c:lblAlgn val="ctr"/>
        <c:lblOffset val="100"/>
        <c:noMultiLvlLbl val="0"/>
      </c:catAx>
      <c:valAx>
        <c:axId val="1637992655"/>
        <c:scaling>
          <c:orientation val="minMax"/>
          <c:max val="44300"/>
          <c:min val="424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&#10;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22796943"/>
        <c:crosses val="autoZero"/>
        <c:crossBetween val="between"/>
        <c:majorUnit val="182.5"/>
      </c:valAx>
      <c:valAx>
        <c:axId val="1588619887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781864591"/>
        <c:crosses val="max"/>
        <c:crossBetween val="midCat"/>
      </c:valAx>
      <c:valAx>
        <c:axId val="178186459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88619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2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8786310169432"/>
          <c:y val="2.1373128824026949E-2"/>
          <c:w val="0.82535093964236161"/>
          <c:h val="0.84155807316283782"/>
        </c:manualLayout>
      </c:layout>
      <c:barChart>
        <c:barDir val="bar"/>
        <c:grouping val="stacked"/>
        <c:varyColors val="0"/>
        <c:ser>
          <c:idx val="2"/>
          <c:order val="0"/>
          <c:spPr>
            <a:noFill/>
          </c:spPr>
          <c:invertIfNegative val="0"/>
          <c:val>
            <c:numRef>
              <c:f>Coils_overview!$D$4:$D$33</c:f>
              <c:numCache>
                <c:formatCode>mmm\
yyyy</c:formatCode>
                <c:ptCount val="30"/>
                <c:pt idx="0">
                  <c:v>42569</c:v>
                </c:pt>
                <c:pt idx="1">
                  <c:v>42634</c:v>
                </c:pt>
                <c:pt idx="2">
                  <c:v>42675</c:v>
                </c:pt>
                <c:pt idx="3">
                  <c:v>42765</c:v>
                </c:pt>
                <c:pt idx="4">
                  <c:v>42829</c:v>
                </c:pt>
                <c:pt idx="5">
                  <c:v>42880</c:v>
                </c:pt>
                <c:pt idx="6">
                  <c:v>42954</c:v>
                </c:pt>
                <c:pt idx="7">
                  <c:v>43075</c:v>
                </c:pt>
                <c:pt idx="8">
                  <c:v>43136</c:v>
                </c:pt>
                <c:pt idx="9">
                  <c:v>43213</c:v>
                </c:pt>
                <c:pt idx="10">
                  <c:v>43286</c:v>
                </c:pt>
                <c:pt idx="11">
                  <c:v>43334</c:v>
                </c:pt>
                <c:pt idx="12">
                  <c:v>43383</c:v>
                </c:pt>
                <c:pt idx="13">
                  <c:v>43445</c:v>
                </c:pt>
                <c:pt idx="14">
                  <c:v>43507</c:v>
                </c:pt>
                <c:pt idx="15">
                  <c:v>43550</c:v>
                </c:pt>
                <c:pt idx="16">
                  <c:v>43602</c:v>
                </c:pt>
                <c:pt idx="17">
                  <c:v>43670</c:v>
                </c:pt>
                <c:pt idx="18">
                  <c:v>43725</c:v>
                </c:pt>
                <c:pt idx="19">
                  <c:v>43770</c:v>
                </c:pt>
                <c:pt idx="20">
                  <c:v>43810</c:v>
                </c:pt>
                <c:pt idx="21">
                  <c:v>43851</c:v>
                </c:pt>
                <c:pt idx="22">
                  <c:v>43881</c:v>
                </c:pt>
                <c:pt idx="23">
                  <c:v>43909</c:v>
                </c:pt>
                <c:pt idx="24">
                  <c:v>44011</c:v>
                </c:pt>
                <c:pt idx="25">
                  <c:v>44050</c:v>
                </c:pt>
                <c:pt idx="26">
                  <c:v>44091</c:v>
                </c:pt>
                <c:pt idx="27">
                  <c:v>44123</c:v>
                </c:pt>
                <c:pt idx="28">
                  <c:v>44152</c:v>
                </c:pt>
                <c:pt idx="29">
                  <c:v>44203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0-422D-A9A0-63B779502969}"/>
            </c:ext>
          </c:extLst>
        </c:ser>
        <c:ser>
          <c:idx val="3"/>
          <c:order val="1"/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CDE0-422D-A9A0-63B77950296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CDE0-422D-A9A0-63B779502969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2-A982-4E38-B923-B6D7CE9DBCA8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A982-4E38-B923-B6D7CE9DBCA8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A-CDE0-422D-A9A0-63B77950296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DE0-422D-A9A0-63B779502969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C-CDE0-422D-A9A0-63B779502969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CDE0-422D-A9A0-63B779502969}"/>
              </c:ext>
            </c:extLst>
          </c:dPt>
          <c:dPt>
            <c:idx val="2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6-E3EA-4810-A6F2-8138EF5BDCE9}"/>
              </c:ext>
            </c:extLst>
          </c:dPt>
          <c:dPt>
            <c:idx val="24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7F1-4590-A1C9-5EBE46524FBE}"/>
              </c:ext>
            </c:extLst>
          </c:dPt>
          <c:dPt>
            <c:idx val="26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47F1-4590-A1C9-5EBE46524FBE}"/>
              </c:ext>
            </c:extLst>
          </c:dPt>
          <c:val>
            <c:numRef>
              <c:f>Coils_overview!$E$4:$E$33</c:f>
              <c:numCache>
                <c:formatCode>0.00</c:formatCode>
                <c:ptCount val="30"/>
                <c:pt idx="0">
                  <c:v>385</c:v>
                </c:pt>
                <c:pt idx="1">
                  <c:v>390</c:v>
                </c:pt>
                <c:pt idx="2">
                  <c:v>45</c:v>
                </c:pt>
                <c:pt idx="3">
                  <c:v>296</c:v>
                </c:pt>
                <c:pt idx="4">
                  <c:v>248</c:v>
                </c:pt>
                <c:pt idx="5">
                  <c:v>196</c:v>
                </c:pt>
                <c:pt idx="6">
                  <c:v>295</c:v>
                </c:pt>
                <c:pt idx="7">
                  <c:v>175</c:v>
                </c:pt>
                <c:pt idx="8">
                  <c:v>161</c:v>
                </c:pt>
                <c:pt idx="9">
                  <c:v>122</c:v>
                </c:pt>
                <c:pt idx="10">
                  <c:v>118</c:v>
                </c:pt>
                <c:pt idx="11">
                  <c:v>118</c:v>
                </c:pt>
                <c:pt idx="12">
                  <c:v>128</c:v>
                </c:pt>
                <c:pt idx="13">
                  <c:v>113</c:v>
                </c:pt>
                <c:pt idx="14">
                  <c:v>112</c:v>
                </c:pt>
                <c:pt idx="15">
                  <c:v>176</c:v>
                </c:pt>
                <c:pt idx="16">
                  <c:v>161</c:v>
                </c:pt>
                <c:pt idx="17">
                  <c:v>10</c:v>
                </c:pt>
                <c:pt idx="18">
                  <c:v>129</c:v>
                </c:pt>
                <c:pt idx="19">
                  <c:v>30</c:v>
                </c:pt>
                <c:pt idx="20">
                  <c:v>188</c:v>
                </c:pt>
                <c:pt idx="21">
                  <c:v>192</c:v>
                </c:pt>
                <c:pt idx="22">
                  <c:v>176</c:v>
                </c:pt>
                <c:pt idx="23">
                  <c:v>175</c:v>
                </c:pt>
                <c:pt idx="24">
                  <c:v>143</c:v>
                </c:pt>
                <c:pt idx="25">
                  <c:v>133</c:v>
                </c:pt>
                <c:pt idx="26">
                  <c:v>151</c:v>
                </c:pt>
                <c:pt idx="27">
                  <c:v>119</c:v>
                </c:pt>
                <c:pt idx="28">
                  <c:v>90</c:v>
                </c:pt>
                <c:pt idx="2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0-422D-A9A0-63B779502969}"/>
            </c:ext>
          </c:extLst>
        </c:ser>
        <c:ser>
          <c:idx val="4"/>
          <c:order val="2"/>
          <c:spPr>
            <a:noFill/>
            <a:ln>
              <a:noFill/>
            </a:ln>
          </c:spPr>
          <c:invertIfNegative val="0"/>
          <c:val>
            <c:numRef>
              <c:f>Coils_overview!$N$4:$N$27</c:f>
              <c:numCache>
                <c:formatCode>General</c:formatCode>
                <c:ptCount val="24"/>
                <c:pt idx="0">
                  <c:v>0</c:v>
                </c:pt>
                <c:pt idx="1">
                  <c:v>334</c:v>
                </c:pt>
                <c:pt idx="2">
                  <c:v>668</c:v>
                </c:pt>
                <c:pt idx="3">
                  <c:v>419</c:v>
                </c:pt>
                <c:pt idx="4">
                  <c:v>462</c:v>
                </c:pt>
                <c:pt idx="5">
                  <c:v>494</c:v>
                </c:pt>
                <c:pt idx="6">
                  <c:v>351</c:v>
                </c:pt>
                <c:pt idx="7">
                  <c:v>381</c:v>
                </c:pt>
                <c:pt idx="8">
                  <c:v>426</c:v>
                </c:pt>
                <c:pt idx="9">
                  <c:v>418</c:v>
                </c:pt>
                <c:pt idx="10">
                  <c:v>380</c:v>
                </c:pt>
                <c:pt idx="11">
                  <c:v>362</c:v>
                </c:pt>
                <c:pt idx="12">
                  <c:v>365</c:v>
                </c:pt>
                <c:pt idx="13">
                  <c:v>347</c:v>
                </c:pt>
                <c:pt idx="14">
                  <c:v>408</c:v>
                </c:pt>
                <c:pt idx="15">
                  <c:v>332</c:v>
                </c:pt>
                <c:pt idx="16">
                  <c:v>326</c:v>
                </c:pt>
                <c:pt idx="17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E0-422D-A9A0-63B779502969}"/>
            </c:ext>
          </c:extLst>
        </c:ser>
        <c:ser>
          <c:idx val="5"/>
          <c:order val="3"/>
          <c:spPr>
            <a:solidFill>
              <a:srgbClr val="0070C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CDE0-422D-A9A0-63B779502969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0-CDE0-422D-A9A0-63B779502969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1-CDE0-422D-A9A0-63B779502969}"/>
              </c:ext>
            </c:extLst>
          </c:dPt>
          <c:val>
            <c:numRef>
              <c:f>Coils_overview!$L$4:$L$21</c:f>
              <c:numCache>
                <c:formatCode>0.00</c:formatCode>
                <c:ptCount val="18"/>
                <c:pt idx="0">
                  <c:v>0</c:v>
                </c:pt>
                <c:pt idx="1">
                  <c:v>153</c:v>
                </c:pt>
                <c:pt idx="2">
                  <c:v>151</c:v>
                </c:pt>
                <c:pt idx="3">
                  <c:v>90</c:v>
                </c:pt>
                <c:pt idx="4">
                  <c:v>10</c:v>
                </c:pt>
                <c:pt idx="5">
                  <c:v>122</c:v>
                </c:pt>
                <c:pt idx="6">
                  <c:v>153</c:v>
                </c:pt>
                <c:pt idx="7">
                  <c:v>10</c:v>
                </c:pt>
                <c:pt idx="8">
                  <c:v>122</c:v>
                </c:pt>
                <c:pt idx="9">
                  <c:v>152</c:v>
                </c:pt>
                <c:pt idx="10">
                  <c:v>274</c:v>
                </c:pt>
                <c:pt idx="11">
                  <c:v>275</c:v>
                </c:pt>
                <c:pt idx="12">
                  <c:v>335</c:v>
                </c:pt>
                <c:pt idx="13">
                  <c:v>272</c:v>
                </c:pt>
                <c:pt idx="14">
                  <c:v>184</c:v>
                </c:pt>
                <c:pt idx="15">
                  <c:v>184</c:v>
                </c:pt>
                <c:pt idx="16">
                  <c:v>153</c:v>
                </c:pt>
                <c:pt idx="17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0-422D-A9A0-63B779502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622796943"/>
        <c:axId val="1637992655"/>
      </c:barChart>
      <c:scatterChart>
        <c:scatterStyle val="lineMarker"/>
        <c:varyColors val="0"/>
        <c:ser>
          <c:idx val="0"/>
          <c:order val="4"/>
          <c:tx>
            <c:v>Today</c:v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(Coils_overview!$B$1,Coils_overview!$B$1)</c:f>
              <c:numCache>
                <c:formatCode>m/d/yyyy</c:formatCode>
                <c:ptCount val="2"/>
                <c:pt idx="0">
                  <c:v>44242</c:v>
                </c:pt>
                <c:pt idx="1">
                  <c:v>44242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2-CDE0-422D-A9A0-63B779502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754351"/>
        <c:axId val="1630933631"/>
      </c:scatterChart>
      <c:catAx>
        <c:axId val="1622796943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Coil Sequential 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37992655"/>
        <c:crosses val="autoZero"/>
        <c:auto val="1"/>
        <c:lblAlgn val="ctr"/>
        <c:lblOffset val="100"/>
        <c:noMultiLvlLbl val="0"/>
      </c:catAx>
      <c:valAx>
        <c:axId val="1637992655"/>
        <c:scaling>
          <c:orientation val="minMax"/>
          <c:max val="44300"/>
          <c:min val="424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&#10;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22796943"/>
        <c:crosses val="autoZero"/>
        <c:crossBetween val="between"/>
        <c:majorUnit val="182.5"/>
      </c:valAx>
      <c:valAx>
        <c:axId val="1630933631"/>
        <c:scaling>
          <c:orientation val="minMax"/>
          <c:max val="22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849754351"/>
        <c:crosses val="max"/>
        <c:crossBetween val="midCat"/>
      </c:valAx>
      <c:valAx>
        <c:axId val="184975435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30933631"/>
        <c:crosses val="autoZero"/>
        <c:crossBetween val="midCat"/>
      </c:valAx>
    </c:plotArea>
    <c:plotVisOnly val="1"/>
    <c:dispBlanksAs val="gap"/>
    <c:showDLblsOverMax val="0"/>
    <c:extLst/>
  </c:chart>
  <c:spPr>
    <a:ln>
      <a:solidFill>
        <a:sysClr val="windowText" lastClr="000000"/>
      </a:solidFill>
    </a:ln>
  </c:spPr>
  <c:txPr>
    <a:bodyPr/>
    <a:lstStyle/>
    <a:p>
      <a:pPr>
        <a:defRPr sz="28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239978</xdr:colOff>
      <xdr:row>63</xdr:row>
      <xdr:rowOff>190500</xdr:rowOff>
    </xdr:from>
    <xdr:to>
      <xdr:col>11</xdr:col>
      <xdr:colOff>727363</xdr:colOff>
      <xdr:row>104</xdr:row>
      <xdr:rowOff>52964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BE400A-A2DC-4187-90EE-B4CB5133C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639329</xdr:colOff>
      <xdr:row>85</xdr:row>
      <xdr:rowOff>37523</xdr:rowOff>
    </xdr:from>
    <xdr:ext cx="1688796" cy="44621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1D552C-7C2F-4595-B0D2-9BE358AAED9A}"/>
            </a:ext>
          </a:extLst>
        </xdr:cNvPr>
        <xdr:cNvSpPr txBox="1"/>
      </xdr:nvSpPr>
      <xdr:spPr>
        <a:xfrm>
          <a:off x="3427556" y="17702068"/>
          <a:ext cx="1688796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400">
              <a:latin typeface="Times New Roman" panose="02020603050405020304" pitchFamily="18" charset="0"/>
              <a:cs typeface="Times New Roman" panose="02020603050405020304" pitchFamily="18" charset="0"/>
            </a:rPr>
            <a:t>Last update </a:t>
          </a:r>
        </a:p>
      </xdr:txBody>
    </xdr:sp>
    <xdr:clientData/>
  </xdr:oneCellAnchor>
  <xdr:oneCellAnchor>
    <xdr:from>
      <xdr:col>3</xdr:col>
      <xdr:colOff>644483</xdr:colOff>
      <xdr:row>85</xdr:row>
      <xdr:rowOff>76696</xdr:rowOff>
    </xdr:from>
    <xdr:ext cx="1586845" cy="446212"/>
    <xdr:sp macro="" textlink="$B$1">
      <xdr:nvSpPr>
        <xdr:cNvPr id="5" name="TextBox 4">
          <a:extLst>
            <a:ext uri="{FF2B5EF4-FFF2-40B4-BE49-F238E27FC236}">
              <a16:creationId xmlns:a16="http://schemas.microsoft.com/office/drawing/2014/main" id="{CC114EE3-6F31-44EC-851D-9E2216380EA5}"/>
            </a:ext>
          </a:extLst>
        </xdr:cNvPr>
        <xdr:cNvSpPr txBox="1"/>
      </xdr:nvSpPr>
      <xdr:spPr>
        <a:xfrm>
          <a:off x="5129892" y="17741241"/>
          <a:ext cx="158684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C95CAC1-C08F-4B05-807C-D419735D79C0}" type="TxLink">
            <a:rPr lang="en-US" sz="24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15/02/2021</a:t>
          </a:fld>
          <a:endParaRPr lang="en-GB" sz="44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1</xdr:col>
      <xdr:colOff>253999</xdr:colOff>
      <xdr:row>20</xdr:row>
      <xdr:rowOff>147926</xdr:rowOff>
    </xdr:from>
    <xdr:to>
      <xdr:col>11</xdr:col>
      <xdr:colOff>813953</xdr:colOff>
      <xdr:row>61</xdr:row>
      <xdr:rowOff>38017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DBA53F9-07D1-4099-B29E-CDAF11248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939820</xdr:colOff>
      <xdr:row>36</xdr:row>
      <xdr:rowOff>93394</xdr:rowOff>
    </xdr:from>
    <xdr:to>
      <xdr:col>16</xdr:col>
      <xdr:colOff>904875</xdr:colOff>
      <xdr:row>68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4FAFE81-4205-46E1-A4E8-FD82770CC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626484</xdr:colOff>
      <xdr:row>61</xdr:row>
      <xdr:rowOff>113434</xdr:rowOff>
    </xdr:from>
    <xdr:ext cx="988347" cy="44621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B7F88F7-4B5C-473C-A342-97C8C891B2E0}"/>
            </a:ext>
          </a:extLst>
        </xdr:cNvPr>
        <xdr:cNvSpPr txBox="1"/>
      </xdr:nvSpPr>
      <xdr:spPr>
        <a:xfrm>
          <a:off x="7068848" y="12790343"/>
          <a:ext cx="988347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400">
              <a:latin typeface="Times New Roman" panose="02020603050405020304" pitchFamily="18" charset="0"/>
              <a:cs typeface="Times New Roman" panose="02020603050405020304" pitchFamily="18" charset="0"/>
            </a:rPr>
            <a:t>FNAL</a:t>
          </a:r>
        </a:p>
      </xdr:txBody>
    </xdr:sp>
    <xdr:clientData/>
  </xdr:oneCellAnchor>
  <xdr:oneCellAnchor>
    <xdr:from>
      <xdr:col>7</xdr:col>
      <xdr:colOff>623021</xdr:colOff>
      <xdr:row>61</xdr:row>
      <xdr:rowOff>75334</xdr:rowOff>
    </xdr:from>
    <xdr:ext cx="800219" cy="44621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BBA674F-B680-4891-A873-AB3B2F4C215F}"/>
            </a:ext>
          </a:extLst>
        </xdr:cNvPr>
        <xdr:cNvSpPr txBox="1"/>
      </xdr:nvSpPr>
      <xdr:spPr>
        <a:xfrm>
          <a:off x="10390476" y="12752243"/>
          <a:ext cx="800219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400">
              <a:latin typeface="Times New Roman" panose="02020603050405020304" pitchFamily="18" charset="0"/>
              <a:cs typeface="Times New Roman" panose="02020603050405020304" pitchFamily="18" charset="0"/>
            </a:rPr>
            <a:t>BNL</a:t>
          </a:r>
        </a:p>
      </xdr:txBody>
    </xdr:sp>
    <xdr:clientData/>
  </xdr:oneCellAnchor>
  <xdr:twoCellAnchor>
    <xdr:from>
      <xdr:col>11</xdr:col>
      <xdr:colOff>1541319</xdr:colOff>
      <xdr:row>39</xdr:row>
      <xdr:rowOff>86590</xdr:rowOff>
    </xdr:from>
    <xdr:to>
      <xdr:col>13</xdr:col>
      <xdr:colOff>107084</xdr:colOff>
      <xdr:row>41</xdr:row>
      <xdr:rowOff>194228</xdr:rowOff>
    </xdr:to>
    <xdr:sp macro="" textlink="$B$1">
      <xdr:nvSpPr>
        <xdr:cNvPr id="10" name="TextBox 11">
          <a:extLst>
            <a:ext uri="{FF2B5EF4-FFF2-40B4-BE49-F238E27FC236}">
              <a16:creationId xmlns:a16="http://schemas.microsoft.com/office/drawing/2014/main" id="{B07612D3-E1CC-4D6A-A50B-2E1FBC6D58CE}"/>
            </a:ext>
          </a:extLst>
        </xdr:cNvPr>
        <xdr:cNvSpPr txBox="1"/>
      </xdr:nvSpPr>
      <xdr:spPr>
        <a:xfrm>
          <a:off x="17659276" y="8112438"/>
          <a:ext cx="2019612" cy="5052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fld id="{877E34C5-BCFA-4873-9CE5-3BAB7D52A962}" type="TxLink">
            <a:rPr lang="en-US" sz="28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15/02/2021</a:t>
          </a:fld>
          <a:endParaRPr lang="en-GB" sz="28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317116</xdr:colOff>
      <xdr:row>36</xdr:row>
      <xdr:rowOff>41312</xdr:rowOff>
    </xdr:from>
    <xdr:to>
      <xdr:col>9</xdr:col>
      <xdr:colOff>746895</xdr:colOff>
      <xdr:row>67</xdr:row>
      <xdr:rowOff>201271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534DFF8-F8ED-452B-87B0-869377354A92}"/>
            </a:ext>
          </a:extLst>
        </xdr:cNvPr>
        <xdr:cNvGrpSpPr/>
      </xdr:nvGrpSpPr>
      <xdr:grpSpPr>
        <a:xfrm>
          <a:off x="1997998" y="7437194"/>
          <a:ext cx="11841103" cy="6528636"/>
          <a:chOff x="2012084" y="7588540"/>
          <a:chExt cx="11842460" cy="6611358"/>
        </a:xfrm>
      </xdr:grpSpPr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id="{62822948-0E60-4508-BCEF-F33085CC41BF}"/>
              </a:ext>
            </a:extLst>
          </xdr:cNvPr>
          <xdr:cNvGraphicFramePr>
            <a:graphicFrameLocks/>
          </xdr:cNvGraphicFramePr>
        </xdr:nvGraphicFramePr>
        <xdr:xfrm>
          <a:off x="2012084" y="7588540"/>
          <a:ext cx="11842460" cy="6611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712683BE-ACEB-4A05-BA5F-C7F0F621D148}"/>
              </a:ext>
            </a:extLst>
          </xdr:cNvPr>
          <xdr:cNvSpPr txBox="1"/>
        </xdr:nvSpPr>
        <xdr:spPr>
          <a:xfrm>
            <a:off x="3492399" y="7774060"/>
            <a:ext cx="2158830" cy="18808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2800">
                <a:latin typeface="Times New Roman" panose="02020603050405020304" pitchFamily="18" charset="0"/>
                <a:cs typeface="Times New Roman" panose="02020603050405020304" pitchFamily="18" charset="0"/>
              </a:rPr>
              <a:t>AUP</a:t>
            </a:r>
          </a:p>
          <a:p>
            <a:endParaRPr lang="en-GB" sz="2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r>
              <a:rPr lang="en-GB" sz="28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Last update </a:t>
            </a:r>
            <a:endParaRPr lang="en-GB" sz="2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$B$1">
        <xdr:nvSpPr>
          <xdr:cNvPr id="15" name="TextBox 11">
            <a:extLst>
              <a:ext uri="{FF2B5EF4-FFF2-40B4-BE49-F238E27FC236}">
                <a16:creationId xmlns:a16="http://schemas.microsoft.com/office/drawing/2014/main" id="{6D247178-5713-48B6-9FA8-C0D6444A0324}"/>
              </a:ext>
            </a:extLst>
          </xdr:cNvPr>
          <xdr:cNvSpPr txBox="1"/>
        </xdr:nvSpPr>
        <xdr:spPr>
          <a:xfrm>
            <a:off x="5316682" y="8615838"/>
            <a:ext cx="2029402" cy="5058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52F2CD67-713B-4612-A35B-B1B195579C7D}" type="TxLink">
              <a:rPr lang="en-US" sz="2800" b="0" i="0" u="none" strike="noStrike">
                <a:solidFill>
                  <a:srgbClr val="000000"/>
                </a:solidFill>
                <a:latin typeface="Times New Roman"/>
                <a:cs typeface="Times New Roman"/>
              </a:rPr>
              <a:pPr/>
              <a:t>15/02/2021</a:t>
            </a:fld>
            <a:endParaRPr lang="en-GB" sz="5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850F9DF5-B563-453A-A101-60CD18C0323C}"/>
              </a:ext>
            </a:extLst>
          </xdr:cNvPr>
          <xdr:cNvSpPr txBox="1"/>
        </xdr:nvSpPr>
        <xdr:spPr>
          <a:xfrm>
            <a:off x="4208318" y="11897590"/>
            <a:ext cx="1653206" cy="4597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2800">
                <a:latin typeface="Times New Roman" panose="02020603050405020304" pitchFamily="18" charset="0"/>
                <a:cs typeface="Times New Roman" panose="02020603050405020304" pitchFamily="18" charset="0"/>
              </a:rPr>
              <a:t>FNAL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9F4DC5AB-1E04-4637-A86B-8DB3953EB1D7}"/>
              </a:ext>
            </a:extLst>
          </xdr:cNvPr>
          <xdr:cNvSpPr txBox="1"/>
        </xdr:nvSpPr>
        <xdr:spPr>
          <a:xfrm>
            <a:off x="11045537" y="11980717"/>
            <a:ext cx="1653206" cy="4597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2800">
                <a:latin typeface="Times New Roman" panose="02020603050405020304" pitchFamily="18" charset="0"/>
                <a:cs typeface="Times New Roman" panose="02020603050405020304" pitchFamily="18" charset="0"/>
              </a:rPr>
              <a:t>BNL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0.15333</cdr:x>
      <cdr:y>0.02988</cdr:y>
    </cdr:from>
    <cdr:to>
      <cdr:x>0.32341</cdr:x>
      <cdr:y>0.16789</cdr:y>
    </cdr:to>
    <cdr:sp macro="" textlink="">
      <cdr:nvSpPr>
        <cdr:cNvPr id="2" name="TextBox 11">
          <a:extLst xmlns:a="http://schemas.openxmlformats.org/drawingml/2006/main">
            <a:ext uri="{FF2B5EF4-FFF2-40B4-BE49-F238E27FC236}">
              <a16:creationId xmlns:a16="http://schemas.microsoft.com/office/drawing/2014/main" id="{712683BE-ACEB-4A05-BA5F-C7F0F621D148}"/>
            </a:ext>
          </a:extLst>
        </cdr:cNvPr>
        <cdr:cNvSpPr txBox="1"/>
      </cdr:nvSpPr>
      <cdr:spPr>
        <a:xfrm xmlns:a="http://schemas.openxmlformats.org/drawingml/2006/main">
          <a:off x="1829521" y="198763"/>
          <a:ext cx="2029402" cy="91807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800">
              <a:latin typeface="Times New Roman" panose="02020603050405020304" pitchFamily="18" charset="0"/>
              <a:cs typeface="Times New Roman" panose="02020603050405020304" pitchFamily="18" charset="0"/>
            </a:rPr>
            <a:t>CERN</a:t>
          </a:r>
        </a:p>
        <a:p xmlns:a="http://schemas.openxmlformats.org/drawingml/2006/main">
          <a:r>
            <a:rPr lang="en-GB" sz="2800">
              <a:latin typeface="Times New Roman" panose="02020603050405020304" pitchFamily="18" charset="0"/>
              <a:cs typeface="Times New Roman" panose="02020603050405020304" pitchFamily="18" charset="0"/>
            </a:rPr>
            <a:t>Last update  </a:t>
          </a:r>
        </a:p>
      </cdr:txBody>
    </cdr:sp>
  </cdr:relSizeAnchor>
  <cdr:relSizeAnchor xmlns:cdr="http://schemas.openxmlformats.org/drawingml/2006/chartDrawing">
    <cdr:from>
      <cdr:x>0.56924</cdr:x>
      <cdr:y>0.09656</cdr:y>
    </cdr:from>
    <cdr:to>
      <cdr:x>0.73875</cdr:x>
      <cdr:y>0.17324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73561" y="634988"/>
          <a:ext cx="2017059" cy="504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2800">
              <a:latin typeface="Times New Roman" panose="02020603050405020304" pitchFamily="18" charset="0"/>
              <a:cs typeface="Times New Roman" panose="02020603050405020304" pitchFamily="18" charset="0"/>
            </a:rPr>
            <a:t>MQXFB01</a:t>
          </a:r>
        </a:p>
      </cdr:txBody>
    </cdr:sp>
  </cdr:relSizeAnchor>
  <cdr:relSizeAnchor xmlns:cdr="http://schemas.openxmlformats.org/drawingml/2006/chartDrawing">
    <cdr:from>
      <cdr:x>0.45316</cdr:x>
      <cdr:y>0.22641</cdr:y>
    </cdr:from>
    <cdr:to>
      <cdr:x>0.62267</cdr:x>
      <cdr:y>0.3031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392269" y="1488888"/>
          <a:ext cx="2017059" cy="504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800">
              <a:latin typeface="Times New Roman" panose="02020603050405020304" pitchFamily="18" charset="0"/>
              <a:cs typeface="Times New Roman" panose="02020603050405020304" pitchFamily="18" charset="0"/>
            </a:rPr>
            <a:t>MQXFP2</a:t>
          </a:r>
        </a:p>
      </cdr:txBody>
    </cdr:sp>
  </cdr:relSizeAnchor>
  <cdr:relSizeAnchor xmlns:cdr="http://schemas.openxmlformats.org/drawingml/2006/chartDrawing">
    <cdr:from>
      <cdr:x>0.69166</cdr:x>
      <cdr:y>0.16188</cdr:y>
    </cdr:from>
    <cdr:to>
      <cdr:x>0.7309</cdr:x>
      <cdr:y>0.25845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8230327" y="1064548"/>
          <a:ext cx="466912" cy="6350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0.70736</cdr:x>
      <cdr:y>0.16188</cdr:y>
    </cdr:from>
    <cdr:to>
      <cdr:x>0.77799</cdr:x>
      <cdr:y>0.22437</cdr:y>
    </cdr:to>
    <cdr:cxnSp macro="">
      <cdr:nvCxnSpPr>
        <cdr:cNvPr id="8" name="Straight Arrow Connector 7"/>
        <cdr:cNvCxnSpPr/>
      </cdr:nvCxnSpPr>
      <cdr:spPr>
        <a:xfrm xmlns:a="http://schemas.openxmlformats.org/drawingml/2006/main">
          <a:off x="8417092" y="1064548"/>
          <a:ext cx="840441" cy="41088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0.72148</cdr:x>
      <cdr:y>0.15052</cdr:y>
    </cdr:from>
    <cdr:to>
      <cdr:x>0.79682</cdr:x>
      <cdr:y>0.19597</cdr:y>
    </cdr:to>
    <cdr:cxnSp macro="">
      <cdr:nvCxnSpPr>
        <cdr:cNvPr id="10" name="Straight Arrow Connector 9"/>
        <cdr:cNvCxnSpPr/>
      </cdr:nvCxnSpPr>
      <cdr:spPr>
        <a:xfrm xmlns:a="http://schemas.openxmlformats.org/drawingml/2006/main">
          <a:off x="8585180" y="989842"/>
          <a:ext cx="896470" cy="29882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0.7309</cdr:x>
      <cdr:y>0.13916</cdr:y>
    </cdr:from>
    <cdr:to>
      <cdr:x>0.8031</cdr:x>
      <cdr:y>0.16756</cdr:y>
    </cdr:to>
    <cdr:cxnSp macro="">
      <cdr:nvCxnSpPr>
        <cdr:cNvPr id="12" name="Straight Arrow Connector 11"/>
        <cdr:cNvCxnSpPr/>
      </cdr:nvCxnSpPr>
      <cdr:spPr>
        <a:xfrm xmlns:a="http://schemas.openxmlformats.org/drawingml/2006/main">
          <a:off x="8697239" y="915136"/>
          <a:ext cx="859117" cy="18676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0.57709</cdr:x>
      <cdr:y>0.30957</cdr:y>
    </cdr:from>
    <cdr:to>
      <cdr:x>0.62417</cdr:x>
      <cdr:y>0.38909</cdr:y>
    </cdr:to>
    <cdr:cxnSp macro="">
      <cdr:nvCxnSpPr>
        <cdr:cNvPr id="14" name="Straight Arrow Connector 13"/>
        <cdr:cNvCxnSpPr/>
      </cdr:nvCxnSpPr>
      <cdr:spPr>
        <a:xfrm xmlns:a="http://schemas.openxmlformats.org/drawingml/2006/main">
          <a:off x="6866945" y="2035724"/>
          <a:ext cx="560294" cy="52294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0.58493</cdr:x>
      <cdr:y>0.30105</cdr:y>
    </cdr:from>
    <cdr:to>
      <cdr:x>0.67283</cdr:x>
      <cdr:y>0.37205</cdr:y>
    </cdr:to>
    <cdr:cxnSp macro="">
      <cdr:nvCxnSpPr>
        <cdr:cNvPr id="17" name="Straight Arrow Connector 16"/>
        <cdr:cNvCxnSpPr/>
      </cdr:nvCxnSpPr>
      <cdr:spPr>
        <a:xfrm xmlns:a="http://schemas.openxmlformats.org/drawingml/2006/main">
          <a:off x="6960327" y="1979695"/>
          <a:ext cx="1045882" cy="46691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0.60063</cdr:x>
      <cdr:y>0.29537</cdr:y>
    </cdr:from>
    <cdr:to>
      <cdr:x>0.68696</cdr:x>
      <cdr:y>0.34081</cdr:y>
    </cdr:to>
    <cdr:cxnSp macro="">
      <cdr:nvCxnSpPr>
        <cdr:cNvPr id="19" name="Straight Arrow Connector 18"/>
        <cdr:cNvCxnSpPr/>
      </cdr:nvCxnSpPr>
      <cdr:spPr>
        <a:xfrm xmlns:a="http://schemas.openxmlformats.org/drawingml/2006/main">
          <a:off x="7147092" y="1942342"/>
          <a:ext cx="1027206" cy="29882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0.6022</cdr:x>
      <cdr:y>0.27833</cdr:y>
    </cdr:from>
    <cdr:to>
      <cdr:x>0.69794</cdr:x>
      <cdr:y>0.31525</cdr:y>
    </cdr:to>
    <cdr:cxnSp macro="">
      <cdr:nvCxnSpPr>
        <cdr:cNvPr id="21" name="Straight Arrow Connector 20"/>
        <cdr:cNvCxnSpPr/>
      </cdr:nvCxnSpPr>
      <cdr:spPr>
        <a:xfrm xmlns:a="http://schemas.openxmlformats.org/drawingml/2006/main">
          <a:off x="7165768" y="1830283"/>
          <a:ext cx="1139265" cy="24279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0.66818</cdr:x>
      <cdr:y>0.00204</cdr:y>
    </cdr:from>
    <cdr:to>
      <cdr:x>0.8377</cdr:x>
      <cdr:y>0.07873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950947" y="13447"/>
          <a:ext cx="2017059" cy="504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800">
              <a:latin typeface="Times New Roman" panose="02020603050405020304" pitchFamily="18" charset="0"/>
              <a:cs typeface="Times New Roman" panose="02020603050405020304" pitchFamily="18" charset="0"/>
            </a:rPr>
            <a:t>MQXFB02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0.51422</cdr:x>
      <cdr:y>0.05089</cdr:y>
    </cdr:from>
    <cdr:to>
      <cdr:x>0.67983</cdr:x>
      <cdr:y>0.13385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88913" y="332217"/>
          <a:ext cx="1961031" cy="541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2800">
              <a:latin typeface="Times New Roman" panose="02020603050405020304" pitchFamily="18" charset="0"/>
              <a:cs typeface="Times New Roman" panose="02020603050405020304" pitchFamily="18" charset="0"/>
            </a:rPr>
            <a:t>MQXFA07</a:t>
          </a:r>
        </a:p>
      </cdr:txBody>
    </cdr:sp>
  </cdr:relSizeAnchor>
  <cdr:relSizeAnchor xmlns:cdr="http://schemas.openxmlformats.org/drawingml/2006/chartDrawing">
    <cdr:from>
      <cdr:x>0.5505</cdr:x>
      <cdr:y>0.12526</cdr:y>
    </cdr:from>
    <cdr:to>
      <cdr:x>0.55523</cdr:x>
      <cdr:y>0.44566</cdr:y>
    </cdr:to>
    <cdr:cxnSp macro="">
      <cdr:nvCxnSpPr>
        <cdr:cNvPr id="4" name="Straight Arrow Connector 3"/>
        <cdr:cNvCxnSpPr/>
      </cdr:nvCxnSpPr>
      <cdr:spPr>
        <a:xfrm xmlns:a="http://schemas.openxmlformats.org/drawingml/2006/main">
          <a:off x="6518473" y="817806"/>
          <a:ext cx="56029" cy="20917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0.59892</cdr:x>
      <cdr:y>0.13079</cdr:y>
    </cdr:from>
    <cdr:to>
      <cdr:x>0.74292</cdr:x>
      <cdr:y>0.18534</cdr:y>
    </cdr:to>
    <cdr:cxnSp macro="">
      <cdr:nvCxnSpPr>
        <cdr:cNvPr id="8" name="Straight Arrow Connector 7"/>
        <cdr:cNvCxnSpPr/>
      </cdr:nvCxnSpPr>
      <cdr:spPr>
        <a:xfrm xmlns:a="http://schemas.openxmlformats.org/drawingml/2006/main">
          <a:off x="7091829" y="853889"/>
          <a:ext cx="1705173" cy="35612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0.57258</cdr:x>
      <cdr:y>0.14243</cdr:y>
    </cdr:from>
    <cdr:to>
      <cdr:x>0.72242</cdr:x>
      <cdr:y>0.51718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6779943" y="929865"/>
          <a:ext cx="1774265" cy="244661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0.58362</cdr:x>
      <cdr:y>0.12813</cdr:y>
    </cdr:from>
    <cdr:to>
      <cdr:x>0.74608</cdr:x>
      <cdr:y>0.45424</cdr:y>
    </cdr:to>
    <cdr:cxnSp macro="">
      <cdr:nvCxnSpPr>
        <cdr:cNvPr id="7" name="Straight Arrow Connector 6"/>
        <cdr:cNvCxnSpPr/>
      </cdr:nvCxnSpPr>
      <cdr:spPr>
        <a:xfrm xmlns:a="http://schemas.openxmlformats.org/drawingml/2006/main">
          <a:off x="6910678" y="836482"/>
          <a:ext cx="1923677" cy="212911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0.3076</cdr:x>
      <cdr:y>0.39417</cdr:y>
    </cdr:from>
    <cdr:to>
      <cdr:x>0.46217</cdr:x>
      <cdr:y>0.47713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642295" y="2573395"/>
          <a:ext cx="1830295" cy="541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2400">
              <a:latin typeface="Times New Roman" panose="02020603050405020304" pitchFamily="18" charset="0"/>
              <a:cs typeface="Times New Roman" panose="02020603050405020304" pitchFamily="18" charset="0"/>
            </a:rPr>
            <a:t>MQXFA05</a:t>
          </a:r>
        </a:p>
      </cdr:txBody>
    </cdr:sp>
  </cdr:relSizeAnchor>
  <cdr:relSizeAnchor xmlns:cdr="http://schemas.openxmlformats.org/drawingml/2006/chartDrawing">
    <cdr:from>
      <cdr:x>0.46217</cdr:x>
      <cdr:y>0.4142</cdr:y>
    </cdr:from>
    <cdr:to>
      <cdr:x>0.58362</cdr:x>
      <cdr:y>0.42564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V="1">
          <a:off x="5472590" y="2704130"/>
          <a:ext cx="1438088" cy="7470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0.4669</cdr:x>
      <cdr:y>0.43708</cdr:y>
    </cdr:from>
    <cdr:to>
      <cdr:x>0.57415</cdr:x>
      <cdr:y>0.43708</cdr:y>
    </cdr:to>
    <cdr:cxnSp macro="">
      <cdr:nvCxnSpPr>
        <cdr:cNvPr id="11" name="Straight Arrow Connector 10"/>
        <cdr:cNvCxnSpPr/>
      </cdr:nvCxnSpPr>
      <cdr:spPr>
        <a:xfrm xmlns:a="http://schemas.openxmlformats.org/drawingml/2006/main">
          <a:off x="5528620" y="2853541"/>
          <a:ext cx="127000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0.45113</cdr:x>
      <cdr:y>0.44852</cdr:y>
    </cdr:from>
    <cdr:to>
      <cdr:x>0.67194</cdr:x>
      <cdr:y>0.60014</cdr:y>
    </cdr:to>
    <cdr:cxnSp macro="">
      <cdr:nvCxnSpPr>
        <cdr:cNvPr id="13" name="Straight Arrow Connector 12"/>
        <cdr:cNvCxnSpPr/>
      </cdr:nvCxnSpPr>
      <cdr:spPr>
        <a:xfrm xmlns:a="http://schemas.openxmlformats.org/drawingml/2006/main">
          <a:off x="5341855" y="2928247"/>
          <a:ext cx="2614706" cy="98985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0.45113</cdr:x>
      <cdr:y>0.46855</cdr:y>
    </cdr:from>
    <cdr:to>
      <cdr:x>0.61989</cdr:x>
      <cdr:y>0.64877</cdr:y>
    </cdr:to>
    <cdr:cxnSp macro="">
      <cdr:nvCxnSpPr>
        <cdr:cNvPr id="15" name="Straight Arrow Connector 14"/>
        <cdr:cNvCxnSpPr/>
      </cdr:nvCxnSpPr>
      <cdr:spPr>
        <a:xfrm xmlns:a="http://schemas.openxmlformats.org/drawingml/2006/main">
          <a:off x="5341855" y="3058982"/>
          <a:ext cx="1998382" cy="117661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0.40223</cdr:x>
      <cdr:y>0.25114</cdr:y>
    </cdr:from>
    <cdr:to>
      <cdr:x>0.5363</cdr:x>
      <cdr:y>0.32551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4762884" y="1639572"/>
          <a:ext cx="1587500" cy="485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2400">
              <a:latin typeface="Times New Roman" panose="02020603050405020304" pitchFamily="18" charset="0"/>
              <a:cs typeface="Times New Roman" panose="02020603050405020304" pitchFamily="18" charset="0"/>
            </a:rPr>
            <a:t>MQXFA06</a:t>
          </a:r>
        </a:p>
      </cdr:txBody>
    </cdr:sp>
  </cdr:relSizeAnchor>
  <cdr:relSizeAnchor xmlns:cdr="http://schemas.openxmlformats.org/drawingml/2006/chartDrawing">
    <cdr:from>
      <cdr:x>0.53945</cdr:x>
      <cdr:y>0.21681</cdr:y>
    </cdr:from>
    <cdr:to>
      <cdr:x>0.72557</cdr:x>
      <cdr:y>0.26258</cdr:y>
    </cdr:to>
    <cdr:cxnSp macro="">
      <cdr:nvCxnSpPr>
        <cdr:cNvPr id="18" name="Straight Arrow Connector 17"/>
        <cdr:cNvCxnSpPr/>
      </cdr:nvCxnSpPr>
      <cdr:spPr>
        <a:xfrm xmlns:a="http://schemas.openxmlformats.org/drawingml/2006/main" flipV="1">
          <a:off x="6387737" y="1415453"/>
          <a:ext cx="2203824" cy="29882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0.53472</cdr:x>
      <cdr:y>0.24827</cdr:y>
    </cdr:from>
    <cdr:to>
      <cdr:x>0.72084</cdr:x>
      <cdr:y>0.2826</cdr:y>
    </cdr:to>
    <cdr:cxnSp macro="">
      <cdr:nvCxnSpPr>
        <cdr:cNvPr id="20" name="Straight Arrow Connector 19"/>
        <cdr:cNvCxnSpPr/>
      </cdr:nvCxnSpPr>
      <cdr:spPr>
        <a:xfrm xmlns:a="http://schemas.openxmlformats.org/drawingml/2006/main" flipV="1">
          <a:off x="6331708" y="1620894"/>
          <a:ext cx="2203823" cy="22411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0.53315</cdr:x>
      <cdr:y>0.30263</cdr:y>
    </cdr:from>
    <cdr:to>
      <cdr:x>0.66406</cdr:x>
      <cdr:y>0.32551</cdr:y>
    </cdr:to>
    <cdr:cxnSp macro="">
      <cdr:nvCxnSpPr>
        <cdr:cNvPr id="22" name="Straight Arrow Connector 21"/>
        <cdr:cNvCxnSpPr/>
      </cdr:nvCxnSpPr>
      <cdr:spPr>
        <a:xfrm xmlns:a="http://schemas.openxmlformats.org/drawingml/2006/main">
          <a:off x="6313031" y="1975747"/>
          <a:ext cx="1550147" cy="14941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0.52053</cdr:x>
      <cdr:y>0.31693</cdr:y>
    </cdr:from>
    <cdr:to>
      <cdr:x>0.70033</cdr:x>
      <cdr:y>0.54579</cdr:y>
    </cdr:to>
    <cdr:cxnSp macro="">
      <cdr:nvCxnSpPr>
        <cdr:cNvPr id="24" name="Straight Arrow Connector 23"/>
        <cdr:cNvCxnSpPr/>
      </cdr:nvCxnSpPr>
      <cdr:spPr>
        <a:xfrm xmlns:a="http://schemas.openxmlformats.org/drawingml/2006/main">
          <a:off x="6163620" y="2069130"/>
          <a:ext cx="2129117" cy="149411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Susana Izquierdo Bermudez" id="{B35A0CEE-2052-4C1E-A7A3-9FD4A18FE861}" userId="S::susana.izquierdo.bermudez@cern.ch::8f4a0a91-7545-4883-a233-8168e2ca95c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" dT="2021-02-18T16:40:40.97" personId="{B35A0CEE-2052-4C1E-A7A3-9FD4A18FE861}" id="{DB5288CC-900A-40AC-B409-5E1D304BF151}">
    <text>coil with IL QH, the first one 4.2 m, it was not planned to go in a production magnet so it is cut.</text>
  </threadedComment>
  <threadedComment ref="U8" dT="2021-02-12T12:08:24.47" personId="{B35A0CEE-2052-4C1E-A7A3-9FD4A18FE861}" id="{8CB5C115-F062-4DF8-A2CA-98B221E91159}">
    <text>leads damaged during reaction</text>
  </threadedComment>
  <threadedComment ref="U11" dT="2021-02-12T12:08:52.94" personId="{B35A0CEE-2052-4C1E-A7A3-9FD4A18FE861}" id="{72D04FC0-24B8-4D62-B666-1410C4A9C5AA}">
    <text>error on spool lenght during winding</text>
  </threadedComment>
  <threadedComment ref="O13" dT="2020-03-24T16:24:17.52" personId="{B35A0CEE-2052-4C1E-A7A3-9FD4A18FE861}" id="{41FE893C-0BB1-4F46-A4F4-38126F071B35}">
    <text>Cable damaged after reaction, splice (DR AM-156);</text>
  </threadedComment>
  <threadedComment ref="U14" dT="2021-02-12T12:11:14.68" personId="{B35A0CEE-2052-4C1E-A7A3-9FD4A18FE861}" id="{3F442B18-BF67-4923-B157-24F867639412}">
    <text>weak electrical insulation coil to pole/endparts</text>
  </threadedComment>
  <threadedComment ref="O16" dT="2021-02-15T14:38:38.79" personId="{B35A0CEE-2052-4C1E-A7A3-9FD4A18FE861}" id="{A2600168-09DB-435D-B3EC-073DFE6B8B53}">
    <text>Areas of epoxy delamination on midplane when removing the impreg tooling (DR AM-171); coil re-impregnated</text>
  </threadedComment>
  <threadedComment ref="U16" dT="2021-02-12T12:11:21.82" personId="{B35A0CEE-2052-4C1E-A7A3-9FD4A18FE861}" id="{A6F626EE-3DEF-4692-9229-A3D30B8C9B75}">
    <text>weak electrical insulation coil to endparts</text>
  </threadedComment>
  <threadedComment ref="G17" dT="2021-02-15T14:39:41.84" personId="{B35A0CEE-2052-4C1E-A7A3-9FD4A18FE861}" id="{7F74FDFA-6066-4E25-BA66-00FA63BFDFDD}">
    <text>Originally on-hold, fast impregnation</text>
  </threadedComment>
  <threadedComment ref="U17" dT="2021-02-12T12:11:29.49" personId="{B35A0CEE-2052-4C1E-A7A3-9FD4A18FE861}" id="{226A33DF-1CC9-495E-A74C-6F768FB35CC1}">
    <text>weak electrical insulation coil to endparts</text>
  </threadedComment>
  <threadedComment ref="U18" dT="2021-02-12T12:10:23.64" personId="{B35A0CEE-2052-4C1E-A7A3-9FD4A18FE861}" id="{88BA9D98-7873-4B2A-AF77-0B70C2C57CF6}">
    <text>leads damaged during heat treatment</text>
  </threadedComment>
  <threadedComment ref="U19" dT="2021-02-12T12:10:37.87" personId="{B35A0CEE-2052-4C1E-A7A3-9FD4A18FE861}" id="{2C3A5C92-CB8A-4B33-BB5A-1E05AFA7CC37}">
    <text>leads damaged during curing</text>
  </threadedComment>
  <threadedComment ref="G20" dT="2021-02-15T14:45:30.37" personId="{B35A0CEE-2052-4C1E-A7A3-9FD4A18FE861}" id="{BC27B3E8-C2E8-4C4B-B02B-0453ECB0AED5}">
    <text>Originally planned for MQXFA06, but then replaced by 123 (better fitting in terms of geometry)</text>
  </threadedComment>
  <threadedComment ref="G24" dT="2020-07-07T06:19:55.65" personId="{B35A0CEE-2052-4C1E-A7A3-9FD4A18FE861}" id="{F062CB2D-D65D-4377-BD2F-8985BF56CF2C}">
    <text>lead slightly bent after reaction, coil completed, on hold</text>
  </threadedComment>
  <threadedComment ref="U25" dT="2021-02-12T12:07:21.59" personId="{B35A0CEE-2052-4C1E-A7A3-9FD4A18FE861}" id="{117C22E7-2EE1-44E4-91DC-3A1BFA1AA53E}">
    <text>Coil to QH short, repaired</text>
  </threadedComment>
  <threadedComment ref="U27" dT="2020-11-11T12:58:02.50" personId="{B35A0CEE-2052-4C1E-A7A3-9FD4A18FE861}" id="{15230472-0CB7-4D20-A426-57BB6F893914}">
    <text>damaged during handling in the outer radius mid-plane turn</text>
  </threadedComment>
  <threadedComment ref="G28" dT="2021-02-15T14:33:48.07" personId="{B35A0CEE-2052-4C1E-A7A3-9FD4A18FE861}" id="{F7C619E3-B845-4AC7-9C6A-1D71C0E74913}">
    <text>Conductor exposed during post-impregnation clean-up DR12166</text>
  </threadedComment>
  <threadedComment ref="G30" dT="2021-02-15T14:35:58.32" personId="{B35A0CEE-2052-4C1E-A7A3-9FD4A18FE861}" id="{A1420E08-EAB6-4BA2-BE9D-F8AC86B474EB}">
    <text>EMDS 2470711, QH to coil short after impregnation</text>
  </threadedComment>
  <threadedComment ref="U31" dT="2021-02-12T12:07:33.41" personId="{B35A0CEE-2052-4C1E-A7A3-9FD4A18FE861}" id="{72FF14AB-D4D8-4D8D-A4E5-068B00806496}">
    <text>cable ropped ruing winding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zoomScale="55" zoomScaleNormal="55" workbookViewId="0">
      <pane xSplit="1" ySplit="1" topLeftCell="B11" activePane="bottomRight" state="frozen"/>
      <selection pane="topRight" activeCell="C1" sqref="C1"/>
      <selection pane="bottomLeft" activeCell="A2" sqref="A2"/>
      <selection pane="bottomRight" activeCell="C17" sqref="C17"/>
    </sheetView>
  </sheetViews>
  <sheetFormatPr defaultColWidth="11" defaultRowHeight="15.75" x14ac:dyDescent="0.25"/>
  <cols>
    <col min="1" max="1" width="16.5" style="1" bestFit="1" customWidth="1"/>
    <col min="2" max="2" width="20" style="1" bestFit="1" customWidth="1"/>
    <col min="3" max="3" width="22.375" style="1" bestFit="1" customWidth="1"/>
    <col min="4" max="4" width="15.375" style="1" bestFit="1" customWidth="1"/>
    <col min="5" max="5" width="13.125" style="1" customWidth="1"/>
    <col min="6" max="6" width="21.75" style="1" bestFit="1" customWidth="1"/>
    <col min="7" max="10" width="21.75" style="1" customWidth="1"/>
    <col min="11" max="11" width="18.125" style="1" bestFit="1" customWidth="1"/>
    <col min="12" max="12" width="32.125" style="1" bestFit="1" customWidth="1"/>
    <col min="13" max="13" width="38.75" style="1" bestFit="1" customWidth="1"/>
    <col min="14" max="16" width="23.75" style="1" customWidth="1"/>
    <col min="17" max="17" width="17.5" style="1" bestFit="1" customWidth="1"/>
    <col min="18" max="18" width="19.375" style="1" bestFit="1" customWidth="1"/>
    <col min="19" max="19" width="45.5" style="1" bestFit="1" customWidth="1"/>
    <col min="20" max="20" width="24.875" style="1" customWidth="1"/>
    <col min="21" max="21" width="20.625" style="1" bestFit="1" customWidth="1"/>
    <col min="22" max="22" width="29.625" style="1" customWidth="1"/>
    <col min="23" max="23" width="12.625" style="1" bestFit="1" customWidth="1"/>
    <col min="24" max="24" width="26.875" style="1" customWidth="1"/>
    <col min="25" max="25" width="36.75" style="1" bestFit="1" customWidth="1"/>
    <col min="26" max="26" width="39" style="1" bestFit="1" customWidth="1"/>
    <col min="27" max="27" width="30.75" style="1" bestFit="1" customWidth="1"/>
    <col min="28" max="28" width="32" style="1" bestFit="1" customWidth="1"/>
    <col min="29" max="29" width="21.5" style="1" bestFit="1" customWidth="1"/>
    <col min="30" max="30" width="15.75" style="1" bestFit="1" customWidth="1"/>
    <col min="31" max="31" width="27" style="1" bestFit="1" customWidth="1"/>
    <col min="32" max="32" width="30.375" style="1" customWidth="1"/>
    <col min="33" max="33" width="39" style="1" bestFit="1" customWidth="1"/>
    <col min="34" max="34" width="30.75" style="1" bestFit="1" customWidth="1"/>
    <col min="35" max="16384" width="11" style="1"/>
  </cols>
  <sheetData>
    <row r="1" spans="1:17" x14ac:dyDescent="0.25">
      <c r="A1" s="24" t="s">
        <v>78</v>
      </c>
      <c r="B1" s="25">
        <v>44242</v>
      </c>
      <c r="D1" s="52">
        <v>60</v>
      </c>
      <c r="P1" s="1" t="s">
        <v>95</v>
      </c>
    </row>
    <row r="2" spans="1:17" x14ac:dyDescent="0.25">
      <c r="A2" s="28" t="s">
        <v>94</v>
      </c>
      <c r="B2" s="2" t="s">
        <v>81</v>
      </c>
      <c r="C2" s="2" t="s">
        <v>87</v>
      </c>
      <c r="D2" s="2" t="s">
        <v>82</v>
      </c>
      <c r="E2" s="2" t="s">
        <v>83</v>
      </c>
      <c r="F2" s="2" t="s">
        <v>84</v>
      </c>
      <c r="G2" s="2" t="s">
        <v>85</v>
      </c>
      <c r="H2" s="2" t="s">
        <v>86</v>
      </c>
      <c r="I2" s="2" t="s">
        <v>90</v>
      </c>
      <c r="J2" s="2" t="s">
        <v>91</v>
      </c>
      <c r="K2" s="2" t="s">
        <v>88</v>
      </c>
      <c r="L2" s="2" t="s">
        <v>92</v>
      </c>
      <c r="M2" s="2" t="s">
        <v>89</v>
      </c>
      <c r="N2" s="2" t="s">
        <v>93</v>
      </c>
      <c r="P2" s="1" t="s">
        <v>96</v>
      </c>
      <c r="Q2" s="1">
        <v>43586</v>
      </c>
    </row>
    <row r="3" spans="1:17" x14ac:dyDescent="0.25">
      <c r="A3" s="29">
        <v>110</v>
      </c>
      <c r="B3" s="30">
        <v>43598</v>
      </c>
      <c r="C3" s="30">
        <v>43623</v>
      </c>
      <c r="D3" s="30">
        <v>43756</v>
      </c>
      <c r="E3" s="30">
        <v>43769</v>
      </c>
      <c r="F3" s="30">
        <v>43801</v>
      </c>
      <c r="G3" s="30">
        <v>43805</v>
      </c>
      <c r="H3" s="30">
        <v>43840</v>
      </c>
      <c r="I3" s="2">
        <f t="shared" ref="I3:N3" si="0">C3-B3</f>
        <v>25</v>
      </c>
      <c r="J3" s="2">
        <f t="shared" si="0"/>
        <v>133</v>
      </c>
      <c r="K3" s="2">
        <f t="shared" si="0"/>
        <v>13</v>
      </c>
      <c r="L3" s="2">
        <f t="shared" si="0"/>
        <v>32</v>
      </c>
      <c r="M3" s="2">
        <f t="shared" si="0"/>
        <v>4</v>
      </c>
      <c r="N3" s="2">
        <f t="shared" si="0"/>
        <v>35</v>
      </c>
      <c r="Q3" s="1">
        <f>Q2+365</f>
        <v>43951</v>
      </c>
    </row>
    <row r="4" spans="1:17" x14ac:dyDescent="0.25">
      <c r="A4" s="28">
        <v>111</v>
      </c>
      <c r="B4" s="30">
        <v>43731</v>
      </c>
      <c r="C4" s="30">
        <v>43742</v>
      </c>
      <c r="D4" s="30">
        <v>43784</v>
      </c>
      <c r="E4" s="30">
        <v>43798</v>
      </c>
      <c r="F4" s="30">
        <v>43836</v>
      </c>
      <c r="G4" s="30">
        <v>43840</v>
      </c>
      <c r="H4" s="30">
        <v>43853</v>
      </c>
      <c r="I4" s="2">
        <f t="shared" ref="I4:I18" si="1">C4-B4</f>
        <v>11</v>
      </c>
      <c r="J4" s="2">
        <f t="shared" ref="J4:N18" si="2">D4-C4</f>
        <v>42</v>
      </c>
      <c r="K4" s="2">
        <f t="shared" si="2"/>
        <v>14</v>
      </c>
      <c r="L4" s="2">
        <f t="shared" si="2"/>
        <v>38</v>
      </c>
      <c r="M4" s="2">
        <f t="shared" si="2"/>
        <v>4</v>
      </c>
      <c r="N4" s="2">
        <f t="shared" si="2"/>
        <v>13</v>
      </c>
    </row>
    <row r="5" spans="1:17" x14ac:dyDescent="0.25">
      <c r="A5" s="28">
        <v>112</v>
      </c>
      <c r="B5" s="30">
        <v>43752</v>
      </c>
      <c r="C5" s="30">
        <v>43763</v>
      </c>
      <c r="D5" s="30">
        <v>43801</v>
      </c>
      <c r="E5" s="30">
        <v>43816</v>
      </c>
      <c r="F5" s="30">
        <v>43850</v>
      </c>
      <c r="G5" s="30">
        <v>43854</v>
      </c>
      <c r="H5" s="30">
        <v>43874</v>
      </c>
      <c r="I5" s="2">
        <f t="shared" si="1"/>
        <v>11</v>
      </c>
      <c r="J5" s="2">
        <f t="shared" si="2"/>
        <v>38</v>
      </c>
      <c r="K5" s="2">
        <f t="shared" si="2"/>
        <v>15</v>
      </c>
      <c r="L5" s="2">
        <f t="shared" si="2"/>
        <v>34</v>
      </c>
      <c r="M5" s="2">
        <f t="shared" si="2"/>
        <v>4</v>
      </c>
      <c r="N5" s="2">
        <f t="shared" si="2"/>
        <v>20</v>
      </c>
    </row>
    <row r="6" spans="1:17" x14ac:dyDescent="0.25">
      <c r="A6" s="29">
        <v>113</v>
      </c>
      <c r="B6" s="30">
        <v>43782</v>
      </c>
      <c r="C6" s="30">
        <v>43798</v>
      </c>
      <c r="D6" s="30">
        <v>43836</v>
      </c>
      <c r="E6" s="30">
        <v>43846</v>
      </c>
      <c r="F6" s="30">
        <v>43885</v>
      </c>
      <c r="G6" s="30">
        <f>F6+5</f>
        <v>43890</v>
      </c>
      <c r="H6" s="30">
        <v>43903</v>
      </c>
      <c r="I6" s="2">
        <f t="shared" si="1"/>
        <v>16</v>
      </c>
      <c r="J6" s="2">
        <f t="shared" si="2"/>
        <v>38</v>
      </c>
      <c r="K6" s="2">
        <f t="shared" si="2"/>
        <v>10</v>
      </c>
      <c r="L6" s="2">
        <f t="shared" si="2"/>
        <v>39</v>
      </c>
      <c r="M6" s="2">
        <f t="shared" si="2"/>
        <v>5</v>
      </c>
      <c r="N6" s="2">
        <f t="shared" si="2"/>
        <v>13</v>
      </c>
    </row>
    <row r="7" spans="1:17" x14ac:dyDescent="0.25">
      <c r="A7" s="29">
        <v>114</v>
      </c>
      <c r="B7" s="30">
        <v>43803</v>
      </c>
      <c r="C7" s="30">
        <v>43818</v>
      </c>
      <c r="D7" s="30">
        <v>43852</v>
      </c>
      <c r="E7" s="30">
        <v>43864</v>
      </c>
      <c r="F7" s="30">
        <v>43902</v>
      </c>
      <c r="G7" s="30">
        <v>43908</v>
      </c>
      <c r="H7" s="30">
        <v>43966</v>
      </c>
      <c r="I7" s="2">
        <f t="shared" si="1"/>
        <v>15</v>
      </c>
      <c r="J7" s="2">
        <f t="shared" si="2"/>
        <v>34</v>
      </c>
      <c r="K7" s="2">
        <f t="shared" si="2"/>
        <v>12</v>
      </c>
      <c r="L7" s="2">
        <f t="shared" si="2"/>
        <v>38</v>
      </c>
      <c r="M7" s="2">
        <f t="shared" si="2"/>
        <v>6</v>
      </c>
      <c r="N7" s="2">
        <f t="shared" si="2"/>
        <v>58</v>
      </c>
    </row>
    <row r="8" spans="1:17" x14ac:dyDescent="0.25">
      <c r="A8" s="55">
        <v>115</v>
      </c>
      <c r="B8" s="30">
        <v>43859</v>
      </c>
      <c r="C8" s="30">
        <v>43882</v>
      </c>
      <c r="D8" s="30">
        <v>43903</v>
      </c>
      <c r="E8" s="30">
        <v>43914</v>
      </c>
      <c r="F8" s="30">
        <v>44007</v>
      </c>
      <c r="G8" s="30">
        <v>44013</v>
      </c>
      <c r="H8" s="30">
        <v>44026</v>
      </c>
      <c r="I8" s="2">
        <f t="shared" si="1"/>
        <v>23</v>
      </c>
      <c r="J8" s="2">
        <f t="shared" si="2"/>
        <v>21</v>
      </c>
      <c r="K8" s="2">
        <f>E8-D8</f>
        <v>11</v>
      </c>
      <c r="L8" s="2">
        <f t="shared" si="2"/>
        <v>93</v>
      </c>
      <c r="M8" s="2">
        <f t="shared" si="2"/>
        <v>6</v>
      </c>
      <c r="N8" s="2">
        <f t="shared" si="2"/>
        <v>13</v>
      </c>
    </row>
    <row r="9" spans="1:17" x14ac:dyDescent="0.25">
      <c r="A9" s="55">
        <v>116</v>
      </c>
      <c r="B9" s="30">
        <v>43889</v>
      </c>
      <c r="C9" s="30">
        <v>43903</v>
      </c>
      <c r="D9" s="30">
        <v>43987</v>
      </c>
      <c r="E9" s="30">
        <v>43999</v>
      </c>
      <c r="F9" s="30">
        <v>44036</v>
      </c>
      <c r="G9" s="30">
        <v>44042</v>
      </c>
      <c r="H9" s="30">
        <v>44061</v>
      </c>
      <c r="I9" s="2">
        <f t="shared" si="1"/>
        <v>14</v>
      </c>
      <c r="J9" s="2">
        <f t="shared" si="2"/>
        <v>84</v>
      </c>
      <c r="K9" s="2">
        <f t="shared" ref="K9:K18" si="3">E9-D9</f>
        <v>12</v>
      </c>
      <c r="L9" s="2">
        <f t="shared" si="2"/>
        <v>37</v>
      </c>
      <c r="M9" s="2">
        <f t="shared" si="2"/>
        <v>6</v>
      </c>
      <c r="N9" s="2">
        <f t="shared" si="2"/>
        <v>19</v>
      </c>
    </row>
    <row r="10" spans="1:17" x14ac:dyDescent="0.25">
      <c r="A10" s="55">
        <v>117</v>
      </c>
      <c r="B10" s="30">
        <v>43976</v>
      </c>
      <c r="C10" s="30">
        <v>44006</v>
      </c>
      <c r="D10" s="30">
        <v>44015</v>
      </c>
      <c r="E10" s="30">
        <v>44027</v>
      </c>
      <c r="F10" s="30">
        <v>44053</v>
      </c>
      <c r="G10" s="30">
        <v>44057</v>
      </c>
      <c r="H10" s="30">
        <v>44071</v>
      </c>
      <c r="I10" s="2">
        <f t="shared" si="1"/>
        <v>30</v>
      </c>
      <c r="J10" s="2">
        <f t="shared" si="2"/>
        <v>9</v>
      </c>
      <c r="K10" s="2">
        <f t="shared" si="3"/>
        <v>12</v>
      </c>
      <c r="L10" s="2">
        <f t="shared" si="2"/>
        <v>26</v>
      </c>
      <c r="M10" s="2">
        <f t="shared" si="2"/>
        <v>4</v>
      </c>
      <c r="N10" s="2">
        <f>H10-G10</f>
        <v>14</v>
      </c>
    </row>
    <row r="11" spans="1:17" x14ac:dyDescent="0.25">
      <c r="A11" s="55">
        <v>118</v>
      </c>
      <c r="B11" s="30">
        <v>44006</v>
      </c>
      <c r="C11" s="30">
        <v>44025</v>
      </c>
      <c r="D11" s="30">
        <v>44029</v>
      </c>
      <c r="E11" s="30">
        <v>44041</v>
      </c>
      <c r="F11" s="30">
        <v>44069</v>
      </c>
      <c r="G11" s="30">
        <v>44076</v>
      </c>
      <c r="H11" s="30">
        <v>44102</v>
      </c>
      <c r="I11" s="2">
        <f t="shared" si="1"/>
        <v>19</v>
      </c>
      <c r="J11" s="2">
        <f t="shared" si="2"/>
        <v>4</v>
      </c>
      <c r="K11" s="2">
        <f t="shared" si="3"/>
        <v>12</v>
      </c>
      <c r="L11" s="2">
        <f t="shared" ref="L11:M16" si="4">F11-E11</f>
        <v>28</v>
      </c>
      <c r="M11" s="2">
        <f t="shared" si="4"/>
        <v>7</v>
      </c>
      <c r="N11" s="2">
        <f>H11-G11</f>
        <v>26</v>
      </c>
    </row>
    <row r="12" spans="1:17" x14ac:dyDescent="0.25">
      <c r="A12" s="55">
        <v>119</v>
      </c>
      <c r="B12" s="30">
        <v>44033</v>
      </c>
      <c r="C12" s="30">
        <v>44043</v>
      </c>
      <c r="D12" s="30">
        <v>44064</v>
      </c>
      <c r="E12" s="30">
        <v>44075</v>
      </c>
      <c r="F12" s="30">
        <v>44106</v>
      </c>
      <c r="G12" s="30">
        <v>44113</v>
      </c>
      <c r="H12" s="30">
        <v>44124</v>
      </c>
      <c r="I12" s="2">
        <f t="shared" si="1"/>
        <v>10</v>
      </c>
      <c r="J12" s="2">
        <f t="shared" si="2"/>
        <v>21</v>
      </c>
      <c r="K12" s="2">
        <f t="shared" si="3"/>
        <v>11</v>
      </c>
      <c r="L12" s="2">
        <f t="shared" si="4"/>
        <v>31</v>
      </c>
      <c r="M12" s="2">
        <f t="shared" si="4"/>
        <v>7</v>
      </c>
      <c r="N12" s="2">
        <f>H12-G12</f>
        <v>11</v>
      </c>
    </row>
    <row r="13" spans="1:17" x14ac:dyDescent="0.25">
      <c r="A13" s="55">
        <v>120</v>
      </c>
      <c r="B13" s="30">
        <v>44074</v>
      </c>
      <c r="C13" s="30">
        <v>44106</v>
      </c>
      <c r="D13" s="30">
        <v>44113</v>
      </c>
      <c r="E13" s="30">
        <v>44127</v>
      </c>
      <c r="F13" s="30">
        <v>44161</v>
      </c>
      <c r="G13" s="30">
        <v>44168</v>
      </c>
      <c r="H13" s="30">
        <v>44181</v>
      </c>
      <c r="I13" s="2">
        <f t="shared" si="1"/>
        <v>32</v>
      </c>
      <c r="J13" s="2">
        <f t="shared" si="2"/>
        <v>7</v>
      </c>
      <c r="K13" s="2">
        <f t="shared" si="3"/>
        <v>14</v>
      </c>
      <c r="L13" s="2">
        <f t="shared" si="4"/>
        <v>34</v>
      </c>
      <c r="M13" s="2">
        <f t="shared" si="4"/>
        <v>7</v>
      </c>
      <c r="N13" s="2">
        <f>H13-G13</f>
        <v>13</v>
      </c>
    </row>
    <row r="14" spans="1:17" x14ac:dyDescent="0.25">
      <c r="A14" s="55">
        <v>121</v>
      </c>
      <c r="B14" s="30">
        <v>44130</v>
      </c>
      <c r="C14" s="30">
        <v>44141</v>
      </c>
      <c r="D14" s="30">
        <v>44148</v>
      </c>
      <c r="E14" s="30">
        <v>44160</v>
      </c>
      <c r="F14" s="30">
        <v>44200</v>
      </c>
      <c r="G14" s="30">
        <v>44207</v>
      </c>
      <c r="H14" s="30">
        <v>44218</v>
      </c>
      <c r="I14" s="2">
        <f t="shared" si="1"/>
        <v>11</v>
      </c>
      <c r="J14" s="2">
        <f t="shared" si="2"/>
        <v>7</v>
      </c>
      <c r="K14" s="2">
        <f t="shared" si="3"/>
        <v>12</v>
      </c>
      <c r="L14" s="2">
        <f t="shared" si="4"/>
        <v>40</v>
      </c>
      <c r="M14" s="2">
        <f t="shared" si="4"/>
        <v>7</v>
      </c>
      <c r="N14" s="2">
        <f>H14-G14</f>
        <v>11</v>
      </c>
    </row>
    <row r="15" spans="1:17" x14ac:dyDescent="0.25">
      <c r="A15" s="55">
        <v>122</v>
      </c>
      <c r="B15" s="30">
        <v>44145</v>
      </c>
      <c r="C15" s="30">
        <v>44161</v>
      </c>
      <c r="D15" s="30">
        <v>44169</v>
      </c>
      <c r="E15" s="30">
        <v>44180</v>
      </c>
      <c r="F15" s="30">
        <v>44228</v>
      </c>
      <c r="G15" s="30">
        <v>44232</v>
      </c>
      <c r="H15" s="2"/>
      <c r="I15" s="2">
        <f t="shared" si="1"/>
        <v>16</v>
      </c>
      <c r="J15" s="2">
        <f t="shared" si="2"/>
        <v>8</v>
      </c>
      <c r="K15" s="2">
        <f t="shared" si="3"/>
        <v>11</v>
      </c>
      <c r="L15" s="2">
        <f t="shared" si="4"/>
        <v>48</v>
      </c>
      <c r="M15" s="2">
        <f t="shared" si="4"/>
        <v>4</v>
      </c>
      <c r="N15" s="53">
        <v>20</v>
      </c>
    </row>
    <row r="16" spans="1:17" x14ac:dyDescent="0.25">
      <c r="A16" s="55">
        <v>123</v>
      </c>
      <c r="B16" s="30">
        <v>44167</v>
      </c>
      <c r="C16" s="30">
        <v>44181</v>
      </c>
      <c r="D16" s="30">
        <v>44208</v>
      </c>
      <c r="E16" s="30">
        <v>44218</v>
      </c>
      <c r="F16" s="30">
        <v>44244</v>
      </c>
      <c r="G16" s="30">
        <v>44251</v>
      </c>
      <c r="H16" s="2"/>
      <c r="I16" s="2">
        <f t="shared" si="1"/>
        <v>14</v>
      </c>
      <c r="J16" s="2">
        <f t="shared" si="2"/>
        <v>27</v>
      </c>
      <c r="K16" s="2">
        <f t="shared" si="3"/>
        <v>10</v>
      </c>
      <c r="L16" s="2">
        <f t="shared" si="4"/>
        <v>26</v>
      </c>
      <c r="M16" s="2">
        <f t="shared" si="4"/>
        <v>7</v>
      </c>
      <c r="N16" s="53">
        <v>20</v>
      </c>
    </row>
    <row r="17" spans="1:14" x14ac:dyDescent="0.25">
      <c r="A17" s="55">
        <v>124</v>
      </c>
      <c r="B17" s="30">
        <v>44202</v>
      </c>
      <c r="C17" s="30">
        <v>44217</v>
      </c>
      <c r="D17" s="30">
        <v>44225</v>
      </c>
      <c r="E17" s="30">
        <v>44236</v>
      </c>
      <c r="F17" s="30"/>
      <c r="G17" s="30"/>
      <c r="H17" s="2"/>
      <c r="I17" s="2">
        <f t="shared" si="1"/>
        <v>15</v>
      </c>
      <c r="J17" s="2">
        <f t="shared" si="2"/>
        <v>8</v>
      </c>
      <c r="K17" s="2">
        <f t="shared" si="3"/>
        <v>11</v>
      </c>
      <c r="L17" s="53">
        <v>30</v>
      </c>
      <c r="M17" s="53">
        <v>7</v>
      </c>
      <c r="N17" s="53">
        <v>20</v>
      </c>
    </row>
    <row r="18" spans="1:14" x14ac:dyDescent="0.25">
      <c r="A18" s="55">
        <v>125</v>
      </c>
      <c r="B18" s="30">
        <v>44222</v>
      </c>
      <c r="C18" s="30">
        <v>44236</v>
      </c>
      <c r="D18" s="30">
        <v>44244</v>
      </c>
      <c r="E18" s="30">
        <v>44253</v>
      </c>
      <c r="F18" s="2"/>
      <c r="G18" s="2"/>
      <c r="H18" s="2"/>
      <c r="I18" s="2">
        <f t="shared" si="1"/>
        <v>14</v>
      </c>
      <c r="J18" s="2">
        <f t="shared" si="2"/>
        <v>8</v>
      </c>
      <c r="K18" s="2">
        <f t="shared" si="3"/>
        <v>9</v>
      </c>
      <c r="L18" s="53">
        <v>30</v>
      </c>
      <c r="M18" s="53">
        <v>7</v>
      </c>
      <c r="N18" s="53">
        <v>20</v>
      </c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53">
        <v>14</v>
      </c>
      <c r="J19" s="53">
        <v>10</v>
      </c>
      <c r="K19" s="53">
        <v>11</v>
      </c>
      <c r="L19" s="53">
        <v>30</v>
      </c>
      <c r="M19" s="53">
        <v>7</v>
      </c>
      <c r="N19" s="53">
        <v>20</v>
      </c>
    </row>
    <row r="71" spans="12:12" x14ac:dyDescent="0.25">
      <c r="L71" s="27"/>
    </row>
    <row r="72" spans="12:12" x14ac:dyDescent="0.25">
      <c r="L72" s="27"/>
    </row>
    <row r="73" spans="12:12" x14ac:dyDescent="0.25">
      <c r="L73" s="27"/>
    </row>
    <row r="74" spans="12:12" x14ac:dyDescent="0.25">
      <c r="L74" s="27"/>
    </row>
  </sheetData>
  <pageMargins left="0.75" right="0.75" top="1" bottom="1" header="0.5" footer="0.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9"/>
  <sheetViews>
    <sheetView tabSelected="1" zoomScale="51" zoomScaleNormal="51" workbookViewId="0">
      <pane xSplit="1" ySplit="3" topLeftCell="D4" activePane="bottomRight" state="frozen"/>
      <selection pane="topRight" activeCell="C1" sqref="C1"/>
      <selection pane="bottomLeft" activeCell="A2" sqref="A2"/>
      <selection pane="bottomRight" activeCell="S47" sqref="S47"/>
    </sheetView>
  </sheetViews>
  <sheetFormatPr defaultColWidth="11" defaultRowHeight="15.75" x14ac:dyDescent="0.25"/>
  <cols>
    <col min="1" max="1" width="22.125" style="1" bestFit="1" customWidth="1"/>
    <col min="2" max="2" width="13.75" style="1" bestFit="1" customWidth="1"/>
    <col min="3" max="3" width="22.375" style="1" bestFit="1" customWidth="1"/>
    <col min="4" max="4" width="13.125" style="1" bestFit="1" customWidth="1"/>
    <col min="5" max="5" width="13.125" style="1" customWidth="1"/>
    <col min="6" max="6" width="21.75" style="1" bestFit="1" customWidth="1"/>
    <col min="7" max="10" width="21.75" style="1" customWidth="1"/>
    <col min="11" max="11" width="18.125" style="1" bestFit="1" customWidth="1"/>
    <col min="12" max="12" width="21.5" style="1" bestFit="1" customWidth="1"/>
    <col min="13" max="13" width="23.75" style="1" bestFit="1" customWidth="1"/>
    <col min="14" max="16" width="23.75" style="1" customWidth="1"/>
    <col min="17" max="17" width="17.5" style="1" bestFit="1" customWidth="1"/>
    <col min="18" max="18" width="19.375" style="1" bestFit="1" customWidth="1"/>
    <col min="19" max="19" width="45.5" style="1" bestFit="1" customWidth="1"/>
    <col min="20" max="20" width="24.875" style="1" customWidth="1"/>
    <col min="21" max="21" width="20.625" style="1" bestFit="1" customWidth="1"/>
    <col min="22" max="22" width="29.625" style="1" customWidth="1"/>
    <col min="23" max="23" width="12.625" style="1" bestFit="1" customWidth="1"/>
    <col min="24" max="24" width="26.875" style="1" customWidth="1"/>
    <col min="25" max="25" width="36.75" style="1" bestFit="1" customWidth="1"/>
    <col min="26" max="26" width="39" style="1" bestFit="1" customWidth="1"/>
    <col min="27" max="27" width="30.75" style="1" bestFit="1" customWidth="1"/>
    <col min="28" max="28" width="32" style="1" bestFit="1" customWidth="1"/>
    <col min="29" max="29" width="21.5" style="1" bestFit="1" customWidth="1"/>
    <col min="30" max="30" width="15.75" style="1" bestFit="1" customWidth="1"/>
    <col min="31" max="31" width="27" style="1" bestFit="1" customWidth="1"/>
    <col min="32" max="32" width="30.375" style="1" customWidth="1"/>
    <col min="33" max="33" width="39" style="1" bestFit="1" customWidth="1"/>
    <col min="34" max="34" width="30.75" style="1" bestFit="1" customWidth="1"/>
    <col min="35" max="16384" width="11" style="1"/>
  </cols>
  <sheetData>
    <row r="1" spans="1:22" ht="16.5" thickBot="1" x14ac:dyDescent="0.3">
      <c r="A1" s="24" t="s">
        <v>78</v>
      </c>
      <c r="B1" s="25">
        <v>44242</v>
      </c>
      <c r="C1" s="54" t="s">
        <v>128</v>
      </c>
      <c r="M1" s="51"/>
    </row>
    <row r="2" spans="1:22" x14ac:dyDescent="0.25">
      <c r="A2" s="57" t="s">
        <v>75</v>
      </c>
      <c r="B2" s="58"/>
      <c r="C2" s="58"/>
      <c r="D2" s="58"/>
      <c r="E2" s="58"/>
      <c r="F2" s="58"/>
      <c r="G2" s="59"/>
      <c r="H2" s="57" t="s">
        <v>76</v>
      </c>
      <c r="I2" s="58"/>
      <c r="J2" s="58"/>
      <c r="K2" s="58"/>
      <c r="L2" s="58"/>
      <c r="M2" s="58"/>
      <c r="N2" s="58"/>
      <c r="O2" s="59"/>
      <c r="P2" s="57" t="s">
        <v>6</v>
      </c>
      <c r="Q2" s="58"/>
      <c r="R2" s="58"/>
      <c r="S2" s="58"/>
      <c r="T2" s="58"/>
      <c r="U2" s="59"/>
    </row>
    <row r="3" spans="1:22" x14ac:dyDescent="0.25">
      <c r="A3" s="31" t="s">
        <v>0</v>
      </c>
      <c r="B3" s="14" t="s">
        <v>5</v>
      </c>
      <c r="C3" s="14" t="s">
        <v>101</v>
      </c>
      <c r="D3" s="14" t="s">
        <v>1</v>
      </c>
      <c r="E3" s="14" t="s">
        <v>72</v>
      </c>
      <c r="F3" s="14" t="s">
        <v>2</v>
      </c>
      <c r="G3" s="32" t="s">
        <v>77</v>
      </c>
      <c r="H3" s="31"/>
      <c r="I3" s="14"/>
      <c r="J3" s="14"/>
      <c r="K3" s="14" t="s">
        <v>1</v>
      </c>
      <c r="L3" s="14" t="s">
        <v>72</v>
      </c>
      <c r="M3" s="14" t="s">
        <v>2</v>
      </c>
      <c r="N3" s="14" t="s">
        <v>74</v>
      </c>
      <c r="O3" s="32" t="s">
        <v>77</v>
      </c>
      <c r="P3" s="31"/>
      <c r="Q3" s="14"/>
      <c r="R3" s="14" t="s">
        <v>1</v>
      </c>
      <c r="S3" s="14" t="s">
        <v>72</v>
      </c>
      <c r="T3" s="14" t="s">
        <v>2</v>
      </c>
      <c r="U3" s="32" t="s">
        <v>77</v>
      </c>
      <c r="V3" s="9"/>
    </row>
    <row r="4" spans="1:22" ht="17.100000000000001" customHeight="1" x14ac:dyDescent="0.25">
      <c r="A4" s="33" t="s">
        <v>27</v>
      </c>
      <c r="B4" s="2" t="s">
        <v>20</v>
      </c>
      <c r="C4" s="2">
        <v>1</v>
      </c>
      <c r="D4" s="19">
        <v>42569</v>
      </c>
      <c r="E4" s="22">
        <f>F4-D4</f>
        <v>385</v>
      </c>
      <c r="F4" s="19">
        <v>42954</v>
      </c>
      <c r="G4" s="34" t="s">
        <v>53</v>
      </c>
      <c r="H4" s="36" t="s">
        <v>60</v>
      </c>
      <c r="I4" s="11" t="s">
        <v>38</v>
      </c>
      <c r="J4" s="11">
        <v>1</v>
      </c>
      <c r="K4" s="21">
        <f>F4</f>
        <v>42954</v>
      </c>
      <c r="L4" s="26">
        <f t="shared" ref="L4:L11" si="0">M4-K4</f>
        <v>0</v>
      </c>
      <c r="M4" s="21">
        <f>K4</f>
        <v>42954</v>
      </c>
      <c r="N4" s="20">
        <f>K4-F4</f>
        <v>0</v>
      </c>
      <c r="O4" s="40"/>
      <c r="P4" s="33" t="s">
        <v>7</v>
      </c>
      <c r="Q4" s="2">
        <v>1</v>
      </c>
      <c r="R4" s="18">
        <v>42450</v>
      </c>
      <c r="S4" s="2">
        <f>T4-R4</f>
        <v>305</v>
      </c>
      <c r="T4" s="19">
        <v>42755</v>
      </c>
      <c r="U4" s="34" t="s">
        <v>4</v>
      </c>
      <c r="V4" s="3"/>
    </row>
    <row r="5" spans="1:22" ht="17.100000000000001" customHeight="1" x14ac:dyDescent="0.25">
      <c r="A5" s="33" t="s">
        <v>28</v>
      </c>
      <c r="B5" s="2" t="s">
        <v>20</v>
      </c>
      <c r="C5" s="2">
        <v>2</v>
      </c>
      <c r="D5" s="19">
        <v>42634</v>
      </c>
      <c r="E5" s="22">
        <f t="shared" ref="E5:E21" si="1">F5-D5</f>
        <v>390</v>
      </c>
      <c r="F5" s="19">
        <v>43024</v>
      </c>
      <c r="G5" s="34" t="s">
        <v>35</v>
      </c>
      <c r="H5" s="35" t="s">
        <v>40</v>
      </c>
      <c r="I5" s="2" t="s">
        <v>38</v>
      </c>
      <c r="J5" s="2">
        <v>2</v>
      </c>
      <c r="K5" s="19">
        <v>43358</v>
      </c>
      <c r="L5" s="22">
        <f t="shared" si="0"/>
        <v>153</v>
      </c>
      <c r="M5" s="19">
        <v>43511</v>
      </c>
      <c r="N5" s="20">
        <f>K5-F5</f>
        <v>334</v>
      </c>
      <c r="O5" s="34" t="s">
        <v>80</v>
      </c>
      <c r="P5" s="33" t="s">
        <v>21</v>
      </c>
      <c r="Q5" s="2">
        <v>2</v>
      </c>
      <c r="R5" s="18">
        <v>42597</v>
      </c>
      <c r="S5" s="2">
        <f t="shared" ref="S5:S36" si="2">T5-R5</f>
        <v>39</v>
      </c>
      <c r="T5" s="19">
        <v>42636</v>
      </c>
      <c r="U5" s="34" t="s">
        <v>4</v>
      </c>
      <c r="V5" s="3"/>
    </row>
    <row r="6" spans="1:22" ht="17.100000000000001" customHeight="1" x14ac:dyDescent="0.25">
      <c r="A6" s="33" t="s">
        <v>30</v>
      </c>
      <c r="B6" s="2" t="s">
        <v>20</v>
      </c>
      <c r="C6" s="2">
        <v>3</v>
      </c>
      <c r="D6" s="19">
        <v>42675</v>
      </c>
      <c r="E6" s="22">
        <f t="shared" si="1"/>
        <v>45</v>
      </c>
      <c r="F6" s="19">
        <v>42720</v>
      </c>
      <c r="G6" s="34" t="s">
        <v>53</v>
      </c>
      <c r="H6" s="35" t="s">
        <v>41</v>
      </c>
      <c r="I6" s="2" t="s">
        <v>38</v>
      </c>
      <c r="J6" s="2">
        <v>3</v>
      </c>
      <c r="K6" s="19">
        <v>43388</v>
      </c>
      <c r="L6" s="22">
        <f t="shared" si="0"/>
        <v>151</v>
      </c>
      <c r="M6" s="19">
        <v>43539</v>
      </c>
      <c r="N6" s="20">
        <f t="shared" ref="N6:N21" si="3">K6-F6</f>
        <v>668</v>
      </c>
      <c r="O6" s="34" t="s">
        <v>79</v>
      </c>
      <c r="P6" s="33" t="s">
        <v>22</v>
      </c>
      <c r="Q6" s="2">
        <v>3</v>
      </c>
      <c r="R6" s="18">
        <v>42646</v>
      </c>
      <c r="S6" s="2">
        <f t="shared" si="2"/>
        <v>207</v>
      </c>
      <c r="T6" s="19">
        <v>42853</v>
      </c>
      <c r="U6" s="34" t="s">
        <v>4</v>
      </c>
      <c r="V6" s="3"/>
    </row>
    <row r="7" spans="1:22" ht="17.100000000000001" customHeight="1" x14ac:dyDescent="0.25">
      <c r="A7" s="33" t="s">
        <v>29</v>
      </c>
      <c r="B7" s="2" t="s">
        <v>20</v>
      </c>
      <c r="C7" s="2">
        <v>4</v>
      </c>
      <c r="D7" s="19">
        <v>42765</v>
      </c>
      <c r="E7" s="22">
        <f t="shared" si="1"/>
        <v>296</v>
      </c>
      <c r="F7" s="19">
        <v>43061</v>
      </c>
      <c r="G7" s="34" t="s">
        <v>35</v>
      </c>
      <c r="H7" s="35" t="s">
        <v>48</v>
      </c>
      <c r="I7" s="7" t="s">
        <v>38</v>
      </c>
      <c r="J7" s="11">
        <v>4</v>
      </c>
      <c r="K7" s="19">
        <v>43480</v>
      </c>
      <c r="L7" s="22">
        <f t="shared" si="0"/>
        <v>90</v>
      </c>
      <c r="M7" s="19">
        <v>43570</v>
      </c>
      <c r="N7" s="20">
        <f t="shared" si="3"/>
        <v>419</v>
      </c>
      <c r="O7" s="41" t="s">
        <v>80</v>
      </c>
      <c r="P7" s="33" t="s">
        <v>8</v>
      </c>
      <c r="Q7" s="2">
        <v>4</v>
      </c>
      <c r="R7" s="18">
        <v>42681</v>
      </c>
      <c r="S7" s="2">
        <f t="shared" si="2"/>
        <v>289</v>
      </c>
      <c r="T7" s="19">
        <v>42970</v>
      </c>
      <c r="U7" s="34" t="s">
        <v>4</v>
      </c>
      <c r="V7" s="3"/>
    </row>
    <row r="8" spans="1:22" ht="17.100000000000001" customHeight="1" x14ac:dyDescent="0.25">
      <c r="A8" s="33" t="s">
        <v>31</v>
      </c>
      <c r="B8" s="2" t="s">
        <v>20</v>
      </c>
      <c r="C8" s="2">
        <v>5</v>
      </c>
      <c r="D8" s="19">
        <v>42829</v>
      </c>
      <c r="E8" s="22">
        <f t="shared" si="1"/>
        <v>248</v>
      </c>
      <c r="F8" s="19">
        <v>43077</v>
      </c>
      <c r="G8" s="34" t="s">
        <v>35</v>
      </c>
      <c r="H8" s="35" t="s">
        <v>49</v>
      </c>
      <c r="I8" s="2" t="s">
        <v>38</v>
      </c>
      <c r="J8" s="2">
        <v>5</v>
      </c>
      <c r="K8" s="19">
        <v>43539</v>
      </c>
      <c r="L8" s="22">
        <f t="shared" si="0"/>
        <v>10</v>
      </c>
      <c r="M8" s="21">
        <f>K8+10</f>
        <v>43549</v>
      </c>
      <c r="N8" s="20">
        <f t="shared" si="3"/>
        <v>462</v>
      </c>
      <c r="O8" s="34" t="s">
        <v>53</v>
      </c>
      <c r="P8" s="33" t="s">
        <v>9</v>
      </c>
      <c r="Q8" s="2">
        <v>5</v>
      </c>
      <c r="R8" s="18">
        <v>42849</v>
      </c>
      <c r="S8" s="2">
        <f t="shared" si="2"/>
        <v>179</v>
      </c>
      <c r="T8" s="19">
        <v>43028</v>
      </c>
      <c r="U8" s="34" t="s">
        <v>23</v>
      </c>
      <c r="V8" s="3"/>
    </row>
    <row r="9" spans="1:22" ht="17.100000000000001" customHeight="1" x14ac:dyDescent="0.25">
      <c r="A9" s="33" t="s">
        <v>25</v>
      </c>
      <c r="B9" s="2" t="s">
        <v>20</v>
      </c>
      <c r="C9" s="2">
        <v>6</v>
      </c>
      <c r="D9" s="19">
        <v>42880</v>
      </c>
      <c r="E9" s="22">
        <f t="shared" si="1"/>
        <v>196</v>
      </c>
      <c r="F9" s="19">
        <v>43076</v>
      </c>
      <c r="G9" s="34" t="s">
        <v>35</v>
      </c>
      <c r="H9" s="35" t="s">
        <v>50</v>
      </c>
      <c r="I9" s="2" t="s">
        <v>38</v>
      </c>
      <c r="J9" s="2">
        <v>6</v>
      </c>
      <c r="K9" s="19">
        <v>43570</v>
      </c>
      <c r="L9" s="22">
        <f t="shared" si="0"/>
        <v>122</v>
      </c>
      <c r="M9" s="19">
        <v>43692</v>
      </c>
      <c r="N9" s="20">
        <f t="shared" si="3"/>
        <v>494</v>
      </c>
      <c r="O9" s="34" t="s">
        <v>79</v>
      </c>
      <c r="P9" s="33" t="s">
        <v>10</v>
      </c>
      <c r="Q9" s="2">
        <v>6</v>
      </c>
      <c r="R9" s="18">
        <v>42905</v>
      </c>
      <c r="S9" s="2">
        <f t="shared" si="2"/>
        <v>301</v>
      </c>
      <c r="T9" s="19">
        <v>43206</v>
      </c>
      <c r="U9" s="34" t="s">
        <v>39</v>
      </c>
      <c r="V9" s="3"/>
    </row>
    <row r="10" spans="1:22" ht="17.100000000000001" customHeight="1" x14ac:dyDescent="0.25">
      <c r="A10" s="33" t="s">
        <v>26</v>
      </c>
      <c r="B10" s="2" t="s">
        <v>20</v>
      </c>
      <c r="C10" s="2">
        <v>7</v>
      </c>
      <c r="D10" s="19">
        <v>42954</v>
      </c>
      <c r="E10" s="22">
        <f t="shared" si="1"/>
        <v>295</v>
      </c>
      <c r="F10" s="19">
        <v>43249</v>
      </c>
      <c r="G10" s="34" t="s">
        <v>70</v>
      </c>
      <c r="H10" s="35" t="s">
        <v>51</v>
      </c>
      <c r="I10" s="2" t="s">
        <v>38</v>
      </c>
      <c r="J10" s="11">
        <v>7</v>
      </c>
      <c r="K10" s="19">
        <v>43600</v>
      </c>
      <c r="L10" s="22">
        <f t="shared" si="0"/>
        <v>153</v>
      </c>
      <c r="M10" s="19">
        <v>43753</v>
      </c>
      <c r="N10" s="20">
        <f t="shared" si="3"/>
        <v>351</v>
      </c>
      <c r="O10" s="34" t="s">
        <v>111</v>
      </c>
      <c r="P10" s="33" t="s">
        <v>13</v>
      </c>
      <c r="Q10" s="2">
        <v>7</v>
      </c>
      <c r="R10" s="18">
        <v>42940</v>
      </c>
      <c r="S10" s="2">
        <f t="shared" si="2"/>
        <v>340</v>
      </c>
      <c r="T10" s="19">
        <v>43280</v>
      </c>
      <c r="U10" s="34" t="s">
        <v>39</v>
      </c>
      <c r="V10" s="3"/>
    </row>
    <row r="11" spans="1:22" ht="17.100000000000001" customHeight="1" x14ac:dyDescent="0.25">
      <c r="A11" s="33" t="s">
        <v>32</v>
      </c>
      <c r="B11" s="2" t="s">
        <v>38</v>
      </c>
      <c r="C11" s="2">
        <v>8</v>
      </c>
      <c r="D11" s="19">
        <v>43075</v>
      </c>
      <c r="E11" s="22">
        <f t="shared" si="1"/>
        <v>175</v>
      </c>
      <c r="F11" s="19">
        <v>43250</v>
      </c>
      <c r="G11" s="34" t="s">
        <v>53</v>
      </c>
      <c r="H11" s="35" t="s">
        <v>52</v>
      </c>
      <c r="I11" s="2" t="s">
        <v>38</v>
      </c>
      <c r="J11" s="2">
        <v>8</v>
      </c>
      <c r="K11" s="19">
        <v>43631</v>
      </c>
      <c r="L11" s="22">
        <f t="shared" si="0"/>
        <v>10</v>
      </c>
      <c r="M11" s="19">
        <f>K11+10</f>
        <v>43641</v>
      </c>
      <c r="N11" s="20">
        <f t="shared" si="3"/>
        <v>381</v>
      </c>
      <c r="O11" s="34" t="s">
        <v>53</v>
      </c>
      <c r="P11" s="33" t="s">
        <v>14</v>
      </c>
      <c r="Q11" s="2">
        <v>8</v>
      </c>
      <c r="R11" s="18">
        <v>42996</v>
      </c>
      <c r="S11" s="2">
        <f t="shared" si="2"/>
        <v>10</v>
      </c>
      <c r="T11" s="19">
        <f>R11+10</f>
        <v>43006</v>
      </c>
      <c r="U11" s="34" t="s">
        <v>23</v>
      </c>
      <c r="V11" s="3"/>
    </row>
    <row r="12" spans="1:22" ht="17.100000000000001" customHeight="1" x14ac:dyDescent="0.25">
      <c r="A12" s="33" t="s">
        <v>33</v>
      </c>
      <c r="B12" s="2" t="s">
        <v>38</v>
      </c>
      <c r="C12" s="2">
        <v>9</v>
      </c>
      <c r="D12" s="19">
        <v>43136</v>
      </c>
      <c r="E12" s="22">
        <f t="shared" si="1"/>
        <v>161</v>
      </c>
      <c r="F12" s="19">
        <v>43297</v>
      </c>
      <c r="G12" s="34" t="s">
        <v>70</v>
      </c>
      <c r="H12" s="35" t="s">
        <v>61</v>
      </c>
      <c r="I12" s="2" t="s">
        <v>38</v>
      </c>
      <c r="J12" s="2">
        <v>9</v>
      </c>
      <c r="K12" s="19">
        <v>43723</v>
      </c>
      <c r="L12" s="22">
        <f t="shared" ref="L12:L21" si="4">M12-K12</f>
        <v>122</v>
      </c>
      <c r="M12" s="50">
        <v>43845</v>
      </c>
      <c r="N12" s="20">
        <f t="shared" si="3"/>
        <v>426</v>
      </c>
      <c r="O12" s="34" t="s">
        <v>111</v>
      </c>
      <c r="P12" s="33" t="s">
        <v>15</v>
      </c>
      <c r="Q12" s="2">
        <v>9</v>
      </c>
      <c r="R12" s="18">
        <v>43052</v>
      </c>
      <c r="S12" s="2">
        <f t="shared" si="2"/>
        <v>291</v>
      </c>
      <c r="T12" s="19">
        <v>43343</v>
      </c>
      <c r="U12" s="34" t="s">
        <v>39</v>
      </c>
      <c r="V12" s="3"/>
    </row>
    <row r="13" spans="1:22" ht="17.100000000000001" customHeight="1" x14ac:dyDescent="0.25">
      <c r="A13" s="33" t="s">
        <v>34</v>
      </c>
      <c r="B13" s="2" t="s">
        <v>38</v>
      </c>
      <c r="C13" s="2">
        <v>10</v>
      </c>
      <c r="D13" s="19">
        <v>43213</v>
      </c>
      <c r="E13" s="22">
        <f t="shared" si="1"/>
        <v>122</v>
      </c>
      <c r="F13" s="19">
        <v>43335</v>
      </c>
      <c r="G13" s="34" t="s">
        <v>80</v>
      </c>
      <c r="H13" s="35" t="s">
        <v>68</v>
      </c>
      <c r="I13" s="2" t="s">
        <v>38</v>
      </c>
      <c r="J13" s="11">
        <v>10</v>
      </c>
      <c r="K13" s="19">
        <v>43753</v>
      </c>
      <c r="L13" s="22">
        <f t="shared" si="4"/>
        <v>152</v>
      </c>
      <c r="M13" s="50">
        <v>43905</v>
      </c>
      <c r="N13" s="20">
        <f t="shared" si="3"/>
        <v>418</v>
      </c>
      <c r="O13" s="34" t="s">
        <v>106</v>
      </c>
      <c r="P13" s="33" t="s">
        <v>19</v>
      </c>
      <c r="Q13" s="2">
        <v>10</v>
      </c>
      <c r="R13" s="18">
        <v>43136</v>
      </c>
      <c r="S13" s="2">
        <f t="shared" si="2"/>
        <v>228</v>
      </c>
      <c r="T13" s="19">
        <v>43364</v>
      </c>
      <c r="U13" s="34" t="s">
        <v>39</v>
      </c>
      <c r="V13" s="3"/>
    </row>
    <row r="14" spans="1:22" ht="17.100000000000001" customHeight="1" x14ac:dyDescent="0.25">
      <c r="A14" s="33" t="s">
        <v>36</v>
      </c>
      <c r="B14" s="2" t="s">
        <v>38</v>
      </c>
      <c r="C14" s="2">
        <v>11</v>
      </c>
      <c r="D14" s="19">
        <v>43286</v>
      </c>
      <c r="E14" s="22">
        <f t="shared" si="1"/>
        <v>118</v>
      </c>
      <c r="F14" s="19">
        <v>43404</v>
      </c>
      <c r="G14" s="34" t="s">
        <v>80</v>
      </c>
      <c r="H14" s="35" t="s">
        <v>71</v>
      </c>
      <c r="I14" s="2" t="s">
        <v>38</v>
      </c>
      <c r="J14" s="2">
        <v>11</v>
      </c>
      <c r="K14" s="19">
        <v>43784</v>
      </c>
      <c r="L14" s="22">
        <f t="shared" si="4"/>
        <v>274</v>
      </c>
      <c r="M14" s="50">
        <v>44058</v>
      </c>
      <c r="N14" s="20">
        <f t="shared" si="3"/>
        <v>380</v>
      </c>
      <c r="O14" s="34" t="s">
        <v>123</v>
      </c>
      <c r="P14" s="48" t="s">
        <v>11</v>
      </c>
      <c r="Q14" s="2">
        <v>11</v>
      </c>
      <c r="R14" s="18">
        <v>43178</v>
      </c>
      <c r="S14" s="2">
        <f t="shared" si="2"/>
        <v>319</v>
      </c>
      <c r="T14" s="19">
        <v>43497</v>
      </c>
      <c r="U14" s="34" t="s">
        <v>23</v>
      </c>
      <c r="V14" s="3"/>
    </row>
    <row r="15" spans="1:22" ht="17.100000000000001" customHeight="1" x14ac:dyDescent="0.25">
      <c r="A15" s="33" t="s">
        <v>37</v>
      </c>
      <c r="B15" s="2" t="s">
        <v>38</v>
      </c>
      <c r="C15" s="2">
        <v>12</v>
      </c>
      <c r="D15" s="19">
        <v>43334</v>
      </c>
      <c r="E15" s="22">
        <f t="shared" si="1"/>
        <v>118</v>
      </c>
      <c r="F15" s="19">
        <v>43452</v>
      </c>
      <c r="G15" s="34" t="s">
        <v>79</v>
      </c>
      <c r="H15" s="33" t="s">
        <v>73</v>
      </c>
      <c r="I15" s="2" t="s">
        <v>38</v>
      </c>
      <c r="J15" s="2">
        <v>12</v>
      </c>
      <c r="K15" s="19">
        <v>43814</v>
      </c>
      <c r="L15" s="22">
        <f t="shared" si="4"/>
        <v>275</v>
      </c>
      <c r="M15" s="50">
        <v>44089</v>
      </c>
      <c r="N15" s="20">
        <f t="shared" si="3"/>
        <v>362</v>
      </c>
      <c r="O15" s="34" t="s">
        <v>124</v>
      </c>
      <c r="P15" s="33" t="s">
        <v>24</v>
      </c>
      <c r="Q15" s="2">
        <v>12</v>
      </c>
      <c r="R15" s="18">
        <v>43241</v>
      </c>
      <c r="S15" s="2">
        <f t="shared" si="2"/>
        <v>151</v>
      </c>
      <c r="T15" s="19">
        <v>43392</v>
      </c>
      <c r="U15" s="34" t="s">
        <v>3</v>
      </c>
      <c r="V15" s="3"/>
    </row>
    <row r="16" spans="1:22" ht="17.100000000000001" customHeight="1" x14ac:dyDescent="0.25">
      <c r="A16" s="33" t="s">
        <v>42</v>
      </c>
      <c r="B16" s="2" t="s">
        <v>38</v>
      </c>
      <c r="C16" s="2">
        <v>13</v>
      </c>
      <c r="D16" s="19">
        <v>43383</v>
      </c>
      <c r="E16" s="22">
        <f t="shared" si="1"/>
        <v>128</v>
      </c>
      <c r="F16" s="19">
        <v>43511</v>
      </c>
      <c r="G16" s="34" t="s">
        <v>79</v>
      </c>
      <c r="H16" s="35" t="s">
        <v>99</v>
      </c>
      <c r="I16" s="2" t="s">
        <v>38</v>
      </c>
      <c r="J16" s="11">
        <v>13</v>
      </c>
      <c r="K16" s="19">
        <v>43876</v>
      </c>
      <c r="L16" s="22">
        <f t="shared" si="4"/>
        <v>335</v>
      </c>
      <c r="M16" s="50">
        <v>44211</v>
      </c>
      <c r="N16" s="20">
        <f t="shared" si="3"/>
        <v>365</v>
      </c>
      <c r="O16" s="34" t="s">
        <v>107</v>
      </c>
      <c r="P16" s="48" t="s">
        <v>12</v>
      </c>
      <c r="Q16" s="2">
        <v>13</v>
      </c>
      <c r="R16" s="18">
        <v>43374</v>
      </c>
      <c r="S16" s="2">
        <f t="shared" si="2"/>
        <v>144</v>
      </c>
      <c r="T16" s="19">
        <v>43518</v>
      </c>
      <c r="U16" s="34" t="s">
        <v>23</v>
      </c>
      <c r="V16" s="3"/>
    </row>
    <row r="17" spans="1:22" ht="17.100000000000001" customHeight="1" x14ac:dyDescent="0.25">
      <c r="A17" s="33" t="s">
        <v>43</v>
      </c>
      <c r="B17" s="2" t="s">
        <v>38</v>
      </c>
      <c r="C17" s="2">
        <v>14</v>
      </c>
      <c r="D17" s="19">
        <v>43445</v>
      </c>
      <c r="E17" s="22">
        <f t="shared" si="1"/>
        <v>113</v>
      </c>
      <c r="F17" s="19">
        <v>43558</v>
      </c>
      <c r="G17" s="34" t="s">
        <v>124</v>
      </c>
      <c r="H17" s="33" t="s">
        <v>100</v>
      </c>
      <c r="I17" s="2" t="s">
        <v>38</v>
      </c>
      <c r="J17" s="2">
        <v>14</v>
      </c>
      <c r="K17" s="19">
        <v>43905</v>
      </c>
      <c r="L17" s="22">
        <f t="shared" si="4"/>
        <v>272</v>
      </c>
      <c r="M17" s="50">
        <v>44177</v>
      </c>
      <c r="N17" s="20">
        <f t="shared" si="3"/>
        <v>347</v>
      </c>
      <c r="O17" s="34" t="s">
        <v>124</v>
      </c>
      <c r="P17" s="48" t="s">
        <v>16</v>
      </c>
      <c r="Q17" s="2">
        <v>14</v>
      </c>
      <c r="R17" s="18">
        <v>43413</v>
      </c>
      <c r="S17" s="2">
        <f t="shared" si="2"/>
        <v>140</v>
      </c>
      <c r="T17" s="19">
        <v>43553</v>
      </c>
      <c r="U17" s="34" t="s">
        <v>23</v>
      </c>
      <c r="V17" s="3"/>
    </row>
    <row r="18" spans="1:22" ht="17.100000000000001" customHeight="1" x14ac:dyDescent="0.25">
      <c r="A18" s="35" t="s">
        <v>44</v>
      </c>
      <c r="B18" s="2" t="s">
        <v>38</v>
      </c>
      <c r="C18" s="2">
        <v>15</v>
      </c>
      <c r="D18" s="19">
        <v>43507</v>
      </c>
      <c r="E18" s="22">
        <f t="shared" si="1"/>
        <v>112</v>
      </c>
      <c r="F18" s="19">
        <v>43619</v>
      </c>
      <c r="G18" s="34" t="s">
        <v>111</v>
      </c>
      <c r="H18" s="33" t="s">
        <v>105</v>
      </c>
      <c r="I18" s="2" t="s">
        <v>38</v>
      </c>
      <c r="J18" s="2">
        <v>15</v>
      </c>
      <c r="K18" s="19">
        <v>44027</v>
      </c>
      <c r="L18" s="22">
        <f t="shared" si="4"/>
        <v>184</v>
      </c>
      <c r="M18" s="50">
        <v>44211</v>
      </c>
      <c r="N18" s="20">
        <f t="shared" si="3"/>
        <v>408</v>
      </c>
      <c r="O18" s="34" t="s">
        <v>107</v>
      </c>
      <c r="P18" s="48" t="s">
        <v>17</v>
      </c>
      <c r="Q18" s="2">
        <v>15</v>
      </c>
      <c r="R18" s="18">
        <v>43444</v>
      </c>
      <c r="S18" s="2">
        <f t="shared" si="2"/>
        <v>348</v>
      </c>
      <c r="T18" s="19">
        <v>43792</v>
      </c>
      <c r="U18" s="49" t="s">
        <v>23</v>
      </c>
      <c r="V18" s="3"/>
    </row>
    <row r="19" spans="1:22" ht="17.100000000000001" customHeight="1" x14ac:dyDescent="0.25">
      <c r="A19" s="35" t="s">
        <v>45</v>
      </c>
      <c r="B19" s="2" t="s">
        <v>38</v>
      </c>
      <c r="C19" s="2">
        <v>16</v>
      </c>
      <c r="D19" s="19">
        <v>43550</v>
      </c>
      <c r="E19" s="22">
        <f t="shared" si="1"/>
        <v>176</v>
      </c>
      <c r="F19" s="19">
        <v>43726</v>
      </c>
      <c r="G19" s="34" t="s">
        <v>111</v>
      </c>
      <c r="H19" s="33" t="s">
        <v>108</v>
      </c>
      <c r="I19" s="2" t="s">
        <v>38</v>
      </c>
      <c r="J19" s="2">
        <v>16</v>
      </c>
      <c r="K19" s="19">
        <v>44058</v>
      </c>
      <c r="L19" s="22">
        <f t="shared" si="4"/>
        <v>184</v>
      </c>
      <c r="M19" s="23">
        <f t="shared" ref="M19:M29" si="5">$B$1</f>
        <v>44242</v>
      </c>
      <c r="N19" s="20">
        <f t="shared" si="3"/>
        <v>332</v>
      </c>
      <c r="O19" s="34"/>
      <c r="P19" s="48" t="s">
        <v>18</v>
      </c>
      <c r="Q19" s="2">
        <v>16</v>
      </c>
      <c r="R19" s="18">
        <v>43486</v>
      </c>
      <c r="S19" s="2">
        <f t="shared" si="2"/>
        <v>331</v>
      </c>
      <c r="T19" s="19">
        <v>43817</v>
      </c>
      <c r="U19" s="49" t="s">
        <v>23</v>
      </c>
      <c r="V19" s="3"/>
    </row>
    <row r="20" spans="1:22" ht="17.100000000000001" customHeight="1" x14ac:dyDescent="0.25">
      <c r="A20" s="35" t="s">
        <v>46</v>
      </c>
      <c r="B20" s="2" t="s">
        <v>38</v>
      </c>
      <c r="C20" s="2">
        <v>17</v>
      </c>
      <c r="D20" s="19">
        <v>43602</v>
      </c>
      <c r="E20" s="22">
        <f t="shared" si="1"/>
        <v>161</v>
      </c>
      <c r="F20" s="19">
        <v>43763</v>
      </c>
      <c r="G20" s="34" t="s">
        <v>107</v>
      </c>
      <c r="H20" s="33" t="s">
        <v>112</v>
      </c>
      <c r="I20" s="2" t="s">
        <v>38</v>
      </c>
      <c r="J20" s="11">
        <v>17</v>
      </c>
      <c r="K20" s="19">
        <v>44089</v>
      </c>
      <c r="L20" s="22">
        <f t="shared" si="4"/>
        <v>153</v>
      </c>
      <c r="M20" s="23">
        <f t="shared" si="5"/>
        <v>44242</v>
      </c>
      <c r="N20" s="20">
        <f t="shared" si="3"/>
        <v>326</v>
      </c>
      <c r="O20" s="34"/>
      <c r="P20" s="33" t="s">
        <v>54</v>
      </c>
      <c r="Q20" s="2">
        <v>17</v>
      </c>
      <c r="R20" s="18">
        <v>43664</v>
      </c>
      <c r="S20" s="2">
        <f t="shared" si="2"/>
        <v>127</v>
      </c>
      <c r="T20" s="19">
        <v>43791</v>
      </c>
      <c r="U20" s="34" t="s">
        <v>4</v>
      </c>
      <c r="V20" s="3"/>
    </row>
    <row r="21" spans="1:22" ht="17.100000000000001" customHeight="1" x14ac:dyDescent="0.25">
      <c r="A21" s="35" t="s">
        <v>47</v>
      </c>
      <c r="B21" s="2" t="s">
        <v>38</v>
      </c>
      <c r="C21" s="2">
        <v>18</v>
      </c>
      <c r="D21" s="19">
        <v>43670</v>
      </c>
      <c r="E21" s="22">
        <f t="shared" si="1"/>
        <v>10</v>
      </c>
      <c r="F21" s="19">
        <f>D21+10</f>
        <v>43680</v>
      </c>
      <c r="G21" s="34" t="s">
        <v>53</v>
      </c>
      <c r="H21" s="33" t="s">
        <v>119</v>
      </c>
      <c r="I21" s="2" t="s">
        <v>38</v>
      </c>
      <c r="J21" s="11">
        <v>18</v>
      </c>
      <c r="K21" s="19">
        <v>44119</v>
      </c>
      <c r="L21" s="22">
        <f t="shared" si="4"/>
        <v>123</v>
      </c>
      <c r="M21" s="23">
        <f t="shared" si="5"/>
        <v>44242</v>
      </c>
      <c r="N21" s="20">
        <f t="shared" si="3"/>
        <v>439</v>
      </c>
      <c r="O21" s="34"/>
      <c r="P21" s="33" t="s">
        <v>55</v>
      </c>
      <c r="Q21" s="2">
        <v>18</v>
      </c>
      <c r="R21" s="30">
        <v>43598</v>
      </c>
      <c r="S21" s="2">
        <f t="shared" si="2"/>
        <v>242</v>
      </c>
      <c r="T21" s="30">
        <v>43840</v>
      </c>
      <c r="U21" s="34" t="s">
        <v>109</v>
      </c>
      <c r="V21" s="3"/>
    </row>
    <row r="22" spans="1:22" ht="17.100000000000001" customHeight="1" x14ac:dyDescent="0.25">
      <c r="A22" s="35" t="s">
        <v>66</v>
      </c>
      <c r="B22" s="2" t="s">
        <v>38</v>
      </c>
      <c r="C22" s="2">
        <v>19</v>
      </c>
      <c r="D22" s="19">
        <v>43725</v>
      </c>
      <c r="E22" s="22">
        <f>F22-D22</f>
        <v>129</v>
      </c>
      <c r="F22" s="19">
        <v>43854</v>
      </c>
      <c r="G22" s="34" t="s">
        <v>123</v>
      </c>
      <c r="H22" s="42"/>
      <c r="I22" s="17"/>
      <c r="J22" s="17"/>
      <c r="K22" s="2"/>
      <c r="L22" s="2"/>
      <c r="M22" s="23">
        <f t="shared" si="5"/>
        <v>44242</v>
      </c>
      <c r="N22" s="2"/>
      <c r="O22" s="34"/>
      <c r="P22" s="33" t="s">
        <v>56</v>
      </c>
      <c r="Q22" s="2">
        <v>19</v>
      </c>
      <c r="R22" s="30">
        <v>43731</v>
      </c>
      <c r="S22" s="2">
        <f t="shared" si="2"/>
        <v>122</v>
      </c>
      <c r="T22" s="30">
        <v>43853</v>
      </c>
      <c r="U22" s="34" t="s">
        <v>109</v>
      </c>
      <c r="V22" s="3"/>
    </row>
    <row r="23" spans="1:22" ht="17.100000000000001" customHeight="1" x14ac:dyDescent="0.25">
      <c r="A23" s="35" t="s">
        <v>67</v>
      </c>
      <c r="B23" s="2" t="s">
        <v>38</v>
      </c>
      <c r="C23" s="2">
        <v>20</v>
      </c>
      <c r="D23" s="19">
        <v>43770</v>
      </c>
      <c r="E23" s="22">
        <f t="shared" ref="E23:E33" si="6">F23-D23</f>
        <v>30</v>
      </c>
      <c r="F23" s="19">
        <f>D23+30</f>
        <v>43800</v>
      </c>
      <c r="G23" s="34" t="s">
        <v>53</v>
      </c>
      <c r="H23" s="42"/>
      <c r="I23" s="17"/>
      <c r="J23" s="17"/>
      <c r="K23" s="2"/>
      <c r="L23" s="2"/>
      <c r="M23" s="23">
        <f t="shared" si="5"/>
        <v>44242</v>
      </c>
      <c r="N23" s="2"/>
      <c r="O23" s="34"/>
      <c r="P23" s="33" t="s">
        <v>57</v>
      </c>
      <c r="Q23" s="2">
        <v>20</v>
      </c>
      <c r="R23" s="30">
        <v>43752</v>
      </c>
      <c r="S23" s="2">
        <f t="shared" si="2"/>
        <v>122</v>
      </c>
      <c r="T23" s="30">
        <v>43874</v>
      </c>
      <c r="U23" s="34" t="s">
        <v>109</v>
      </c>
      <c r="V23" s="3"/>
    </row>
    <row r="24" spans="1:22" ht="17.100000000000001" customHeight="1" x14ac:dyDescent="0.25">
      <c r="A24" s="35" t="s">
        <v>69</v>
      </c>
      <c r="B24" s="2" t="s">
        <v>38</v>
      </c>
      <c r="C24" s="2">
        <v>21</v>
      </c>
      <c r="D24" s="19">
        <v>43810</v>
      </c>
      <c r="E24" s="22">
        <f t="shared" si="6"/>
        <v>188</v>
      </c>
      <c r="F24" s="19">
        <v>43998</v>
      </c>
      <c r="G24" s="34" t="s">
        <v>70</v>
      </c>
      <c r="H24" s="42"/>
      <c r="I24" s="17"/>
      <c r="J24" s="17"/>
      <c r="K24" s="2"/>
      <c r="L24" s="2"/>
      <c r="M24" s="23">
        <f t="shared" si="5"/>
        <v>44242</v>
      </c>
      <c r="N24" s="2"/>
      <c r="O24" s="34"/>
      <c r="P24" s="33" t="s">
        <v>58</v>
      </c>
      <c r="Q24" s="2">
        <v>21</v>
      </c>
      <c r="R24" s="30">
        <v>43782</v>
      </c>
      <c r="S24" s="2">
        <f t="shared" si="2"/>
        <v>121</v>
      </c>
      <c r="T24" s="30">
        <v>43903</v>
      </c>
      <c r="U24" s="34" t="s">
        <v>109</v>
      </c>
      <c r="V24" s="3"/>
    </row>
    <row r="25" spans="1:22" s="12" customFormat="1" ht="17.100000000000001" customHeight="1" x14ac:dyDescent="0.25">
      <c r="A25" s="35" t="s">
        <v>97</v>
      </c>
      <c r="B25" s="2" t="s">
        <v>38</v>
      </c>
      <c r="C25" s="11">
        <v>22</v>
      </c>
      <c r="D25" s="19">
        <v>43851</v>
      </c>
      <c r="E25" s="22">
        <f t="shared" si="6"/>
        <v>192</v>
      </c>
      <c r="F25" s="19">
        <v>44043</v>
      </c>
      <c r="G25" s="34" t="s">
        <v>123</v>
      </c>
      <c r="H25" s="43"/>
      <c r="I25" s="16"/>
      <c r="J25" s="16"/>
      <c r="K25" s="11"/>
      <c r="L25" s="2"/>
      <c r="M25" s="23">
        <f t="shared" si="5"/>
        <v>44242</v>
      </c>
      <c r="N25" s="11"/>
      <c r="O25" s="40"/>
      <c r="P25" s="33" t="s">
        <v>59</v>
      </c>
      <c r="Q25" s="2">
        <v>22</v>
      </c>
      <c r="R25" s="30">
        <v>43803</v>
      </c>
      <c r="S25" s="2">
        <f t="shared" si="2"/>
        <v>163</v>
      </c>
      <c r="T25" s="30">
        <v>43966</v>
      </c>
      <c r="U25" s="49" t="s">
        <v>106</v>
      </c>
    </row>
    <row r="26" spans="1:22" ht="17.100000000000001" customHeight="1" x14ac:dyDescent="0.25">
      <c r="A26" s="35" t="s">
        <v>98</v>
      </c>
      <c r="B26" s="2" t="s">
        <v>38</v>
      </c>
      <c r="C26" s="11">
        <v>23</v>
      </c>
      <c r="D26" s="19">
        <v>43881</v>
      </c>
      <c r="E26" s="22">
        <f t="shared" si="6"/>
        <v>176</v>
      </c>
      <c r="F26" s="19">
        <v>44057</v>
      </c>
      <c r="G26" s="34" t="s">
        <v>123</v>
      </c>
      <c r="H26" s="44"/>
      <c r="I26" s="15"/>
      <c r="J26" s="15"/>
      <c r="K26" s="2"/>
      <c r="L26" s="2"/>
      <c r="M26" s="23">
        <f t="shared" si="5"/>
        <v>44242</v>
      </c>
      <c r="N26" s="2"/>
      <c r="O26" s="34"/>
      <c r="P26" s="33" t="s">
        <v>62</v>
      </c>
      <c r="Q26" s="2">
        <v>23</v>
      </c>
      <c r="R26" s="30">
        <v>43859</v>
      </c>
      <c r="S26" s="2">
        <f t="shared" si="2"/>
        <v>167</v>
      </c>
      <c r="T26" s="30">
        <v>44026</v>
      </c>
      <c r="U26" s="34" t="s">
        <v>122</v>
      </c>
      <c r="V26" s="3"/>
    </row>
    <row r="27" spans="1:22" ht="17.100000000000001" customHeight="1" x14ac:dyDescent="0.25">
      <c r="A27" s="35" t="s">
        <v>102</v>
      </c>
      <c r="B27" s="2" t="s">
        <v>38</v>
      </c>
      <c r="C27" s="11">
        <v>24</v>
      </c>
      <c r="D27" s="19">
        <v>43909</v>
      </c>
      <c r="E27" s="22">
        <f t="shared" si="6"/>
        <v>175</v>
      </c>
      <c r="F27" s="19">
        <v>44084</v>
      </c>
      <c r="G27" s="34" t="s">
        <v>124</v>
      </c>
      <c r="H27" s="44"/>
      <c r="I27" s="15"/>
      <c r="J27" s="15"/>
      <c r="K27" s="2"/>
      <c r="L27" s="2"/>
      <c r="M27" s="23">
        <f t="shared" si="5"/>
        <v>44242</v>
      </c>
      <c r="N27" s="2"/>
      <c r="O27" s="34"/>
      <c r="P27" s="33" t="s">
        <v>63</v>
      </c>
      <c r="Q27" s="2">
        <v>24</v>
      </c>
      <c r="R27" s="30">
        <v>43889</v>
      </c>
      <c r="S27" s="2">
        <f t="shared" si="2"/>
        <v>172</v>
      </c>
      <c r="T27" s="30">
        <v>44061</v>
      </c>
      <c r="U27" s="34" t="s">
        <v>106</v>
      </c>
      <c r="V27" s="3"/>
    </row>
    <row r="28" spans="1:22" s="8" customFormat="1" ht="17.100000000000001" customHeight="1" x14ac:dyDescent="0.25">
      <c r="A28" s="35" t="s">
        <v>104</v>
      </c>
      <c r="B28" s="2" t="s">
        <v>38</v>
      </c>
      <c r="C28" s="11">
        <v>25</v>
      </c>
      <c r="D28" s="19">
        <v>44011</v>
      </c>
      <c r="E28" s="22">
        <f t="shared" si="6"/>
        <v>143</v>
      </c>
      <c r="F28" s="50">
        <v>44154</v>
      </c>
      <c r="G28" s="56" t="s">
        <v>70</v>
      </c>
      <c r="H28" s="43"/>
      <c r="I28" s="16"/>
      <c r="J28" s="16"/>
      <c r="K28" s="7"/>
      <c r="L28" s="7"/>
      <c r="M28" s="23">
        <f t="shared" si="5"/>
        <v>44242</v>
      </c>
      <c r="N28" s="7"/>
      <c r="O28" s="41"/>
      <c r="P28" s="33" t="s">
        <v>64</v>
      </c>
      <c r="Q28" s="2">
        <v>25</v>
      </c>
      <c r="R28" s="18">
        <f>Coils_detail_CERN!$B$10</f>
        <v>43976</v>
      </c>
      <c r="S28" s="2">
        <f t="shared" si="2"/>
        <v>95</v>
      </c>
      <c r="T28" s="30">
        <v>44071</v>
      </c>
      <c r="U28" s="34" t="s">
        <v>122</v>
      </c>
      <c r="V28" s="10"/>
    </row>
    <row r="29" spans="1:22" ht="17.100000000000001" customHeight="1" x14ac:dyDescent="0.25">
      <c r="A29" s="35" t="s">
        <v>113</v>
      </c>
      <c r="B29" s="2" t="s">
        <v>38</v>
      </c>
      <c r="C29" s="2">
        <v>26</v>
      </c>
      <c r="D29" s="19">
        <v>44050</v>
      </c>
      <c r="E29" s="22">
        <f t="shared" si="6"/>
        <v>133</v>
      </c>
      <c r="F29" s="50">
        <v>44183</v>
      </c>
      <c r="G29" s="56" t="s">
        <v>107</v>
      </c>
      <c r="H29" s="44"/>
      <c r="I29" s="15"/>
      <c r="J29" s="15"/>
      <c r="K29" s="2"/>
      <c r="L29" s="2"/>
      <c r="M29" s="23">
        <f t="shared" si="5"/>
        <v>44242</v>
      </c>
      <c r="N29" s="2"/>
      <c r="O29" s="34"/>
      <c r="P29" s="33" t="s">
        <v>65</v>
      </c>
      <c r="Q29" s="2">
        <v>26</v>
      </c>
      <c r="R29" s="18">
        <f>Coils_detail_CERN!$B$11</f>
        <v>44006</v>
      </c>
      <c r="S29" s="2">
        <f t="shared" si="2"/>
        <v>96</v>
      </c>
      <c r="T29" s="30">
        <v>44102</v>
      </c>
      <c r="U29" s="34" t="s">
        <v>122</v>
      </c>
      <c r="V29" s="3"/>
    </row>
    <row r="30" spans="1:22" ht="17.100000000000001" customHeight="1" x14ac:dyDescent="0.25">
      <c r="A30" s="35" t="s">
        <v>114</v>
      </c>
      <c r="B30" s="2" t="s">
        <v>38</v>
      </c>
      <c r="C30" s="2">
        <v>27</v>
      </c>
      <c r="D30" s="19">
        <v>44091</v>
      </c>
      <c r="E30" s="22">
        <f t="shared" si="6"/>
        <v>151</v>
      </c>
      <c r="F30" s="23">
        <f>$B$1</f>
        <v>44242</v>
      </c>
      <c r="G30" s="34" t="s">
        <v>70</v>
      </c>
      <c r="H30" s="43"/>
      <c r="I30" s="16"/>
      <c r="J30" s="16"/>
      <c r="K30" s="2"/>
      <c r="L30" s="2"/>
      <c r="M30" s="2"/>
      <c r="N30" s="2"/>
      <c r="O30" s="34"/>
      <c r="P30" s="33" t="s">
        <v>103</v>
      </c>
      <c r="Q30" s="2">
        <v>27</v>
      </c>
      <c r="R30" s="18">
        <v>44026</v>
      </c>
      <c r="S30" s="2">
        <f t="shared" si="2"/>
        <v>98</v>
      </c>
      <c r="T30" s="30">
        <v>44124</v>
      </c>
      <c r="U30" s="34" t="s">
        <v>122</v>
      </c>
      <c r="V30" s="3"/>
    </row>
    <row r="31" spans="1:22" ht="17.100000000000001" customHeight="1" x14ac:dyDescent="0.25">
      <c r="A31" s="35" t="s">
        <v>115</v>
      </c>
      <c r="B31" s="2" t="s">
        <v>38</v>
      </c>
      <c r="C31" s="11">
        <v>28</v>
      </c>
      <c r="D31" s="19">
        <v>44123</v>
      </c>
      <c r="E31" s="22">
        <f t="shared" si="6"/>
        <v>119</v>
      </c>
      <c r="F31" s="23">
        <f>$B$1</f>
        <v>44242</v>
      </c>
      <c r="G31" s="34"/>
      <c r="H31" s="43"/>
      <c r="I31" s="16"/>
      <c r="J31" s="16"/>
      <c r="K31" s="2"/>
      <c r="L31" s="2"/>
      <c r="M31" s="2"/>
      <c r="N31" s="2"/>
      <c r="O31" s="34"/>
      <c r="P31" s="33" t="s">
        <v>110</v>
      </c>
      <c r="Q31" s="2">
        <v>28</v>
      </c>
      <c r="R31" s="18">
        <v>44074</v>
      </c>
      <c r="S31" s="2">
        <f t="shared" si="2"/>
        <v>107</v>
      </c>
      <c r="T31" s="30">
        <v>44181</v>
      </c>
      <c r="U31" s="34" t="s">
        <v>53</v>
      </c>
      <c r="V31" s="3"/>
    </row>
    <row r="32" spans="1:22" ht="17.100000000000001" customHeight="1" x14ac:dyDescent="0.25">
      <c r="A32" s="35" t="s">
        <v>116</v>
      </c>
      <c r="B32" s="2" t="s">
        <v>38</v>
      </c>
      <c r="C32" s="11">
        <v>29</v>
      </c>
      <c r="D32" s="19">
        <v>44152</v>
      </c>
      <c r="E32" s="22">
        <f t="shared" si="6"/>
        <v>90</v>
      </c>
      <c r="F32" s="23">
        <f>$B$1</f>
        <v>44242</v>
      </c>
      <c r="G32" s="34"/>
      <c r="H32" s="44"/>
      <c r="I32" s="15"/>
      <c r="J32" s="15"/>
      <c r="K32" s="2"/>
      <c r="L32" s="2"/>
      <c r="M32" s="2"/>
      <c r="N32" s="2"/>
      <c r="O32" s="34"/>
      <c r="P32" s="33" t="s">
        <v>120</v>
      </c>
      <c r="Q32" s="2">
        <v>29</v>
      </c>
      <c r="R32" s="18">
        <v>44130</v>
      </c>
      <c r="S32" s="2">
        <f t="shared" si="2"/>
        <v>88</v>
      </c>
      <c r="T32" s="30">
        <v>44218</v>
      </c>
      <c r="U32" s="34" t="s">
        <v>107</v>
      </c>
      <c r="V32" s="3"/>
    </row>
    <row r="33" spans="1:22" ht="17.100000000000001" customHeight="1" x14ac:dyDescent="0.25">
      <c r="A33" s="35" t="s">
        <v>117</v>
      </c>
      <c r="B33" s="2" t="s">
        <v>38</v>
      </c>
      <c r="C33" s="2">
        <v>30</v>
      </c>
      <c r="D33" s="19">
        <v>44203</v>
      </c>
      <c r="E33" s="22">
        <f t="shared" si="6"/>
        <v>39</v>
      </c>
      <c r="F33" s="23">
        <f>$B$1</f>
        <v>44242</v>
      </c>
      <c r="G33" s="34"/>
      <c r="H33" s="45"/>
      <c r="I33" s="13"/>
      <c r="J33" s="13"/>
      <c r="K33" s="2"/>
      <c r="L33" s="2"/>
      <c r="M33" s="2"/>
      <c r="N33" s="2"/>
      <c r="O33" s="34"/>
      <c r="P33" s="33" t="s">
        <v>121</v>
      </c>
      <c r="Q33" s="2">
        <v>30</v>
      </c>
      <c r="R33" s="18">
        <v>44145</v>
      </c>
      <c r="S33" s="2">
        <f t="shared" si="2"/>
        <v>97</v>
      </c>
      <c r="T33" s="23">
        <f>$B$1</f>
        <v>44242</v>
      </c>
      <c r="U33" s="34"/>
      <c r="V33" s="3"/>
    </row>
    <row r="34" spans="1:22" ht="16.5" customHeight="1" x14ac:dyDescent="0.25">
      <c r="A34" s="35" t="s">
        <v>118</v>
      </c>
      <c r="B34" s="2" t="s">
        <v>38</v>
      </c>
      <c r="C34" s="2"/>
      <c r="D34" s="2"/>
      <c r="E34" s="2"/>
      <c r="F34" s="2"/>
      <c r="G34" s="34"/>
      <c r="H34" s="45"/>
      <c r="I34" s="13"/>
      <c r="J34" s="13"/>
      <c r="K34" s="2"/>
      <c r="L34" s="2"/>
      <c r="M34" s="2"/>
      <c r="N34" s="2"/>
      <c r="O34" s="34"/>
      <c r="P34" s="33" t="s">
        <v>125</v>
      </c>
      <c r="Q34" s="2">
        <v>31</v>
      </c>
      <c r="R34" s="30">
        <v>44167</v>
      </c>
      <c r="S34" s="2">
        <f t="shared" si="2"/>
        <v>75</v>
      </c>
      <c r="T34" s="23">
        <f>$B$1</f>
        <v>44242</v>
      </c>
      <c r="U34" s="34"/>
      <c r="V34" s="3"/>
    </row>
    <row r="35" spans="1:22" ht="16.5" customHeight="1" thickBot="1" x14ac:dyDescent="0.3">
      <c r="A35" s="37"/>
      <c r="B35" s="38"/>
      <c r="C35" s="38"/>
      <c r="D35" s="38"/>
      <c r="E35" s="38"/>
      <c r="F35" s="38"/>
      <c r="G35" s="39"/>
      <c r="H35" s="46"/>
      <c r="I35" s="47"/>
      <c r="J35" s="47"/>
      <c r="K35" s="38"/>
      <c r="L35" s="38"/>
      <c r="M35" s="38"/>
      <c r="N35" s="38"/>
      <c r="O35" s="39"/>
      <c r="P35" s="33" t="s">
        <v>126</v>
      </c>
      <c r="Q35" s="2">
        <v>32</v>
      </c>
      <c r="R35" s="30">
        <v>44207</v>
      </c>
      <c r="S35" s="2">
        <f t="shared" si="2"/>
        <v>35</v>
      </c>
      <c r="T35" s="23">
        <f>$B$1</f>
        <v>44242</v>
      </c>
      <c r="U35" s="34"/>
      <c r="V35" s="3"/>
    </row>
    <row r="36" spans="1:22" s="3" customFormat="1" x14ac:dyDescent="0.25">
      <c r="H36" s="4"/>
      <c r="I36" s="4"/>
      <c r="J36" s="4"/>
      <c r="K36" s="4"/>
      <c r="L36" s="5"/>
      <c r="M36" s="5"/>
      <c r="N36" s="5"/>
      <c r="O36" s="5"/>
      <c r="P36" s="33" t="s">
        <v>127</v>
      </c>
      <c r="Q36" s="2">
        <v>33</v>
      </c>
      <c r="R36" s="30">
        <v>44222</v>
      </c>
      <c r="S36" s="2">
        <f t="shared" si="2"/>
        <v>20</v>
      </c>
      <c r="T36" s="23">
        <f>$B$1</f>
        <v>44242</v>
      </c>
      <c r="U36" s="34"/>
    </row>
    <row r="37" spans="1:22" s="3" customFormat="1" x14ac:dyDescent="0.25">
      <c r="H37" s="4"/>
      <c r="I37" s="4"/>
      <c r="J37" s="4"/>
      <c r="K37" s="4"/>
      <c r="L37" s="5"/>
      <c r="M37" s="5"/>
      <c r="N37" s="5"/>
      <c r="O37" s="5"/>
      <c r="P37" s="5"/>
      <c r="Q37" s="6"/>
      <c r="R37" s="6"/>
      <c r="S37" s="1"/>
      <c r="T37" s="1"/>
      <c r="U37" s="1"/>
    </row>
    <row r="38" spans="1:22" s="3" customFormat="1" x14ac:dyDescent="0.25">
      <c r="L38" s="5"/>
      <c r="M38" s="5"/>
      <c r="N38" s="5"/>
      <c r="O38" s="5"/>
      <c r="P38" s="5"/>
      <c r="Q38" s="6"/>
      <c r="R38" s="6"/>
      <c r="S38" s="1"/>
      <c r="T38" s="1"/>
      <c r="U38" s="1"/>
    </row>
    <row r="39" spans="1:22" s="3" customFormat="1" x14ac:dyDescent="0.25">
      <c r="S39" s="1"/>
      <c r="T39" s="1"/>
      <c r="U39" s="1"/>
    </row>
  </sheetData>
  <mergeCells count="3">
    <mergeCell ref="P2:U2"/>
    <mergeCell ref="A2:G2"/>
    <mergeCell ref="H2:O2"/>
  </mergeCells>
  <phoneticPr fontId="36" type="noConversion"/>
  <pageMargins left="0.75" right="0.75" top="1" bottom="1" header="0.5" footer="0.5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Coils_detail_CERN</vt:lpstr>
      <vt:lpstr>Coils_overview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Ezio Todesco</dc:creator>
  <cp:lastModifiedBy>Ezio Todesco</cp:lastModifiedBy>
  <dcterms:created xsi:type="dcterms:W3CDTF">2016-11-16T15:47:12Z</dcterms:created>
  <dcterms:modified xsi:type="dcterms:W3CDTF">2021-02-19T10:30:05Z</dcterms:modified>
</cp:coreProperties>
</file>