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5480" windowHeight="11505" activeTab="1"/>
  </bookViews>
  <sheets>
    <sheet name="MQMC" sheetId="1" r:id="rId1"/>
    <sheet name="MQM" sheetId="2" r:id="rId2"/>
    <sheet name="MQML" sheetId="3" r:id="rId3"/>
    <sheet name="MQY" sheetId="4" r:id="rId4"/>
    <sheet name="MQY SM18" sheetId="5" r:id="rId5"/>
  </sheets>
  <externalReferences>
    <externalReference r:id="rId8"/>
    <externalReference r:id="rId9"/>
  </externalReferences>
  <definedNames>
    <definedName name="phi">#REF!</definedName>
    <definedName name="_xlnm.Print_Area" localSheetId="1">'MQM'!$A$1:$BJ$97</definedName>
  </definedNames>
  <calcPr fullCalcOnLoad="1"/>
</workbook>
</file>

<file path=xl/sharedStrings.xml><?xml version="1.0" encoding="utf-8"?>
<sst xmlns="http://schemas.openxmlformats.org/spreadsheetml/2006/main" count="604" uniqueCount="152">
  <si>
    <t>Table from block 4 MQM-Cold Field quality</t>
  </si>
  <si>
    <t>MQM_22_A1</t>
  </si>
  <si>
    <t>MQM_22_A2</t>
  </si>
  <si>
    <t>MQM_21_A1</t>
  </si>
  <si>
    <t>MQM_21_A2</t>
  </si>
  <si>
    <t>MQM_20_A1</t>
  </si>
  <si>
    <t>MQM_20_A2</t>
  </si>
  <si>
    <t>MQM_19_A1</t>
  </si>
  <si>
    <t>MQM_18_A2</t>
  </si>
  <si>
    <t>MQM_17_A2</t>
  </si>
  <si>
    <t>At Current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</si>
  <si>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</si>
  <si>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</si>
  <si>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</si>
  <si>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</si>
  <si>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</si>
  <si>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</si>
  <si>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</si>
  <si>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</si>
  <si>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</si>
  <si>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</si>
  <si>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</si>
  <si>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</si>
  <si>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</si>
  <si>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</si>
  <si>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</si>
  <si>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</si>
  <si>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CMM re-ordered</t>
  </si>
  <si>
    <t>Magnet</t>
  </si>
  <si>
    <t>CMM rotated</t>
  </si>
  <si>
    <t>Rotation</t>
  </si>
  <si>
    <t>WMM at Tesla</t>
  </si>
  <si>
    <t>Correl.</t>
  </si>
  <si>
    <t>Shift</t>
  </si>
  <si>
    <t>Table from block 4 MQY-Cold Field quality</t>
  </si>
  <si>
    <t>MQY14_A2</t>
  </si>
  <si>
    <t>MQY15_A1</t>
  </si>
  <si>
    <t>MQY15_A2</t>
  </si>
  <si>
    <t>MQY16_A1</t>
  </si>
  <si>
    <t>MQY17_A1</t>
  </si>
  <si>
    <t>MQY17_A2</t>
  </si>
  <si>
    <t>MQY18_A1</t>
  </si>
  <si>
    <t>MQY18_A2</t>
  </si>
  <si>
    <t>MQY19_A1</t>
  </si>
  <si>
    <t>MQY21_A1</t>
  </si>
  <si>
    <t>MQY21_A2</t>
  </si>
  <si>
    <t>At current</t>
  </si>
  <si>
    <t>Coil E</t>
  </si>
  <si>
    <t>Coil A</t>
  </si>
  <si>
    <t>A</t>
  </si>
  <si>
    <t>u</t>
  </si>
  <si>
    <t>MQY20_A1</t>
  </si>
  <si>
    <t>MQY22_A1</t>
  </si>
  <si>
    <t>MQY22_A2</t>
  </si>
  <si>
    <t>MQM23_A2</t>
  </si>
  <si>
    <t>MQM24_A1</t>
  </si>
  <si>
    <t>MQM24_A2</t>
  </si>
  <si>
    <t>MQM25_A1</t>
  </si>
  <si>
    <t>MQM25_A2</t>
  </si>
  <si>
    <t>MQM28_A1</t>
  </si>
  <si>
    <t>MQM28_A2</t>
  </si>
  <si>
    <t>-0.499810398731176</t>
  </si>
  <si>
    <t xml:space="preserve"> 0.000543473393932351</t>
  </si>
  <si>
    <t>WMM at Accel</t>
  </si>
  <si>
    <t>MQY23_A1</t>
  </si>
  <si>
    <t>MQY23_A2</t>
  </si>
  <si>
    <t>16AP</t>
  </si>
  <si>
    <t>MQMC12_A1</t>
  </si>
  <si>
    <t>MQMC12_A2</t>
  </si>
  <si>
    <t>MQMC13A1</t>
  </si>
  <si>
    <t>MQMC14A1</t>
  </si>
  <si>
    <t>MQMC14A2</t>
  </si>
  <si>
    <t>MQMC13A2</t>
  </si>
  <si>
    <t>Coil</t>
  </si>
  <si>
    <t>E</t>
  </si>
  <si>
    <t>Current</t>
  </si>
  <si>
    <t>MQMC10A2</t>
  </si>
  <si>
    <t>5AP</t>
  </si>
  <si>
    <t>WMM at 181</t>
  </si>
  <si>
    <t>SSS601_A1</t>
  </si>
  <si>
    <t>SSS601_A2</t>
  </si>
  <si>
    <t>SSS602_A2</t>
  </si>
  <si>
    <t>SSS602_A1</t>
  </si>
  <si>
    <t>SSS631_A1</t>
  </si>
  <si>
    <t>SSS631_A2</t>
  </si>
  <si>
    <t>MQY24_A2</t>
  </si>
  <si>
    <t>MQY24_A1</t>
  </si>
  <si>
    <t>MQY26_A1</t>
  </si>
  <si>
    <t>MQY25_A1</t>
  </si>
  <si>
    <t>MQY25_A2</t>
  </si>
  <si>
    <t>MQY26_A2</t>
  </si>
  <si>
    <t>21, 25, 26</t>
  </si>
  <si>
    <t>21+25</t>
  </si>
  <si>
    <t xml:space="preserve"> </t>
  </si>
  <si>
    <t>MQM29_A1</t>
  </si>
  <si>
    <t>MQM29_A2</t>
  </si>
  <si>
    <t>MQM_030_A1</t>
  </si>
  <si>
    <t>MQM_030_A2</t>
  </si>
  <si>
    <t>MQM_031_A1</t>
  </si>
  <si>
    <t>MQM_031_A2</t>
  </si>
  <si>
    <t>MQM_032_A1</t>
  </si>
  <si>
    <t>MQM_032_A2</t>
  </si>
  <si>
    <t>MQM_033_A1</t>
  </si>
  <si>
    <t>MQM_033_A2</t>
  </si>
  <si>
    <t>MQM_034_A1</t>
  </si>
  <si>
    <t>MQM_034_A2</t>
  </si>
  <si>
    <t>MQM_035_A1</t>
  </si>
  <si>
    <t>MQM_035_A2</t>
  </si>
  <si>
    <t>MQM_036_A1</t>
  </si>
  <si>
    <t>MQM_036_A2</t>
  </si>
  <si>
    <t>MQM_037_A1</t>
  </si>
  <si>
    <t>MQM_037_A2</t>
  </si>
  <si>
    <t>MQM_038_A1</t>
  </si>
  <si>
    <t>MQM_038_A2</t>
  </si>
  <si>
    <t>MQM_041_A1</t>
  </si>
  <si>
    <t>MQM_040_A1</t>
  </si>
  <si>
    <t>MQM_039_A1</t>
  </si>
  <si>
    <t>MQM_041_A2</t>
  </si>
  <si>
    <t>MQM_040_A2</t>
  </si>
  <si>
    <t>MQM_039_A2</t>
  </si>
  <si>
    <t>MQMC15A1</t>
  </si>
  <si>
    <t>MQMC15A2</t>
  </si>
  <si>
    <t>MQY27_A1</t>
  </si>
  <si>
    <t>MQY27_A2</t>
  </si>
  <si>
    <t>MQY28_A1</t>
  </si>
  <si>
    <t>MQY28_A2</t>
  </si>
  <si>
    <t>MQM_042_A1</t>
  </si>
  <si>
    <t>MQM_042_A2</t>
  </si>
  <si>
    <t>MQM_043_A1</t>
  </si>
  <si>
    <t>MQM_043_A2</t>
  </si>
  <si>
    <t>MQM_044_A1</t>
  </si>
  <si>
    <t>MQM_044_A2</t>
  </si>
  <si>
    <t>MQM_045_A1</t>
  </si>
  <si>
    <t>MQM_045_A2</t>
  </si>
  <si>
    <t>CMM in SM18</t>
  </si>
  <si>
    <t>SSS</t>
  </si>
  <si>
    <t>WMM rotated 180 degrees</t>
  </si>
  <si>
    <t>MQY07_A1</t>
  </si>
  <si>
    <t>MQY04_A1</t>
  </si>
  <si>
    <t>MQY04_A2</t>
  </si>
  <si>
    <t>MQY07_A2</t>
  </si>
  <si>
    <t>MQY10_A1</t>
  </si>
  <si>
    <t>MQY10_A2</t>
  </si>
  <si>
    <t>MQY12_A1</t>
  </si>
  <si>
    <t>MQY12_A2</t>
  </si>
  <si>
    <t>3A</t>
  </si>
  <si>
    <t>MQY14_A1</t>
  </si>
  <si>
    <t>MQY11_A1</t>
  </si>
  <si>
    <t>MQY11_A2</t>
  </si>
  <si>
    <t>MQY13_A1</t>
  </si>
  <si>
    <t>MQY13_A2</t>
  </si>
  <si>
    <t>MQY16_A2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</si>
</sst>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0.0"/>
    <numFmt numFmtId="167" formatCode="0.000"/>
    <numFmt numFmtId="168" formatCode="0.000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[$-409]d\-mmm\-yy;@"/>
    <numFmt numFmtId="178" formatCode="mm/dd/yy;@"/>
    <numFmt numFmtId="179" formatCode="m/d/yy;@"/>
    <numFmt numFmtId="180" formatCode="0.000E+00"/>
    <numFmt numFmtId="181" formatCode="0.0000E+00"/>
    <numFmt numFmtId="182" formatCode="0.000000"/>
    <numFmt numFmtId="183" formatCode="0.0000000"/>
    <numFmt numFmtId="184" formatCode="0.0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"/>
    <numFmt numFmtId="196" formatCode="0.0E+00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9.5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b/>
      <sz val="8"/>
      <name val="Arial"/>
      <family val="2"/>
    </font>
    <font>
      <b/>
      <sz val="8.5"/>
      <name val="Arial"/>
      <family val="0"/>
    </font>
    <font>
      <b/>
      <sz val="10"/>
      <name val="Arial"/>
      <family val="2"/>
    </font>
    <font>
      <b/>
      <sz val="12"/>
      <name val="Times"/>
      <family val="1"/>
    </font>
    <font>
      <sz val="11.25"/>
      <name val="Times"/>
      <family val="1"/>
    </font>
    <font>
      <vertAlign val="superscript"/>
      <sz val="11.25"/>
      <name val="Times"/>
      <family val="1"/>
    </font>
    <font>
      <sz val="11"/>
      <name val="Times"/>
      <family val="1"/>
    </font>
    <font>
      <sz val="10"/>
      <color indexed="60"/>
      <name val="Arial"/>
      <family val="2"/>
    </font>
    <font>
      <sz val="8"/>
      <color indexed="10"/>
      <name val="Arial"/>
      <family val="0"/>
    </font>
    <font>
      <sz val="10.75"/>
      <name val="Times"/>
      <family val="1"/>
    </font>
    <font>
      <vertAlign val="superscript"/>
      <sz val="10.75"/>
      <name val="Times"/>
      <family val="1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left"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3" borderId="0" xfId="0" applyNumberFormat="1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1" fontId="3" fillId="3" borderId="0" xfId="0" applyNumberFormat="1" applyFont="1" applyFill="1" applyAlignment="1">
      <alignment/>
    </xf>
    <xf numFmtId="167" fontId="3" fillId="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167" fontId="3" fillId="2" borderId="0" xfId="0" applyNumberFormat="1" applyFont="1" applyFill="1" applyAlignment="1">
      <alignment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4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167" fontId="3" fillId="0" borderId="6" xfId="0" applyNumberFormat="1" applyFont="1" applyBorder="1" applyAlignment="1">
      <alignment/>
    </xf>
    <xf numFmtId="167" fontId="3" fillId="0" borderId="7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95" fontId="0" fillId="0" borderId="9" xfId="0" applyNumberFormat="1" applyBorder="1" applyAlignment="1">
      <alignment/>
    </xf>
    <xf numFmtId="19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95" fontId="0" fillId="0" borderId="11" xfId="0" applyNumberFormat="1" applyBorder="1" applyAlignment="1">
      <alignment/>
    </xf>
    <xf numFmtId="167" fontId="3" fillId="3" borderId="0" xfId="0" applyNumberFormat="1" applyFont="1" applyFill="1" applyAlignment="1">
      <alignment/>
    </xf>
    <xf numFmtId="0" fontId="5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67" fontId="17" fillId="3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167" fontId="17" fillId="2" borderId="0" xfId="0" applyNumberFormat="1" applyFont="1" applyFill="1" applyAlignment="1" quotePrefix="1">
      <alignment/>
    </xf>
    <xf numFmtId="167" fontId="3" fillId="2" borderId="0" xfId="0" applyNumberFormat="1" applyFont="1" applyFill="1" applyAlignment="1" quotePrefix="1">
      <alignment/>
    </xf>
    <xf numFmtId="2" fontId="5" fillId="5" borderId="0" xfId="0" applyNumberFormat="1" applyFont="1" applyFill="1" applyBorder="1" applyAlignment="1">
      <alignment horizontal="left"/>
    </xf>
    <xf numFmtId="2" fontId="16" fillId="5" borderId="0" xfId="0" applyNumberFormat="1" applyFont="1" applyFill="1" applyBorder="1" applyAlignment="1">
      <alignment horizontal="center"/>
    </xf>
    <xf numFmtId="2" fontId="20" fillId="6" borderId="0" xfId="0" applyNumberFormat="1" applyFont="1" applyFill="1" applyBorder="1" applyAlignment="1">
      <alignment horizontal="left"/>
    </xf>
    <xf numFmtId="195" fontId="20" fillId="6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 turning the CMM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875"/>
          <c:w val="0.96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MQMC!$A$57:$A$74</c:f>
              <c:strCache>
                <c:ptCount val="18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b7</c:v>
                </c:pt>
                <c:pt idx="5">
                  <c:v>b8</c:v>
                </c:pt>
                <c:pt idx="6">
                  <c:v>b9</c:v>
                </c:pt>
                <c:pt idx="7">
                  <c:v>b10</c:v>
                </c:pt>
                <c:pt idx="10">
                  <c:v>a3</c:v>
                </c:pt>
                <c:pt idx="11">
                  <c:v>a4</c:v>
                </c:pt>
                <c:pt idx="12">
                  <c:v>a5</c:v>
                </c:pt>
                <c:pt idx="13">
                  <c:v>a6</c:v>
                </c:pt>
                <c:pt idx="14">
                  <c:v>a7</c:v>
                </c:pt>
                <c:pt idx="15">
                  <c:v>a8</c:v>
                </c:pt>
                <c:pt idx="16">
                  <c:v>a9</c:v>
                </c:pt>
                <c:pt idx="17">
                  <c:v>a10</c:v>
                </c:pt>
              </c:strCache>
            </c:strRef>
          </c:cat>
          <c:val>
            <c:numRef>
              <c:f>MQMC!$K$57:$K$74</c:f>
              <c:numCache>
                <c:ptCount val="18"/>
                <c:pt idx="0">
                  <c:v>-0.07616905766987424</c:v>
                </c:pt>
                <c:pt idx="1">
                  <c:v>0.0808507503797023</c:v>
                </c:pt>
                <c:pt idx="2">
                  <c:v>0.5383189288219409</c:v>
                </c:pt>
                <c:pt idx="3">
                  <c:v>5.938760756244012</c:v>
                </c:pt>
                <c:pt idx="4">
                  <c:v>0.050283500560112375</c:v>
                </c:pt>
                <c:pt idx="5">
                  <c:v>0.015100993387704731</c:v>
                </c:pt>
                <c:pt idx="6">
                  <c:v>0.05764271909084529</c:v>
                </c:pt>
                <c:pt idx="7">
                  <c:v>0.049558734957948755</c:v>
                </c:pt>
                <c:pt idx="10">
                  <c:v>0.48104853399425757</c:v>
                </c:pt>
                <c:pt idx="11">
                  <c:v>-0.4620624368903779</c:v>
                </c:pt>
                <c:pt idx="12">
                  <c:v>-0.695973101701146</c:v>
                </c:pt>
                <c:pt idx="13">
                  <c:v>-0.11808132212296867</c:v>
                </c:pt>
                <c:pt idx="14">
                  <c:v>-0.10983653336580904</c:v>
                </c:pt>
                <c:pt idx="15">
                  <c:v>-0.013833116246201833</c:v>
                </c:pt>
                <c:pt idx="16">
                  <c:v>0.00971797724475588</c:v>
                </c:pt>
                <c:pt idx="17">
                  <c:v>0.02726158441534051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MQMC!$A$57:$A$74</c:f>
              <c:strCache>
                <c:ptCount val="18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b7</c:v>
                </c:pt>
                <c:pt idx="5">
                  <c:v>b8</c:v>
                </c:pt>
                <c:pt idx="6">
                  <c:v>b9</c:v>
                </c:pt>
                <c:pt idx="7">
                  <c:v>b10</c:v>
                </c:pt>
                <c:pt idx="10">
                  <c:v>a3</c:v>
                </c:pt>
                <c:pt idx="11">
                  <c:v>a4</c:v>
                </c:pt>
                <c:pt idx="12">
                  <c:v>a5</c:v>
                </c:pt>
                <c:pt idx="13">
                  <c:v>a6</c:v>
                </c:pt>
                <c:pt idx="14">
                  <c:v>a7</c:v>
                </c:pt>
                <c:pt idx="15">
                  <c:v>a8</c:v>
                </c:pt>
                <c:pt idx="16">
                  <c:v>a9</c:v>
                </c:pt>
                <c:pt idx="17">
                  <c:v>a10</c:v>
                </c:pt>
              </c:strCache>
            </c:strRef>
          </c:cat>
          <c:val>
            <c:numRef>
              <c:f>MQMC!$K$81:$K$98</c:f>
              <c:numCache>
                <c:ptCount val="18"/>
                <c:pt idx="0">
                  <c:v>-0.04338614027397247</c:v>
                </c:pt>
                <c:pt idx="1">
                  <c:v>0.11691364040473226</c:v>
                </c:pt>
                <c:pt idx="2">
                  <c:v>0.3448463693835617</c:v>
                </c:pt>
                <c:pt idx="3">
                  <c:v>5.778310990597759</c:v>
                </c:pt>
                <c:pt idx="4">
                  <c:v>0.06248915983561644</c:v>
                </c:pt>
                <c:pt idx="5">
                  <c:v>0.018950796552926526</c:v>
                </c:pt>
                <c:pt idx="6">
                  <c:v>0.05708376408767124</c:v>
                </c:pt>
                <c:pt idx="7">
                  <c:v>0.20103552570112082</c:v>
                </c:pt>
                <c:pt idx="10">
                  <c:v>-0.24882774999999996</c:v>
                </c:pt>
                <c:pt idx="11">
                  <c:v>-0.09430011575965133</c:v>
                </c:pt>
                <c:pt idx="12">
                  <c:v>-0.28428700569115817</c:v>
                </c:pt>
                <c:pt idx="13">
                  <c:v>-0.21128389132004974</c:v>
                </c:pt>
                <c:pt idx="14">
                  <c:v>-0.12609220115940226</c:v>
                </c:pt>
                <c:pt idx="15">
                  <c:v>-0.0014336934850560437</c:v>
                </c:pt>
                <c:pt idx="16">
                  <c:v>-0.0009426140917185542</c:v>
                </c:pt>
                <c:pt idx="17">
                  <c:v>0.019351536808219175</c:v>
                </c:pt>
              </c:numCache>
            </c:numRef>
          </c:val>
        </c:ser>
        <c:axId val="17543202"/>
        <c:axId val="23671091"/>
      </c:bar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71091"/>
        <c:crosses val="autoZero"/>
        <c:auto val="1"/>
        <c:lblOffset val="100"/>
        <c:noMultiLvlLbl val="0"/>
      </c:catAx>
      <c:valAx>
        <c:axId val="23671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432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b6 warm-cold correlation</a:t>
            </a:r>
          </a:p>
        </c:rich>
      </c:tx>
      <c:layout>
        <c:manualLayout>
          <c:xMode val="factor"/>
          <c:yMode val="factor"/>
          <c:x val="-0.21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1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y=x+a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MQMC!$G$60:$K$60</c:f>
              <c:numCache>
                <c:ptCount val="5"/>
                <c:pt idx="0">
                  <c:v>5.424281279314354</c:v>
                </c:pt>
                <c:pt idx="1">
                  <c:v>5.227084356714826</c:v>
                </c:pt>
                <c:pt idx="2">
                  <c:v>5.1976545</c:v>
                </c:pt>
                <c:pt idx="3">
                  <c:v>5.6399635</c:v>
                </c:pt>
                <c:pt idx="4">
                  <c:v>5.938760756244012</c:v>
                </c:pt>
              </c:numCache>
            </c:numRef>
          </c:xVal>
          <c:yVal>
            <c:numRef>
              <c:f>MQMC!$G$84:$K$84</c:f>
              <c:numCache>
                <c:ptCount val="5"/>
                <c:pt idx="0">
                  <c:v>5.4475976244091555</c:v>
                </c:pt>
                <c:pt idx="1">
                  <c:v>4.833196646041839</c:v>
                </c:pt>
                <c:pt idx="2">
                  <c:v>5.410664896607498</c:v>
                </c:pt>
                <c:pt idx="3">
                  <c:v>5.886788298792632</c:v>
                </c:pt>
                <c:pt idx="4">
                  <c:v>5.778310990597759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'[1]multipoles'!$Q$13:$Q$14</c:f>
              <c:numCache>
                <c:ptCount val="2"/>
                <c:pt idx="0">
                  <c:v>-5</c:v>
                </c:pt>
                <c:pt idx="1">
                  <c:v>7</c:v>
                </c:pt>
              </c:numCache>
            </c:numRef>
          </c:xVal>
          <c:yVal>
            <c:numRef>
              <c:f>'[1]multipoles'!$R$13:$R$14</c:f>
              <c:numCache>
                <c:ptCount val="2"/>
                <c:pt idx="0">
                  <c:v>-5</c:v>
                </c:pt>
                <c:pt idx="1">
                  <c:v>7</c:v>
                </c:pt>
              </c:numCache>
            </c:numRef>
          </c:yVal>
          <c:smooth val="0"/>
        </c:ser>
        <c:axId val="11713228"/>
        <c:axId val="38310189"/>
      </c:scatterChart>
      <c:valAx>
        <c:axId val="11713228"/>
        <c:scaling>
          <c:orientation val="minMax"/>
          <c:max val="6"/>
          <c:min val="4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38310189"/>
        <c:crosses val="autoZero"/>
        <c:crossBetween val="midCat"/>
        <c:dispUnits/>
      </c:valAx>
      <c:valAx>
        <c:axId val="38310189"/>
        <c:scaling>
          <c:orientation val="minMax"/>
          <c:max val="6"/>
          <c:min val="4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17132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For turning the CMM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7575"/>
          <c:w val="0.9502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MQM!$A$56:$A$73</c:f>
              <c:strCache>
                <c:ptCount val="18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b7</c:v>
                </c:pt>
                <c:pt idx="5">
                  <c:v>b8</c:v>
                </c:pt>
                <c:pt idx="6">
                  <c:v>b9</c:v>
                </c:pt>
                <c:pt idx="7">
                  <c:v>b10</c:v>
                </c:pt>
                <c:pt idx="10">
                  <c:v>a3</c:v>
                </c:pt>
                <c:pt idx="11">
                  <c:v>a4</c:v>
                </c:pt>
                <c:pt idx="12">
                  <c:v>a5</c:v>
                </c:pt>
                <c:pt idx="13">
                  <c:v>a6</c:v>
                </c:pt>
                <c:pt idx="14">
                  <c:v>a7</c:v>
                </c:pt>
                <c:pt idx="15">
                  <c:v>a8</c:v>
                </c:pt>
                <c:pt idx="16">
                  <c:v>a9</c:v>
                </c:pt>
                <c:pt idx="17">
                  <c:v>a10</c:v>
                </c:pt>
              </c:strCache>
            </c:strRef>
          </c:cat>
          <c:val>
            <c:numRef>
              <c:f>MQM!$T$56:$T$73</c:f>
              <c:numCache>
                <c:ptCount val="18"/>
                <c:pt idx="0">
                  <c:v>1.1753129999999998</c:v>
                </c:pt>
                <c:pt idx="1">
                  <c:v>0.02261368999999998</c:v>
                </c:pt>
                <c:pt idx="2">
                  <c:v>-0.11264673333333339</c:v>
                </c:pt>
                <c:pt idx="3">
                  <c:v>5.398421666666667</c:v>
                </c:pt>
                <c:pt idx="4">
                  <c:v>-0.022502576666666666</c:v>
                </c:pt>
                <c:pt idx="5">
                  <c:v>0.008985456000000006</c:v>
                </c:pt>
                <c:pt idx="6">
                  <c:v>-0.018570550000000016</c:v>
                </c:pt>
                <c:pt idx="7">
                  <c:v>0.042886486666666675</c:v>
                </c:pt>
                <c:pt idx="10">
                  <c:v>-2.1737509999999998</c:v>
                </c:pt>
                <c:pt idx="11">
                  <c:v>-0.15942606666666667</c:v>
                </c:pt>
                <c:pt idx="12">
                  <c:v>-0.3556383</c:v>
                </c:pt>
                <c:pt idx="13">
                  <c:v>-0.12653950000000133</c:v>
                </c:pt>
                <c:pt idx="14">
                  <c:v>-0.0039641903999999934</c:v>
                </c:pt>
                <c:pt idx="15">
                  <c:v>0.011799386666666663</c:v>
                </c:pt>
                <c:pt idx="16">
                  <c:v>-0.035165289999999995</c:v>
                </c:pt>
                <c:pt idx="17">
                  <c:v>0.007634057999999979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MQM!$A$56:$A$73</c:f>
              <c:strCache>
                <c:ptCount val="18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b7</c:v>
                </c:pt>
                <c:pt idx="5">
                  <c:v>b8</c:v>
                </c:pt>
                <c:pt idx="6">
                  <c:v>b9</c:v>
                </c:pt>
                <c:pt idx="7">
                  <c:v>b10</c:v>
                </c:pt>
                <c:pt idx="10">
                  <c:v>a3</c:v>
                </c:pt>
                <c:pt idx="11">
                  <c:v>a4</c:v>
                </c:pt>
                <c:pt idx="12">
                  <c:v>a5</c:v>
                </c:pt>
                <c:pt idx="13">
                  <c:v>a6</c:v>
                </c:pt>
                <c:pt idx="14">
                  <c:v>a7</c:v>
                </c:pt>
                <c:pt idx="15">
                  <c:v>a8</c:v>
                </c:pt>
                <c:pt idx="16">
                  <c:v>a9</c:v>
                </c:pt>
                <c:pt idx="17">
                  <c:v>a10</c:v>
                </c:pt>
              </c:strCache>
            </c:strRef>
          </c:cat>
          <c:val>
            <c:numRef>
              <c:f>MQM!$T$80:$T$97</c:f>
              <c:numCache>
                <c:ptCount val="18"/>
                <c:pt idx="0">
                  <c:v>1.3059789042385015</c:v>
                </c:pt>
                <c:pt idx="1">
                  <c:v>0.059931774773537554</c:v>
                </c:pt>
                <c:pt idx="2">
                  <c:v>0.13790935153775347</c:v>
                </c:pt>
                <c:pt idx="3">
                  <c:v>5.624934212363391</c:v>
                </c:pt>
                <c:pt idx="4">
                  <c:v>-0.021779128431272277</c:v>
                </c:pt>
                <c:pt idx="5">
                  <c:v>0.021200973981210913</c:v>
                </c:pt>
                <c:pt idx="6">
                  <c:v>-0.017568896203100346</c:v>
                </c:pt>
                <c:pt idx="7">
                  <c:v>0.1637991998975805</c:v>
                </c:pt>
                <c:pt idx="10">
                  <c:v>-1.6918484800873705</c:v>
                </c:pt>
                <c:pt idx="11">
                  <c:v>-0.26319289425048215</c:v>
                </c:pt>
                <c:pt idx="12">
                  <c:v>-0.4194748373896908</c:v>
                </c:pt>
                <c:pt idx="13">
                  <c:v>-0.23818628420241367</c:v>
                </c:pt>
                <c:pt idx="14">
                  <c:v>-0.027903272416866343</c:v>
                </c:pt>
                <c:pt idx="15">
                  <c:v>0.006651750055227624</c:v>
                </c:pt>
                <c:pt idx="16">
                  <c:v>-0.033868775352740924</c:v>
                </c:pt>
                <c:pt idx="17">
                  <c:v>-0.00569030802889954</c:v>
                </c:pt>
              </c:numCache>
            </c:numRef>
          </c:val>
        </c:ser>
        <c:axId val="9247382"/>
        <c:axId val="16117575"/>
      </c:barChart>
      <c:cat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473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b6 warm-cold correlation</a:t>
            </a:r>
          </a:p>
        </c:rich>
      </c:tx>
      <c:layout>
        <c:manualLayout>
          <c:xMode val="factor"/>
          <c:yMode val="factor"/>
          <c:x val="-0.21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1"/>
          <c:h val="0.9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y=x+a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MQM!$C$59:$D$59</c:f>
              <c:numCache>
                <c:ptCount val="2"/>
                <c:pt idx="0">
                  <c:v>4.336833</c:v>
                </c:pt>
                <c:pt idx="1">
                  <c:v>5.606854749999999</c:v>
                </c:pt>
              </c:numCache>
            </c:numRef>
          </c:xVal>
          <c:yVal>
            <c:numRef>
              <c:f>MQM!$C$83:$D$83</c:f>
              <c:numCache>
                <c:ptCount val="2"/>
                <c:pt idx="0">
                  <c:v>4.350369249080722</c:v>
                </c:pt>
                <c:pt idx="1">
                  <c:v>5.3845613555480965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'[1]multipoles'!$Q$13:$Q$14</c:f>
              <c:numCache>
                <c:ptCount val="2"/>
                <c:pt idx="0">
                  <c:v>-5</c:v>
                </c:pt>
                <c:pt idx="1">
                  <c:v>7</c:v>
                </c:pt>
              </c:numCache>
            </c:numRef>
          </c:xVal>
          <c:yVal>
            <c:numRef>
              <c:f>'[1]multipoles'!$R$13:$R$14</c:f>
              <c:numCache>
                <c:ptCount val="2"/>
                <c:pt idx="0">
                  <c:v>-5</c:v>
                </c:pt>
                <c:pt idx="1">
                  <c:v>7</c:v>
                </c:pt>
              </c:numCache>
            </c:numRef>
          </c:yVal>
          <c:smooth val="0"/>
        </c:ser>
        <c:axId val="10840448"/>
        <c:axId val="30455169"/>
      </c:scatterChart>
      <c:valAx>
        <c:axId val="10840448"/>
        <c:scaling>
          <c:orientation val="minMax"/>
          <c:max val="6"/>
          <c:min val="4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30455169"/>
        <c:crosses val="autoZero"/>
        <c:crossBetween val="midCat"/>
        <c:dispUnits/>
      </c:valAx>
      <c:valAx>
        <c:axId val="30455169"/>
        <c:scaling>
          <c:orientation val="minMax"/>
          <c:max val="6"/>
          <c:min val="4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08404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 turning the CMM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875"/>
          <c:w val="0.96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MQML!$A$57:$A$74</c:f>
              <c:strCache>
                <c:ptCount val="18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b7</c:v>
                </c:pt>
                <c:pt idx="5">
                  <c:v>b8</c:v>
                </c:pt>
                <c:pt idx="6">
                  <c:v>b9</c:v>
                </c:pt>
                <c:pt idx="7">
                  <c:v>b10</c:v>
                </c:pt>
                <c:pt idx="10">
                  <c:v>a3</c:v>
                </c:pt>
                <c:pt idx="11">
                  <c:v>a4</c:v>
                </c:pt>
                <c:pt idx="12">
                  <c:v>a5</c:v>
                </c:pt>
                <c:pt idx="13">
                  <c:v>a6</c:v>
                </c:pt>
                <c:pt idx="14">
                  <c:v>a7</c:v>
                </c:pt>
                <c:pt idx="15">
                  <c:v>a8</c:v>
                </c:pt>
                <c:pt idx="16">
                  <c:v>a9</c:v>
                </c:pt>
                <c:pt idx="17">
                  <c:v>a10</c:v>
                </c:pt>
              </c:strCache>
            </c:strRef>
          </c:cat>
          <c:val>
            <c:numRef>
              <c:f>MQML!$I$57:$I$74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MQML!$A$57:$A$74</c:f>
              <c:strCache>
                <c:ptCount val="18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b7</c:v>
                </c:pt>
                <c:pt idx="5">
                  <c:v>b8</c:v>
                </c:pt>
                <c:pt idx="6">
                  <c:v>b9</c:v>
                </c:pt>
                <c:pt idx="7">
                  <c:v>b10</c:v>
                </c:pt>
                <c:pt idx="10">
                  <c:v>a3</c:v>
                </c:pt>
                <c:pt idx="11">
                  <c:v>a4</c:v>
                </c:pt>
                <c:pt idx="12">
                  <c:v>a5</c:v>
                </c:pt>
                <c:pt idx="13">
                  <c:v>a6</c:v>
                </c:pt>
                <c:pt idx="14">
                  <c:v>a7</c:v>
                </c:pt>
                <c:pt idx="15">
                  <c:v>a8</c:v>
                </c:pt>
                <c:pt idx="16">
                  <c:v>a9</c:v>
                </c:pt>
                <c:pt idx="17">
                  <c:v>a10</c:v>
                </c:pt>
              </c:strCache>
            </c:strRef>
          </c:cat>
          <c:val>
            <c:numRef>
              <c:f>MQML!$I$81:$I$98</c:f>
              <c:numCache>
                <c:ptCount val="18"/>
              </c:numCache>
            </c:numRef>
          </c:val>
        </c:ser>
        <c:axId val="5661066"/>
        <c:axId val="50949595"/>
      </c:barChart>
      <c:catAx>
        <c:axId val="5661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49595"/>
        <c:crosses val="autoZero"/>
        <c:auto val="1"/>
        <c:lblOffset val="100"/>
        <c:noMultiLvlLbl val="0"/>
      </c:catAx>
      <c:valAx>
        <c:axId val="50949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0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b6 warm-cold correlation</a:t>
            </a:r>
          </a:p>
        </c:rich>
      </c:tx>
      <c:layout>
        <c:manualLayout>
          <c:xMode val="factor"/>
          <c:yMode val="factor"/>
          <c:x val="-0.21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1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y=x+a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MQML!$E$60:$I$60</c:f>
              <c:numCache>
                <c:ptCount val="5"/>
              </c:numCache>
            </c:numRef>
          </c:xVal>
          <c:yVal>
            <c:numRef>
              <c:f>MQML!$E$84:$I$84</c:f>
              <c:numCache>
                <c:ptCount val="5"/>
                <c:pt idx="0">
                  <c:v>4.63998532184217</c:v>
                </c:pt>
                <c:pt idx="1">
                  <c:v>4.342111714986139</c:v>
                </c:pt>
                <c:pt idx="2">
                  <c:v>2.623682794305338</c:v>
                </c:pt>
                <c:pt idx="3">
                  <c:v>3.1537468073169728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'[1]multipoles'!$Q$13:$Q$14</c:f>
              <c:numCache>
                <c:ptCount val="2"/>
                <c:pt idx="0">
                  <c:v>-5</c:v>
                </c:pt>
                <c:pt idx="1">
                  <c:v>7</c:v>
                </c:pt>
              </c:numCache>
            </c:numRef>
          </c:xVal>
          <c:yVal>
            <c:numRef>
              <c:f>'[1]multipoles'!$R$13:$R$14</c:f>
              <c:numCache>
                <c:ptCount val="2"/>
                <c:pt idx="0">
                  <c:v>-5</c:v>
                </c:pt>
                <c:pt idx="1">
                  <c:v>7</c:v>
                </c:pt>
              </c:numCache>
            </c:numRef>
          </c:yVal>
          <c:smooth val="0"/>
        </c:ser>
        <c:axId val="55893172"/>
        <c:axId val="33276501"/>
      </c:scatterChart>
      <c:valAx>
        <c:axId val="55893172"/>
        <c:scaling>
          <c:orientation val="minMax"/>
          <c:max val="6"/>
          <c:min val="4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33276501"/>
        <c:crosses val="autoZero"/>
        <c:crossBetween val="midCat"/>
        <c:dispUnits/>
      </c:valAx>
      <c:valAx>
        <c:axId val="33276501"/>
        <c:scaling>
          <c:orientation val="minMax"/>
          <c:max val="6"/>
          <c:min val="4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58931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 turning the CMM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65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MQY!$A$37:$A$54</c:f>
              <c:strCache>
                <c:ptCount val="18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b7</c:v>
                </c:pt>
                <c:pt idx="5">
                  <c:v>b8</c:v>
                </c:pt>
                <c:pt idx="6">
                  <c:v>b9</c:v>
                </c:pt>
                <c:pt idx="7">
                  <c:v>b10</c:v>
                </c:pt>
                <c:pt idx="10">
                  <c:v>a3</c:v>
                </c:pt>
                <c:pt idx="11">
                  <c:v>a4</c:v>
                </c:pt>
                <c:pt idx="12">
                  <c:v>a5</c:v>
                </c:pt>
                <c:pt idx="13">
                  <c:v>a6</c:v>
                </c:pt>
                <c:pt idx="14">
                  <c:v>a7</c:v>
                </c:pt>
                <c:pt idx="15">
                  <c:v>a8</c:v>
                </c:pt>
                <c:pt idx="16">
                  <c:v>a9</c:v>
                </c:pt>
                <c:pt idx="17">
                  <c:v>a10</c:v>
                </c:pt>
              </c:strCache>
            </c:strRef>
          </c:cat>
          <c:val>
            <c:numRef>
              <c:f>MQY!$X$37:$X$54</c:f>
              <c:numCache>
                <c:ptCount val="18"/>
                <c:pt idx="0">
                  <c:v>-0.377084425</c:v>
                </c:pt>
                <c:pt idx="1">
                  <c:v>0.24855705000000028</c:v>
                </c:pt>
                <c:pt idx="2">
                  <c:v>0.08283590499999997</c:v>
                </c:pt>
                <c:pt idx="3">
                  <c:v>1.52560425</c:v>
                </c:pt>
                <c:pt idx="4">
                  <c:v>-4.718792500001259E-05</c:v>
                </c:pt>
                <c:pt idx="5">
                  <c:v>-0.00732012275</c:v>
                </c:pt>
                <c:pt idx="6">
                  <c:v>-0.0009637123999999988</c:v>
                </c:pt>
                <c:pt idx="7">
                  <c:v>-0.36432849999999994</c:v>
                </c:pt>
                <c:pt idx="10">
                  <c:v>-0.043325987499999954</c:v>
                </c:pt>
                <c:pt idx="11">
                  <c:v>1.2760665</c:v>
                </c:pt>
                <c:pt idx="12">
                  <c:v>-0.03801139750000003</c:v>
                </c:pt>
                <c:pt idx="13">
                  <c:v>0.02315154249999925</c:v>
                </c:pt>
                <c:pt idx="14">
                  <c:v>-0.020357049999999998</c:v>
                </c:pt>
                <c:pt idx="15">
                  <c:v>0.0016736150750000054</c:v>
                </c:pt>
                <c:pt idx="16">
                  <c:v>0.0013629177000000008</c:v>
                </c:pt>
                <c:pt idx="17">
                  <c:v>0.007903651250000358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MQY!$A$37:$A$54</c:f>
              <c:strCache>
                <c:ptCount val="18"/>
                <c:pt idx="0">
                  <c:v>b3</c:v>
                </c:pt>
                <c:pt idx="1">
                  <c:v>b4</c:v>
                </c:pt>
                <c:pt idx="2">
                  <c:v>b5</c:v>
                </c:pt>
                <c:pt idx="3">
                  <c:v>b6</c:v>
                </c:pt>
                <c:pt idx="4">
                  <c:v>b7</c:v>
                </c:pt>
                <c:pt idx="5">
                  <c:v>b8</c:v>
                </c:pt>
                <c:pt idx="6">
                  <c:v>b9</c:v>
                </c:pt>
                <c:pt idx="7">
                  <c:v>b10</c:v>
                </c:pt>
                <c:pt idx="10">
                  <c:v>a3</c:v>
                </c:pt>
                <c:pt idx="11">
                  <c:v>a4</c:v>
                </c:pt>
                <c:pt idx="12">
                  <c:v>a5</c:v>
                </c:pt>
                <c:pt idx="13">
                  <c:v>a6</c:v>
                </c:pt>
                <c:pt idx="14">
                  <c:v>a7</c:v>
                </c:pt>
                <c:pt idx="15">
                  <c:v>a8</c:v>
                </c:pt>
                <c:pt idx="16">
                  <c:v>a9</c:v>
                </c:pt>
                <c:pt idx="17">
                  <c:v>a10</c:v>
                </c:pt>
              </c:strCache>
            </c:strRef>
          </c:cat>
          <c:val>
            <c:numRef>
              <c:f>MQY!$X$61:$X$78</c:f>
              <c:numCache>
                <c:ptCount val="18"/>
                <c:pt idx="0">
                  <c:v>-1.0910897949769052</c:v>
                </c:pt>
                <c:pt idx="1">
                  <c:v>0.37090877585642806</c:v>
                </c:pt>
                <c:pt idx="2">
                  <c:v>0.061003736857197836</c:v>
                </c:pt>
                <c:pt idx="3">
                  <c:v>1.4897057213240954</c:v>
                </c:pt>
                <c:pt idx="4">
                  <c:v>-0.013596317768668206</c:v>
                </c:pt>
                <c:pt idx="5">
                  <c:v>0.0006478203045419554</c:v>
                </c:pt>
                <c:pt idx="6">
                  <c:v>-0.0076491297584680516</c:v>
                </c:pt>
                <c:pt idx="7">
                  <c:v>-0.36262390717859894</c:v>
                </c:pt>
                <c:pt idx="10">
                  <c:v>-0.0071017940419553435</c:v>
                </c:pt>
                <c:pt idx="11">
                  <c:v>1.19971137206505</c:v>
                </c:pt>
                <c:pt idx="12">
                  <c:v>-0.09063121259622786</c:v>
                </c:pt>
                <c:pt idx="13">
                  <c:v>0.009879210791628172</c:v>
                </c:pt>
                <c:pt idx="14">
                  <c:v>-0.022977034195535026</c:v>
                </c:pt>
                <c:pt idx="15">
                  <c:v>-0.006667788368552731</c:v>
                </c:pt>
                <c:pt idx="16">
                  <c:v>-0.004578960483063894</c:v>
                </c:pt>
                <c:pt idx="17">
                  <c:v>0.010486684890011547</c:v>
                </c:pt>
              </c:numCache>
            </c:numRef>
          </c:val>
        </c:ser>
        <c:axId val="31053054"/>
        <c:axId val="11042031"/>
      </c:bar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53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b6 warm-cold correlation</a:t>
            </a:r>
          </a:p>
        </c:rich>
      </c:tx>
      <c:layout>
        <c:manualLayout>
          <c:xMode val="factor"/>
          <c:yMode val="factor"/>
          <c:x val="-0.21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y=x+a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MQY!$M$40:$X$40</c:f>
              <c:numCache>
                <c:ptCount val="12"/>
                <c:pt idx="0">
                  <c:v>1.4944695000000001</c:v>
                </c:pt>
                <c:pt idx="1">
                  <c:v>1.7809595</c:v>
                </c:pt>
                <c:pt idx="2">
                  <c:v>1.31656</c:v>
                </c:pt>
                <c:pt idx="3">
                  <c:v>1.5171945</c:v>
                </c:pt>
                <c:pt idx="4">
                  <c:v>1.7123335</c:v>
                </c:pt>
                <c:pt idx="5">
                  <c:v>1.5664805</c:v>
                </c:pt>
                <c:pt idx="6">
                  <c:v>1.48575775</c:v>
                </c:pt>
                <c:pt idx="7">
                  <c:v>1.7334485000000002</c:v>
                </c:pt>
                <c:pt idx="8">
                  <c:v>1.2823625</c:v>
                </c:pt>
                <c:pt idx="9">
                  <c:v>1.295906</c:v>
                </c:pt>
                <c:pt idx="10">
                  <c:v>1.3537317500000001</c:v>
                </c:pt>
                <c:pt idx="11">
                  <c:v>1.52560425</c:v>
                </c:pt>
              </c:numCache>
            </c:numRef>
          </c:xVal>
          <c:yVal>
            <c:numRef>
              <c:f>MQY!$M$64:$X$64</c:f>
              <c:numCache>
                <c:ptCount val="12"/>
                <c:pt idx="0">
                  <c:v>1.5192711625337445</c:v>
                </c:pt>
                <c:pt idx="1">
                  <c:v>1.3716294783754326</c:v>
                </c:pt>
                <c:pt idx="2">
                  <c:v>1.2958621225687308</c:v>
                </c:pt>
                <c:pt idx="3">
                  <c:v>1.5558631955181714</c:v>
                </c:pt>
                <c:pt idx="4">
                  <c:v>1.6776517782491323</c:v>
                </c:pt>
                <c:pt idx="5">
                  <c:v>1.502182026991264</c:v>
                </c:pt>
                <c:pt idx="6">
                  <c:v>1.5075165933962262</c:v>
                </c:pt>
                <c:pt idx="7">
                  <c:v>1.6909063804738667</c:v>
                </c:pt>
                <c:pt idx="8">
                  <c:v>1.1744451155981537</c:v>
                </c:pt>
                <c:pt idx="9">
                  <c:v>1.1832694349942285</c:v>
                </c:pt>
                <c:pt idx="10">
                  <c:v>1.2974935753141832</c:v>
                </c:pt>
                <c:pt idx="11">
                  <c:v>1.4897057213240954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'[1]multipoles'!$Q$13:$Q$14</c:f>
              <c:numCache>
                <c:ptCount val="2"/>
                <c:pt idx="0">
                  <c:v>-5</c:v>
                </c:pt>
                <c:pt idx="1">
                  <c:v>7</c:v>
                </c:pt>
              </c:numCache>
            </c:numRef>
          </c:xVal>
          <c:yVal>
            <c:numRef>
              <c:f>'[1]multipoles'!$R$13:$R$14</c:f>
              <c:numCache>
                <c:ptCount val="2"/>
                <c:pt idx="0">
                  <c:v>-5</c:v>
                </c:pt>
                <c:pt idx="1">
                  <c:v>7</c:v>
                </c:pt>
              </c:numCache>
            </c:numRef>
          </c:yVal>
          <c:smooth val="0"/>
        </c:ser>
        <c:axId val="32269416"/>
        <c:axId val="21989289"/>
      </c:scatterChart>
      <c:valAx>
        <c:axId val="32269416"/>
        <c:scaling>
          <c:orientation val="minMax"/>
          <c:max val="2"/>
          <c:min val="0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21989289"/>
        <c:crosses val="autoZero"/>
        <c:crossBetween val="midCat"/>
        <c:dispUnits/>
      </c:valAx>
      <c:valAx>
        <c:axId val="21989289"/>
        <c:scaling>
          <c:orientation val="minMax"/>
          <c:max val="2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22694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51</xdr:row>
      <xdr:rowOff>9525</xdr:rowOff>
    </xdr:from>
    <xdr:to>
      <xdr:col>21</xdr:col>
      <xdr:colOff>66675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6705600" y="8324850"/>
        <a:ext cx="58864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257175</xdr:colOff>
      <xdr:row>78</xdr:row>
      <xdr:rowOff>0</xdr:rowOff>
    </xdr:from>
    <xdr:to>
      <xdr:col>17</xdr:col>
      <xdr:colOff>47625</xdr:colOff>
      <xdr:row>97</xdr:row>
      <xdr:rowOff>152400</xdr:rowOff>
    </xdr:to>
    <xdr:graphicFrame>
      <xdr:nvGraphicFramePr>
        <xdr:cNvPr id="2" name="Chart 2"/>
        <xdr:cNvGraphicFramePr/>
      </xdr:nvGraphicFramePr>
      <xdr:xfrm>
        <a:off x="6686550" y="12687300"/>
        <a:ext cx="34480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104775</xdr:colOff>
      <xdr:row>52</xdr:row>
      <xdr:rowOff>38100</xdr:rowOff>
    </xdr:from>
    <xdr:to>
      <xdr:col>61</xdr:col>
      <xdr:colOff>371475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42795825" y="8505825"/>
        <a:ext cx="4133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52</xdr:col>
      <xdr:colOff>228600</xdr:colOff>
      <xdr:row>76</xdr:row>
      <xdr:rowOff>9525</xdr:rowOff>
    </xdr:from>
    <xdr:to>
      <xdr:col>57</xdr:col>
      <xdr:colOff>314325</xdr:colOff>
      <xdr:row>97</xdr:row>
      <xdr:rowOff>9525</xdr:rowOff>
    </xdr:to>
    <xdr:graphicFrame>
      <xdr:nvGraphicFramePr>
        <xdr:cNvPr id="2" name="Chart 2"/>
        <xdr:cNvGraphicFramePr/>
      </xdr:nvGraphicFramePr>
      <xdr:xfrm>
        <a:off x="42919650" y="12363450"/>
        <a:ext cx="24003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51</xdr:row>
      <xdr:rowOff>9525</xdr:rowOff>
    </xdr:from>
    <xdr:to>
      <xdr:col>19</xdr:col>
      <xdr:colOff>66675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5486400" y="8324850"/>
        <a:ext cx="58864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78</xdr:row>
      <xdr:rowOff>0</xdr:rowOff>
    </xdr:from>
    <xdr:to>
      <xdr:col>15</xdr:col>
      <xdr:colOff>47625</xdr:colOff>
      <xdr:row>97</xdr:row>
      <xdr:rowOff>152400</xdr:rowOff>
    </xdr:to>
    <xdr:graphicFrame>
      <xdr:nvGraphicFramePr>
        <xdr:cNvPr id="2" name="Chart 2"/>
        <xdr:cNvGraphicFramePr/>
      </xdr:nvGraphicFramePr>
      <xdr:xfrm>
        <a:off x="5467350" y="12687300"/>
        <a:ext cx="34480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85725</xdr:colOff>
      <xdr:row>31</xdr:row>
      <xdr:rowOff>133350</xdr:rowOff>
    </xdr:from>
    <xdr:to>
      <xdr:col>41</xdr:col>
      <xdr:colOff>485775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9335750" y="5181600"/>
        <a:ext cx="58864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266700</xdr:colOff>
      <xdr:row>56</xdr:row>
      <xdr:rowOff>123825</xdr:rowOff>
    </xdr:from>
    <xdr:to>
      <xdr:col>42</xdr:col>
      <xdr:colOff>171450</xdr:colOff>
      <xdr:row>77</xdr:row>
      <xdr:rowOff>57150</xdr:rowOff>
    </xdr:to>
    <xdr:graphicFrame>
      <xdr:nvGraphicFramePr>
        <xdr:cNvPr id="2" name="Chart 2"/>
        <xdr:cNvGraphicFramePr/>
      </xdr:nvGraphicFramePr>
      <xdr:xfrm>
        <a:off x="21955125" y="9220200"/>
        <a:ext cx="35623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rn.ch\dfs\users\c\catalan\ATMEL\MQM_Series\MagData\W-C_corr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rn.ch\dfs\users\c\catalan\ATMEL\MQY_Series\MagData\W-C_corr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4"/>
      <sheetName val="charts"/>
      <sheetName val="WC MQMC001"/>
      <sheetName val="WC MQMC006"/>
      <sheetName val="WC MQMC008"/>
      <sheetName val="WC MQMC009"/>
      <sheetName val="WC MQMC010"/>
      <sheetName val="WC MQMM001"/>
      <sheetName val="WC MQMM017"/>
      <sheetName val="WC MQMM018"/>
      <sheetName val="WC MQMM019"/>
      <sheetName val="WC MQMM020"/>
      <sheetName val="WC MQMM021"/>
      <sheetName val="WC MQMM022"/>
      <sheetName val="WC MQMM023"/>
      <sheetName val="Summary"/>
      <sheetName val="multipoles"/>
      <sheetName val="WC MQML001"/>
    </sheetNames>
    <sheetDataSet>
      <sheetData sheetId="16">
        <row r="13">
          <cell r="Q13">
            <v>-5</v>
          </cell>
          <cell r="R13">
            <v>-5</v>
          </cell>
        </row>
        <row r="14">
          <cell r="Q14">
            <v>7</v>
          </cell>
          <cell r="R14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WC AP07-08"/>
      <sheetName val="WC AP11-12"/>
      <sheetName val="WC AP19-20"/>
      <sheetName val="WC AP21-22"/>
      <sheetName val="WC AP23-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119"/>
  <sheetViews>
    <sheetView zoomScale="85" zoomScaleNormal="85" workbookViewId="0" topLeftCell="A61">
      <selection activeCell="A55" sqref="A55"/>
    </sheetView>
  </sheetViews>
  <sheetFormatPr defaultColWidth="9.140625" defaultRowHeight="12.75"/>
  <cols>
    <col min="2" max="2" width="5.00390625" style="0" customWidth="1"/>
  </cols>
  <sheetData>
    <row r="1" spans="3:21" ht="12.75">
      <c r="C1" s="45"/>
      <c r="D1" s="45"/>
      <c r="E1" s="45" t="s">
        <v>75</v>
      </c>
      <c r="F1" s="38" t="s">
        <v>11</v>
      </c>
      <c r="G1" s="38" t="s">
        <v>12</v>
      </c>
      <c r="H1" s="38" t="s">
        <v>13</v>
      </c>
      <c r="I1" s="38" t="s">
        <v>14</v>
      </c>
      <c r="J1" s="38" t="s">
        <v>15</v>
      </c>
      <c r="K1" s="38" t="s">
        <v>16</v>
      </c>
      <c r="L1" s="38" t="s">
        <v>17</v>
      </c>
      <c r="M1" s="38" t="s">
        <v>18</v>
      </c>
      <c r="N1" s="38" t="s">
        <v>19</v>
      </c>
      <c r="O1" s="38" t="s">
        <v>20</v>
      </c>
      <c r="P1" s="38" t="s">
        <v>21</v>
      </c>
      <c r="Q1" s="38" t="s">
        <v>22</v>
      </c>
      <c r="R1" s="38" t="s">
        <v>23</v>
      </c>
      <c r="S1" s="38" t="s">
        <v>24</v>
      </c>
      <c r="T1" s="38" t="s">
        <v>25</v>
      </c>
      <c r="U1" s="38" t="s">
        <v>26</v>
      </c>
    </row>
    <row r="2" spans="3:21" ht="13.5" thickBot="1">
      <c r="C2" s="46"/>
      <c r="D2" s="46"/>
      <c r="E2" s="46" t="s">
        <v>49</v>
      </c>
      <c r="F2" s="39" t="s">
        <v>50</v>
      </c>
      <c r="G2" s="39" t="s">
        <v>50</v>
      </c>
      <c r="H2" s="39" t="s">
        <v>50</v>
      </c>
      <c r="I2" s="39" t="s">
        <v>50</v>
      </c>
      <c r="J2" s="39" t="s">
        <v>50</v>
      </c>
      <c r="K2" s="39" t="s">
        <v>50</v>
      </c>
      <c r="L2" s="39" t="s">
        <v>50</v>
      </c>
      <c r="M2" s="39" t="s">
        <v>50</v>
      </c>
      <c r="N2" s="39" t="s">
        <v>50</v>
      </c>
      <c r="O2" s="39" t="s">
        <v>50</v>
      </c>
      <c r="P2" s="39" t="s">
        <v>50</v>
      </c>
      <c r="Q2" s="39" t="s">
        <v>50</v>
      </c>
      <c r="R2" s="39" t="s">
        <v>50</v>
      </c>
      <c r="S2" s="39" t="s">
        <v>50</v>
      </c>
      <c r="T2" s="39" t="s">
        <v>50</v>
      </c>
      <c r="U2" s="39" t="s">
        <v>50</v>
      </c>
    </row>
    <row r="3" spans="3:21" ht="13.5" thickTop="1">
      <c r="C3" s="47"/>
      <c r="D3" s="47"/>
      <c r="E3" s="47">
        <v>5389.992749999999</v>
      </c>
      <c r="F3" s="47">
        <v>-0.48104853399425757</v>
      </c>
      <c r="G3" s="47">
        <v>-0.07616905766987432</v>
      </c>
      <c r="H3" s="47">
        <v>-0.08085075037970246</v>
      </c>
      <c r="I3" s="47">
        <v>0.46206243689037785</v>
      </c>
      <c r="J3" s="47">
        <v>-0.6959731017011457</v>
      </c>
      <c r="K3" s="47">
        <v>-0.5383189288219412</v>
      </c>
      <c r="L3" s="47">
        <v>5.938760756244012</v>
      </c>
      <c r="M3" s="47">
        <v>-0.1180813221229643</v>
      </c>
      <c r="N3" s="47">
        <v>0.10983653336580908</v>
      </c>
      <c r="O3" s="47">
        <v>0.05028350056011228</v>
      </c>
      <c r="P3" s="47">
        <v>-0.015100993387704747</v>
      </c>
      <c r="Q3" s="47">
        <v>0.013833116246201815</v>
      </c>
      <c r="R3" s="47">
        <v>0.009717977244755852</v>
      </c>
      <c r="S3" s="47">
        <v>-0.0576427190908453</v>
      </c>
      <c r="T3" s="47">
        <v>0.049558734957948714</v>
      </c>
      <c r="U3" s="47">
        <v>0.027261584415340583</v>
      </c>
    </row>
    <row r="5" spans="1:2" ht="15.75">
      <c r="A5" s="1" t="s">
        <v>0</v>
      </c>
      <c r="B5" s="1"/>
    </row>
    <row r="7" spans="1:11" ht="12.75" customHeight="1">
      <c r="A7" s="48"/>
      <c r="B7" s="48"/>
      <c r="C7" s="48"/>
      <c r="D7" s="48"/>
      <c r="E7" s="48" t="s">
        <v>70</v>
      </c>
      <c r="F7" s="48" t="s">
        <v>71</v>
      </c>
      <c r="G7" s="48" t="s">
        <v>69</v>
      </c>
      <c r="H7" s="48" t="s">
        <v>72</v>
      </c>
      <c r="I7" s="48" t="s">
        <v>67</v>
      </c>
      <c r="J7" s="48" t="s">
        <v>68</v>
      </c>
      <c r="K7" s="48" t="s">
        <v>76</v>
      </c>
    </row>
    <row r="8" spans="1:11" ht="12.75" customHeight="1">
      <c r="A8" s="2" t="s">
        <v>10</v>
      </c>
      <c r="B8" s="2"/>
      <c r="C8" s="3"/>
      <c r="D8" s="3"/>
      <c r="E8" s="3"/>
      <c r="F8" s="3"/>
      <c r="G8" s="3">
        <v>5390.001</v>
      </c>
      <c r="H8" s="3">
        <v>2999.9977499999995</v>
      </c>
      <c r="I8" s="3">
        <v>5389.996999999999</v>
      </c>
      <c r="J8" s="3">
        <v>5390.0045</v>
      </c>
      <c r="K8" s="3">
        <v>5389.992749999999</v>
      </c>
    </row>
    <row r="9" spans="1:11" ht="12.75" customHeight="1">
      <c r="A9" s="8" t="s">
        <v>11</v>
      </c>
      <c r="B9" s="8"/>
      <c r="C9" s="3"/>
      <c r="D9" s="3"/>
      <c r="E9" s="3"/>
      <c r="F9" s="3"/>
      <c r="G9" s="3">
        <v>0.4575201998171619</v>
      </c>
      <c r="H9" s="3">
        <v>0.45127398089195003</v>
      </c>
      <c r="I9" s="3">
        <v>0.909651575</v>
      </c>
      <c r="J9" s="3">
        <v>1.380857</v>
      </c>
      <c r="K9" s="3">
        <v>-0.48104853399425757</v>
      </c>
    </row>
    <row r="10" spans="1:11" ht="12.75" customHeight="1">
      <c r="A10" s="8" t="s">
        <v>12</v>
      </c>
      <c r="B10" s="8"/>
      <c r="C10" s="3"/>
      <c r="D10" s="3"/>
      <c r="E10" s="3"/>
      <c r="F10" s="3"/>
      <c r="G10" s="3">
        <v>0.2460211845533959</v>
      </c>
      <c r="H10" s="3">
        <v>0.048190135275259754</v>
      </c>
      <c r="I10" s="3">
        <v>1.43969175</v>
      </c>
      <c r="J10" s="3">
        <v>-1.0587784999999998</v>
      </c>
      <c r="K10" s="3">
        <v>-0.07616905766987432</v>
      </c>
    </row>
    <row r="11" spans="1:11" ht="12.75">
      <c r="A11" s="8" t="s">
        <v>13</v>
      </c>
      <c r="B11" s="8"/>
      <c r="C11" s="3"/>
      <c r="D11" s="3"/>
      <c r="E11" s="3"/>
      <c r="F11" s="3"/>
      <c r="G11" s="3">
        <v>0.005562048749963316</v>
      </c>
      <c r="H11" s="3">
        <v>0.0010826536954210066</v>
      </c>
      <c r="I11" s="3">
        <v>-0.53883525</v>
      </c>
      <c r="J11" s="3">
        <v>0.18702755</v>
      </c>
      <c r="K11" s="3">
        <v>-0.08085075037970246</v>
      </c>
    </row>
    <row r="12" spans="1:11" ht="12.75">
      <c r="A12" s="8" t="s">
        <v>14</v>
      </c>
      <c r="B12" s="8"/>
      <c r="C12" s="3"/>
      <c r="D12" s="3"/>
      <c r="E12" s="3"/>
      <c r="F12" s="3"/>
      <c r="G12" s="3">
        <v>0.7116276804448888</v>
      </c>
      <c r="H12" s="3">
        <v>1.3416891986804313</v>
      </c>
      <c r="I12" s="3">
        <v>0.311237125</v>
      </c>
      <c r="J12" s="3">
        <v>0.3389449</v>
      </c>
      <c r="K12" s="3">
        <v>0.46206243689037785</v>
      </c>
    </row>
    <row r="13" spans="1:11" ht="12.75">
      <c r="A13" s="8" t="s">
        <v>15</v>
      </c>
      <c r="B13" s="8"/>
      <c r="C13" s="3"/>
      <c r="D13" s="3"/>
      <c r="E13" s="3"/>
      <c r="F13" s="3"/>
      <c r="G13" s="3">
        <v>0.2025577814399744</v>
      </c>
      <c r="H13" s="3">
        <v>0.26086322026205616</v>
      </c>
      <c r="I13" s="3">
        <v>-0.61174055</v>
      </c>
      <c r="J13" s="3">
        <v>0.17226545</v>
      </c>
      <c r="K13" s="3">
        <v>-0.6959731017011457</v>
      </c>
    </row>
    <row r="14" spans="1:11" ht="12.75">
      <c r="A14" s="8" t="s">
        <v>16</v>
      </c>
      <c r="B14" s="8"/>
      <c r="C14" s="3"/>
      <c r="D14" s="3"/>
      <c r="E14" s="3"/>
      <c r="F14" s="3"/>
      <c r="G14" s="3">
        <v>0.09374539255064206</v>
      </c>
      <c r="H14" s="3">
        <v>0.2986177715955447</v>
      </c>
      <c r="I14" s="3">
        <v>-0.75357325</v>
      </c>
      <c r="J14" s="3">
        <v>0.27534215</v>
      </c>
      <c r="K14" s="3">
        <v>-0.5383189288219412</v>
      </c>
    </row>
    <row r="15" spans="1:11" ht="12.75">
      <c r="A15" s="8" t="s">
        <v>17</v>
      </c>
      <c r="B15" s="8"/>
      <c r="C15" s="3"/>
      <c r="D15" s="3"/>
      <c r="E15" s="3"/>
      <c r="F15" s="3"/>
      <c r="G15" s="3">
        <v>5.424281279314354</v>
      </c>
      <c r="H15" s="3">
        <v>5.227084356714826</v>
      </c>
      <c r="I15" s="3">
        <v>5.1976545</v>
      </c>
      <c r="J15" s="3">
        <v>5.6399635</v>
      </c>
      <c r="K15" s="3">
        <v>5.938760756244012</v>
      </c>
    </row>
    <row r="16" spans="1:11" ht="12.75">
      <c r="A16" s="8" t="s">
        <v>18</v>
      </c>
      <c r="B16" s="8"/>
      <c r="C16" s="3"/>
      <c r="D16" s="3"/>
      <c r="E16" s="3"/>
      <c r="F16" s="3"/>
      <c r="G16" s="3">
        <v>0.15325744669310531</v>
      </c>
      <c r="H16" s="3">
        <v>0.21136748467368727</v>
      </c>
      <c r="I16" s="3">
        <v>-0.221431925</v>
      </c>
      <c r="J16" s="3">
        <v>0.36359695000000003</v>
      </c>
      <c r="K16" s="3">
        <v>-0.1180813221229643</v>
      </c>
    </row>
    <row r="17" spans="1:11" ht="12.75">
      <c r="A17" s="8" t="s">
        <v>19</v>
      </c>
      <c r="B17" s="8"/>
      <c r="C17" s="3"/>
      <c r="D17" s="3"/>
      <c r="E17" s="3"/>
      <c r="F17" s="3"/>
      <c r="G17" s="3">
        <v>0.16549547438190715</v>
      </c>
      <c r="H17" s="3">
        <v>0.05710504932101028</v>
      </c>
      <c r="I17" s="3">
        <v>-0.06560512</v>
      </c>
      <c r="J17" s="3">
        <v>0.12607745</v>
      </c>
      <c r="K17" s="3">
        <v>0.10983653336580908</v>
      </c>
    </row>
    <row r="18" spans="1:11" ht="12.75">
      <c r="A18" s="8" t="s">
        <v>20</v>
      </c>
      <c r="B18" s="8"/>
      <c r="C18" s="3"/>
      <c r="D18" s="3"/>
      <c r="E18" s="3"/>
      <c r="F18" s="3"/>
      <c r="G18" s="3">
        <v>0.05113351134985607</v>
      </c>
      <c r="H18" s="3">
        <v>0.011362826523046994</v>
      </c>
      <c r="I18" s="3">
        <v>0.14688885000000002</v>
      </c>
      <c r="J18" s="3">
        <v>0.0019466445</v>
      </c>
      <c r="K18" s="3">
        <v>0.05028350056011228</v>
      </c>
    </row>
    <row r="19" spans="1:11" ht="12.75">
      <c r="A19" s="8" t="s">
        <v>21</v>
      </c>
      <c r="B19" s="8"/>
      <c r="C19" s="3"/>
      <c r="D19" s="3"/>
      <c r="E19" s="3"/>
      <c r="F19" s="3"/>
      <c r="G19" s="3">
        <v>0.0046422575908904315</v>
      </c>
      <c r="H19" s="3">
        <v>0.040023193160330026</v>
      </c>
      <c r="I19" s="3">
        <v>0.0487237225</v>
      </c>
      <c r="J19" s="3">
        <v>0.041038385</v>
      </c>
      <c r="K19" s="3">
        <v>-0.015100993387704747</v>
      </c>
    </row>
    <row r="20" spans="1:11" ht="12.75">
      <c r="A20" s="8" t="s">
        <v>22</v>
      </c>
      <c r="B20" s="8"/>
      <c r="C20" s="3"/>
      <c r="D20" s="3"/>
      <c r="E20" s="3"/>
      <c r="F20" s="3"/>
      <c r="G20" s="3">
        <v>0.1284533732730668</v>
      </c>
      <c r="H20" s="3">
        <v>0.1860386118915232</v>
      </c>
      <c r="I20" s="3">
        <v>0.0064881589999999986</v>
      </c>
      <c r="J20" s="3">
        <v>0.1713283</v>
      </c>
      <c r="K20" s="3">
        <v>0.013833116246201815</v>
      </c>
    </row>
    <row r="21" spans="1:11" ht="12.75">
      <c r="A21" s="8" t="s">
        <v>23</v>
      </c>
      <c r="B21" s="8"/>
      <c r="C21" s="3"/>
      <c r="D21" s="3"/>
      <c r="E21" s="3"/>
      <c r="F21" s="3"/>
      <c r="G21" s="3">
        <v>0.007059777197867828</v>
      </c>
      <c r="H21" s="3">
        <v>0.026645087216724452</v>
      </c>
      <c r="I21" s="3">
        <v>-0.09493527</v>
      </c>
      <c r="J21" s="3">
        <v>-0.005700485</v>
      </c>
      <c r="K21" s="3">
        <v>0.009717977244755852</v>
      </c>
    </row>
    <row r="22" spans="1:11" ht="12.75">
      <c r="A22" s="8" t="s">
        <v>24</v>
      </c>
      <c r="B22" s="8"/>
      <c r="C22" s="3"/>
      <c r="D22" s="3"/>
      <c r="E22" s="3"/>
      <c r="F22" s="3"/>
      <c r="G22" s="3">
        <v>0.01552399670396911</v>
      </c>
      <c r="H22" s="3">
        <v>0.04142461825105961</v>
      </c>
      <c r="I22" s="3">
        <v>-0.056681235</v>
      </c>
      <c r="J22" s="3">
        <v>0.09728308999999999</v>
      </c>
      <c r="K22" s="3">
        <v>-0.0576427190908453</v>
      </c>
    </row>
    <row r="23" spans="1:11" ht="12.75">
      <c r="A23" s="8" t="s">
        <v>25</v>
      </c>
      <c r="B23" s="8"/>
      <c r="C23" s="3"/>
      <c r="D23" s="3"/>
      <c r="E23" s="3"/>
      <c r="F23" s="3"/>
      <c r="G23" s="3">
        <v>0.02402131160392411</v>
      </c>
      <c r="H23" s="3">
        <v>0.11233326089592727</v>
      </c>
      <c r="I23" s="3">
        <v>0.0562745325</v>
      </c>
      <c r="J23" s="3">
        <v>0.036103090000000004</v>
      </c>
      <c r="K23" s="3">
        <v>0.049558734957948714</v>
      </c>
    </row>
    <row r="24" spans="1:11" ht="12.75">
      <c r="A24" s="8" t="s">
        <v>26</v>
      </c>
      <c r="B24" s="8"/>
      <c r="C24" s="3"/>
      <c r="D24" s="3"/>
      <c r="E24" s="3"/>
      <c r="F24" s="3"/>
      <c r="G24" s="3">
        <v>0.026227470708557705</v>
      </c>
      <c r="H24" s="3">
        <v>0.09639478586658864</v>
      </c>
      <c r="I24" s="3">
        <v>0.038978245</v>
      </c>
      <c r="J24" s="3">
        <v>0.095548775</v>
      </c>
      <c r="K24" s="3">
        <v>0.027261584415340583</v>
      </c>
    </row>
    <row r="25" spans="1:11" ht="12.75">
      <c r="A25" s="8" t="s">
        <v>73</v>
      </c>
      <c r="B25" s="8"/>
      <c r="C25" s="3"/>
      <c r="D25" s="3"/>
      <c r="E25" s="3"/>
      <c r="F25" s="3"/>
      <c r="G25" s="3" t="s">
        <v>74</v>
      </c>
      <c r="H25" s="3" t="s">
        <v>74</v>
      </c>
      <c r="I25" s="3" t="s">
        <v>74</v>
      </c>
      <c r="J25" s="3" t="s">
        <v>74</v>
      </c>
      <c r="K25" s="3" t="s">
        <v>74</v>
      </c>
    </row>
    <row r="28" spans="1:11" ht="12.75">
      <c r="A28" s="23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2.75">
      <c r="A29" s="13" t="s">
        <v>28</v>
      </c>
      <c r="B29" s="13"/>
      <c r="C29" s="13"/>
      <c r="D29" s="13"/>
      <c r="E29" s="13" t="str">
        <f aca="true" t="shared" si="0" ref="E29:K30">E7</f>
        <v>MQMC14A1</v>
      </c>
      <c r="F29" s="13" t="str">
        <f t="shared" si="0"/>
        <v>MQMC14A2</v>
      </c>
      <c r="G29" s="13" t="str">
        <f t="shared" si="0"/>
        <v>MQMC13A1</v>
      </c>
      <c r="H29" s="13" t="str">
        <f t="shared" si="0"/>
        <v>MQMC13A2</v>
      </c>
      <c r="I29" s="13" t="str">
        <f t="shared" si="0"/>
        <v>MQMC12_A1</v>
      </c>
      <c r="J29" s="13" t="str">
        <f t="shared" si="0"/>
        <v>MQMC12_A2</v>
      </c>
      <c r="K29" s="13" t="str">
        <f t="shared" si="0"/>
        <v>MQMC10A2</v>
      </c>
    </row>
    <row r="30" spans="1:11" ht="12.75">
      <c r="A30" s="13" t="str">
        <f>A8</f>
        <v>At Current</v>
      </c>
      <c r="B30" s="13"/>
      <c r="C30" s="14"/>
      <c r="D30" s="14"/>
      <c r="E30" s="14">
        <f t="shared" si="0"/>
        <v>0</v>
      </c>
      <c r="F30" s="14">
        <f t="shared" si="0"/>
        <v>0</v>
      </c>
      <c r="G30" s="14">
        <f t="shared" si="0"/>
        <v>5390.001</v>
      </c>
      <c r="H30" s="14">
        <f t="shared" si="0"/>
        <v>2999.9977499999995</v>
      </c>
      <c r="I30" s="14">
        <f t="shared" si="0"/>
        <v>5389.996999999999</v>
      </c>
      <c r="J30" s="14">
        <f t="shared" si="0"/>
        <v>5390.0045</v>
      </c>
      <c r="K30" s="14">
        <f t="shared" si="0"/>
        <v>5389.992749999999</v>
      </c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 t="str">
        <f>A9</f>
        <v>b3</v>
      </c>
      <c r="B32" s="13"/>
      <c r="C32" s="15"/>
      <c r="D32" s="15"/>
      <c r="E32" s="15">
        <f aca="true" t="shared" si="1" ref="E32:K32">E9</f>
        <v>0</v>
      </c>
      <c r="F32" s="15">
        <f t="shared" si="1"/>
        <v>0</v>
      </c>
      <c r="G32" s="15">
        <f t="shared" si="1"/>
        <v>0.4575201998171619</v>
      </c>
      <c r="H32" s="15">
        <f t="shared" si="1"/>
        <v>0.45127398089195003</v>
      </c>
      <c r="I32" s="15">
        <f t="shared" si="1"/>
        <v>0.909651575</v>
      </c>
      <c r="J32" s="15">
        <f t="shared" si="1"/>
        <v>1.380857</v>
      </c>
      <c r="K32" s="15">
        <f t="shared" si="1"/>
        <v>-0.48104853399425757</v>
      </c>
    </row>
    <row r="33" spans="1:11" ht="12.75">
      <c r="A33" s="13" t="str">
        <f>A11</f>
        <v>b4</v>
      </c>
      <c r="B33" s="13"/>
      <c r="C33" s="15"/>
      <c r="D33" s="15"/>
      <c r="E33" s="15">
        <f aca="true" t="shared" si="2" ref="E33:K33">E11</f>
        <v>0</v>
      </c>
      <c r="F33" s="15">
        <f t="shared" si="2"/>
        <v>0</v>
      </c>
      <c r="G33" s="15">
        <f t="shared" si="2"/>
        <v>0.005562048749963316</v>
      </c>
      <c r="H33" s="15">
        <f t="shared" si="2"/>
        <v>0.0010826536954210066</v>
      </c>
      <c r="I33" s="15">
        <f t="shared" si="2"/>
        <v>-0.53883525</v>
      </c>
      <c r="J33" s="15">
        <f t="shared" si="2"/>
        <v>0.18702755</v>
      </c>
      <c r="K33" s="15">
        <f t="shared" si="2"/>
        <v>-0.08085075037970246</v>
      </c>
    </row>
    <row r="34" spans="1:11" ht="12.75">
      <c r="A34" s="13" t="str">
        <f>A13</f>
        <v>b5</v>
      </c>
      <c r="B34" s="13"/>
      <c r="C34" s="15"/>
      <c r="D34" s="15"/>
      <c r="E34" s="15">
        <f aca="true" t="shared" si="3" ref="E34:K34">E13</f>
        <v>0</v>
      </c>
      <c r="F34" s="15">
        <f t="shared" si="3"/>
        <v>0</v>
      </c>
      <c r="G34" s="15">
        <f t="shared" si="3"/>
        <v>0.2025577814399744</v>
      </c>
      <c r="H34" s="15">
        <f t="shared" si="3"/>
        <v>0.26086322026205616</v>
      </c>
      <c r="I34" s="15">
        <f t="shared" si="3"/>
        <v>-0.61174055</v>
      </c>
      <c r="J34" s="15">
        <f t="shared" si="3"/>
        <v>0.17226545</v>
      </c>
      <c r="K34" s="15">
        <f t="shared" si="3"/>
        <v>-0.6959731017011457</v>
      </c>
    </row>
    <row r="35" spans="1:11" ht="12.75">
      <c r="A35" s="13" t="str">
        <f>A15</f>
        <v>b6</v>
      </c>
      <c r="B35" s="13"/>
      <c r="C35" s="15"/>
      <c r="D35" s="15"/>
      <c r="E35" s="15">
        <f aca="true" t="shared" si="4" ref="E35:K35">E15</f>
        <v>0</v>
      </c>
      <c r="F35" s="15">
        <f t="shared" si="4"/>
        <v>0</v>
      </c>
      <c r="G35" s="15">
        <f t="shared" si="4"/>
        <v>5.424281279314354</v>
      </c>
      <c r="H35" s="15">
        <f t="shared" si="4"/>
        <v>5.227084356714826</v>
      </c>
      <c r="I35" s="15">
        <f t="shared" si="4"/>
        <v>5.1976545</v>
      </c>
      <c r="J35" s="15">
        <f t="shared" si="4"/>
        <v>5.6399635</v>
      </c>
      <c r="K35" s="15">
        <f t="shared" si="4"/>
        <v>5.938760756244012</v>
      </c>
    </row>
    <row r="36" spans="1:11" ht="12.75">
      <c r="A36" s="13" t="str">
        <f>A17</f>
        <v>b7</v>
      </c>
      <c r="B36" s="13"/>
      <c r="C36" s="15"/>
      <c r="D36" s="15"/>
      <c r="E36" s="15">
        <f aca="true" t="shared" si="5" ref="E36:K36">E17</f>
        <v>0</v>
      </c>
      <c r="F36" s="15">
        <f t="shared" si="5"/>
        <v>0</v>
      </c>
      <c r="G36" s="15">
        <f t="shared" si="5"/>
        <v>0.16549547438190715</v>
      </c>
      <c r="H36" s="15">
        <f t="shared" si="5"/>
        <v>0.05710504932101028</v>
      </c>
      <c r="I36" s="15">
        <f t="shared" si="5"/>
        <v>-0.06560512</v>
      </c>
      <c r="J36" s="15">
        <f t="shared" si="5"/>
        <v>0.12607745</v>
      </c>
      <c r="K36" s="15">
        <f t="shared" si="5"/>
        <v>0.10983653336580908</v>
      </c>
    </row>
    <row r="37" spans="1:11" ht="12.75">
      <c r="A37" s="13" t="str">
        <f>A19</f>
        <v>b8</v>
      </c>
      <c r="B37" s="13"/>
      <c r="C37" s="15"/>
      <c r="D37" s="15"/>
      <c r="E37" s="15">
        <f aca="true" t="shared" si="6" ref="E37:K37">E19</f>
        <v>0</v>
      </c>
      <c r="F37" s="15">
        <f t="shared" si="6"/>
        <v>0</v>
      </c>
      <c r="G37" s="15">
        <f t="shared" si="6"/>
        <v>0.0046422575908904315</v>
      </c>
      <c r="H37" s="15">
        <f t="shared" si="6"/>
        <v>0.040023193160330026</v>
      </c>
      <c r="I37" s="15">
        <f t="shared" si="6"/>
        <v>0.0487237225</v>
      </c>
      <c r="J37" s="15">
        <f t="shared" si="6"/>
        <v>0.041038385</v>
      </c>
      <c r="K37" s="15">
        <f t="shared" si="6"/>
        <v>-0.015100993387704747</v>
      </c>
    </row>
    <row r="38" spans="1:11" ht="12.75">
      <c r="A38" s="13" t="str">
        <f>A21</f>
        <v>b9</v>
      </c>
      <c r="B38" s="13"/>
      <c r="C38" s="15"/>
      <c r="D38" s="15"/>
      <c r="E38" s="15">
        <f aca="true" t="shared" si="7" ref="E38:K38">E21</f>
        <v>0</v>
      </c>
      <c r="F38" s="15">
        <f t="shared" si="7"/>
        <v>0</v>
      </c>
      <c r="G38" s="15">
        <f t="shared" si="7"/>
        <v>0.007059777197867828</v>
      </c>
      <c r="H38" s="15">
        <f t="shared" si="7"/>
        <v>0.026645087216724452</v>
      </c>
      <c r="I38" s="15">
        <f t="shared" si="7"/>
        <v>-0.09493527</v>
      </c>
      <c r="J38" s="15">
        <f t="shared" si="7"/>
        <v>-0.005700485</v>
      </c>
      <c r="K38" s="15">
        <f t="shared" si="7"/>
        <v>0.009717977244755852</v>
      </c>
    </row>
    <row r="39" spans="1:11" ht="12.75">
      <c r="A39" s="13" t="str">
        <f>A23</f>
        <v>b10</v>
      </c>
      <c r="B39" s="13"/>
      <c r="C39" s="15"/>
      <c r="D39" s="15"/>
      <c r="E39" s="15">
        <f aca="true" t="shared" si="8" ref="E39:K39">E23</f>
        <v>0</v>
      </c>
      <c r="F39" s="15">
        <f t="shared" si="8"/>
        <v>0</v>
      </c>
      <c r="G39" s="15">
        <f t="shared" si="8"/>
        <v>0.02402131160392411</v>
      </c>
      <c r="H39" s="15">
        <f t="shared" si="8"/>
        <v>0.11233326089592727</v>
      </c>
      <c r="I39" s="15">
        <f t="shared" si="8"/>
        <v>0.0562745325</v>
      </c>
      <c r="J39" s="15">
        <f t="shared" si="8"/>
        <v>0.036103090000000004</v>
      </c>
      <c r="K39" s="15">
        <f t="shared" si="8"/>
        <v>0.049558734957948714</v>
      </c>
    </row>
    <row r="40" spans="1:11" ht="12.75">
      <c r="A40" s="13"/>
      <c r="B40" s="13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3"/>
      <c r="B41" s="13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13" t="str">
        <f>A10</f>
        <v>a3</v>
      </c>
      <c r="B42" s="13"/>
      <c r="C42" s="15"/>
      <c r="D42" s="15"/>
      <c r="E42" s="15">
        <f aca="true" t="shared" si="9" ref="E42:K42">E10</f>
        <v>0</v>
      </c>
      <c r="F42" s="15">
        <f t="shared" si="9"/>
        <v>0</v>
      </c>
      <c r="G42" s="15">
        <f t="shared" si="9"/>
        <v>0.2460211845533959</v>
      </c>
      <c r="H42" s="15">
        <f t="shared" si="9"/>
        <v>0.048190135275259754</v>
      </c>
      <c r="I42" s="15">
        <f t="shared" si="9"/>
        <v>1.43969175</v>
      </c>
      <c r="J42" s="15">
        <f t="shared" si="9"/>
        <v>-1.0587784999999998</v>
      </c>
      <c r="K42" s="15">
        <f t="shared" si="9"/>
        <v>-0.07616905766987432</v>
      </c>
    </row>
    <row r="43" spans="1:11" ht="12.75">
      <c r="A43" s="13" t="str">
        <f>A12</f>
        <v>a4</v>
      </c>
      <c r="B43" s="13"/>
      <c r="C43" s="15"/>
      <c r="D43" s="15"/>
      <c r="E43" s="15">
        <f aca="true" t="shared" si="10" ref="E43:K43">E12</f>
        <v>0</v>
      </c>
      <c r="F43" s="15">
        <f t="shared" si="10"/>
        <v>0</v>
      </c>
      <c r="G43" s="15">
        <f t="shared" si="10"/>
        <v>0.7116276804448888</v>
      </c>
      <c r="H43" s="15">
        <f t="shared" si="10"/>
        <v>1.3416891986804313</v>
      </c>
      <c r="I43" s="15">
        <f t="shared" si="10"/>
        <v>0.311237125</v>
      </c>
      <c r="J43" s="15">
        <f t="shared" si="10"/>
        <v>0.3389449</v>
      </c>
      <c r="K43" s="15">
        <f t="shared" si="10"/>
        <v>0.46206243689037785</v>
      </c>
    </row>
    <row r="44" spans="1:11" ht="12.75">
      <c r="A44" s="13" t="str">
        <f>A14</f>
        <v>a5</v>
      </c>
      <c r="B44" s="13"/>
      <c r="C44" s="15"/>
      <c r="D44" s="15"/>
      <c r="E44" s="15">
        <f aca="true" t="shared" si="11" ref="E44:K44">E14</f>
        <v>0</v>
      </c>
      <c r="F44" s="15">
        <f t="shared" si="11"/>
        <v>0</v>
      </c>
      <c r="G44" s="15">
        <f t="shared" si="11"/>
        <v>0.09374539255064206</v>
      </c>
      <c r="H44" s="15">
        <f t="shared" si="11"/>
        <v>0.2986177715955447</v>
      </c>
      <c r="I44" s="15">
        <f t="shared" si="11"/>
        <v>-0.75357325</v>
      </c>
      <c r="J44" s="15">
        <f t="shared" si="11"/>
        <v>0.27534215</v>
      </c>
      <c r="K44" s="15">
        <f t="shared" si="11"/>
        <v>-0.5383189288219412</v>
      </c>
    </row>
    <row r="45" spans="1:11" ht="12.75">
      <c r="A45" s="13" t="str">
        <f>A16</f>
        <v>a6</v>
      </c>
      <c r="B45" s="13"/>
      <c r="C45" s="15"/>
      <c r="D45" s="15"/>
      <c r="E45" s="15">
        <f aca="true" t="shared" si="12" ref="E45:K45">E16</f>
        <v>0</v>
      </c>
      <c r="F45" s="15">
        <f t="shared" si="12"/>
        <v>0</v>
      </c>
      <c r="G45" s="15">
        <f t="shared" si="12"/>
        <v>0.15325744669310531</v>
      </c>
      <c r="H45" s="15">
        <f t="shared" si="12"/>
        <v>0.21136748467368727</v>
      </c>
      <c r="I45" s="15">
        <f t="shared" si="12"/>
        <v>-0.221431925</v>
      </c>
      <c r="J45" s="15">
        <f t="shared" si="12"/>
        <v>0.36359695000000003</v>
      </c>
      <c r="K45" s="15">
        <f t="shared" si="12"/>
        <v>-0.1180813221229643</v>
      </c>
    </row>
    <row r="46" spans="1:11" ht="12.75">
      <c r="A46" s="13" t="str">
        <f>A18</f>
        <v>a7</v>
      </c>
      <c r="B46" s="13"/>
      <c r="C46" s="15"/>
      <c r="D46" s="15"/>
      <c r="E46" s="15">
        <f aca="true" t="shared" si="13" ref="E46:K46">E18</f>
        <v>0</v>
      </c>
      <c r="F46" s="15">
        <f t="shared" si="13"/>
        <v>0</v>
      </c>
      <c r="G46" s="15">
        <f t="shared" si="13"/>
        <v>0.05113351134985607</v>
      </c>
      <c r="H46" s="15">
        <f t="shared" si="13"/>
        <v>0.011362826523046994</v>
      </c>
      <c r="I46" s="15">
        <f t="shared" si="13"/>
        <v>0.14688885000000002</v>
      </c>
      <c r="J46" s="15">
        <f t="shared" si="13"/>
        <v>0.0019466445</v>
      </c>
      <c r="K46" s="15">
        <f t="shared" si="13"/>
        <v>0.05028350056011228</v>
      </c>
    </row>
    <row r="47" spans="1:11" ht="12.75">
      <c r="A47" s="13" t="str">
        <f>A20</f>
        <v>a8</v>
      </c>
      <c r="B47" s="13"/>
      <c r="C47" s="15"/>
      <c r="D47" s="15"/>
      <c r="E47" s="15">
        <f aca="true" t="shared" si="14" ref="E47:K47">E20</f>
        <v>0</v>
      </c>
      <c r="F47" s="15">
        <f t="shared" si="14"/>
        <v>0</v>
      </c>
      <c r="G47" s="15">
        <f t="shared" si="14"/>
        <v>0.1284533732730668</v>
      </c>
      <c r="H47" s="15">
        <f t="shared" si="14"/>
        <v>0.1860386118915232</v>
      </c>
      <c r="I47" s="15">
        <f t="shared" si="14"/>
        <v>0.0064881589999999986</v>
      </c>
      <c r="J47" s="15">
        <f t="shared" si="14"/>
        <v>0.1713283</v>
      </c>
      <c r="K47" s="15">
        <f t="shared" si="14"/>
        <v>0.013833116246201815</v>
      </c>
    </row>
    <row r="48" spans="1:11" ht="12.75">
      <c r="A48" s="13" t="str">
        <f>A22</f>
        <v>a9</v>
      </c>
      <c r="B48" s="13"/>
      <c r="C48" s="15"/>
      <c r="D48" s="15"/>
      <c r="E48" s="15">
        <f aca="true" t="shared" si="15" ref="E48:K48">E22</f>
        <v>0</v>
      </c>
      <c r="F48" s="15">
        <f t="shared" si="15"/>
        <v>0</v>
      </c>
      <c r="G48" s="15">
        <f t="shared" si="15"/>
        <v>0.01552399670396911</v>
      </c>
      <c r="H48" s="15">
        <f t="shared" si="15"/>
        <v>0.04142461825105961</v>
      </c>
      <c r="I48" s="15">
        <f t="shared" si="15"/>
        <v>-0.056681235</v>
      </c>
      <c r="J48" s="15">
        <f t="shared" si="15"/>
        <v>0.09728308999999999</v>
      </c>
      <c r="K48" s="15">
        <f t="shared" si="15"/>
        <v>-0.0576427190908453</v>
      </c>
    </row>
    <row r="49" spans="1:11" ht="12.75">
      <c r="A49" s="13" t="str">
        <f>A24</f>
        <v>a10</v>
      </c>
      <c r="B49" s="13"/>
      <c r="C49" s="15"/>
      <c r="D49" s="15"/>
      <c r="E49" s="15">
        <f aca="true" t="shared" si="16" ref="E49:K49">E24</f>
        <v>0</v>
      </c>
      <c r="F49" s="15">
        <f t="shared" si="16"/>
        <v>0</v>
      </c>
      <c r="G49" s="15">
        <f t="shared" si="16"/>
        <v>0.026227470708557705</v>
      </c>
      <c r="H49" s="15">
        <f t="shared" si="16"/>
        <v>0.09639478586658864</v>
      </c>
      <c r="I49" s="15">
        <f t="shared" si="16"/>
        <v>0.038978245</v>
      </c>
      <c r="J49" s="15">
        <f t="shared" si="16"/>
        <v>0.095548775</v>
      </c>
      <c r="K49" s="15">
        <f t="shared" si="16"/>
        <v>0.027261584415340583</v>
      </c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18"/>
      <c r="M50" s="18"/>
      <c r="N50" s="18"/>
      <c r="O50" s="18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18"/>
      <c r="M51" s="18"/>
      <c r="N51" s="18"/>
      <c r="O51" s="18"/>
    </row>
    <row r="52" spans="1:11" ht="12.75">
      <c r="A52" s="24" t="s">
        <v>29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2.75">
      <c r="A53" s="13" t="str">
        <f>A29</f>
        <v>Magnet</v>
      </c>
      <c r="B53" s="13"/>
      <c r="C53" s="13"/>
      <c r="D53" s="13"/>
      <c r="E53" s="13" t="str">
        <f aca="true" t="shared" si="17" ref="E53:J53">E29</f>
        <v>MQMC14A1</v>
      </c>
      <c r="F53" s="13" t="str">
        <f t="shared" si="17"/>
        <v>MQMC14A2</v>
      </c>
      <c r="G53" s="13" t="str">
        <f t="shared" si="17"/>
        <v>MQMC13A1</v>
      </c>
      <c r="H53" s="13" t="str">
        <f t="shared" si="17"/>
        <v>MQMC13A2</v>
      </c>
      <c r="I53" s="13" t="str">
        <f t="shared" si="17"/>
        <v>MQMC12_A1</v>
      </c>
      <c r="J53" s="13" t="str">
        <f t="shared" si="17"/>
        <v>MQMC12_A2</v>
      </c>
      <c r="K53" s="13" t="str">
        <f>K29</f>
        <v>MQMC10A2</v>
      </c>
    </row>
    <row r="54" spans="1:11" ht="12.75">
      <c r="A54" s="13" t="str">
        <f>A30</f>
        <v>At Current</v>
      </c>
      <c r="B54" s="13"/>
      <c r="C54" s="14"/>
      <c r="D54" s="14"/>
      <c r="E54" s="14">
        <f aca="true" t="shared" si="18" ref="E54:J54">E30</f>
        <v>0</v>
      </c>
      <c r="F54" s="14">
        <f t="shared" si="18"/>
        <v>0</v>
      </c>
      <c r="G54" s="14">
        <f t="shared" si="18"/>
        <v>5390.001</v>
      </c>
      <c r="H54" s="14">
        <f t="shared" si="18"/>
        <v>2999.9977499999995</v>
      </c>
      <c r="I54" s="14">
        <f t="shared" si="18"/>
        <v>5389.996999999999</v>
      </c>
      <c r="J54" s="14">
        <f t="shared" si="18"/>
        <v>5390.0045</v>
      </c>
      <c r="K54" s="14">
        <f>K30</f>
        <v>5389.992749999999</v>
      </c>
    </row>
    <row r="55" spans="1:11" ht="12.75">
      <c r="A55" s="13" t="s">
        <v>30</v>
      </c>
      <c r="B55" s="13"/>
      <c r="C55" s="13"/>
      <c r="D55" s="13"/>
      <c r="E55" s="13">
        <v>0</v>
      </c>
      <c r="F55" s="13">
        <v>0</v>
      </c>
      <c r="G55" s="13">
        <v>270</v>
      </c>
      <c r="H55" s="13">
        <v>90</v>
      </c>
      <c r="I55" s="13">
        <v>0</v>
      </c>
      <c r="J55" s="13">
        <v>90</v>
      </c>
      <c r="K55" s="13">
        <v>270</v>
      </c>
    </row>
    <row r="56" spans="1:1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2.75">
      <c r="A57" s="13" t="str">
        <f aca="true" t="shared" si="19" ref="A57:A64">A32</f>
        <v>b3</v>
      </c>
      <c r="B57" s="13">
        <v>1</v>
      </c>
      <c r="C57" s="15"/>
      <c r="D57" s="15"/>
      <c r="E57" s="15">
        <f aca="true" t="shared" si="20" ref="E57:K64">E32*COS(RADIANS($B57*E$55))-E42*SIN(RADIANS($B57*E$55))</f>
        <v>0</v>
      </c>
      <c r="F57" s="15">
        <f t="shared" si="20"/>
        <v>0</v>
      </c>
      <c r="G57" s="15">
        <f t="shared" si="20"/>
        <v>0.2460211845533958</v>
      </c>
      <c r="H57" s="15">
        <f t="shared" si="20"/>
        <v>-0.04819013527525973</v>
      </c>
      <c r="I57" s="15">
        <f t="shared" si="20"/>
        <v>0.909651575</v>
      </c>
      <c r="J57" s="15">
        <f t="shared" si="20"/>
        <v>1.0587784999999998</v>
      </c>
      <c r="K57" s="15">
        <f t="shared" si="20"/>
        <v>-0.07616905766987424</v>
      </c>
    </row>
    <row r="58" spans="1:11" ht="12.75">
      <c r="A58" s="13" t="str">
        <f t="shared" si="19"/>
        <v>b4</v>
      </c>
      <c r="B58" s="13">
        <v>2</v>
      </c>
      <c r="C58" s="15"/>
      <c r="D58" s="15"/>
      <c r="E58" s="15">
        <f t="shared" si="20"/>
        <v>0</v>
      </c>
      <c r="F58" s="15">
        <f t="shared" si="20"/>
        <v>0</v>
      </c>
      <c r="G58" s="15">
        <f t="shared" si="20"/>
        <v>-0.005562048749963578</v>
      </c>
      <c r="H58" s="15">
        <f t="shared" si="20"/>
        <v>-0.001082653695421171</v>
      </c>
      <c r="I58" s="15">
        <f t="shared" si="20"/>
        <v>-0.53883525</v>
      </c>
      <c r="J58" s="15">
        <f t="shared" si="20"/>
        <v>-0.18702755000000001</v>
      </c>
      <c r="K58" s="15">
        <f t="shared" si="20"/>
        <v>0.0808507503797023</v>
      </c>
    </row>
    <row r="59" spans="1:11" ht="12.75">
      <c r="A59" s="13" t="str">
        <f t="shared" si="19"/>
        <v>b5</v>
      </c>
      <c r="B59" s="13">
        <v>3</v>
      </c>
      <c r="C59" s="15"/>
      <c r="D59" s="15"/>
      <c r="E59" s="15">
        <f t="shared" si="20"/>
        <v>0</v>
      </c>
      <c r="F59" s="15">
        <f t="shared" si="20"/>
        <v>0</v>
      </c>
      <c r="G59" s="15">
        <f t="shared" si="20"/>
        <v>-0.09374539255064195</v>
      </c>
      <c r="H59" s="15">
        <f t="shared" si="20"/>
        <v>0.29861777159554465</v>
      </c>
      <c r="I59" s="15">
        <f t="shared" si="20"/>
        <v>-0.61174055</v>
      </c>
      <c r="J59" s="15">
        <f t="shared" si="20"/>
        <v>0.27534214999999995</v>
      </c>
      <c r="K59" s="15">
        <f t="shared" si="20"/>
        <v>0.5383189288219409</v>
      </c>
    </row>
    <row r="60" spans="1:11" ht="12.75">
      <c r="A60" s="13" t="str">
        <f t="shared" si="19"/>
        <v>b6</v>
      </c>
      <c r="B60" s="13">
        <v>4</v>
      </c>
      <c r="C60" s="15"/>
      <c r="D60" s="15"/>
      <c r="E60" s="15">
        <f t="shared" si="20"/>
        <v>0</v>
      </c>
      <c r="F60" s="15">
        <f t="shared" si="20"/>
        <v>0</v>
      </c>
      <c r="G60" s="15">
        <f t="shared" si="20"/>
        <v>5.424281279314354</v>
      </c>
      <c r="H60" s="15">
        <f t="shared" si="20"/>
        <v>5.227084356714826</v>
      </c>
      <c r="I60" s="15">
        <f t="shared" si="20"/>
        <v>5.1976545</v>
      </c>
      <c r="J60" s="15">
        <f t="shared" si="20"/>
        <v>5.6399635</v>
      </c>
      <c r="K60" s="15">
        <f t="shared" si="20"/>
        <v>5.938760756244012</v>
      </c>
    </row>
    <row r="61" spans="1:11" ht="12.75">
      <c r="A61" s="13" t="str">
        <f t="shared" si="19"/>
        <v>b7</v>
      </c>
      <c r="B61" s="13">
        <v>5</v>
      </c>
      <c r="C61" s="15"/>
      <c r="D61" s="15"/>
      <c r="E61" s="15">
        <f t="shared" si="20"/>
        <v>0</v>
      </c>
      <c r="F61" s="15">
        <f t="shared" si="20"/>
        <v>0</v>
      </c>
      <c r="G61" s="15">
        <f t="shared" si="20"/>
        <v>0.051133511349856206</v>
      </c>
      <c r="H61" s="15">
        <f t="shared" si="20"/>
        <v>-0.011362826523046977</v>
      </c>
      <c r="I61" s="15">
        <f t="shared" si="20"/>
        <v>-0.06560512</v>
      </c>
      <c r="J61" s="15">
        <f t="shared" si="20"/>
        <v>-0.0019466444999999613</v>
      </c>
      <c r="K61" s="15">
        <f t="shared" si="20"/>
        <v>0.050283500560112375</v>
      </c>
    </row>
    <row r="62" spans="1:11" ht="12.75">
      <c r="A62" s="13" t="str">
        <f t="shared" si="19"/>
        <v>b8</v>
      </c>
      <c r="B62" s="13">
        <v>6</v>
      </c>
      <c r="C62" s="15"/>
      <c r="D62" s="15"/>
      <c r="E62" s="15">
        <f t="shared" si="20"/>
        <v>0</v>
      </c>
      <c r="F62" s="15">
        <f t="shared" si="20"/>
        <v>0</v>
      </c>
      <c r="G62" s="15">
        <f t="shared" si="20"/>
        <v>-0.004642257590890573</v>
      </c>
      <c r="H62" s="15">
        <f t="shared" si="20"/>
        <v>-0.040023193160330095</v>
      </c>
      <c r="I62" s="15">
        <f t="shared" si="20"/>
        <v>0.0487237225</v>
      </c>
      <c r="J62" s="15">
        <f t="shared" si="20"/>
        <v>-0.04103838500000006</v>
      </c>
      <c r="K62" s="15">
        <f t="shared" si="20"/>
        <v>0.015100993387704731</v>
      </c>
    </row>
    <row r="63" spans="1:11" ht="12.75">
      <c r="A63" s="13" t="str">
        <f t="shared" si="19"/>
        <v>b9</v>
      </c>
      <c r="B63" s="13">
        <v>7</v>
      </c>
      <c r="C63" s="15"/>
      <c r="D63" s="15"/>
      <c r="E63" s="15">
        <f t="shared" si="20"/>
        <v>0</v>
      </c>
      <c r="F63" s="15">
        <f t="shared" si="20"/>
        <v>0</v>
      </c>
      <c r="G63" s="15">
        <f t="shared" si="20"/>
        <v>-0.015523996703969114</v>
      </c>
      <c r="H63" s="15">
        <f t="shared" si="20"/>
        <v>0.04142461825105959</v>
      </c>
      <c r="I63" s="15">
        <f t="shared" si="20"/>
        <v>-0.09493527</v>
      </c>
      <c r="J63" s="15">
        <f t="shared" si="20"/>
        <v>0.09728308999999999</v>
      </c>
      <c r="K63" s="15">
        <f t="shared" si="20"/>
        <v>0.05764271909084529</v>
      </c>
    </row>
    <row r="64" spans="1:11" ht="12.75">
      <c r="A64" s="13" t="str">
        <f t="shared" si="19"/>
        <v>b10</v>
      </c>
      <c r="B64" s="13">
        <v>8</v>
      </c>
      <c r="C64" s="15"/>
      <c r="D64" s="15"/>
      <c r="E64" s="15">
        <f t="shared" si="20"/>
        <v>0</v>
      </c>
      <c r="F64" s="15">
        <f t="shared" si="20"/>
        <v>0</v>
      </c>
      <c r="G64" s="15">
        <f t="shared" si="20"/>
        <v>0.024021311603924147</v>
      </c>
      <c r="H64" s="15">
        <f t="shared" si="20"/>
        <v>0.11233326089592731</v>
      </c>
      <c r="I64" s="15">
        <f t="shared" si="20"/>
        <v>0.0562745325</v>
      </c>
      <c r="J64" s="15">
        <f t="shared" si="20"/>
        <v>0.03610309000000005</v>
      </c>
      <c r="K64" s="15">
        <f t="shared" si="20"/>
        <v>0.049558734957948755</v>
      </c>
    </row>
    <row r="65" spans="1:11" ht="12.75">
      <c r="A65" s="13"/>
      <c r="B65" s="13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2.75">
      <c r="A66" s="13"/>
      <c r="B66" s="13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13" t="str">
        <f aca="true" t="shared" si="21" ref="A67:A74">A42</f>
        <v>a3</v>
      </c>
      <c r="B67" s="13">
        <v>1</v>
      </c>
      <c r="C67" s="15"/>
      <c r="D67" s="15"/>
      <c r="E67" s="15">
        <f aca="true" t="shared" si="22" ref="E67:K74">E32*SIN(RADIANS($B67*E$55))+E42*COS(RADIANS($B67*E$55))</f>
        <v>0</v>
      </c>
      <c r="F67" s="15">
        <f t="shared" si="22"/>
        <v>0</v>
      </c>
      <c r="G67" s="15">
        <f t="shared" si="22"/>
        <v>-0.45752019981716197</v>
      </c>
      <c r="H67" s="15">
        <f t="shared" si="22"/>
        <v>0.45127398089195003</v>
      </c>
      <c r="I67" s="15">
        <f t="shared" si="22"/>
        <v>1.43969175</v>
      </c>
      <c r="J67" s="15">
        <f t="shared" si="22"/>
        <v>1.380857</v>
      </c>
      <c r="K67" s="15">
        <f t="shared" si="22"/>
        <v>0.48104853399425757</v>
      </c>
    </row>
    <row r="68" spans="1:11" ht="12.75">
      <c r="A68" s="13" t="str">
        <f t="shared" si="21"/>
        <v>a4</v>
      </c>
      <c r="B68" s="13">
        <v>2</v>
      </c>
      <c r="C68" s="15"/>
      <c r="D68" s="15"/>
      <c r="E68" s="15">
        <f t="shared" si="22"/>
        <v>0</v>
      </c>
      <c r="F68" s="15">
        <f t="shared" si="22"/>
        <v>0</v>
      </c>
      <c r="G68" s="15">
        <f t="shared" si="22"/>
        <v>-0.7116276804448888</v>
      </c>
      <c r="H68" s="15">
        <f t="shared" si="22"/>
        <v>-1.3416891986804313</v>
      </c>
      <c r="I68" s="15">
        <f t="shared" si="22"/>
        <v>0.311237125</v>
      </c>
      <c r="J68" s="15">
        <f t="shared" si="22"/>
        <v>-0.3389449</v>
      </c>
      <c r="K68" s="15">
        <f t="shared" si="22"/>
        <v>-0.4620624368903779</v>
      </c>
    </row>
    <row r="69" spans="1:11" ht="12.75">
      <c r="A69" s="13" t="str">
        <f t="shared" si="21"/>
        <v>a5</v>
      </c>
      <c r="B69" s="13">
        <v>3</v>
      </c>
      <c r="C69" s="15"/>
      <c r="D69" s="15"/>
      <c r="E69" s="15">
        <f t="shared" si="22"/>
        <v>0</v>
      </c>
      <c r="F69" s="15">
        <f t="shared" si="22"/>
        <v>0</v>
      </c>
      <c r="G69" s="15">
        <f t="shared" si="22"/>
        <v>0.20255778143997447</v>
      </c>
      <c r="H69" s="15">
        <f t="shared" si="22"/>
        <v>-0.2608632202620562</v>
      </c>
      <c r="I69" s="15">
        <f t="shared" si="22"/>
        <v>-0.75357325</v>
      </c>
      <c r="J69" s="15">
        <f t="shared" si="22"/>
        <v>-0.17226545000000004</v>
      </c>
      <c r="K69" s="15">
        <f t="shared" si="22"/>
        <v>-0.695973101701146</v>
      </c>
    </row>
    <row r="70" spans="1:11" ht="12.75">
      <c r="A70" s="13" t="str">
        <f t="shared" si="21"/>
        <v>a6</v>
      </c>
      <c r="B70" s="13">
        <v>4</v>
      </c>
      <c r="C70" s="15"/>
      <c r="D70" s="15"/>
      <c r="E70" s="15">
        <f t="shared" si="22"/>
        <v>0</v>
      </c>
      <c r="F70" s="15">
        <f t="shared" si="22"/>
        <v>0</v>
      </c>
      <c r="G70" s="15">
        <f t="shared" si="22"/>
        <v>0.15325744669310132</v>
      </c>
      <c r="H70" s="15">
        <f t="shared" si="22"/>
        <v>0.211367484673686</v>
      </c>
      <c r="I70" s="15">
        <f t="shared" si="22"/>
        <v>-0.221431925</v>
      </c>
      <c r="J70" s="15">
        <f t="shared" si="22"/>
        <v>0.36359694999999864</v>
      </c>
      <c r="K70" s="15">
        <f t="shared" si="22"/>
        <v>-0.11808132212296867</v>
      </c>
    </row>
    <row r="71" spans="1:11" ht="12.75">
      <c r="A71" s="13" t="str">
        <f t="shared" si="21"/>
        <v>a7</v>
      </c>
      <c r="B71" s="13">
        <v>5</v>
      </c>
      <c r="C71" s="15"/>
      <c r="D71" s="15"/>
      <c r="E71" s="15">
        <f t="shared" si="22"/>
        <v>0</v>
      </c>
      <c r="F71" s="15">
        <f t="shared" si="22"/>
        <v>0</v>
      </c>
      <c r="G71" s="15">
        <f t="shared" si="22"/>
        <v>-0.1654954743819071</v>
      </c>
      <c r="H71" s="15">
        <f t="shared" si="22"/>
        <v>0.057105049321010286</v>
      </c>
      <c r="I71" s="15">
        <f t="shared" si="22"/>
        <v>0.14688885000000002</v>
      </c>
      <c r="J71" s="15">
        <f t="shared" si="22"/>
        <v>0.12607745</v>
      </c>
      <c r="K71" s="15">
        <f t="shared" si="22"/>
        <v>-0.10983653336580904</v>
      </c>
    </row>
    <row r="72" spans="1:11" ht="12.75">
      <c r="A72" s="13" t="str">
        <f t="shared" si="21"/>
        <v>a8</v>
      </c>
      <c r="B72" s="13">
        <v>6</v>
      </c>
      <c r="C72" s="15"/>
      <c r="D72" s="15"/>
      <c r="E72" s="15">
        <f t="shared" si="22"/>
        <v>0</v>
      </c>
      <c r="F72" s="15">
        <f t="shared" si="22"/>
        <v>0</v>
      </c>
      <c r="G72" s="15">
        <f t="shared" si="22"/>
        <v>-0.1284533732730668</v>
      </c>
      <c r="H72" s="15">
        <f t="shared" si="22"/>
        <v>-0.18603861189152318</v>
      </c>
      <c r="I72" s="15">
        <f t="shared" si="22"/>
        <v>0.0064881589999999986</v>
      </c>
      <c r="J72" s="15">
        <f t="shared" si="22"/>
        <v>-0.17132829999999996</v>
      </c>
      <c r="K72" s="15">
        <f t="shared" si="22"/>
        <v>-0.013833116246201833</v>
      </c>
    </row>
    <row r="73" spans="1:11" ht="12.75">
      <c r="A73" s="13" t="str">
        <f t="shared" si="21"/>
        <v>a9</v>
      </c>
      <c r="B73" s="13">
        <v>7</v>
      </c>
      <c r="C73" s="15"/>
      <c r="D73" s="15"/>
      <c r="E73" s="15">
        <f t="shared" si="22"/>
        <v>0</v>
      </c>
      <c r="F73" s="15">
        <f t="shared" si="22"/>
        <v>0</v>
      </c>
      <c r="G73" s="15">
        <f t="shared" si="22"/>
        <v>0.00705977719786782</v>
      </c>
      <c r="H73" s="15">
        <f t="shared" si="22"/>
        <v>-0.02664508721672447</v>
      </c>
      <c r="I73" s="15">
        <f t="shared" si="22"/>
        <v>-0.056681235</v>
      </c>
      <c r="J73" s="15">
        <f t="shared" si="22"/>
        <v>0.005700484999999958</v>
      </c>
      <c r="K73" s="15">
        <f t="shared" si="22"/>
        <v>0.00971797724475588</v>
      </c>
    </row>
    <row r="74" spans="1:11" ht="12.75">
      <c r="A74" s="13" t="str">
        <f t="shared" si="21"/>
        <v>a10</v>
      </c>
      <c r="B74" s="13">
        <v>8</v>
      </c>
      <c r="C74" s="15"/>
      <c r="D74" s="15"/>
      <c r="E74" s="15">
        <f t="shared" si="22"/>
        <v>0</v>
      </c>
      <c r="F74" s="15">
        <f t="shared" si="22"/>
        <v>0</v>
      </c>
      <c r="G74" s="15">
        <f t="shared" si="22"/>
        <v>0.02622747070855767</v>
      </c>
      <c r="H74" s="15">
        <f t="shared" si="22"/>
        <v>0.09639478586658859</v>
      </c>
      <c r="I74" s="15">
        <f t="shared" si="22"/>
        <v>0.038978245</v>
      </c>
      <c r="J74" s="15">
        <f t="shared" si="22"/>
        <v>0.09554877499999999</v>
      </c>
      <c r="K74" s="15">
        <f t="shared" si="22"/>
        <v>0.02726158441534051</v>
      </c>
    </row>
    <row r="77" spans="1:11" ht="12.75">
      <c r="A77" s="25" t="s">
        <v>31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2.75">
      <c r="A78" s="20" t="s">
        <v>28</v>
      </c>
      <c r="B78" s="20"/>
      <c r="C78" s="20" t="s">
        <v>120</v>
      </c>
      <c r="D78" s="20" t="s">
        <v>121</v>
      </c>
      <c r="E78" s="20" t="str">
        <f aca="true" t="shared" si="23" ref="E78:J78">E53</f>
        <v>MQMC14A1</v>
      </c>
      <c r="F78" s="20" t="str">
        <f t="shared" si="23"/>
        <v>MQMC14A2</v>
      </c>
      <c r="G78" s="20" t="str">
        <f t="shared" si="23"/>
        <v>MQMC13A1</v>
      </c>
      <c r="H78" s="20" t="str">
        <f t="shared" si="23"/>
        <v>MQMC13A2</v>
      </c>
      <c r="I78" s="20" t="str">
        <f t="shared" si="23"/>
        <v>MQMC12_A1</v>
      </c>
      <c r="J78" s="20" t="str">
        <f t="shared" si="23"/>
        <v>MQMC12_A2</v>
      </c>
      <c r="K78" s="20" t="str">
        <f>K53</f>
        <v>MQMC10A2</v>
      </c>
    </row>
    <row r="79" spans="1:11" ht="13.5" thickBot="1">
      <c r="A79" s="20" t="s">
        <v>10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21" ht="12.75">
      <c r="A80" s="20"/>
      <c r="B80" s="21"/>
      <c r="C80" s="21"/>
      <c r="D80" s="21"/>
      <c r="E80" s="21"/>
      <c r="F80" s="21"/>
      <c r="G80" s="20"/>
      <c r="H80" s="20"/>
      <c r="I80" s="20"/>
      <c r="J80" s="20"/>
      <c r="K80" s="20"/>
      <c r="S80" s="51" t="s">
        <v>77</v>
      </c>
      <c r="T80" s="28" t="s">
        <v>32</v>
      </c>
      <c r="U80" s="29" t="s">
        <v>33</v>
      </c>
    </row>
    <row r="81" spans="1:21" ht="12.75">
      <c r="A81" s="20" t="s">
        <v>11</v>
      </c>
      <c r="B81" s="21"/>
      <c r="C81" s="22">
        <v>1.3796006744754954</v>
      </c>
      <c r="D81" s="22">
        <v>0.5901819334894712</v>
      </c>
      <c r="E81" s="22">
        <v>1.7060171451060393</v>
      </c>
      <c r="F81" s="22">
        <v>1.4847232698757762</v>
      </c>
      <c r="G81" s="22">
        <v>0.03089265048511487</v>
      </c>
      <c r="H81" s="22">
        <v>-0.22751894212096102</v>
      </c>
      <c r="I81" s="22">
        <v>1.2823796043774882</v>
      </c>
      <c r="J81" s="22">
        <v>1.422559692369928</v>
      </c>
      <c r="K81" s="22">
        <v>-0.04338614027397247</v>
      </c>
      <c r="S81" s="30" t="s">
        <v>11</v>
      </c>
      <c r="T81" s="31">
        <f aca="true" t="shared" si="24" ref="T81:T88">CORREL(G81:K81,G57:K57)</f>
        <v>0.9828008855195801</v>
      </c>
      <c r="U81" s="32">
        <f aca="true" t="shared" si="25" ref="U81:U88">-AVERAGE(G81:K81)+AVERAGE(G57:K57)</f>
        <v>-0.07496695964586725</v>
      </c>
    </row>
    <row r="82" spans="1:21" ht="12.75">
      <c r="A82" s="20" t="s">
        <v>13</v>
      </c>
      <c r="B82" s="21"/>
      <c r="C82" s="22">
        <v>0.4551029084861929</v>
      </c>
      <c r="D82" s="22">
        <v>-0.7823080474071464</v>
      </c>
      <c r="E82" s="22">
        <v>0.0982920061448927</v>
      </c>
      <c r="F82" s="22">
        <v>0.40797531529192543</v>
      </c>
      <c r="G82" s="22">
        <v>0.040143193554606535</v>
      </c>
      <c r="H82" s="22">
        <v>-0.12200070725144985</v>
      </c>
      <c r="I82" s="22">
        <v>-0.514783076809265</v>
      </c>
      <c r="J82" s="22">
        <v>-0.16440529817525518</v>
      </c>
      <c r="K82" s="22">
        <v>0.11691364040473226</v>
      </c>
      <c r="S82" s="30" t="s">
        <v>13</v>
      </c>
      <c r="T82" s="31">
        <f t="shared" si="24"/>
        <v>0.9608569910121427</v>
      </c>
      <c r="U82" s="32">
        <f t="shared" si="25"/>
        <v>-0.0015049007578102347</v>
      </c>
    </row>
    <row r="83" spans="1:21" ht="12.75">
      <c r="A83" s="20" t="s">
        <v>15</v>
      </c>
      <c r="B83" s="21"/>
      <c r="C83" s="22">
        <v>-0.3980527788450535</v>
      </c>
      <c r="D83" s="22">
        <v>0.7277489063090697</v>
      </c>
      <c r="E83" s="22">
        <v>-0.1634336938240411</v>
      </c>
      <c r="F83" s="22">
        <v>-0.5076079863403726</v>
      </c>
      <c r="G83" s="22">
        <v>0.10537219800833404</v>
      </c>
      <c r="H83" s="22">
        <v>-0.6512531104846725</v>
      </c>
      <c r="I83" s="22">
        <v>-0.9233769741912741</v>
      </c>
      <c r="J83" s="22">
        <v>0.06631498149116256</v>
      </c>
      <c r="K83" s="22">
        <v>0.3448463693835617</v>
      </c>
      <c r="S83" s="30" t="s">
        <v>15</v>
      </c>
      <c r="T83" s="31">
        <f t="shared" si="24"/>
        <v>0.6655121255956742</v>
      </c>
      <c r="U83" s="32">
        <f t="shared" si="25"/>
        <v>0.2929778887319463</v>
      </c>
    </row>
    <row r="84" spans="1:21" ht="12.75">
      <c r="A84" s="20" t="s">
        <v>17</v>
      </c>
      <c r="B84" s="21"/>
      <c r="C84" s="22">
        <v>5.467941852496061</v>
      </c>
      <c r="D84" s="22">
        <v>5.736906328739016</v>
      </c>
      <c r="E84" s="22">
        <v>5.410742517976969</v>
      </c>
      <c r="F84" s="22">
        <v>4.889705104037267</v>
      </c>
      <c r="G84" s="53">
        <v>5.4475976244091555</v>
      </c>
      <c r="H84" s="22">
        <v>4.833196646041839</v>
      </c>
      <c r="I84" s="22">
        <v>5.410664896607498</v>
      </c>
      <c r="J84" s="22">
        <v>5.886788298792632</v>
      </c>
      <c r="K84" s="22">
        <v>5.778310990597759</v>
      </c>
      <c r="S84" s="30" t="s">
        <v>17</v>
      </c>
      <c r="T84" s="31">
        <f t="shared" si="24"/>
        <v>0.7598527026460916</v>
      </c>
      <c r="U84" s="32">
        <f t="shared" si="25"/>
        <v>0.014237187164861886</v>
      </c>
    </row>
    <row r="85" spans="1:21" ht="12.75">
      <c r="A85" s="20" t="s">
        <v>19</v>
      </c>
      <c r="B85" s="21"/>
      <c r="C85" s="22">
        <v>0.17629072374305496</v>
      </c>
      <c r="D85" s="22">
        <v>0.09737616224962692</v>
      </c>
      <c r="E85" s="22">
        <v>0.07068918966842017</v>
      </c>
      <c r="F85" s="22">
        <v>0.08493456571180123</v>
      </c>
      <c r="G85" s="22">
        <v>0.004417295144705201</v>
      </c>
      <c r="H85" s="22">
        <v>-0.04325796082332228</v>
      </c>
      <c r="I85" s="22">
        <v>-0.06151169683159838</v>
      </c>
      <c r="J85" s="22">
        <v>-0.006142595104555637</v>
      </c>
      <c r="K85" s="22">
        <v>0.06248915983561644</v>
      </c>
      <c r="S85" s="30" t="s">
        <v>19</v>
      </c>
      <c r="T85" s="31">
        <f t="shared" si="24"/>
        <v>0.8665344751691898</v>
      </c>
      <c r="U85" s="32">
        <f t="shared" si="25"/>
        <v>0.01330164373321526</v>
      </c>
    </row>
    <row r="86" spans="1:21" ht="12.75">
      <c r="A86" s="20" t="s">
        <v>21</v>
      </c>
      <c r="B86" s="21"/>
      <c r="C86" s="22">
        <v>-0.05646983342731569</v>
      </c>
      <c r="D86" s="22">
        <v>-0.012985994124896368</v>
      </c>
      <c r="E86" s="22">
        <v>0.05947576230407588</v>
      </c>
      <c r="F86" s="22">
        <v>-0.024956090096770182</v>
      </c>
      <c r="G86" s="22">
        <v>0.01293913720354092</v>
      </c>
      <c r="H86" s="22">
        <v>-0.05669351982166528</v>
      </c>
      <c r="I86" s="22">
        <v>0.05748052368675348</v>
      </c>
      <c r="J86" s="22">
        <v>-0.043748030941623106</v>
      </c>
      <c r="K86" s="22">
        <v>0.018950796552926526</v>
      </c>
      <c r="S86" s="30" t="s">
        <v>21</v>
      </c>
      <c r="T86" s="31">
        <f t="shared" si="24"/>
        <v>0.9772006172204398</v>
      </c>
      <c r="U86" s="32">
        <f t="shared" si="25"/>
        <v>-0.002161605308689706</v>
      </c>
    </row>
    <row r="87" spans="1:21" ht="12.75">
      <c r="A87" s="20" t="s">
        <v>23</v>
      </c>
      <c r="B87" s="21"/>
      <c r="C87" s="22">
        <v>0.0012876827442988622</v>
      </c>
      <c r="D87" s="22">
        <v>-0.026797536828967003</v>
      </c>
      <c r="E87" s="22">
        <v>0.029769941018233784</v>
      </c>
      <c r="F87" s="22">
        <v>-0.022549226574161488</v>
      </c>
      <c r="G87" s="22">
        <v>0.028106051543245716</v>
      </c>
      <c r="H87" s="22">
        <v>-0.009622571916114335</v>
      </c>
      <c r="I87" s="22">
        <v>-0.09275834169314034</v>
      </c>
      <c r="J87" s="22">
        <v>0.08344186613704258</v>
      </c>
      <c r="K87" s="22">
        <v>0.05708376408767124</v>
      </c>
      <c r="S87" s="30" t="s">
        <v>23</v>
      </c>
      <c r="T87" s="31">
        <f t="shared" si="24"/>
        <v>0.8905481260307399</v>
      </c>
      <c r="U87" s="32">
        <f t="shared" si="25"/>
        <v>0.003928078495846182</v>
      </c>
    </row>
    <row r="88" spans="1:21" ht="12.75">
      <c r="A88" s="20" t="s">
        <v>25</v>
      </c>
      <c r="B88" s="21"/>
      <c r="C88" s="22">
        <v>0.03929530360653868</v>
      </c>
      <c r="D88" s="22">
        <v>0.15749508641808985</v>
      </c>
      <c r="E88" s="22">
        <v>0.13504714640046392</v>
      </c>
      <c r="F88" s="22">
        <v>0.12198835983167702</v>
      </c>
      <c r="G88" s="22">
        <v>0.19824531553404096</v>
      </c>
      <c r="H88" s="22">
        <v>0.061419145665907206</v>
      </c>
      <c r="I88" s="22">
        <v>0.20507078473581616</v>
      </c>
      <c r="J88" s="22">
        <v>0.16068038031491166</v>
      </c>
      <c r="K88" s="22">
        <v>0.20103552570112082</v>
      </c>
      <c r="S88" s="30" t="s">
        <v>25</v>
      </c>
      <c r="T88" s="31">
        <f t="shared" si="24"/>
        <v>-0.8505675215974768</v>
      </c>
      <c r="U88" s="32">
        <f t="shared" si="25"/>
        <v>-0.10963204439879931</v>
      </c>
    </row>
    <row r="89" spans="1:21" ht="12.75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S89" s="30"/>
      <c r="T89" s="31"/>
      <c r="U89" s="32"/>
    </row>
    <row r="90" spans="1:21" ht="12.75">
      <c r="A90" s="20"/>
      <c r="B90" s="21"/>
      <c r="C90" s="22"/>
      <c r="D90" s="22"/>
      <c r="E90" s="22"/>
      <c r="F90" s="22"/>
      <c r="G90" s="22"/>
      <c r="H90" s="22"/>
      <c r="I90" s="22"/>
      <c r="J90" s="22"/>
      <c r="K90" s="22"/>
      <c r="S90" s="30"/>
      <c r="T90" s="31"/>
      <c r="U90" s="32"/>
    </row>
    <row r="91" spans="1:21" ht="12.75">
      <c r="A91" s="20" t="s">
        <v>12</v>
      </c>
      <c r="B91" s="21"/>
      <c r="C91" s="22">
        <v>0.2807927969711419</v>
      </c>
      <c r="D91" s="22">
        <v>0.5778798693976952</v>
      </c>
      <c r="E91" s="22">
        <v>1.826441111885925</v>
      </c>
      <c r="F91" s="22">
        <v>-0.15339218016770187</v>
      </c>
      <c r="G91" s="22">
        <v>-0.6543114719462643</v>
      </c>
      <c r="H91" s="22">
        <v>0.3294263209921292</v>
      </c>
      <c r="I91" s="22">
        <v>1.9001219056745602</v>
      </c>
      <c r="J91" s="22">
        <v>1.227273593378143</v>
      </c>
      <c r="K91" s="22">
        <v>-0.24882774999999996</v>
      </c>
      <c r="S91" s="30" t="s">
        <v>12</v>
      </c>
      <c r="T91" s="31">
        <f aca="true" t="shared" si="26" ref="T91:T98">CORREL(G91:K91,G67:K67)</f>
        <v>0.9351819084581576</v>
      </c>
      <c r="U91" s="32">
        <f aca="true" t="shared" si="27" ref="U91:U98">-AVERAGE(G91:K91)+AVERAGE(G67:K67)</f>
        <v>0.14833369339409552</v>
      </c>
    </row>
    <row r="92" spans="1:21" ht="12.75">
      <c r="A92" s="20" t="s">
        <v>14</v>
      </c>
      <c r="B92" s="21"/>
      <c r="C92" s="22">
        <v>0.052760509225474754</v>
      </c>
      <c r="D92" s="22">
        <v>-0.026168407960122694</v>
      </c>
      <c r="E92" s="22">
        <v>0.6104919125569548</v>
      </c>
      <c r="F92" s="22">
        <v>-0.4395130644037267</v>
      </c>
      <c r="G92" s="22">
        <v>-0.8663265476718633</v>
      </c>
      <c r="H92" s="22">
        <v>-1.238519888400994</v>
      </c>
      <c r="I92" s="22">
        <v>0.526986776103185</v>
      </c>
      <c r="J92" s="22">
        <v>-0.30410199884241973</v>
      </c>
      <c r="K92" s="22">
        <v>-0.09430011575965133</v>
      </c>
      <c r="S92" s="30" t="s">
        <v>14</v>
      </c>
      <c r="T92" s="31">
        <f t="shared" si="26"/>
        <v>0.9624720487434439</v>
      </c>
      <c r="U92" s="32">
        <f t="shared" si="27"/>
        <v>-0.11336506328879103</v>
      </c>
    </row>
    <row r="93" spans="1:21" ht="12.75">
      <c r="A93" s="20" t="s">
        <v>16</v>
      </c>
      <c r="B93" s="21"/>
      <c r="C93" s="22">
        <v>-0.21922763203851892</v>
      </c>
      <c r="D93" s="22">
        <v>0.15908483984455313</v>
      </c>
      <c r="E93" s="22">
        <v>0.17048909160715764</v>
      </c>
      <c r="F93" s="22">
        <v>0.1772075912409938</v>
      </c>
      <c r="G93" s="22">
        <v>0.03730361663902475</v>
      </c>
      <c r="H93" s="22">
        <v>-0.0906085916495443</v>
      </c>
      <c r="I93" s="22">
        <v>-1.2310856654674018</v>
      </c>
      <c r="J93" s="22">
        <v>-0.43401831572940014</v>
      </c>
      <c r="K93" s="22">
        <v>-0.28428700569115817</v>
      </c>
      <c r="S93" s="30" t="s">
        <v>16</v>
      </c>
      <c r="T93" s="31">
        <f t="shared" si="26"/>
        <v>0.7084981385642206</v>
      </c>
      <c r="U93" s="32">
        <f t="shared" si="27"/>
        <v>0.06451574427505041</v>
      </c>
    </row>
    <row r="94" spans="1:21" ht="12.75">
      <c r="A94" s="20" t="s">
        <v>18</v>
      </c>
      <c r="B94" s="21"/>
      <c r="C94" s="22">
        <v>0.15431439057965005</v>
      </c>
      <c r="D94" s="22">
        <v>-0.23352036918255675</v>
      </c>
      <c r="E94" s="22">
        <v>-0.10421451310289125</v>
      </c>
      <c r="F94" s="22">
        <v>-0.03227985194409938</v>
      </c>
      <c r="G94" s="22">
        <v>0.027268159318766083</v>
      </c>
      <c r="H94" s="22">
        <v>0.19172522281068763</v>
      </c>
      <c r="I94" s="22">
        <v>-0.0010633731544459346</v>
      </c>
      <c r="J94" s="22">
        <v>0.3848861511961663</v>
      </c>
      <c r="K94" s="22">
        <v>-0.21128389132004974</v>
      </c>
      <c r="S94" s="30" t="s">
        <v>18</v>
      </c>
      <c r="T94" s="31">
        <f t="shared" si="26"/>
        <v>0.831587307859159</v>
      </c>
      <c r="U94" s="32">
        <f t="shared" si="27"/>
        <v>-0.0005647269214614226</v>
      </c>
    </row>
    <row r="95" spans="1:21" ht="12.75">
      <c r="A95" s="20" t="s">
        <v>20</v>
      </c>
      <c r="B95" s="21"/>
      <c r="C95" s="22">
        <v>0.12482518916701218</v>
      </c>
      <c r="D95" s="22">
        <v>-0.020506675001450834</v>
      </c>
      <c r="E95" s="22">
        <v>0.2002761261055422</v>
      </c>
      <c r="F95" s="22">
        <v>-0.10397617866397517</v>
      </c>
      <c r="G95" s="22">
        <v>-0.1648691158729994</v>
      </c>
      <c r="H95" s="22">
        <v>-0.018658189656586575</v>
      </c>
      <c r="I95" s="22">
        <v>0.145220048739217</v>
      </c>
      <c r="J95" s="22">
        <v>0.12155752182574062</v>
      </c>
      <c r="K95" s="22">
        <v>-0.12609220115940226</v>
      </c>
      <c r="S95" s="30" t="s">
        <v>20</v>
      </c>
      <c r="T95" s="31">
        <f t="shared" si="26"/>
        <v>0.9739948725819093</v>
      </c>
      <c r="U95" s="32">
        <f t="shared" si="27"/>
        <v>0.019516255539464962</v>
      </c>
    </row>
    <row r="96" spans="1:21" ht="12.75">
      <c r="A96" s="20" t="s">
        <v>22</v>
      </c>
      <c r="B96" s="21"/>
      <c r="C96" s="22">
        <v>-0.10169451979558836</v>
      </c>
      <c r="D96" s="22">
        <v>0.1005393856655198</v>
      </c>
      <c r="E96" s="22">
        <v>0.07562827124471874</v>
      </c>
      <c r="F96" s="22">
        <v>-0.05565570904074534</v>
      </c>
      <c r="G96" s="22">
        <v>-0.14774749505970644</v>
      </c>
      <c r="H96" s="22">
        <v>-0.1748004132663629</v>
      </c>
      <c r="I96" s="22">
        <v>0.010702295930026542</v>
      </c>
      <c r="J96" s="22">
        <v>-0.18481508020288775</v>
      </c>
      <c r="K96" s="22">
        <v>-0.0014336934850560437</v>
      </c>
      <c r="S96" s="30" t="s">
        <v>22</v>
      </c>
      <c r="T96" s="31">
        <f t="shared" si="26"/>
        <v>0.9903186224678696</v>
      </c>
      <c r="U96" s="32">
        <f t="shared" si="27"/>
        <v>0.0009858287346389688</v>
      </c>
    </row>
    <row r="97" spans="1:21" ht="12.75">
      <c r="A97" s="20" t="s">
        <v>24</v>
      </c>
      <c r="B97" s="21"/>
      <c r="C97" s="22">
        <v>-0.016559340609503273</v>
      </c>
      <c r="D97" s="22">
        <v>0.012836958722019565</v>
      </c>
      <c r="E97" s="22">
        <v>0.0007951377662579742</v>
      </c>
      <c r="F97" s="22">
        <v>0.0357021583757764</v>
      </c>
      <c r="G97" s="22">
        <v>-0.006821152937847248</v>
      </c>
      <c r="H97" s="22">
        <v>0.03191078089287489</v>
      </c>
      <c r="I97" s="22">
        <v>-0.06572713063972296</v>
      </c>
      <c r="J97" s="22">
        <v>0.020554177225199154</v>
      </c>
      <c r="K97" s="22">
        <v>-0.0009426140917185542</v>
      </c>
      <c r="S97" s="30" t="s">
        <v>24</v>
      </c>
      <c r="T97" s="31">
        <f t="shared" si="26"/>
        <v>0.6112366757542979</v>
      </c>
      <c r="U97" s="32">
        <f t="shared" si="27"/>
        <v>-0.007964428644577219</v>
      </c>
    </row>
    <row r="98" spans="1:21" ht="13.5" thickBot="1">
      <c r="A98" s="20" t="s">
        <v>26</v>
      </c>
      <c r="B98" s="21"/>
      <c r="C98" s="22">
        <v>0.04424023254768222</v>
      </c>
      <c r="D98" s="22">
        <v>0.01899516184981761</v>
      </c>
      <c r="E98" s="22">
        <v>0.034776947152104214</v>
      </c>
      <c r="F98" s="22">
        <v>0.020892001380745345</v>
      </c>
      <c r="G98" s="22">
        <v>0.030052581678414465</v>
      </c>
      <c r="H98" s="22">
        <v>0.0809176882879039</v>
      </c>
      <c r="I98" s="22">
        <v>0.04812801340971301</v>
      </c>
      <c r="J98" s="22">
        <v>0.08757502312111029</v>
      </c>
      <c r="K98" s="22">
        <v>0.019351536808219175</v>
      </c>
      <c r="S98" s="33" t="s">
        <v>26</v>
      </c>
      <c r="T98" s="34">
        <f t="shared" si="26"/>
        <v>0.9699440937255116</v>
      </c>
      <c r="U98" s="35">
        <f t="shared" si="27"/>
        <v>0.0036772035370251713</v>
      </c>
    </row>
    <row r="103" ht="12.75">
      <c r="L103" s="16"/>
    </row>
    <row r="119" spans="2:8" ht="12.75">
      <c r="B119" s="27"/>
      <c r="C119" s="26"/>
      <c r="D119" s="26"/>
      <c r="E119" s="26"/>
      <c r="F119" s="26"/>
      <c r="G119" s="26"/>
      <c r="H119" s="26"/>
    </row>
  </sheetData>
  <conditionalFormatting sqref="T81:T98">
    <cfRule type="cellIs" priority="1" dxfId="0" operator="lessThan" stopIfTrue="1">
      <formula>0.75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5:BR118"/>
  <sheetViews>
    <sheetView tabSelected="1" zoomScale="85" zoomScaleNormal="85" workbookViewId="0" topLeftCell="A68">
      <selection activeCell="A61" sqref="A61"/>
    </sheetView>
  </sheetViews>
  <sheetFormatPr defaultColWidth="9.140625" defaultRowHeight="12.75"/>
  <cols>
    <col min="1" max="1" width="52.421875" style="0" bestFit="1" customWidth="1"/>
    <col min="2" max="2" width="2.00390625" style="0" bestFit="1" customWidth="1"/>
    <col min="3" max="3" width="12.28125" style="0" bestFit="1" customWidth="1"/>
    <col min="4" max="4" width="16.00390625" style="0" bestFit="1" customWidth="1"/>
    <col min="5" max="5" width="11.8515625" style="0" bestFit="1" customWidth="1"/>
    <col min="6" max="6" width="12.28125" style="0" bestFit="1" customWidth="1"/>
    <col min="7" max="7" width="12.57421875" style="0" bestFit="1" customWidth="1"/>
    <col min="8" max="8" width="11.8515625" style="0" bestFit="1" customWidth="1"/>
    <col min="9" max="10" width="12.28125" style="0" bestFit="1" customWidth="1"/>
    <col min="11" max="11" width="18.57421875" style="0" bestFit="1" customWidth="1"/>
    <col min="12" max="21" width="11.28125" style="0" bestFit="1" customWidth="1"/>
    <col min="22" max="22" width="11.57421875" style="0" bestFit="1" customWidth="1"/>
    <col min="23" max="23" width="10.8515625" style="0" bestFit="1" customWidth="1"/>
    <col min="24" max="25" width="11.28125" style="0" bestFit="1" customWidth="1"/>
    <col min="26" max="26" width="11.57421875" style="0" bestFit="1" customWidth="1"/>
    <col min="27" max="27" width="11.28125" style="0" bestFit="1" customWidth="1"/>
    <col min="28" max="28" width="11.57421875" style="0" bestFit="1" customWidth="1"/>
    <col min="29" max="29" width="11.28125" style="0" bestFit="1" customWidth="1"/>
    <col min="30" max="30" width="11.57421875" style="0" bestFit="1" customWidth="1"/>
    <col min="31" max="31" width="11.28125" style="0" bestFit="1" customWidth="1"/>
    <col min="32" max="32" width="11.57421875" style="0" bestFit="1" customWidth="1"/>
    <col min="33" max="33" width="11.28125" style="0" bestFit="1" customWidth="1"/>
    <col min="34" max="34" width="11.57421875" style="0" bestFit="1" customWidth="1"/>
    <col min="35" max="35" width="11.28125" style="0" bestFit="1" customWidth="1"/>
    <col min="36" max="36" width="11.57421875" style="0" bestFit="1" customWidth="1"/>
    <col min="37" max="37" width="11.28125" style="0" bestFit="1" customWidth="1"/>
    <col min="38" max="38" width="11.57421875" style="0" bestFit="1" customWidth="1"/>
    <col min="39" max="39" width="11.28125" style="0" bestFit="1" customWidth="1"/>
    <col min="40" max="40" width="11.57421875" style="0" bestFit="1" customWidth="1"/>
    <col min="41" max="41" width="11.28125" style="0" bestFit="1" customWidth="1"/>
    <col min="42" max="42" width="11.57421875" style="0" bestFit="1" customWidth="1"/>
    <col min="43" max="43" width="10.8515625" style="0" bestFit="1" customWidth="1"/>
    <col min="44" max="45" width="11.28125" style="0" bestFit="1" customWidth="1"/>
    <col min="46" max="46" width="11.57421875" style="0" bestFit="1" customWidth="1"/>
    <col min="47" max="47" width="11.28125" style="0" bestFit="1" customWidth="1"/>
    <col min="48" max="48" width="11.57421875" style="0" bestFit="1" customWidth="1"/>
    <col min="49" max="49" width="11.28125" style="0" bestFit="1" customWidth="1"/>
    <col min="50" max="50" width="11.57421875" style="0" bestFit="1" customWidth="1"/>
    <col min="51" max="51" width="11.28125" style="0" bestFit="1" customWidth="1"/>
    <col min="52" max="52" width="11.57421875" style="0" bestFit="1" customWidth="1"/>
    <col min="54" max="54" width="10.8515625" style="0" bestFit="1" customWidth="1"/>
    <col min="55" max="56" width="4.7109375" style="0" bestFit="1" customWidth="1"/>
    <col min="57" max="57" width="5.28125" style="0" bestFit="1" customWidth="1"/>
    <col min="58" max="58" width="4.7109375" style="0" bestFit="1" customWidth="1"/>
    <col min="59" max="59" width="5.28125" style="0" bestFit="1" customWidth="1"/>
    <col min="60" max="60" width="5.7109375" style="0" bestFit="1" customWidth="1"/>
    <col min="61" max="61" width="7.57421875" style="0" bestFit="1" customWidth="1"/>
    <col min="62" max="62" width="5.57421875" style="0" bestFit="1" customWidth="1"/>
    <col min="63" max="66" width="4.7109375" style="0" bestFit="1" customWidth="1"/>
    <col min="67" max="67" width="5.28125" style="0" bestFit="1" customWidth="1"/>
    <col min="68" max="70" width="4.7109375" style="0" bestFit="1" customWidth="1"/>
  </cols>
  <sheetData>
    <row r="5" spans="1:70" ht="15.75">
      <c r="A5" s="1" t="s">
        <v>0</v>
      </c>
      <c r="B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B5" s="45" t="s">
        <v>10</v>
      </c>
      <c r="BC5" s="38" t="s">
        <v>11</v>
      </c>
      <c r="BD5" s="38" t="s">
        <v>12</v>
      </c>
      <c r="BE5" s="38" t="s">
        <v>13</v>
      </c>
      <c r="BF5" s="38" t="s">
        <v>14</v>
      </c>
      <c r="BG5" s="38" t="s">
        <v>15</v>
      </c>
      <c r="BH5" s="38" t="s">
        <v>16</v>
      </c>
      <c r="BI5" s="38" t="s">
        <v>17</v>
      </c>
      <c r="BJ5" s="38" t="s">
        <v>18</v>
      </c>
      <c r="BK5" s="38" t="s">
        <v>19</v>
      </c>
      <c r="BL5" s="38" t="s">
        <v>20</v>
      </c>
      <c r="BM5" s="38" t="s">
        <v>21</v>
      </c>
      <c r="BN5" s="38" t="s">
        <v>22</v>
      </c>
      <c r="BO5" s="38" t="s">
        <v>23</v>
      </c>
      <c r="BP5" s="38" t="s">
        <v>24</v>
      </c>
      <c r="BQ5" s="38" t="s">
        <v>25</v>
      </c>
      <c r="BR5" s="38" t="s">
        <v>26</v>
      </c>
    </row>
    <row r="6" spans="54:70" ht="13.5" thickBot="1">
      <c r="BB6" s="46" t="s">
        <v>49</v>
      </c>
      <c r="BC6" s="39" t="s">
        <v>50</v>
      </c>
      <c r="BD6" s="39" t="s">
        <v>50</v>
      </c>
      <c r="BE6" s="39" t="s">
        <v>50</v>
      </c>
      <c r="BF6" s="39" t="s">
        <v>50</v>
      </c>
      <c r="BG6" s="39" t="s">
        <v>50</v>
      </c>
      <c r="BH6" s="39" t="s">
        <v>50</v>
      </c>
      <c r="BI6" s="39" t="s">
        <v>50</v>
      </c>
      <c r="BJ6" s="39" t="s">
        <v>50</v>
      </c>
      <c r="BK6" s="39" t="s">
        <v>50</v>
      </c>
      <c r="BL6" s="39" t="s">
        <v>50</v>
      </c>
      <c r="BM6" s="39" t="s">
        <v>50</v>
      </c>
      <c r="BN6" s="39" t="s">
        <v>50</v>
      </c>
      <c r="BO6" s="39" t="s">
        <v>50</v>
      </c>
      <c r="BP6" s="39" t="s">
        <v>50</v>
      </c>
      <c r="BQ6" s="39" t="s">
        <v>50</v>
      </c>
      <c r="BR6" s="39" t="s">
        <v>50</v>
      </c>
    </row>
    <row r="7" spans="1:70" ht="12.75" customHeight="1" thickTop="1">
      <c r="A7" s="48"/>
      <c r="B7" s="48"/>
      <c r="C7" s="49" t="s">
        <v>9</v>
      </c>
      <c r="D7" s="49" t="s">
        <v>8</v>
      </c>
      <c r="E7" s="49" t="s">
        <v>7</v>
      </c>
      <c r="F7" s="49" t="s">
        <v>5</v>
      </c>
      <c r="G7" s="49" t="s">
        <v>6</v>
      </c>
      <c r="H7" s="49" t="s">
        <v>3</v>
      </c>
      <c r="I7" s="49" t="s">
        <v>4</v>
      </c>
      <c r="J7" s="49" t="s">
        <v>1</v>
      </c>
      <c r="K7" s="49" t="s">
        <v>2</v>
      </c>
      <c r="L7" s="48" t="s">
        <v>54</v>
      </c>
      <c r="M7" s="48" t="s">
        <v>55</v>
      </c>
      <c r="N7" s="48" t="s">
        <v>56</v>
      </c>
      <c r="O7" s="48" t="s">
        <v>57</v>
      </c>
      <c r="P7" s="48" t="s">
        <v>58</v>
      </c>
      <c r="Q7" s="48" t="s">
        <v>59</v>
      </c>
      <c r="R7" s="48" t="s">
        <v>60</v>
      </c>
      <c r="S7" s="48" t="s">
        <v>94</v>
      </c>
      <c r="T7" s="48" t="s">
        <v>95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B7" s="47">
        <v>3499.999333333333</v>
      </c>
      <c r="BC7" s="47">
        <v>2.6249179999999996</v>
      </c>
      <c r="BD7" s="47">
        <v>1.777438</v>
      </c>
      <c r="BE7" s="47">
        <v>-0.6884250000000001</v>
      </c>
      <c r="BF7" s="47">
        <v>0.5750004666666667</v>
      </c>
      <c r="BG7" s="47">
        <v>-0.8423813666666667</v>
      </c>
      <c r="BH7" s="47">
        <v>-0.035044106666666665</v>
      </c>
      <c r="BI7" s="47">
        <v>5.358211</v>
      </c>
      <c r="BJ7" s="47">
        <v>-0.03951585666666666</v>
      </c>
      <c r="BK7" s="47">
        <v>0.04127632666666667</v>
      </c>
      <c r="BL7" s="47">
        <v>0.1957922</v>
      </c>
      <c r="BM7" s="47">
        <v>0.03137594333333333</v>
      </c>
      <c r="BN7" s="47">
        <v>0.04764155666666667</v>
      </c>
      <c r="BO7" s="47">
        <v>-0.06760356</v>
      </c>
      <c r="BP7" s="47">
        <v>0.03679641</v>
      </c>
      <c r="BQ7" s="47">
        <v>0.15968036666666666</v>
      </c>
      <c r="BR7" s="47">
        <v>0.012454086666666668</v>
      </c>
    </row>
    <row r="8" spans="1:52" ht="12.75" customHeight="1">
      <c r="A8" s="2" t="s">
        <v>10</v>
      </c>
      <c r="B8" s="2"/>
      <c r="C8" s="6">
        <v>3004.025</v>
      </c>
      <c r="D8" s="7">
        <v>3004.14375</v>
      </c>
      <c r="E8" s="3">
        <v>3003.8705</v>
      </c>
      <c r="F8" s="6">
        <v>3000.0017500000004</v>
      </c>
      <c r="G8" s="6">
        <v>2999.99775</v>
      </c>
      <c r="H8" s="5">
        <v>2999.999</v>
      </c>
      <c r="I8" s="5">
        <v>3000.003</v>
      </c>
      <c r="J8" s="3">
        <v>2999.99925</v>
      </c>
      <c r="K8" s="4">
        <v>3000</v>
      </c>
      <c r="L8" s="3">
        <v>3000.001</v>
      </c>
      <c r="M8" s="3">
        <v>5389.99825</v>
      </c>
      <c r="N8" s="3">
        <v>5389.9965</v>
      </c>
      <c r="O8" s="3">
        <v>5389.9974999999995</v>
      </c>
      <c r="P8" s="3">
        <v>5000.001499999999</v>
      </c>
      <c r="Q8" s="3">
        <v>3000.008</v>
      </c>
      <c r="R8" s="3">
        <v>3000.0035</v>
      </c>
      <c r="S8" s="3">
        <v>3499.999333333333</v>
      </c>
      <c r="T8" s="3">
        <v>5390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2.75" customHeight="1">
      <c r="A9" s="8" t="s">
        <v>11</v>
      </c>
      <c r="B9" s="8"/>
      <c r="C9" s="10">
        <v>1.4294600000000002</v>
      </c>
      <c r="D9" s="7">
        <v>0.33524830000000005</v>
      </c>
      <c r="E9" s="3">
        <v>-1.089405</v>
      </c>
      <c r="F9" s="10">
        <v>-0.27181662500000003</v>
      </c>
      <c r="G9" s="10">
        <v>-0.6100066749999999</v>
      </c>
      <c r="H9" s="9">
        <v>-0.843953175</v>
      </c>
      <c r="I9" s="9">
        <v>-1.9531265</v>
      </c>
      <c r="J9" s="3">
        <v>-2.34577925</v>
      </c>
      <c r="K9" s="3">
        <v>1.4089174999999998</v>
      </c>
      <c r="L9" s="3">
        <v>-1.2079790000000001</v>
      </c>
      <c r="M9" s="3">
        <v>0.5711318</v>
      </c>
      <c r="N9" s="3">
        <v>0.04695743250000001</v>
      </c>
      <c r="O9" s="3">
        <v>-1.7624244999999998</v>
      </c>
      <c r="P9" s="3">
        <v>0.2412964</v>
      </c>
      <c r="Q9" s="3">
        <v>1.578065</v>
      </c>
      <c r="R9" s="3">
        <v>1.634338</v>
      </c>
      <c r="S9" s="3">
        <v>2.6249179999999996</v>
      </c>
      <c r="T9" s="3">
        <v>-2.1737509999999998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2.75" customHeight="1">
      <c r="A10" s="8" t="s">
        <v>12</v>
      </c>
      <c r="B10" s="8"/>
      <c r="C10" s="10">
        <v>0.855647</v>
      </c>
      <c r="D10" s="7">
        <v>-0.9675544249999999</v>
      </c>
      <c r="E10" s="3">
        <v>-2.37887075</v>
      </c>
      <c r="F10" s="10">
        <v>-0.67679325</v>
      </c>
      <c r="G10" s="10">
        <v>-1.54193475</v>
      </c>
      <c r="H10" s="9">
        <v>-0.45903485000000005</v>
      </c>
      <c r="I10" s="9">
        <v>0.44273525</v>
      </c>
      <c r="J10" s="3">
        <v>-1.91285375</v>
      </c>
      <c r="K10" s="3">
        <v>-0.446705625</v>
      </c>
      <c r="L10" s="3">
        <v>-0.696674475</v>
      </c>
      <c r="M10" s="3">
        <v>0.7794009500000001</v>
      </c>
      <c r="N10" s="3">
        <v>0.06956402</v>
      </c>
      <c r="O10" s="3">
        <v>-1.6061505</v>
      </c>
      <c r="P10" s="3">
        <v>-0.648992475</v>
      </c>
      <c r="Q10" s="3">
        <v>1.9653040000000002</v>
      </c>
      <c r="R10" s="3">
        <v>-2.5124234999999997</v>
      </c>
      <c r="S10" s="3">
        <v>1.777438</v>
      </c>
      <c r="T10" s="3">
        <v>-1.175313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.75">
      <c r="A11" s="8" t="s">
        <v>13</v>
      </c>
      <c r="B11" s="8"/>
      <c r="C11" s="10">
        <v>0.385043625</v>
      </c>
      <c r="D11" s="7">
        <v>0.10758904999999999</v>
      </c>
      <c r="E11" s="3">
        <v>-0.6416176</v>
      </c>
      <c r="F11" s="10">
        <v>-0.18369950000000002</v>
      </c>
      <c r="G11" s="10">
        <v>-0.6916710500000001</v>
      </c>
      <c r="H11" s="9">
        <v>0.09202386500000001</v>
      </c>
      <c r="I11" s="9">
        <v>0.113030975</v>
      </c>
      <c r="J11" s="3">
        <v>0.1230551</v>
      </c>
      <c r="K11" s="3">
        <v>0.17635675</v>
      </c>
      <c r="L11" s="3">
        <v>0.66427605</v>
      </c>
      <c r="M11" s="3">
        <v>-0.453365675</v>
      </c>
      <c r="N11" s="3">
        <v>-0.8416013499999999</v>
      </c>
      <c r="O11" s="3">
        <v>-0.12998379999999998</v>
      </c>
      <c r="P11" s="3">
        <v>0.40885472500000003</v>
      </c>
      <c r="Q11" s="3">
        <v>-1.266122</v>
      </c>
      <c r="R11" s="3">
        <v>-0.34021864999999996</v>
      </c>
      <c r="S11" s="3">
        <v>-0.6884250000000001</v>
      </c>
      <c r="T11" s="3">
        <v>-0.022613690000000002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2.75">
      <c r="A12" s="8" t="s">
        <v>14</v>
      </c>
      <c r="B12" s="8"/>
      <c r="C12" s="10">
        <v>0.145665125</v>
      </c>
      <c r="D12" s="7">
        <v>-0.282660375</v>
      </c>
      <c r="E12" s="3">
        <v>0.00351087875</v>
      </c>
      <c r="F12" s="10">
        <v>-0.0371848275</v>
      </c>
      <c r="G12" s="10">
        <v>-0.0794474225</v>
      </c>
      <c r="H12" s="9">
        <v>0.22811235</v>
      </c>
      <c r="I12" s="9">
        <v>-0.15504357500000002</v>
      </c>
      <c r="J12" s="3">
        <v>-1.264815</v>
      </c>
      <c r="K12" s="3">
        <v>1.41095675</v>
      </c>
      <c r="L12" s="3">
        <v>-0.5268855</v>
      </c>
      <c r="M12" s="3">
        <v>-1.1636385</v>
      </c>
      <c r="N12" s="3">
        <v>0.10012805</v>
      </c>
      <c r="O12" s="3">
        <v>-0.2106962</v>
      </c>
      <c r="P12" s="3">
        <v>-0.47526512499999995</v>
      </c>
      <c r="Q12" s="3">
        <v>1.1202595</v>
      </c>
      <c r="R12" s="3">
        <v>1.7613604999999999</v>
      </c>
      <c r="S12" s="3">
        <v>0.5750004666666667</v>
      </c>
      <c r="T12" s="3">
        <v>0.15942606666666667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8" t="s">
        <v>15</v>
      </c>
      <c r="B13" s="8"/>
      <c r="C13" s="10">
        <v>0.054684645</v>
      </c>
      <c r="D13" s="7">
        <v>-0.5114571499999999</v>
      </c>
      <c r="E13" s="3">
        <v>-0.31315557499999996</v>
      </c>
      <c r="F13" s="10">
        <v>-0.147374925</v>
      </c>
      <c r="G13" s="10">
        <v>0.09877781000000001</v>
      </c>
      <c r="H13" s="9">
        <v>-0.348782025</v>
      </c>
      <c r="I13" s="9">
        <v>0.1589493</v>
      </c>
      <c r="J13" s="3">
        <v>0.3388092</v>
      </c>
      <c r="K13" s="3">
        <v>-0.6082034</v>
      </c>
      <c r="L13" s="3">
        <v>0.30525379999999996</v>
      </c>
      <c r="M13" s="3">
        <v>0.2792512</v>
      </c>
      <c r="N13" s="3">
        <v>-0.43508739999999996</v>
      </c>
      <c r="O13" s="3">
        <v>0.09463351</v>
      </c>
      <c r="P13" s="3">
        <v>0.13592235</v>
      </c>
      <c r="Q13" s="3">
        <v>-0.26519970000000004</v>
      </c>
      <c r="R13" s="3">
        <v>-0.35778129999999997</v>
      </c>
      <c r="S13" s="3">
        <v>-0.8423813666666667</v>
      </c>
      <c r="T13" s="3">
        <v>0.3556383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8" t="s">
        <v>16</v>
      </c>
      <c r="B14" s="8"/>
      <c r="C14" s="10">
        <v>0.58474495</v>
      </c>
      <c r="D14" s="7">
        <v>-0.0848501225</v>
      </c>
      <c r="E14" s="3">
        <v>-0.10582022499999999</v>
      </c>
      <c r="F14" s="10">
        <v>0.265425975</v>
      </c>
      <c r="G14" s="10">
        <v>-0.6190464250000001</v>
      </c>
      <c r="H14" s="9">
        <v>0.2327736</v>
      </c>
      <c r="I14" s="9">
        <v>-0.0758316225</v>
      </c>
      <c r="J14" s="3">
        <v>0.31596585</v>
      </c>
      <c r="K14" s="3">
        <v>-0.512964425</v>
      </c>
      <c r="L14" s="3">
        <v>-0.12656554999999997</v>
      </c>
      <c r="M14" s="3">
        <v>-0.559006575</v>
      </c>
      <c r="N14" s="3">
        <v>-0.088624175</v>
      </c>
      <c r="O14" s="3">
        <v>0.22623525</v>
      </c>
      <c r="P14" s="3">
        <v>0.0546618875</v>
      </c>
      <c r="Q14" s="3">
        <v>-0.3973096</v>
      </c>
      <c r="R14" s="3">
        <v>-0.57912315</v>
      </c>
      <c r="S14" s="3">
        <v>-0.035044106666666665</v>
      </c>
      <c r="T14" s="3">
        <v>-0.11264673333333332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8" t="s">
        <v>17</v>
      </c>
      <c r="B15" s="8"/>
      <c r="C15" s="10">
        <v>4.336833</v>
      </c>
      <c r="D15" s="7">
        <v>5.60685475</v>
      </c>
      <c r="E15" s="3">
        <v>5.67310325</v>
      </c>
      <c r="F15" s="10">
        <v>5.6259950000000005</v>
      </c>
      <c r="G15" s="10">
        <v>5.43205825</v>
      </c>
      <c r="H15" s="9">
        <v>5.901727</v>
      </c>
      <c r="I15" s="9">
        <v>4.984352250000001</v>
      </c>
      <c r="J15" s="3">
        <v>5.21183875</v>
      </c>
      <c r="K15" s="3">
        <v>4.696999</v>
      </c>
      <c r="L15" s="3">
        <v>5.29038225</v>
      </c>
      <c r="M15" s="3">
        <v>4.595517</v>
      </c>
      <c r="N15" s="3">
        <v>5.10334175</v>
      </c>
      <c r="O15" s="3">
        <v>4.96463</v>
      </c>
      <c r="P15" s="3">
        <v>5.0661042499999995</v>
      </c>
      <c r="Q15" s="3">
        <v>5.3652275</v>
      </c>
      <c r="R15" s="3">
        <v>4.853111999999999</v>
      </c>
      <c r="S15" s="3">
        <v>5.358211</v>
      </c>
      <c r="T15" s="3">
        <v>5.398421666666667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8" t="s">
        <v>18</v>
      </c>
      <c r="B16" s="8"/>
      <c r="C16" s="10">
        <v>-0.26173985</v>
      </c>
      <c r="D16" s="7">
        <v>-0.651831775</v>
      </c>
      <c r="E16" s="3">
        <v>-0.6927167249999999</v>
      </c>
      <c r="F16" s="10">
        <v>0.00611553575</v>
      </c>
      <c r="G16" s="10">
        <v>-0.244230675</v>
      </c>
      <c r="H16" s="9">
        <v>-0.223210475</v>
      </c>
      <c r="I16" s="9">
        <v>0.0463476125</v>
      </c>
      <c r="J16" s="3">
        <v>0.0580703875</v>
      </c>
      <c r="K16" s="3">
        <v>0.013155016250000002</v>
      </c>
      <c r="L16" s="3">
        <v>0.06046781749999999</v>
      </c>
      <c r="M16" s="3">
        <v>-0.23524499999999998</v>
      </c>
      <c r="N16" s="3">
        <v>0.0792365025</v>
      </c>
      <c r="O16" s="3">
        <v>-0.31672725</v>
      </c>
      <c r="P16" s="3">
        <v>-0.19518115</v>
      </c>
      <c r="Q16" s="3">
        <v>-0.068276675</v>
      </c>
      <c r="R16" s="3">
        <v>0.1247407</v>
      </c>
      <c r="S16" s="3">
        <v>-0.03951585666666666</v>
      </c>
      <c r="T16" s="3">
        <v>-0.1265395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2.75">
      <c r="A17" s="8" t="s">
        <v>19</v>
      </c>
      <c r="B17" s="8"/>
      <c r="C17" s="10">
        <v>0.2072946</v>
      </c>
      <c r="D17" s="7">
        <v>0.034000045</v>
      </c>
      <c r="E17" s="3">
        <v>-0.08343034249999999</v>
      </c>
      <c r="F17" s="10">
        <v>0.0593439075</v>
      </c>
      <c r="G17" s="10">
        <v>-0.103572145</v>
      </c>
      <c r="H17" s="9">
        <v>-0.19734752500000002</v>
      </c>
      <c r="I17" s="9">
        <v>-0.0007484310249999999</v>
      </c>
      <c r="J17" s="3">
        <v>0.042958715</v>
      </c>
      <c r="K17" s="3">
        <v>0.0901954925</v>
      </c>
      <c r="L17" s="3">
        <v>0.17611430000000003</v>
      </c>
      <c r="M17" s="3">
        <v>-0.0015857026249999997</v>
      </c>
      <c r="N17" s="3">
        <v>-0.0601954925</v>
      </c>
      <c r="O17" s="3">
        <v>-0.09091987</v>
      </c>
      <c r="P17" s="3">
        <v>0.12544325</v>
      </c>
      <c r="Q17" s="3">
        <v>-0.03508638</v>
      </c>
      <c r="R17" s="3">
        <v>-0.022467055</v>
      </c>
      <c r="S17" s="3">
        <v>0.04127632666666667</v>
      </c>
      <c r="T17" s="3">
        <v>-0.0039641904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2.75">
      <c r="A18" s="8" t="s">
        <v>20</v>
      </c>
      <c r="B18" s="8"/>
      <c r="C18" s="10">
        <v>0.0141526625</v>
      </c>
      <c r="D18" s="7">
        <v>-0.11185824999999999</v>
      </c>
      <c r="E18" s="3">
        <v>0.0814466375</v>
      </c>
      <c r="F18" s="10">
        <v>-0.0982495025</v>
      </c>
      <c r="G18" s="10">
        <v>-0.19061604999999998</v>
      </c>
      <c r="H18" s="9">
        <v>-0.0138445525</v>
      </c>
      <c r="I18" s="9">
        <v>0.033380097500000004</v>
      </c>
      <c r="J18" s="3">
        <v>-0.21566712500000002</v>
      </c>
      <c r="K18" s="3">
        <v>-0.0282741675</v>
      </c>
      <c r="L18" s="3">
        <v>-0.110678325</v>
      </c>
      <c r="M18" s="3">
        <v>0.09627454249999999</v>
      </c>
      <c r="N18" s="3">
        <v>0.0108463325</v>
      </c>
      <c r="O18" s="3">
        <v>-0.01789649</v>
      </c>
      <c r="P18" s="3">
        <v>-0.1766794</v>
      </c>
      <c r="Q18" s="3">
        <v>-0.05133041</v>
      </c>
      <c r="R18" s="3">
        <v>-0.047976795</v>
      </c>
      <c r="S18" s="3">
        <v>0.1957922</v>
      </c>
      <c r="T18" s="3">
        <v>0.022502576666666666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8" t="s">
        <v>21</v>
      </c>
      <c r="B19" s="8"/>
      <c r="C19" s="10">
        <v>-0.0012965860249999999</v>
      </c>
      <c r="D19" s="7">
        <v>-0.0576243975</v>
      </c>
      <c r="E19" s="3">
        <v>-0.11672632499999999</v>
      </c>
      <c r="F19" s="10">
        <v>-0.025128434999999998</v>
      </c>
      <c r="G19" s="10">
        <v>-0.014192152500000001</v>
      </c>
      <c r="H19" s="9">
        <v>0.04967944</v>
      </c>
      <c r="I19" s="9">
        <v>-0.00109384205</v>
      </c>
      <c r="J19" s="3">
        <v>0.0176137475</v>
      </c>
      <c r="K19" s="3">
        <v>-0.051960332500000005</v>
      </c>
      <c r="L19" s="3">
        <v>0.0346388425</v>
      </c>
      <c r="M19" s="3">
        <v>-0.0396414375</v>
      </c>
      <c r="N19" s="3">
        <v>-0.044333045</v>
      </c>
      <c r="O19" s="3">
        <v>-0.033565825</v>
      </c>
      <c r="P19" s="3">
        <v>0.015323015</v>
      </c>
      <c r="Q19" s="3">
        <v>-0.03431666</v>
      </c>
      <c r="R19" s="3">
        <v>-0.016052564999999998</v>
      </c>
      <c r="S19" s="3">
        <v>0.03137594333333333</v>
      </c>
      <c r="T19" s="3">
        <v>-0.008985456000000001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8" t="s">
        <v>22</v>
      </c>
      <c r="B20" s="8"/>
      <c r="C20" s="10">
        <v>-0.00628634125</v>
      </c>
      <c r="D20" s="7">
        <v>-0.0380131675</v>
      </c>
      <c r="E20" s="3">
        <v>-0.0347078</v>
      </c>
      <c r="F20" s="10">
        <v>-0.0128964125</v>
      </c>
      <c r="G20" s="10">
        <v>0.015102400000000002</v>
      </c>
      <c r="H20" s="9">
        <v>0.132192125</v>
      </c>
      <c r="I20" s="9">
        <v>-0.09368198999999999</v>
      </c>
      <c r="J20" s="3">
        <v>-0.1306809</v>
      </c>
      <c r="K20" s="3">
        <v>0.1314177</v>
      </c>
      <c r="L20" s="3">
        <v>0.0130987425</v>
      </c>
      <c r="M20" s="3">
        <v>-0.11521625</v>
      </c>
      <c r="N20" s="3">
        <v>-0.11665077500000001</v>
      </c>
      <c r="O20" s="3">
        <v>-0.04478671</v>
      </c>
      <c r="P20" s="3">
        <v>0.019621335</v>
      </c>
      <c r="Q20" s="3">
        <v>0.20928635</v>
      </c>
      <c r="R20" s="3">
        <v>0.2448011</v>
      </c>
      <c r="S20" s="3">
        <v>0.04764155666666667</v>
      </c>
      <c r="T20" s="3">
        <v>-0.011799386666666667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8" t="s">
        <v>23</v>
      </c>
      <c r="B21" s="8"/>
      <c r="C21" s="10">
        <v>-0.008392252</v>
      </c>
      <c r="D21" s="7">
        <v>-0.0457798225</v>
      </c>
      <c r="E21" s="3">
        <v>-0.0291574875</v>
      </c>
      <c r="F21" s="10">
        <v>-0.005175697</v>
      </c>
      <c r="G21" s="10">
        <v>0.0252950675</v>
      </c>
      <c r="H21" s="9">
        <v>0.0006019816</v>
      </c>
      <c r="I21" s="9">
        <v>-0.033653965</v>
      </c>
      <c r="J21" s="3">
        <v>-0.09186357749999999</v>
      </c>
      <c r="K21" s="3">
        <v>-0.04649002</v>
      </c>
      <c r="L21" s="3">
        <v>-0.00834638575</v>
      </c>
      <c r="M21" s="3">
        <v>-0.0311538175</v>
      </c>
      <c r="N21" s="3">
        <v>-0.0205816375</v>
      </c>
      <c r="O21" s="3">
        <v>0.0164182</v>
      </c>
      <c r="P21" s="3">
        <v>-0.036328189999999996</v>
      </c>
      <c r="Q21" s="3">
        <v>-0.061047889999999994</v>
      </c>
      <c r="R21" s="3">
        <v>0.03543104</v>
      </c>
      <c r="S21" s="3">
        <v>-0.06760356</v>
      </c>
      <c r="T21" s="3">
        <v>0.03516529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8" t="s">
        <v>24</v>
      </c>
      <c r="B22" s="8"/>
      <c r="C22" s="10">
        <v>0.0587224775</v>
      </c>
      <c r="D22" s="7">
        <v>-0.00687873225</v>
      </c>
      <c r="E22" s="3">
        <v>0.00020261627499999996</v>
      </c>
      <c r="F22" s="10">
        <v>0.032239145000000004</v>
      </c>
      <c r="G22" s="10">
        <v>-0.0435352775</v>
      </c>
      <c r="H22" s="9">
        <v>0.025457765</v>
      </c>
      <c r="I22" s="9">
        <v>0.0067187845</v>
      </c>
      <c r="J22" s="3">
        <v>-0.00436373825</v>
      </c>
      <c r="K22" s="3">
        <v>-0.059186287500000004</v>
      </c>
      <c r="L22" s="3">
        <v>-0.0131578295</v>
      </c>
      <c r="M22" s="3">
        <v>-0.048539695</v>
      </c>
      <c r="N22" s="3">
        <v>0.0189908525</v>
      </c>
      <c r="O22" s="3">
        <v>0.029157299999999997</v>
      </c>
      <c r="P22" s="3">
        <v>-0.0502658625</v>
      </c>
      <c r="Q22" s="3">
        <v>-0.02601892</v>
      </c>
      <c r="R22" s="3">
        <v>0.0016794407999999998</v>
      </c>
      <c r="S22" s="3">
        <v>0.03679641</v>
      </c>
      <c r="T22" s="3">
        <v>-0.01857055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2.75">
      <c r="A23" s="8" t="s">
        <v>25</v>
      </c>
      <c r="B23" s="8"/>
      <c r="C23" s="10">
        <v>-0.13391355</v>
      </c>
      <c r="D23" s="7">
        <v>-0.0091840812875</v>
      </c>
      <c r="E23" s="3">
        <v>-0.02263088</v>
      </c>
      <c r="F23" s="10">
        <v>0.007086450249999999</v>
      </c>
      <c r="G23" s="10">
        <v>0.03414439</v>
      </c>
      <c r="H23" s="9">
        <v>0.1680126</v>
      </c>
      <c r="I23" s="9">
        <v>-0.07473516499999999</v>
      </c>
      <c r="J23" s="3">
        <v>0.13191914999999999</v>
      </c>
      <c r="K23" s="3">
        <v>0.04928795</v>
      </c>
      <c r="L23" s="3">
        <v>0.1180195</v>
      </c>
      <c r="M23" s="3">
        <v>0.1009494775</v>
      </c>
      <c r="N23" s="3">
        <v>0.147758775</v>
      </c>
      <c r="O23" s="3">
        <v>0.040588004999999996</v>
      </c>
      <c r="P23" s="3">
        <v>0.13605075</v>
      </c>
      <c r="Q23" s="3">
        <v>0.13913795</v>
      </c>
      <c r="R23" s="3">
        <v>0.056415385</v>
      </c>
      <c r="S23" s="3">
        <v>0.15968036666666666</v>
      </c>
      <c r="T23" s="3">
        <v>0.04288648666666667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8" t="s">
        <v>26</v>
      </c>
      <c r="B24" s="8"/>
      <c r="C24" s="10">
        <v>-0.00871127975</v>
      </c>
      <c r="D24" s="7">
        <v>-0.0251558975</v>
      </c>
      <c r="E24" s="3">
        <v>-0.03216019</v>
      </c>
      <c r="F24" s="10">
        <v>0.040430615</v>
      </c>
      <c r="G24" s="10">
        <v>0.003892078</v>
      </c>
      <c r="H24" s="9">
        <v>0.0110774475</v>
      </c>
      <c r="I24" s="9">
        <v>0.02694618</v>
      </c>
      <c r="J24" s="3">
        <v>0.0236194025</v>
      </c>
      <c r="K24" s="3">
        <v>0.0625117325</v>
      </c>
      <c r="L24" s="3">
        <v>-0.01582209</v>
      </c>
      <c r="M24" s="3">
        <v>0.00357339525</v>
      </c>
      <c r="N24" s="3">
        <v>0.03834682</v>
      </c>
      <c r="O24" s="3">
        <v>0.041881760000000004</v>
      </c>
      <c r="P24" s="3">
        <v>0.005025067</v>
      </c>
      <c r="Q24" s="3">
        <v>-0.0027150286</v>
      </c>
      <c r="R24" s="3">
        <v>0.019015555</v>
      </c>
      <c r="S24" s="3">
        <v>0.012454086666666668</v>
      </c>
      <c r="T24" s="3">
        <v>0.007634058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7" spans="1:52" ht="12.75">
      <c r="A27" s="23" t="s">
        <v>27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2.75">
      <c r="A28" s="13" t="s">
        <v>28</v>
      </c>
      <c r="B28" s="13"/>
      <c r="C28" s="13" t="str">
        <f aca="true" t="shared" si="0" ref="C28:R28">C7</f>
        <v>MQM_17_A2</v>
      </c>
      <c r="D28" s="13" t="str">
        <f t="shared" si="0"/>
        <v>MQM_18_A2</v>
      </c>
      <c r="E28" s="13" t="str">
        <f t="shared" si="0"/>
        <v>MQM_19_A1</v>
      </c>
      <c r="F28" s="13" t="str">
        <f t="shared" si="0"/>
        <v>MQM_20_A1</v>
      </c>
      <c r="G28" s="13" t="str">
        <f t="shared" si="0"/>
        <v>MQM_20_A2</v>
      </c>
      <c r="H28" s="13" t="str">
        <f t="shared" si="0"/>
        <v>MQM_21_A1</v>
      </c>
      <c r="I28" s="13" t="str">
        <f t="shared" si="0"/>
        <v>MQM_21_A2</v>
      </c>
      <c r="J28" s="13" t="str">
        <f t="shared" si="0"/>
        <v>MQM_22_A1</v>
      </c>
      <c r="K28" s="13" t="str">
        <f t="shared" si="0"/>
        <v>MQM_22_A2</v>
      </c>
      <c r="L28" s="13" t="str">
        <f t="shared" si="0"/>
        <v>MQM23_A2</v>
      </c>
      <c r="M28" s="13" t="str">
        <f t="shared" si="0"/>
        <v>MQM24_A1</v>
      </c>
      <c r="N28" s="13" t="str">
        <f t="shared" si="0"/>
        <v>MQM24_A2</v>
      </c>
      <c r="O28" s="13" t="str">
        <f t="shared" si="0"/>
        <v>MQM25_A1</v>
      </c>
      <c r="P28" s="13" t="str">
        <f t="shared" si="0"/>
        <v>MQM25_A2</v>
      </c>
      <c r="Q28" s="13" t="str">
        <f t="shared" si="0"/>
        <v>MQM28_A1</v>
      </c>
      <c r="R28" s="13" t="str">
        <f t="shared" si="0"/>
        <v>MQM28_A2</v>
      </c>
      <c r="S28" s="13" t="s">
        <v>94</v>
      </c>
      <c r="T28" s="13" t="s">
        <v>95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2.75">
      <c r="A29" s="13" t="str">
        <f>A8</f>
        <v>At Current</v>
      </c>
      <c r="B29" s="13"/>
      <c r="C29" s="14">
        <f aca="true" t="shared" si="1" ref="C29:R29">C8</f>
        <v>3004.025</v>
      </c>
      <c r="D29" s="14">
        <f t="shared" si="1"/>
        <v>3004.14375</v>
      </c>
      <c r="E29" s="14">
        <f t="shared" si="1"/>
        <v>3003.8705</v>
      </c>
      <c r="F29" s="14">
        <f t="shared" si="1"/>
        <v>3000.0017500000004</v>
      </c>
      <c r="G29" s="14">
        <f t="shared" si="1"/>
        <v>2999.99775</v>
      </c>
      <c r="H29" s="14">
        <f t="shared" si="1"/>
        <v>2999.999</v>
      </c>
      <c r="I29" s="14">
        <f t="shared" si="1"/>
        <v>3000.003</v>
      </c>
      <c r="J29" s="14">
        <f t="shared" si="1"/>
        <v>2999.99925</v>
      </c>
      <c r="K29" s="14">
        <f t="shared" si="1"/>
        <v>3000</v>
      </c>
      <c r="L29" s="14">
        <f t="shared" si="1"/>
        <v>3000.001</v>
      </c>
      <c r="M29" s="14">
        <f t="shared" si="1"/>
        <v>5389.99825</v>
      </c>
      <c r="N29" s="14">
        <f t="shared" si="1"/>
        <v>5389.9965</v>
      </c>
      <c r="O29" s="14">
        <f t="shared" si="1"/>
        <v>5389.9974999999995</v>
      </c>
      <c r="P29" s="14">
        <f t="shared" si="1"/>
        <v>5000.001499999999</v>
      </c>
      <c r="Q29" s="14">
        <f t="shared" si="1"/>
        <v>3000.008</v>
      </c>
      <c r="R29" s="14">
        <f t="shared" si="1"/>
        <v>3000.0035</v>
      </c>
      <c r="S29" s="14">
        <f>S8</f>
        <v>3499.999333333333</v>
      </c>
      <c r="T29" s="14">
        <f>T8</f>
        <v>5390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2.75">
      <c r="A31" s="13" t="str">
        <f>A9</f>
        <v>b3</v>
      </c>
      <c r="B31" s="13"/>
      <c r="C31" s="15">
        <f aca="true" t="shared" si="2" ref="C31:T31">C9</f>
        <v>1.4294600000000002</v>
      </c>
      <c r="D31" s="15">
        <f t="shared" si="2"/>
        <v>0.33524830000000005</v>
      </c>
      <c r="E31" s="15">
        <f t="shared" si="2"/>
        <v>-1.089405</v>
      </c>
      <c r="F31" s="15">
        <f t="shared" si="2"/>
        <v>-0.27181662500000003</v>
      </c>
      <c r="G31" s="15">
        <f t="shared" si="2"/>
        <v>-0.6100066749999999</v>
      </c>
      <c r="H31" s="15">
        <f t="shared" si="2"/>
        <v>-0.843953175</v>
      </c>
      <c r="I31" s="15">
        <f t="shared" si="2"/>
        <v>-1.9531265</v>
      </c>
      <c r="J31" s="15">
        <f t="shared" si="2"/>
        <v>-2.34577925</v>
      </c>
      <c r="K31" s="15">
        <f t="shared" si="2"/>
        <v>1.4089174999999998</v>
      </c>
      <c r="L31" s="15">
        <f t="shared" si="2"/>
        <v>-1.2079790000000001</v>
      </c>
      <c r="M31" s="15">
        <f t="shared" si="2"/>
        <v>0.5711318</v>
      </c>
      <c r="N31" s="15">
        <f t="shared" si="2"/>
        <v>0.04695743250000001</v>
      </c>
      <c r="O31" s="15">
        <f t="shared" si="2"/>
        <v>-1.7624244999999998</v>
      </c>
      <c r="P31" s="15">
        <f t="shared" si="2"/>
        <v>0.2412964</v>
      </c>
      <c r="Q31" s="15">
        <f t="shared" si="2"/>
        <v>1.578065</v>
      </c>
      <c r="R31" s="15">
        <f t="shared" si="2"/>
        <v>1.634338</v>
      </c>
      <c r="S31" s="15">
        <f t="shared" si="2"/>
        <v>2.6249179999999996</v>
      </c>
      <c r="T31" s="15">
        <f t="shared" si="2"/>
        <v>-2.1737509999999998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2.75">
      <c r="A32" s="13" t="str">
        <f>A11</f>
        <v>b4</v>
      </c>
      <c r="B32" s="13"/>
      <c r="C32" s="15">
        <f aca="true" t="shared" si="3" ref="C32:T32">C11</f>
        <v>0.385043625</v>
      </c>
      <c r="D32" s="15">
        <f t="shared" si="3"/>
        <v>0.10758904999999999</v>
      </c>
      <c r="E32" s="15">
        <f t="shared" si="3"/>
        <v>-0.6416176</v>
      </c>
      <c r="F32" s="15">
        <f t="shared" si="3"/>
        <v>-0.18369950000000002</v>
      </c>
      <c r="G32" s="15">
        <f t="shared" si="3"/>
        <v>-0.6916710500000001</v>
      </c>
      <c r="H32" s="15">
        <f t="shared" si="3"/>
        <v>0.09202386500000001</v>
      </c>
      <c r="I32" s="15">
        <f t="shared" si="3"/>
        <v>0.113030975</v>
      </c>
      <c r="J32" s="15">
        <f t="shared" si="3"/>
        <v>0.1230551</v>
      </c>
      <c r="K32" s="15">
        <f t="shared" si="3"/>
        <v>0.17635675</v>
      </c>
      <c r="L32" s="15">
        <f t="shared" si="3"/>
        <v>0.66427605</v>
      </c>
      <c r="M32" s="15">
        <f t="shared" si="3"/>
        <v>-0.453365675</v>
      </c>
      <c r="N32" s="15">
        <f t="shared" si="3"/>
        <v>-0.8416013499999999</v>
      </c>
      <c r="O32" s="15">
        <f t="shared" si="3"/>
        <v>-0.12998379999999998</v>
      </c>
      <c r="P32" s="15">
        <f t="shared" si="3"/>
        <v>0.40885472500000003</v>
      </c>
      <c r="Q32" s="15">
        <f t="shared" si="3"/>
        <v>-1.266122</v>
      </c>
      <c r="R32" s="15">
        <f t="shared" si="3"/>
        <v>-0.34021864999999996</v>
      </c>
      <c r="S32" s="15">
        <f t="shared" si="3"/>
        <v>-0.6884250000000001</v>
      </c>
      <c r="T32" s="15">
        <f t="shared" si="3"/>
        <v>-0.022613690000000002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2.75">
      <c r="A33" s="13" t="str">
        <f>A13</f>
        <v>b5</v>
      </c>
      <c r="B33" s="13"/>
      <c r="C33" s="15">
        <f aca="true" t="shared" si="4" ref="C33:T33">C13</f>
        <v>0.054684645</v>
      </c>
      <c r="D33" s="15">
        <f t="shared" si="4"/>
        <v>-0.5114571499999999</v>
      </c>
      <c r="E33" s="15">
        <f t="shared" si="4"/>
        <v>-0.31315557499999996</v>
      </c>
      <c r="F33" s="15">
        <f t="shared" si="4"/>
        <v>-0.147374925</v>
      </c>
      <c r="G33" s="15">
        <f t="shared" si="4"/>
        <v>0.09877781000000001</v>
      </c>
      <c r="H33" s="15">
        <f t="shared" si="4"/>
        <v>-0.348782025</v>
      </c>
      <c r="I33" s="15">
        <f t="shared" si="4"/>
        <v>0.1589493</v>
      </c>
      <c r="J33" s="15">
        <f t="shared" si="4"/>
        <v>0.3388092</v>
      </c>
      <c r="K33" s="15">
        <f t="shared" si="4"/>
        <v>-0.6082034</v>
      </c>
      <c r="L33" s="15">
        <f t="shared" si="4"/>
        <v>0.30525379999999996</v>
      </c>
      <c r="M33" s="15">
        <f t="shared" si="4"/>
        <v>0.2792512</v>
      </c>
      <c r="N33" s="15">
        <f t="shared" si="4"/>
        <v>-0.43508739999999996</v>
      </c>
      <c r="O33" s="15">
        <f t="shared" si="4"/>
        <v>0.09463351</v>
      </c>
      <c r="P33" s="15">
        <f t="shared" si="4"/>
        <v>0.13592235</v>
      </c>
      <c r="Q33" s="15">
        <f t="shared" si="4"/>
        <v>-0.26519970000000004</v>
      </c>
      <c r="R33" s="15">
        <f t="shared" si="4"/>
        <v>-0.35778129999999997</v>
      </c>
      <c r="S33" s="15">
        <f t="shared" si="4"/>
        <v>-0.8423813666666667</v>
      </c>
      <c r="T33" s="15">
        <f t="shared" si="4"/>
        <v>0.3556383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2.75">
      <c r="A34" s="13" t="str">
        <f>A15</f>
        <v>b6</v>
      </c>
      <c r="B34" s="13"/>
      <c r="C34" s="15">
        <f aca="true" t="shared" si="5" ref="C34:T34">C15</f>
        <v>4.336833</v>
      </c>
      <c r="D34" s="15">
        <f t="shared" si="5"/>
        <v>5.60685475</v>
      </c>
      <c r="E34" s="15">
        <f t="shared" si="5"/>
        <v>5.67310325</v>
      </c>
      <c r="F34" s="15">
        <f t="shared" si="5"/>
        <v>5.6259950000000005</v>
      </c>
      <c r="G34" s="15">
        <f t="shared" si="5"/>
        <v>5.43205825</v>
      </c>
      <c r="H34" s="15">
        <f t="shared" si="5"/>
        <v>5.901727</v>
      </c>
      <c r="I34" s="15">
        <f t="shared" si="5"/>
        <v>4.984352250000001</v>
      </c>
      <c r="J34" s="15">
        <f t="shared" si="5"/>
        <v>5.21183875</v>
      </c>
      <c r="K34" s="15">
        <f t="shared" si="5"/>
        <v>4.696999</v>
      </c>
      <c r="L34" s="15">
        <f t="shared" si="5"/>
        <v>5.29038225</v>
      </c>
      <c r="M34" s="15">
        <f t="shared" si="5"/>
        <v>4.595517</v>
      </c>
      <c r="N34" s="15">
        <f t="shared" si="5"/>
        <v>5.10334175</v>
      </c>
      <c r="O34" s="15">
        <f t="shared" si="5"/>
        <v>4.96463</v>
      </c>
      <c r="P34" s="15">
        <f t="shared" si="5"/>
        <v>5.0661042499999995</v>
      </c>
      <c r="Q34" s="15">
        <f t="shared" si="5"/>
        <v>5.3652275</v>
      </c>
      <c r="R34" s="15">
        <f t="shared" si="5"/>
        <v>4.853111999999999</v>
      </c>
      <c r="S34" s="15">
        <f t="shared" si="5"/>
        <v>5.358211</v>
      </c>
      <c r="T34" s="15">
        <f t="shared" si="5"/>
        <v>5.398421666666667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2.75">
      <c r="A35" s="13" t="str">
        <f>A17</f>
        <v>b7</v>
      </c>
      <c r="B35" s="13"/>
      <c r="C35" s="15">
        <f aca="true" t="shared" si="6" ref="C35:T35">C17</f>
        <v>0.2072946</v>
      </c>
      <c r="D35" s="15">
        <f t="shared" si="6"/>
        <v>0.034000045</v>
      </c>
      <c r="E35" s="15">
        <f t="shared" si="6"/>
        <v>-0.08343034249999999</v>
      </c>
      <c r="F35" s="15">
        <f t="shared" si="6"/>
        <v>0.0593439075</v>
      </c>
      <c r="G35" s="15">
        <f t="shared" si="6"/>
        <v>-0.103572145</v>
      </c>
      <c r="H35" s="15">
        <f t="shared" si="6"/>
        <v>-0.19734752500000002</v>
      </c>
      <c r="I35" s="15">
        <f t="shared" si="6"/>
        <v>-0.0007484310249999999</v>
      </c>
      <c r="J35" s="15">
        <f t="shared" si="6"/>
        <v>0.042958715</v>
      </c>
      <c r="K35" s="15">
        <f t="shared" si="6"/>
        <v>0.0901954925</v>
      </c>
      <c r="L35" s="15">
        <f t="shared" si="6"/>
        <v>0.17611430000000003</v>
      </c>
      <c r="M35" s="15">
        <f t="shared" si="6"/>
        <v>-0.0015857026249999997</v>
      </c>
      <c r="N35" s="15">
        <f t="shared" si="6"/>
        <v>-0.0601954925</v>
      </c>
      <c r="O35" s="15">
        <f t="shared" si="6"/>
        <v>-0.09091987</v>
      </c>
      <c r="P35" s="15">
        <f t="shared" si="6"/>
        <v>0.12544325</v>
      </c>
      <c r="Q35" s="15">
        <f t="shared" si="6"/>
        <v>-0.03508638</v>
      </c>
      <c r="R35" s="15">
        <f t="shared" si="6"/>
        <v>-0.022467055</v>
      </c>
      <c r="S35" s="15">
        <f t="shared" si="6"/>
        <v>0.04127632666666667</v>
      </c>
      <c r="T35" s="15">
        <f t="shared" si="6"/>
        <v>-0.0039641904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2.75">
      <c r="A36" s="13" t="str">
        <f>A19</f>
        <v>b8</v>
      </c>
      <c r="B36" s="13"/>
      <c r="C36" s="15">
        <f aca="true" t="shared" si="7" ref="C36:T36">C19</f>
        <v>-0.0012965860249999999</v>
      </c>
      <c r="D36" s="15">
        <f t="shared" si="7"/>
        <v>-0.0576243975</v>
      </c>
      <c r="E36" s="15">
        <f t="shared" si="7"/>
        <v>-0.11672632499999999</v>
      </c>
      <c r="F36" s="15">
        <f t="shared" si="7"/>
        <v>-0.025128434999999998</v>
      </c>
      <c r="G36" s="15">
        <f t="shared" si="7"/>
        <v>-0.014192152500000001</v>
      </c>
      <c r="H36" s="15">
        <f t="shared" si="7"/>
        <v>0.04967944</v>
      </c>
      <c r="I36" s="15">
        <f t="shared" si="7"/>
        <v>-0.00109384205</v>
      </c>
      <c r="J36" s="15">
        <f t="shared" si="7"/>
        <v>0.0176137475</v>
      </c>
      <c r="K36" s="15">
        <f t="shared" si="7"/>
        <v>-0.051960332500000005</v>
      </c>
      <c r="L36" s="15">
        <f t="shared" si="7"/>
        <v>0.0346388425</v>
      </c>
      <c r="M36" s="15">
        <f t="shared" si="7"/>
        <v>-0.0396414375</v>
      </c>
      <c r="N36" s="15">
        <f t="shared" si="7"/>
        <v>-0.044333045</v>
      </c>
      <c r="O36" s="15">
        <f t="shared" si="7"/>
        <v>-0.033565825</v>
      </c>
      <c r="P36" s="15">
        <f t="shared" si="7"/>
        <v>0.015323015</v>
      </c>
      <c r="Q36" s="15">
        <f t="shared" si="7"/>
        <v>-0.03431666</v>
      </c>
      <c r="R36" s="15">
        <f t="shared" si="7"/>
        <v>-0.016052564999999998</v>
      </c>
      <c r="S36" s="15">
        <f t="shared" si="7"/>
        <v>0.03137594333333333</v>
      </c>
      <c r="T36" s="15">
        <f t="shared" si="7"/>
        <v>-0.008985456000000001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2.75">
      <c r="A37" s="13" t="str">
        <f>A21</f>
        <v>b9</v>
      </c>
      <c r="B37" s="13"/>
      <c r="C37" s="15">
        <f aca="true" t="shared" si="8" ref="C37:T37">C21</f>
        <v>-0.008392252</v>
      </c>
      <c r="D37" s="15">
        <f t="shared" si="8"/>
        <v>-0.0457798225</v>
      </c>
      <c r="E37" s="15">
        <f t="shared" si="8"/>
        <v>-0.0291574875</v>
      </c>
      <c r="F37" s="15">
        <f t="shared" si="8"/>
        <v>-0.005175697</v>
      </c>
      <c r="G37" s="15">
        <f t="shared" si="8"/>
        <v>0.0252950675</v>
      </c>
      <c r="H37" s="15">
        <f t="shared" si="8"/>
        <v>0.0006019816</v>
      </c>
      <c r="I37" s="15">
        <f t="shared" si="8"/>
        <v>-0.033653965</v>
      </c>
      <c r="J37" s="15">
        <f t="shared" si="8"/>
        <v>-0.09186357749999999</v>
      </c>
      <c r="K37" s="15">
        <f t="shared" si="8"/>
        <v>-0.04649002</v>
      </c>
      <c r="L37" s="15">
        <f t="shared" si="8"/>
        <v>-0.00834638575</v>
      </c>
      <c r="M37" s="15">
        <f t="shared" si="8"/>
        <v>-0.0311538175</v>
      </c>
      <c r="N37" s="15">
        <f t="shared" si="8"/>
        <v>-0.0205816375</v>
      </c>
      <c r="O37" s="15">
        <f t="shared" si="8"/>
        <v>0.0164182</v>
      </c>
      <c r="P37" s="15">
        <f t="shared" si="8"/>
        <v>-0.036328189999999996</v>
      </c>
      <c r="Q37" s="15">
        <f t="shared" si="8"/>
        <v>-0.061047889999999994</v>
      </c>
      <c r="R37" s="15">
        <f t="shared" si="8"/>
        <v>0.03543104</v>
      </c>
      <c r="S37" s="15">
        <f t="shared" si="8"/>
        <v>-0.06760356</v>
      </c>
      <c r="T37" s="15">
        <f t="shared" si="8"/>
        <v>0.03516529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2.75">
      <c r="A38" s="13" t="str">
        <f>A23</f>
        <v>b10</v>
      </c>
      <c r="B38" s="13"/>
      <c r="C38" s="15">
        <f aca="true" t="shared" si="9" ref="C38:T38">C23</f>
        <v>-0.13391355</v>
      </c>
      <c r="D38" s="15">
        <f t="shared" si="9"/>
        <v>-0.0091840812875</v>
      </c>
      <c r="E38" s="15">
        <f t="shared" si="9"/>
        <v>-0.02263088</v>
      </c>
      <c r="F38" s="15">
        <f t="shared" si="9"/>
        <v>0.007086450249999999</v>
      </c>
      <c r="G38" s="15">
        <f t="shared" si="9"/>
        <v>0.03414439</v>
      </c>
      <c r="H38" s="15">
        <f t="shared" si="9"/>
        <v>0.1680126</v>
      </c>
      <c r="I38" s="15">
        <f t="shared" si="9"/>
        <v>-0.07473516499999999</v>
      </c>
      <c r="J38" s="15">
        <f t="shared" si="9"/>
        <v>0.13191914999999999</v>
      </c>
      <c r="K38" s="15">
        <f t="shared" si="9"/>
        <v>0.04928795</v>
      </c>
      <c r="L38" s="15">
        <f t="shared" si="9"/>
        <v>0.1180195</v>
      </c>
      <c r="M38" s="15">
        <f t="shared" si="9"/>
        <v>0.1009494775</v>
      </c>
      <c r="N38" s="15">
        <f t="shared" si="9"/>
        <v>0.147758775</v>
      </c>
      <c r="O38" s="15">
        <f t="shared" si="9"/>
        <v>0.040588004999999996</v>
      </c>
      <c r="P38" s="15">
        <f t="shared" si="9"/>
        <v>0.13605075</v>
      </c>
      <c r="Q38" s="15">
        <f t="shared" si="9"/>
        <v>0.13913795</v>
      </c>
      <c r="R38" s="15">
        <f t="shared" si="9"/>
        <v>0.056415385</v>
      </c>
      <c r="S38" s="15">
        <f t="shared" si="9"/>
        <v>0.15968036666666666</v>
      </c>
      <c r="T38" s="15">
        <f t="shared" si="9"/>
        <v>0.04288648666666667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2.75">
      <c r="A39" s="13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2.75">
      <c r="A40" s="13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2.75">
      <c r="A41" s="13" t="str">
        <f>A10</f>
        <v>a3</v>
      </c>
      <c r="B41" s="13"/>
      <c r="C41" s="15">
        <f aca="true" t="shared" si="10" ref="C41:T41">C10</f>
        <v>0.855647</v>
      </c>
      <c r="D41" s="15">
        <f t="shared" si="10"/>
        <v>-0.9675544249999999</v>
      </c>
      <c r="E41" s="15">
        <f t="shared" si="10"/>
        <v>-2.37887075</v>
      </c>
      <c r="F41" s="15">
        <f t="shared" si="10"/>
        <v>-0.67679325</v>
      </c>
      <c r="G41" s="15">
        <f t="shared" si="10"/>
        <v>-1.54193475</v>
      </c>
      <c r="H41" s="15">
        <f t="shared" si="10"/>
        <v>-0.45903485000000005</v>
      </c>
      <c r="I41" s="15">
        <f t="shared" si="10"/>
        <v>0.44273525</v>
      </c>
      <c r="J41" s="15">
        <f t="shared" si="10"/>
        <v>-1.91285375</v>
      </c>
      <c r="K41" s="15">
        <f t="shared" si="10"/>
        <v>-0.446705625</v>
      </c>
      <c r="L41" s="15">
        <f t="shared" si="10"/>
        <v>-0.696674475</v>
      </c>
      <c r="M41" s="15">
        <f t="shared" si="10"/>
        <v>0.7794009500000001</v>
      </c>
      <c r="N41" s="15">
        <f t="shared" si="10"/>
        <v>0.06956402</v>
      </c>
      <c r="O41" s="15">
        <f t="shared" si="10"/>
        <v>-1.6061505</v>
      </c>
      <c r="P41" s="15">
        <f t="shared" si="10"/>
        <v>-0.648992475</v>
      </c>
      <c r="Q41" s="15">
        <f t="shared" si="10"/>
        <v>1.9653040000000002</v>
      </c>
      <c r="R41" s="15">
        <f t="shared" si="10"/>
        <v>-2.5124234999999997</v>
      </c>
      <c r="S41" s="15">
        <f t="shared" si="10"/>
        <v>1.777438</v>
      </c>
      <c r="T41" s="15">
        <f t="shared" si="10"/>
        <v>-1.175313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2.75">
      <c r="A42" s="13" t="str">
        <f>A12</f>
        <v>a4</v>
      </c>
      <c r="B42" s="13"/>
      <c r="C42" s="15">
        <f aca="true" t="shared" si="11" ref="C42:T42">C12</f>
        <v>0.145665125</v>
      </c>
      <c r="D42" s="15">
        <f t="shared" si="11"/>
        <v>-0.282660375</v>
      </c>
      <c r="E42" s="15">
        <f t="shared" si="11"/>
        <v>0.00351087875</v>
      </c>
      <c r="F42" s="15">
        <f t="shared" si="11"/>
        <v>-0.0371848275</v>
      </c>
      <c r="G42" s="15">
        <f t="shared" si="11"/>
        <v>-0.0794474225</v>
      </c>
      <c r="H42" s="15">
        <f t="shared" si="11"/>
        <v>0.22811235</v>
      </c>
      <c r="I42" s="15">
        <f t="shared" si="11"/>
        <v>-0.15504357500000002</v>
      </c>
      <c r="J42" s="15">
        <f t="shared" si="11"/>
        <v>-1.264815</v>
      </c>
      <c r="K42" s="15">
        <f t="shared" si="11"/>
        <v>1.41095675</v>
      </c>
      <c r="L42" s="15">
        <f t="shared" si="11"/>
        <v>-0.5268855</v>
      </c>
      <c r="M42" s="15">
        <f t="shared" si="11"/>
        <v>-1.1636385</v>
      </c>
      <c r="N42" s="15">
        <f t="shared" si="11"/>
        <v>0.10012805</v>
      </c>
      <c r="O42" s="15">
        <f t="shared" si="11"/>
        <v>-0.2106962</v>
      </c>
      <c r="P42" s="15">
        <f t="shared" si="11"/>
        <v>-0.47526512499999995</v>
      </c>
      <c r="Q42" s="15">
        <f t="shared" si="11"/>
        <v>1.1202595</v>
      </c>
      <c r="R42" s="15">
        <f t="shared" si="11"/>
        <v>1.7613604999999999</v>
      </c>
      <c r="S42" s="15">
        <f t="shared" si="11"/>
        <v>0.5750004666666667</v>
      </c>
      <c r="T42" s="15">
        <f t="shared" si="11"/>
        <v>0.15942606666666667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2.75">
      <c r="A43" s="13" t="str">
        <f>A14</f>
        <v>a5</v>
      </c>
      <c r="B43" s="13"/>
      <c r="C43" s="15">
        <f aca="true" t="shared" si="12" ref="C43:T43">C14</f>
        <v>0.58474495</v>
      </c>
      <c r="D43" s="15">
        <f t="shared" si="12"/>
        <v>-0.0848501225</v>
      </c>
      <c r="E43" s="15">
        <f t="shared" si="12"/>
        <v>-0.10582022499999999</v>
      </c>
      <c r="F43" s="15">
        <f t="shared" si="12"/>
        <v>0.265425975</v>
      </c>
      <c r="G43" s="15">
        <f t="shared" si="12"/>
        <v>-0.6190464250000001</v>
      </c>
      <c r="H43" s="15">
        <f t="shared" si="12"/>
        <v>0.2327736</v>
      </c>
      <c r="I43" s="15">
        <f t="shared" si="12"/>
        <v>-0.0758316225</v>
      </c>
      <c r="J43" s="15">
        <f t="shared" si="12"/>
        <v>0.31596585</v>
      </c>
      <c r="K43" s="15">
        <f t="shared" si="12"/>
        <v>-0.512964425</v>
      </c>
      <c r="L43" s="15">
        <f t="shared" si="12"/>
        <v>-0.12656554999999997</v>
      </c>
      <c r="M43" s="15">
        <f t="shared" si="12"/>
        <v>-0.559006575</v>
      </c>
      <c r="N43" s="15">
        <f t="shared" si="12"/>
        <v>-0.088624175</v>
      </c>
      <c r="O43" s="15">
        <f t="shared" si="12"/>
        <v>0.22623525</v>
      </c>
      <c r="P43" s="15">
        <f t="shared" si="12"/>
        <v>0.0546618875</v>
      </c>
      <c r="Q43" s="15">
        <f t="shared" si="12"/>
        <v>-0.3973096</v>
      </c>
      <c r="R43" s="15">
        <f t="shared" si="12"/>
        <v>-0.57912315</v>
      </c>
      <c r="S43" s="15">
        <f t="shared" si="12"/>
        <v>-0.035044106666666665</v>
      </c>
      <c r="T43" s="15">
        <f t="shared" si="12"/>
        <v>-0.11264673333333332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2.75">
      <c r="A44" s="13" t="str">
        <f>A16</f>
        <v>a6</v>
      </c>
      <c r="B44" s="13"/>
      <c r="C44" s="15">
        <f aca="true" t="shared" si="13" ref="C44:T44">C16</f>
        <v>-0.26173985</v>
      </c>
      <c r="D44" s="15">
        <f t="shared" si="13"/>
        <v>-0.651831775</v>
      </c>
      <c r="E44" s="15">
        <f t="shared" si="13"/>
        <v>-0.6927167249999999</v>
      </c>
      <c r="F44" s="15">
        <f t="shared" si="13"/>
        <v>0.00611553575</v>
      </c>
      <c r="G44" s="15">
        <f t="shared" si="13"/>
        <v>-0.244230675</v>
      </c>
      <c r="H44" s="15">
        <f t="shared" si="13"/>
        <v>-0.223210475</v>
      </c>
      <c r="I44" s="15">
        <f t="shared" si="13"/>
        <v>0.0463476125</v>
      </c>
      <c r="J44" s="15">
        <f t="shared" si="13"/>
        <v>0.0580703875</v>
      </c>
      <c r="K44" s="15">
        <f t="shared" si="13"/>
        <v>0.013155016250000002</v>
      </c>
      <c r="L44" s="15">
        <f t="shared" si="13"/>
        <v>0.06046781749999999</v>
      </c>
      <c r="M44" s="15">
        <f t="shared" si="13"/>
        <v>-0.23524499999999998</v>
      </c>
      <c r="N44" s="15">
        <f t="shared" si="13"/>
        <v>0.0792365025</v>
      </c>
      <c r="O44" s="15">
        <f t="shared" si="13"/>
        <v>-0.31672725</v>
      </c>
      <c r="P44" s="15">
        <f t="shared" si="13"/>
        <v>-0.19518115</v>
      </c>
      <c r="Q44" s="15">
        <f t="shared" si="13"/>
        <v>-0.068276675</v>
      </c>
      <c r="R44" s="15">
        <f t="shared" si="13"/>
        <v>0.1247407</v>
      </c>
      <c r="S44" s="15">
        <f t="shared" si="13"/>
        <v>-0.03951585666666666</v>
      </c>
      <c r="T44" s="15">
        <f t="shared" si="13"/>
        <v>-0.1265395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2.75">
      <c r="A45" s="13" t="str">
        <f>A18</f>
        <v>a7</v>
      </c>
      <c r="B45" s="13"/>
      <c r="C45" s="15">
        <f aca="true" t="shared" si="14" ref="C45:T45">C18</f>
        <v>0.0141526625</v>
      </c>
      <c r="D45" s="15">
        <f t="shared" si="14"/>
        <v>-0.11185824999999999</v>
      </c>
      <c r="E45" s="15">
        <f t="shared" si="14"/>
        <v>0.0814466375</v>
      </c>
      <c r="F45" s="15">
        <f t="shared" si="14"/>
        <v>-0.0982495025</v>
      </c>
      <c r="G45" s="15">
        <f t="shared" si="14"/>
        <v>-0.19061604999999998</v>
      </c>
      <c r="H45" s="15">
        <f t="shared" si="14"/>
        <v>-0.0138445525</v>
      </c>
      <c r="I45" s="15">
        <f t="shared" si="14"/>
        <v>0.033380097500000004</v>
      </c>
      <c r="J45" s="15">
        <f t="shared" si="14"/>
        <v>-0.21566712500000002</v>
      </c>
      <c r="K45" s="15">
        <f t="shared" si="14"/>
        <v>-0.0282741675</v>
      </c>
      <c r="L45" s="15">
        <f t="shared" si="14"/>
        <v>-0.110678325</v>
      </c>
      <c r="M45" s="15">
        <f t="shared" si="14"/>
        <v>0.09627454249999999</v>
      </c>
      <c r="N45" s="15">
        <f t="shared" si="14"/>
        <v>0.0108463325</v>
      </c>
      <c r="O45" s="15">
        <f t="shared" si="14"/>
        <v>-0.01789649</v>
      </c>
      <c r="P45" s="15">
        <f t="shared" si="14"/>
        <v>-0.1766794</v>
      </c>
      <c r="Q45" s="15">
        <f t="shared" si="14"/>
        <v>-0.05133041</v>
      </c>
      <c r="R45" s="15">
        <f t="shared" si="14"/>
        <v>-0.047976795</v>
      </c>
      <c r="S45" s="15">
        <f t="shared" si="14"/>
        <v>0.1957922</v>
      </c>
      <c r="T45" s="15">
        <f t="shared" si="14"/>
        <v>0.022502576666666666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2.75">
      <c r="A46" s="13" t="str">
        <f>A20</f>
        <v>a8</v>
      </c>
      <c r="B46" s="13"/>
      <c r="C46" s="15">
        <f aca="true" t="shared" si="15" ref="C46:T46">C20</f>
        <v>-0.00628634125</v>
      </c>
      <c r="D46" s="15">
        <f t="shared" si="15"/>
        <v>-0.0380131675</v>
      </c>
      <c r="E46" s="15">
        <f t="shared" si="15"/>
        <v>-0.0347078</v>
      </c>
      <c r="F46" s="15">
        <f t="shared" si="15"/>
        <v>-0.0128964125</v>
      </c>
      <c r="G46" s="15">
        <f t="shared" si="15"/>
        <v>0.015102400000000002</v>
      </c>
      <c r="H46" s="15">
        <f t="shared" si="15"/>
        <v>0.132192125</v>
      </c>
      <c r="I46" s="15">
        <f t="shared" si="15"/>
        <v>-0.09368198999999999</v>
      </c>
      <c r="J46" s="15">
        <f t="shared" si="15"/>
        <v>-0.1306809</v>
      </c>
      <c r="K46" s="15">
        <f t="shared" si="15"/>
        <v>0.1314177</v>
      </c>
      <c r="L46" s="15">
        <f t="shared" si="15"/>
        <v>0.0130987425</v>
      </c>
      <c r="M46" s="15">
        <f t="shared" si="15"/>
        <v>-0.11521625</v>
      </c>
      <c r="N46" s="15">
        <f t="shared" si="15"/>
        <v>-0.11665077500000001</v>
      </c>
      <c r="O46" s="15">
        <f t="shared" si="15"/>
        <v>-0.04478671</v>
      </c>
      <c r="P46" s="15">
        <f t="shared" si="15"/>
        <v>0.019621335</v>
      </c>
      <c r="Q46" s="15">
        <f t="shared" si="15"/>
        <v>0.20928635</v>
      </c>
      <c r="R46" s="15">
        <f t="shared" si="15"/>
        <v>0.2448011</v>
      </c>
      <c r="S46" s="15">
        <f t="shared" si="15"/>
        <v>0.04764155666666667</v>
      </c>
      <c r="T46" s="15">
        <f t="shared" si="15"/>
        <v>-0.011799386666666667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2.75">
      <c r="A47" s="13" t="str">
        <f>A22</f>
        <v>a9</v>
      </c>
      <c r="B47" s="13"/>
      <c r="C47" s="15">
        <f aca="true" t="shared" si="16" ref="C47:T47">C22</f>
        <v>0.0587224775</v>
      </c>
      <c r="D47" s="15">
        <f t="shared" si="16"/>
        <v>-0.00687873225</v>
      </c>
      <c r="E47" s="15">
        <f t="shared" si="16"/>
        <v>0.00020261627499999996</v>
      </c>
      <c r="F47" s="15">
        <f t="shared" si="16"/>
        <v>0.032239145000000004</v>
      </c>
      <c r="G47" s="15">
        <f t="shared" si="16"/>
        <v>-0.0435352775</v>
      </c>
      <c r="H47" s="15">
        <f t="shared" si="16"/>
        <v>0.025457765</v>
      </c>
      <c r="I47" s="15">
        <f t="shared" si="16"/>
        <v>0.0067187845</v>
      </c>
      <c r="J47" s="15">
        <f t="shared" si="16"/>
        <v>-0.00436373825</v>
      </c>
      <c r="K47" s="15">
        <f t="shared" si="16"/>
        <v>-0.059186287500000004</v>
      </c>
      <c r="L47" s="15">
        <f t="shared" si="16"/>
        <v>-0.0131578295</v>
      </c>
      <c r="M47" s="15">
        <f t="shared" si="16"/>
        <v>-0.048539695</v>
      </c>
      <c r="N47" s="15">
        <f t="shared" si="16"/>
        <v>0.0189908525</v>
      </c>
      <c r="O47" s="15">
        <f t="shared" si="16"/>
        <v>0.029157299999999997</v>
      </c>
      <c r="P47" s="15">
        <f t="shared" si="16"/>
        <v>-0.0502658625</v>
      </c>
      <c r="Q47" s="15">
        <f t="shared" si="16"/>
        <v>-0.02601892</v>
      </c>
      <c r="R47" s="15">
        <f t="shared" si="16"/>
        <v>0.0016794407999999998</v>
      </c>
      <c r="S47" s="15">
        <f t="shared" si="16"/>
        <v>0.03679641</v>
      </c>
      <c r="T47" s="15">
        <f t="shared" si="16"/>
        <v>-0.01857055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2.75">
      <c r="A48" s="13" t="str">
        <f>A24</f>
        <v>a10</v>
      </c>
      <c r="B48" s="13"/>
      <c r="C48" s="15">
        <f aca="true" t="shared" si="17" ref="C48:T48">C24</f>
        <v>-0.00871127975</v>
      </c>
      <c r="D48" s="15">
        <f t="shared" si="17"/>
        <v>-0.0251558975</v>
      </c>
      <c r="E48" s="15">
        <f t="shared" si="17"/>
        <v>-0.03216019</v>
      </c>
      <c r="F48" s="15">
        <f t="shared" si="17"/>
        <v>0.040430615</v>
      </c>
      <c r="G48" s="15">
        <f t="shared" si="17"/>
        <v>0.003892078</v>
      </c>
      <c r="H48" s="15">
        <f t="shared" si="17"/>
        <v>0.0110774475</v>
      </c>
      <c r="I48" s="15">
        <f t="shared" si="17"/>
        <v>0.02694618</v>
      </c>
      <c r="J48" s="15">
        <f t="shared" si="17"/>
        <v>0.0236194025</v>
      </c>
      <c r="K48" s="15">
        <f t="shared" si="17"/>
        <v>0.0625117325</v>
      </c>
      <c r="L48" s="15">
        <f t="shared" si="17"/>
        <v>-0.01582209</v>
      </c>
      <c r="M48" s="15">
        <f t="shared" si="17"/>
        <v>0.00357339525</v>
      </c>
      <c r="N48" s="15">
        <f t="shared" si="17"/>
        <v>0.03834682</v>
      </c>
      <c r="O48" s="15">
        <f t="shared" si="17"/>
        <v>0.041881760000000004</v>
      </c>
      <c r="P48" s="15">
        <f t="shared" si="17"/>
        <v>0.005025067</v>
      </c>
      <c r="Q48" s="15">
        <f t="shared" si="17"/>
        <v>-0.0027150286</v>
      </c>
      <c r="R48" s="15">
        <f t="shared" si="17"/>
        <v>0.019015555</v>
      </c>
      <c r="S48" s="15">
        <f t="shared" si="17"/>
        <v>0.012454086666666668</v>
      </c>
      <c r="T48" s="15">
        <f t="shared" si="17"/>
        <v>0.007634058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7" ht="12.7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8"/>
      <c r="BB49" s="18"/>
      <c r="BC49" s="18"/>
      <c r="BD49" s="18"/>
      <c r="BE49" s="18"/>
    </row>
    <row r="50" spans="1:57" ht="12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8"/>
      <c r="BB50" s="18"/>
      <c r="BC50" s="18"/>
      <c r="BD50" s="18"/>
      <c r="BE50" s="18"/>
    </row>
    <row r="51" spans="1:52" ht="12.75">
      <c r="A51" s="24" t="s">
        <v>29</v>
      </c>
      <c r="B51" s="19"/>
      <c r="C51" s="13"/>
      <c r="D51" s="13"/>
      <c r="E51" s="13"/>
      <c r="F51" s="13"/>
      <c r="G51" s="13"/>
      <c r="H51" s="13"/>
      <c r="I51" s="13"/>
      <c r="J51" s="13"/>
      <c r="K51" s="13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ht="12.75">
      <c r="A52" s="13" t="str">
        <f>A28</f>
        <v>Magnet</v>
      </c>
      <c r="B52" s="13"/>
      <c r="C52" s="13" t="str">
        <f aca="true" t="shared" si="18" ref="C52:R52">C28</f>
        <v>MQM_17_A2</v>
      </c>
      <c r="D52" s="13" t="str">
        <f t="shared" si="18"/>
        <v>MQM_18_A2</v>
      </c>
      <c r="E52" s="13" t="str">
        <f t="shared" si="18"/>
        <v>MQM_19_A1</v>
      </c>
      <c r="F52" s="13" t="str">
        <f t="shared" si="18"/>
        <v>MQM_20_A1</v>
      </c>
      <c r="G52" s="13" t="str">
        <f t="shared" si="18"/>
        <v>MQM_20_A2</v>
      </c>
      <c r="H52" s="13" t="str">
        <f t="shared" si="18"/>
        <v>MQM_21_A1</v>
      </c>
      <c r="I52" s="13" t="str">
        <f t="shared" si="18"/>
        <v>MQM_21_A2</v>
      </c>
      <c r="J52" s="13" t="str">
        <f t="shared" si="18"/>
        <v>MQM_22_A1</v>
      </c>
      <c r="K52" s="13" t="str">
        <f t="shared" si="18"/>
        <v>MQM_22_A2</v>
      </c>
      <c r="L52" s="13" t="str">
        <f t="shared" si="18"/>
        <v>MQM23_A2</v>
      </c>
      <c r="M52" s="13" t="str">
        <f t="shared" si="18"/>
        <v>MQM24_A1</v>
      </c>
      <c r="N52" s="13" t="str">
        <f t="shared" si="18"/>
        <v>MQM24_A2</v>
      </c>
      <c r="O52" s="13" t="str">
        <f t="shared" si="18"/>
        <v>MQM25_A1</v>
      </c>
      <c r="P52" s="13" t="str">
        <f t="shared" si="18"/>
        <v>MQM25_A2</v>
      </c>
      <c r="Q52" s="13" t="str">
        <f t="shared" si="18"/>
        <v>MQM28_A1</v>
      </c>
      <c r="R52" s="13" t="str">
        <f t="shared" si="18"/>
        <v>MQM28_A2</v>
      </c>
      <c r="S52" s="13" t="s">
        <v>94</v>
      </c>
      <c r="T52" s="13" t="s">
        <v>95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2.75">
      <c r="A53" s="13" t="str">
        <f>A29</f>
        <v>At Current</v>
      </c>
      <c r="B53" s="13"/>
      <c r="C53" s="14">
        <f aca="true" t="shared" si="19" ref="C53:R53">C29</f>
        <v>3004.025</v>
      </c>
      <c r="D53" s="14">
        <f t="shared" si="19"/>
        <v>3004.14375</v>
      </c>
      <c r="E53" s="14">
        <f t="shared" si="19"/>
        <v>3003.8705</v>
      </c>
      <c r="F53" s="14">
        <f t="shared" si="19"/>
        <v>3000.0017500000004</v>
      </c>
      <c r="G53" s="14">
        <f t="shared" si="19"/>
        <v>2999.99775</v>
      </c>
      <c r="H53" s="14">
        <f t="shared" si="19"/>
        <v>2999.999</v>
      </c>
      <c r="I53" s="14">
        <f t="shared" si="19"/>
        <v>3000.003</v>
      </c>
      <c r="J53" s="14">
        <f t="shared" si="19"/>
        <v>2999.99925</v>
      </c>
      <c r="K53" s="14">
        <f t="shared" si="19"/>
        <v>3000</v>
      </c>
      <c r="L53" s="14">
        <f t="shared" si="19"/>
        <v>3000.001</v>
      </c>
      <c r="M53" s="14">
        <f t="shared" si="19"/>
        <v>5389.99825</v>
      </c>
      <c r="N53" s="14">
        <f t="shared" si="19"/>
        <v>5389.9965</v>
      </c>
      <c r="O53" s="14">
        <f t="shared" si="19"/>
        <v>5389.9974999999995</v>
      </c>
      <c r="P53" s="14">
        <f t="shared" si="19"/>
        <v>5000.001499999999</v>
      </c>
      <c r="Q53" s="14">
        <f t="shared" si="19"/>
        <v>3000.008</v>
      </c>
      <c r="R53" s="14">
        <f t="shared" si="19"/>
        <v>3000.0035</v>
      </c>
      <c r="S53" s="14">
        <f>S29</f>
        <v>3499.999333333333</v>
      </c>
      <c r="T53" s="14">
        <f>T29</f>
        <v>5390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2.75">
      <c r="A54" s="13" t="s">
        <v>30</v>
      </c>
      <c r="B54" s="13"/>
      <c r="C54" s="13">
        <v>270</v>
      </c>
      <c r="D54" s="13">
        <v>270</v>
      </c>
      <c r="E54" s="13">
        <v>0</v>
      </c>
      <c r="F54" s="13">
        <v>270</v>
      </c>
      <c r="G54" s="13">
        <v>90</v>
      </c>
      <c r="H54" s="13">
        <v>270</v>
      </c>
      <c r="I54" s="13">
        <v>90</v>
      </c>
      <c r="J54" s="13">
        <v>180</v>
      </c>
      <c r="K54" s="13">
        <v>270</v>
      </c>
      <c r="L54" s="13">
        <v>270</v>
      </c>
      <c r="M54" s="13">
        <v>0</v>
      </c>
      <c r="N54" s="13">
        <v>270</v>
      </c>
      <c r="O54" s="13">
        <v>270</v>
      </c>
      <c r="P54" s="13">
        <v>180</v>
      </c>
      <c r="Q54" s="13">
        <v>270</v>
      </c>
      <c r="R54" s="13">
        <v>270</v>
      </c>
      <c r="S54" s="13">
        <v>90</v>
      </c>
      <c r="T54" s="13">
        <v>90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2.75">
      <c r="A56" s="13" t="str">
        <f aca="true" t="shared" si="20" ref="A56:A63">A31</f>
        <v>b3</v>
      </c>
      <c r="B56" s="13">
        <v>1</v>
      </c>
      <c r="C56" s="15">
        <f aca="true" t="shared" si="21" ref="C56:T56">C31*COS(RADIANS($B56*C$54))-C41*SIN(RADIANS($B56*C$54))</f>
        <v>0.8556469999999998</v>
      </c>
      <c r="D56" s="15">
        <f t="shared" si="21"/>
        <v>-0.967554425</v>
      </c>
      <c r="E56" s="15">
        <f t="shared" si="21"/>
        <v>-1.089405</v>
      </c>
      <c r="F56" s="15">
        <f t="shared" si="21"/>
        <v>-0.67679325</v>
      </c>
      <c r="G56" s="15">
        <f t="shared" si="21"/>
        <v>1.54193475</v>
      </c>
      <c r="H56" s="15">
        <f t="shared" si="21"/>
        <v>-0.4590348499999999</v>
      </c>
      <c r="I56" s="15">
        <f t="shared" si="21"/>
        <v>-0.44273525000000014</v>
      </c>
      <c r="J56" s="15">
        <f t="shared" si="21"/>
        <v>2.3457792500000005</v>
      </c>
      <c r="K56" s="15">
        <f t="shared" si="21"/>
        <v>-0.4467056250000003</v>
      </c>
      <c r="L56" s="15">
        <f t="shared" si="21"/>
        <v>-0.6966744749999998</v>
      </c>
      <c r="M56" s="15">
        <f t="shared" si="21"/>
        <v>0.5711318</v>
      </c>
      <c r="N56" s="15">
        <f t="shared" si="21"/>
        <v>0.06956401999999999</v>
      </c>
      <c r="O56" s="15">
        <f t="shared" si="21"/>
        <v>-1.6061504999999998</v>
      </c>
      <c r="P56" s="15">
        <f t="shared" si="21"/>
        <v>-0.2412963999999999</v>
      </c>
      <c r="Q56" s="15">
        <f t="shared" si="21"/>
        <v>1.965304</v>
      </c>
      <c r="R56" s="15">
        <f t="shared" si="21"/>
        <v>-2.5124235</v>
      </c>
      <c r="S56" s="15">
        <f t="shared" si="21"/>
        <v>-1.7774379999999999</v>
      </c>
      <c r="T56" s="15">
        <f t="shared" si="21"/>
        <v>1.1753129999999998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2.75">
      <c r="A57" s="13" t="str">
        <f t="shared" si="20"/>
        <v>b4</v>
      </c>
      <c r="B57" s="13">
        <v>2</v>
      </c>
      <c r="C57" s="15">
        <f aca="true" t="shared" si="22" ref="C57:T57">C32*COS(RADIANS($B57*C$54))-C42*SIN(RADIANS($B57*C$54))</f>
        <v>-0.38504362500000006</v>
      </c>
      <c r="D57" s="15">
        <f t="shared" si="22"/>
        <v>-0.1075890499999999</v>
      </c>
      <c r="E57" s="15">
        <f t="shared" si="22"/>
        <v>-0.6416176</v>
      </c>
      <c r="F57" s="15">
        <f t="shared" si="22"/>
        <v>0.18369950000000002</v>
      </c>
      <c r="G57" s="15">
        <f t="shared" si="22"/>
        <v>0.6916710500000001</v>
      </c>
      <c r="H57" s="15">
        <f t="shared" si="22"/>
        <v>-0.0920238650000001</v>
      </c>
      <c r="I57" s="15">
        <f t="shared" si="22"/>
        <v>-0.11303097499999999</v>
      </c>
      <c r="J57" s="15">
        <f t="shared" si="22"/>
        <v>0.1230550999999997</v>
      </c>
      <c r="K57" s="15">
        <f t="shared" si="22"/>
        <v>-0.17635675000000053</v>
      </c>
      <c r="L57" s="15">
        <f t="shared" si="22"/>
        <v>-0.6642760499999998</v>
      </c>
      <c r="M57" s="15">
        <f t="shared" si="22"/>
        <v>-0.453365675</v>
      </c>
      <c r="N57" s="15">
        <f t="shared" si="22"/>
        <v>0.8416013499999999</v>
      </c>
      <c r="O57" s="15">
        <f t="shared" si="22"/>
        <v>0.12998380000000007</v>
      </c>
      <c r="P57" s="15">
        <f t="shared" si="22"/>
        <v>0.4088547249999999</v>
      </c>
      <c r="Q57" s="15">
        <f t="shared" si="22"/>
        <v>1.2661219999999995</v>
      </c>
      <c r="R57" s="15">
        <f t="shared" si="22"/>
        <v>0.3402186499999993</v>
      </c>
      <c r="S57" s="15">
        <f t="shared" si="22"/>
        <v>0.688425</v>
      </c>
      <c r="T57" s="15">
        <f t="shared" si="22"/>
        <v>0.02261368999999998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2.75">
      <c r="A58" s="13" t="str">
        <f t="shared" si="20"/>
        <v>b5</v>
      </c>
      <c r="B58" s="13">
        <v>3</v>
      </c>
      <c r="C58" s="15">
        <f aca="true" t="shared" si="23" ref="C58:T58">C33*COS(RADIANS($B58*C$54))-C43*SIN(RADIANS($B58*C$54))</f>
        <v>-0.58474495</v>
      </c>
      <c r="D58" s="15">
        <f t="shared" si="23"/>
        <v>0.08485012249999972</v>
      </c>
      <c r="E58" s="15">
        <f t="shared" si="23"/>
        <v>-0.31315557499999996</v>
      </c>
      <c r="F58" s="15">
        <f t="shared" si="23"/>
        <v>-0.26542597500000004</v>
      </c>
      <c r="G58" s="15">
        <f t="shared" si="23"/>
        <v>-0.6190464250000001</v>
      </c>
      <c r="H58" s="15">
        <f t="shared" si="23"/>
        <v>-0.2327736000000002</v>
      </c>
      <c r="I58" s="15">
        <f t="shared" si="23"/>
        <v>-0.07583162250000003</v>
      </c>
      <c r="J58" s="15">
        <f t="shared" si="23"/>
        <v>-0.3388092000000001</v>
      </c>
      <c r="K58" s="15">
        <f t="shared" si="23"/>
        <v>0.5129644249999996</v>
      </c>
      <c r="L58" s="15">
        <f t="shared" si="23"/>
        <v>0.12656555000000014</v>
      </c>
      <c r="M58" s="15">
        <f t="shared" si="23"/>
        <v>0.2792512</v>
      </c>
      <c r="N58" s="15">
        <f t="shared" si="23"/>
        <v>0.08862417499999976</v>
      </c>
      <c r="O58" s="15">
        <f t="shared" si="23"/>
        <v>-0.22623524999999994</v>
      </c>
      <c r="P58" s="15">
        <f t="shared" si="23"/>
        <v>-0.13592235000000003</v>
      </c>
      <c r="Q58" s="15">
        <f t="shared" si="23"/>
        <v>0.3973095999999998</v>
      </c>
      <c r="R58" s="15">
        <f t="shared" si="23"/>
        <v>0.5791231499999998</v>
      </c>
      <c r="S58" s="15">
        <f t="shared" si="23"/>
        <v>-0.03504410666666651</v>
      </c>
      <c r="T58" s="15">
        <f t="shared" si="23"/>
        <v>-0.11264673333333339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4" ht="12.75">
      <c r="A59" s="13" t="str">
        <f t="shared" si="20"/>
        <v>b6</v>
      </c>
      <c r="B59" s="13">
        <v>4</v>
      </c>
      <c r="C59" s="15">
        <f aca="true" t="shared" si="24" ref="C59:E63">C34*COS(RADIANS($B59*C$54))-C44*SIN(RADIANS($B59*C$54))</f>
        <v>4.336833</v>
      </c>
      <c r="D59" s="15">
        <f t="shared" si="24"/>
        <v>5.606854749999999</v>
      </c>
      <c r="E59" s="50">
        <f t="shared" si="24"/>
        <v>5.67310325</v>
      </c>
      <c r="F59" s="50" t="s">
        <v>93</v>
      </c>
      <c r="G59" s="15">
        <f aca="true" t="shared" si="25" ref="G59:T59">G34*COS(RADIANS($B59*G$54))-G44*SIN(RADIANS($B59*G$54))</f>
        <v>5.43205825</v>
      </c>
      <c r="H59" s="15">
        <f t="shared" si="25"/>
        <v>5.901727</v>
      </c>
      <c r="I59" s="15">
        <f t="shared" si="25"/>
        <v>4.984352250000001</v>
      </c>
      <c r="J59" s="15">
        <f t="shared" si="25"/>
        <v>5.21183875</v>
      </c>
      <c r="K59" s="15">
        <f t="shared" si="25"/>
        <v>4.696999</v>
      </c>
      <c r="L59" s="15">
        <f t="shared" si="25"/>
        <v>5.29038225</v>
      </c>
      <c r="M59" s="15">
        <f t="shared" si="25"/>
        <v>4.595517</v>
      </c>
      <c r="N59" s="15">
        <f t="shared" si="25"/>
        <v>5.10334175</v>
      </c>
      <c r="O59" s="50">
        <f t="shared" si="25"/>
        <v>4.96463</v>
      </c>
      <c r="P59" s="15">
        <f t="shared" si="25"/>
        <v>5.0661042499999995</v>
      </c>
      <c r="Q59" s="15">
        <f t="shared" si="25"/>
        <v>5.3652275</v>
      </c>
      <c r="R59" s="15">
        <f t="shared" si="25"/>
        <v>4.853111999999999</v>
      </c>
      <c r="S59" s="15">
        <f t="shared" si="25"/>
        <v>5.358211</v>
      </c>
      <c r="T59" s="15">
        <f t="shared" si="25"/>
        <v>5.398421666666667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B59" s="15" t="str">
        <f>COMPLEX(0,1)</f>
        <v>i</v>
      </c>
    </row>
    <row r="60" spans="1:52" ht="12.75">
      <c r="A60" s="13" t="str">
        <f t="shared" si="20"/>
        <v>b7</v>
      </c>
      <c r="B60" s="13">
        <v>5</v>
      </c>
      <c r="C60" s="15">
        <f t="shared" si="24"/>
        <v>0.014152662500000177</v>
      </c>
      <c r="D60" s="15">
        <f t="shared" si="24"/>
        <v>-0.11185824999999996</v>
      </c>
      <c r="E60" s="15">
        <f t="shared" si="24"/>
        <v>-0.08343034249999999</v>
      </c>
      <c r="F60" s="15">
        <f>F35*COS(RADIANS($B60*F$54))-F45*SIN(RADIANS($B60*F$54))</f>
        <v>-0.09824950249999995</v>
      </c>
      <c r="G60" s="15">
        <f aca="true" t="shared" si="26" ref="G60:T60">G35*COS(RADIANS($B60*G$54))-G45*SIN(RADIANS($B60*G$54))</f>
        <v>0.19061604999999995</v>
      </c>
      <c r="H60" s="15">
        <f t="shared" si="26"/>
        <v>-0.01384455250000017</v>
      </c>
      <c r="I60" s="15">
        <f t="shared" si="26"/>
        <v>-0.033380097500000004</v>
      </c>
      <c r="J60" s="15">
        <f t="shared" si="26"/>
        <v>-0.04295871499999987</v>
      </c>
      <c r="K60" s="15">
        <f t="shared" si="26"/>
        <v>-0.028274167499999923</v>
      </c>
      <c r="L60" s="15">
        <f t="shared" si="26"/>
        <v>-0.11067832499999984</v>
      </c>
      <c r="M60" s="15">
        <f t="shared" si="26"/>
        <v>-0.0015857026249999997</v>
      </c>
      <c r="N60" s="15">
        <f t="shared" si="26"/>
        <v>0.010846332499999948</v>
      </c>
      <c r="O60" s="15">
        <f t="shared" si="26"/>
        <v>-0.017896490000000077</v>
      </c>
      <c r="P60" s="15">
        <f t="shared" si="26"/>
        <v>-0.1254432499999999</v>
      </c>
      <c r="Q60" s="15">
        <f t="shared" si="26"/>
        <v>-0.05133041000000003</v>
      </c>
      <c r="R60" s="15">
        <f t="shared" si="26"/>
        <v>-0.04797679500000002</v>
      </c>
      <c r="S60" s="15">
        <f t="shared" si="26"/>
        <v>-0.1957922</v>
      </c>
      <c r="T60" s="15">
        <f t="shared" si="26"/>
        <v>-0.022502576666666666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2.75">
      <c r="A61" s="13" t="str">
        <f t="shared" si="20"/>
        <v>b8</v>
      </c>
      <c r="B61" s="13">
        <v>6</v>
      </c>
      <c r="C61" s="15">
        <f t="shared" si="24"/>
        <v>0.0012965860250000068</v>
      </c>
      <c r="D61" s="15">
        <f t="shared" si="24"/>
        <v>0.05762439750000004</v>
      </c>
      <c r="E61" s="15">
        <f t="shared" si="24"/>
        <v>-0.11672632499999999</v>
      </c>
      <c r="F61" s="15">
        <f>F36*COS(RADIANS($B61*F$54))-F46*SIN(RADIANS($B61*F$54))</f>
        <v>0.02512843500000001</v>
      </c>
      <c r="G61" s="15">
        <f aca="true" t="shared" si="27" ref="G61:T61">G36*COS(RADIANS($B61*G$54))-G46*SIN(RADIANS($B61*G$54))</f>
        <v>0.014192152499999996</v>
      </c>
      <c r="H61" s="15">
        <f t="shared" si="27"/>
        <v>-0.049679440000000144</v>
      </c>
      <c r="I61" s="15">
        <f t="shared" si="27"/>
        <v>0.0010938420500000345</v>
      </c>
      <c r="J61" s="15">
        <f t="shared" si="27"/>
        <v>0.0176137474999999</v>
      </c>
      <c r="K61" s="15">
        <f t="shared" si="27"/>
        <v>0.05196033249999986</v>
      </c>
      <c r="L61" s="15">
        <f t="shared" si="27"/>
        <v>-0.03463884250000002</v>
      </c>
      <c r="M61" s="15">
        <f t="shared" si="27"/>
        <v>-0.0396414375</v>
      </c>
      <c r="N61" s="15">
        <f t="shared" si="27"/>
        <v>0.04433304500000013</v>
      </c>
      <c r="O61" s="15">
        <f t="shared" si="27"/>
        <v>0.03356582500000005</v>
      </c>
      <c r="P61" s="15">
        <f t="shared" si="27"/>
        <v>0.015323015000000014</v>
      </c>
      <c r="Q61" s="15">
        <f t="shared" si="27"/>
        <v>0.03431665999999977</v>
      </c>
      <c r="R61" s="15">
        <f t="shared" si="27"/>
        <v>0.016052564999999727</v>
      </c>
      <c r="S61" s="15">
        <f t="shared" si="27"/>
        <v>-0.03137594333333335</v>
      </c>
      <c r="T61" s="15">
        <f t="shared" si="27"/>
        <v>0.008985456000000006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2.75">
      <c r="A62" s="13" t="str">
        <f t="shared" si="20"/>
        <v>b9</v>
      </c>
      <c r="B62" s="13">
        <v>7</v>
      </c>
      <c r="C62" s="15">
        <f t="shared" si="24"/>
        <v>-0.058722477499999995</v>
      </c>
      <c r="D62" s="15">
        <f t="shared" si="24"/>
        <v>0.006878732250000023</v>
      </c>
      <c r="E62" s="15">
        <f t="shared" si="24"/>
        <v>-0.0291574875</v>
      </c>
      <c r="F62" s="15">
        <f>F37*COS(RADIANS($B62*F$54))-F47*SIN(RADIANS($B62*F$54))</f>
        <v>-0.032239145000000004</v>
      </c>
      <c r="G62" s="15">
        <f aca="true" t="shared" si="28" ref="G62:T62">G37*COS(RADIANS($B62*G$54))-G47*SIN(RADIANS($B62*G$54))</f>
        <v>-0.04353527750000001</v>
      </c>
      <c r="H62" s="15">
        <f t="shared" si="28"/>
        <v>-0.025457765</v>
      </c>
      <c r="I62" s="15">
        <f t="shared" si="28"/>
        <v>0.006718784500000015</v>
      </c>
      <c r="J62" s="15">
        <f t="shared" si="28"/>
        <v>0.09186357749999999</v>
      </c>
      <c r="K62" s="15">
        <f t="shared" si="28"/>
        <v>0.059186287500000025</v>
      </c>
      <c r="L62" s="15">
        <f t="shared" si="28"/>
        <v>0.013157829500000004</v>
      </c>
      <c r="M62" s="15">
        <f t="shared" si="28"/>
        <v>-0.0311538175</v>
      </c>
      <c r="N62" s="15">
        <f t="shared" si="28"/>
        <v>-0.01899085249999999</v>
      </c>
      <c r="O62" s="15">
        <f t="shared" si="28"/>
        <v>-0.029157300000000004</v>
      </c>
      <c r="P62" s="15">
        <f t="shared" si="28"/>
        <v>0.03632819000000004</v>
      </c>
      <c r="Q62" s="15">
        <f t="shared" si="28"/>
        <v>0.026018920000000032</v>
      </c>
      <c r="R62" s="15">
        <f t="shared" si="28"/>
        <v>-0.0016794408000000171</v>
      </c>
      <c r="S62" s="15">
        <f t="shared" si="28"/>
        <v>0.03679641000000003</v>
      </c>
      <c r="T62" s="15">
        <f t="shared" si="28"/>
        <v>-0.018570550000000016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2.75">
      <c r="A63" s="13" t="str">
        <f t="shared" si="20"/>
        <v>b10</v>
      </c>
      <c r="B63" s="13">
        <v>8</v>
      </c>
      <c r="C63" s="15">
        <f t="shared" si="24"/>
        <v>-0.13391355</v>
      </c>
      <c r="D63" s="15">
        <f t="shared" si="24"/>
        <v>-0.009184081287500036</v>
      </c>
      <c r="E63" s="15">
        <f t="shared" si="24"/>
        <v>-0.02263088</v>
      </c>
      <c r="F63" s="15">
        <f>F38*COS(RADIANS($B63*F$54))-F48*SIN(RADIANS($B63*F$54))</f>
        <v>0.007086450250000059</v>
      </c>
      <c r="G63" s="15">
        <f aca="true" t="shared" si="29" ref="G63:T63">G38*COS(RADIANS($B63*G$54))-G48*SIN(RADIANS($B63*G$54))</f>
        <v>0.03414439</v>
      </c>
      <c r="H63" s="15">
        <f t="shared" si="29"/>
        <v>0.16801260000000004</v>
      </c>
      <c r="I63" s="15">
        <f t="shared" si="29"/>
        <v>-0.07473516499999998</v>
      </c>
      <c r="J63" s="15">
        <f t="shared" si="29"/>
        <v>0.13191915</v>
      </c>
      <c r="K63" s="15">
        <f t="shared" si="29"/>
        <v>0.04928795000000009</v>
      </c>
      <c r="L63" s="15">
        <f t="shared" si="29"/>
        <v>0.11801949999999997</v>
      </c>
      <c r="M63" s="15">
        <f t="shared" si="29"/>
        <v>0.1009494775</v>
      </c>
      <c r="N63" s="15">
        <f t="shared" si="29"/>
        <v>0.14775877500000006</v>
      </c>
      <c r="O63" s="15">
        <f t="shared" si="29"/>
        <v>0.04058800500000006</v>
      </c>
      <c r="P63" s="15">
        <f t="shared" si="29"/>
        <v>0.13605075</v>
      </c>
      <c r="Q63" s="15">
        <f t="shared" si="29"/>
        <v>0.13913795</v>
      </c>
      <c r="R63" s="15">
        <f t="shared" si="29"/>
        <v>0.056415385000000026</v>
      </c>
      <c r="S63" s="15">
        <f t="shared" si="29"/>
        <v>0.15968036666666666</v>
      </c>
      <c r="T63" s="15">
        <f t="shared" si="29"/>
        <v>0.042886486666666675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2.75">
      <c r="A64" s="13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2.75">
      <c r="A65" s="13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2.75">
      <c r="A66" s="13" t="str">
        <f aca="true" t="shared" si="30" ref="A66:A73">A41</f>
        <v>a3</v>
      </c>
      <c r="B66" s="13">
        <v>1</v>
      </c>
      <c r="C66" s="15">
        <f aca="true" t="shared" si="31" ref="C66:T66">C31*SIN(RADIANS($B66*C$54))+C41*COS(RADIANS($B66*C$54))</f>
        <v>-1.4294600000000004</v>
      </c>
      <c r="D66" s="15">
        <f t="shared" si="31"/>
        <v>-0.3352482999999999</v>
      </c>
      <c r="E66" s="15">
        <f t="shared" si="31"/>
        <v>-2.37887075</v>
      </c>
      <c r="F66" s="15">
        <f t="shared" si="31"/>
        <v>0.27181662500000014</v>
      </c>
      <c r="G66" s="15">
        <f t="shared" si="31"/>
        <v>-0.610006675</v>
      </c>
      <c r="H66" s="15">
        <f t="shared" si="31"/>
        <v>0.8439531750000001</v>
      </c>
      <c r="I66" s="15">
        <f t="shared" si="31"/>
        <v>-1.9531265</v>
      </c>
      <c r="J66" s="15">
        <f t="shared" si="31"/>
        <v>1.9128537499999998</v>
      </c>
      <c r="K66" s="15">
        <f t="shared" si="31"/>
        <v>-1.4089174999999998</v>
      </c>
      <c r="L66" s="15">
        <f t="shared" si="31"/>
        <v>1.2079790000000004</v>
      </c>
      <c r="M66" s="15">
        <f t="shared" si="31"/>
        <v>0.7794009500000001</v>
      </c>
      <c r="N66" s="15">
        <f t="shared" si="31"/>
        <v>-0.04695743250000002</v>
      </c>
      <c r="O66" s="15">
        <f t="shared" si="31"/>
        <v>1.7624245</v>
      </c>
      <c r="P66" s="15">
        <f t="shared" si="31"/>
        <v>0.648992475</v>
      </c>
      <c r="Q66" s="15">
        <f t="shared" si="31"/>
        <v>-1.5780650000000005</v>
      </c>
      <c r="R66" s="15">
        <f t="shared" si="31"/>
        <v>-1.6343379999999996</v>
      </c>
      <c r="S66" s="15">
        <f t="shared" si="31"/>
        <v>2.6249179999999996</v>
      </c>
      <c r="T66" s="15">
        <f t="shared" si="31"/>
        <v>-2.1737509999999998</v>
      </c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2.75">
      <c r="A67" s="13" t="str">
        <f t="shared" si="30"/>
        <v>a4</v>
      </c>
      <c r="B67" s="13">
        <v>2</v>
      </c>
      <c r="C67" s="15">
        <f aca="true" t="shared" si="32" ref="C67:T67">C32*SIN(RADIANS($B67*C$54))+C42*COS(RADIANS($B67*C$54))</f>
        <v>-0.14566512499999987</v>
      </c>
      <c r="D67" s="15">
        <f t="shared" si="32"/>
        <v>0.2826603750000001</v>
      </c>
      <c r="E67" s="15">
        <f t="shared" si="32"/>
        <v>0.00351087875</v>
      </c>
      <c r="F67" s="15">
        <f t="shared" si="32"/>
        <v>0.037184827499999934</v>
      </c>
      <c r="G67" s="15">
        <f t="shared" si="32"/>
        <v>0.07944742249999992</v>
      </c>
      <c r="H67" s="15">
        <f t="shared" si="32"/>
        <v>-0.22811234999999996</v>
      </c>
      <c r="I67" s="15">
        <f t="shared" si="32"/>
        <v>0.15504357500000002</v>
      </c>
      <c r="J67" s="15">
        <f t="shared" si="32"/>
        <v>-1.264815</v>
      </c>
      <c r="K67" s="15">
        <f t="shared" si="32"/>
        <v>-1.41095675</v>
      </c>
      <c r="L67" s="15">
        <f t="shared" si="32"/>
        <v>0.5268855000000002</v>
      </c>
      <c r="M67" s="15">
        <f t="shared" si="32"/>
        <v>-1.1636385</v>
      </c>
      <c r="N67" s="15">
        <f t="shared" si="32"/>
        <v>-0.1001280500000003</v>
      </c>
      <c r="O67" s="15">
        <f t="shared" si="32"/>
        <v>0.21069619999999994</v>
      </c>
      <c r="P67" s="15">
        <f t="shared" si="32"/>
        <v>-0.47526512500000007</v>
      </c>
      <c r="Q67" s="15">
        <f t="shared" si="32"/>
        <v>-1.1202595000000004</v>
      </c>
      <c r="R67" s="15">
        <f t="shared" si="32"/>
        <v>-1.7613605</v>
      </c>
      <c r="S67" s="15">
        <f t="shared" si="32"/>
        <v>-0.5750004666666668</v>
      </c>
      <c r="T67" s="15">
        <f t="shared" si="32"/>
        <v>-0.15942606666666667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2.75">
      <c r="A68" s="13" t="str">
        <f t="shared" si="30"/>
        <v>a5</v>
      </c>
      <c r="B68" s="13">
        <v>3</v>
      </c>
      <c r="C68" s="15">
        <f aca="true" t="shared" si="33" ref="C68:T68">C33*SIN(RADIANS($B68*C$54))+C43*COS(RADIANS($B68*C$54))</f>
        <v>0.054684645000000316</v>
      </c>
      <c r="D68" s="15">
        <f t="shared" si="33"/>
        <v>-0.5114571499999999</v>
      </c>
      <c r="E68" s="15">
        <f t="shared" si="33"/>
        <v>-0.10582022499999999</v>
      </c>
      <c r="F68" s="15">
        <f t="shared" si="33"/>
        <v>-0.14737492499999985</v>
      </c>
      <c r="G68" s="15">
        <f t="shared" si="33"/>
        <v>-0.0987778099999999</v>
      </c>
      <c r="H68" s="15">
        <f t="shared" si="33"/>
        <v>-0.3487820249999999</v>
      </c>
      <c r="I68" s="15">
        <f t="shared" si="33"/>
        <v>-0.15894929999999996</v>
      </c>
      <c r="J68" s="15">
        <f t="shared" si="33"/>
        <v>-0.3159658499999999</v>
      </c>
      <c r="K68" s="15">
        <f t="shared" si="33"/>
        <v>-0.6082034000000003</v>
      </c>
      <c r="L68" s="15">
        <f t="shared" si="33"/>
        <v>0.3052537999999999</v>
      </c>
      <c r="M68" s="15">
        <f t="shared" si="33"/>
        <v>-0.559006575</v>
      </c>
      <c r="N68" s="15">
        <f t="shared" si="33"/>
        <v>-0.4350874</v>
      </c>
      <c r="O68" s="15">
        <f t="shared" si="33"/>
        <v>0.09463351000000013</v>
      </c>
      <c r="P68" s="15">
        <f t="shared" si="33"/>
        <v>-0.05466188749999995</v>
      </c>
      <c r="Q68" s="15">
        <f t="shared" si="33"/>
        <v>-0.26519970000000026</v>
      </c>
      <c r="R68" s="15">
        <f t="shared" si="33"/>
        <v>-0.3577813000000003</v>
      </c>
      <c r="S68" s="15">
        <f t="shared" si="33"/>
        <v>0.8423813666666667</v>
      </c>
      <c r="T68" s="15">
        <f t="shared" si="33"/>
        <v>-0.3556383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2.75">
      <c r="A69" s="13" t="str">
        <f t="shared" si="30"/>
        <v>a6</v>
      </c>
      <c r="B69" s="13">
        <v>4</v>
      </c>
      <c r="C69" s="15">
        <f aca="true" t="shared" si="34" ref="C69:T69">C34*SIN(RADIANS($B69*C$54))+C44*COS(RADIANS($B69*C$54))</f>
        <v>-0.26173985000000316</v>
      </c>
      <c r="D69" s="15">
        <f t="shared" si="34"/>
        <v>-0.6518317750000041</v>
      </c>
      <c r="E69" s="15">
        <f t="shared" si="34"/>
        <v>-0.6927167249999999</v>
      </c>
      <c r="F69" s="15">
        <f t="shared" si="34"/>
        <v>0.006115535749995864</v>
      </c>
      <c r="G69" s="15">
        <f t="shared" si="34"/>
        <v>-0.24423067500000134</v>
      </c>
      <c r="H69" s="15">
        <f t="shared" si="34"/>
        <v>-0.22321047500000432</v>
      </c>
      <c r="I69" s="15">
        <f t="shared" si="34"/>
        <v>0.04634761249999878</v>
      </c>
      <c r="J69" s="15">
        <f t="shared" si="34"/>
        <v>0.05807038749999745</v>
      </c>
      <c r="K69" s="15">
        <f t="shared" si="34"/>
        <v>0.01315501624999655</v>
      </c>
      <c r="L69" s="15">
        <f t="shared" si="34"/>
        <v>0.06046781749999611</v>
      </c>
      <c r="M69" s="15">
        <f t="shared" si="34"/>
        <v>-0.23524499999999998</v>
      </c>
      <c r="N69" s="15">
        <f t="shared" si="34"/>
        <v>0.07923650249999625</v>
      </c>
      <c r="O69" s="15">
        <f t="shared" si="34"/>
        <v>-0.3167272500000037</v>
      </c>
      <c r="P69" s="15">
        <f t="shared" si="34"/>
        <v>-0.19518115000000247</v>
      </c>
      <c r="Q69" s="15">
        <f t="shared" si="34"/>
        <v>-0.06827667500000394</v>
      </c>
      <c r="R69" s="15">
        <f t="shared" si="34"/>
        <v>0.12474069999999643</v>
      </c>
      <c r="S69" s="15">
        <f t="shared" si="34"/>
        <v>-0.03951585666666797</v>
      </c>
      <c r="T69" s="15">
        <f t="shared" si="34"/>
        <v>-0.12653950000000133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2.75">
      <c r="A70" s="13" t="str">
        <f t="shared" si="30"/>
        <v>a7</v>
      </c>
      <c r="B70" s="13">
        <v>5</v>
      </c>
      <c r="C70" s="15">
        <f aca="true" t="shared" si="35" ref="C70:T70">C35*SIN(RADIANS($B70*C$54))+C45*COS(RADIANS($B70*C$54))</f>
        <v>-0.2072946</v>
      </c>
      <c r="D70" s="15">
        <f t="shared" si="35"/>
        <v>-0.0340000450000001</v>
      </c>
      <c r="E70" s="15">
        <f t="shared" si="35"/>
        <v>0.0814466375</v>
      </c>
      <c r="F70" s="15">
        <f t="shared" si="35"/>
        <v>-0.059343907500000084</v>
      </c>
      <c r="G70" s="15">
        <f t="shared" si="35"/>
        <v>-0.10357214500000006</v>
      </c>
      <c r="H70" s="15">
        <f t="shared" si="35"/>
        <v>0.19734752500000002</v>
      </c>
      <c r="I70" s="15">
        <f t="shared" si="35"/>
        <v>-0.0007484310249999897</v>
      </c>
      <c r="J70" s="15">
        <f t="shared" si="35"/>
        <v>0.21566712500000004</v>
      </c>
      <c r="K70" s="15">
        <f t="shared" si="35"/>
        <v>-0.09019549250000003</v>
      </c>
      <c r="L70" s="15">
        <f t="shared" si="35"/>
        <v>-0.1761143000000001</v>
      </c>
      <c r="M70" s="15">
        <f t="shared" si="35"/>
        <v>0.09627454249999999</v>
      </c>
      <c r="N70" s="15">
        <f t="shared" si="35"/>
        <v>0.06019549250000001</v>
      </c>
      <c r="O70" s="15">
        <f t="shared" si="35"/>
        <v>0.09091986999999999</v>
      </c>
      <c r="P70" s="15">
        <f t="shared" si="35"/>
        <v>0.17667940000000007</v>
      </c>
      <c r="Q70" s="15">
        <f t="shared" si="35"/>
        <v>0.03508637999999996</v>
      </c>
      <c r="R70" s="15">
        <f t="shared" si="35"/>
        <v>0.022467054999999958</v>
      </c>
      <c r="S70" s="15">
        <f t="shared" si="35"/>
        <v>0.04127632666666673</v>
      </c>
      <c r="T70" s="15">
        <f t="shared" si="35"/>
        <v>-0.0039641903999999934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2.75">
      <c r="A71" s="13" t="str">
        <f t="shared" si="30"/>
        <v>a8</v>
      </c>
      <c r="B71" s="13">
        <v>6</v>
      </c>
      <c r="C71" s="15">
        <f aca="true" t="shared" si="36" ref="C71:T71">C36*SIN(RADIANS($B71*C$54))+C46*COS(RADIANS($B71*C$54))</f>
        <v>0.006286341249999998</v>
      </c>
      <c r="D71" s="15">
        <f t="shared" si="36"/>
        <v>0.03801316749999994</v>
      </c>
      <c r="E71" s="15">
        <f t="shared" si="36"/>
        <v>-0.0347078</v>
      </c>
      <c r="F71" s="15">
        <f t="shared" si="36"/>
        <v>0.012896412499999971</v>
      </c>
      <c r="G71" s="15">
        <f t="shared" si="36"/>
        <v>-0.015102400000000007</v>
      </c>
      <c r="H71" s="15">
        <f t="shared" si="36"/>
        <v>-0.13219212499999994</v>
      </c>
      <c r="I71" s="15">
        <f t="shared" si="36"/>
        <v>0.09368198999999999</v>
      </c>
      <c r="J71" s="15">
        <f t="shared" si="36"/>
        <v>-0.1306809</v>
      </c>
      <c r="K71" s="15">
        <f t="shared" si="36"/>
        <v>-0.13141770000000005</v>
      </c>
      <c r="L71" s="15">
        <f t="shared" si="36"/>
        <v>-0.013098742499999962</v>
      </c>
      <c r="M71" s="15">
        <f t="shared" si="36"/>
        <v>-0.11521625</v>
      </c>
      <c r="N71" s="15">
        <f t="shared" si="36"/>
        <v>0.11665077499999996</v>
      </c>
      <c r="O71" s="15">
        <f t="shared" si="36"/>
        <v>0.044786709999999966</v>
      </c>
      <c r="P71" s="15">
        <f t="shared" si="36"/>
        <v>0.01962133499999999</v>
      </c>
      <c r="Q71" s="15">
        <f t="shared" si="36"/>
        <v>-0.20928635000000004</v>
      </c>
      <c r="R71" s="15">
        <f t="shared" si="36"/>
        <v>-0.24480110000000002</v>
      </c>
      <c r="S71" s="15">
        <f t="shared" si="36"/>
        <v>-0.047641556666666654</v>
      </c>
      <c r="T71" s="15">
        <f t="shared" si="36"/>
        <v>0.011799386666666663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2.75">
      <c r="A72" s="13" t="str">
        <f t="shared" si="30"/>
        <v>a9</v>
      </c>
      <c r="B72" s="13">
        <v>7</v>
      </c>
      <c r="C72" s="15">
        <f aca="true" t="shared" si="37" ref="C72:T72">C37*SIN(RADIANS($B72*C$54))+C47*COS(RADIANS($B72*C$54))</f>
        <v>-0.008392252000000029</v>
      </c>
      <c r="D72" s="15">
        <f t="shared" si="37"/>
        <v>-0.0457798225</v>
      </c>
      <c r="E72" s="15">
        <f t="shared" si="37"/>
        <v>0.00020261627499999996</v>
      </c>
      <c r="F72" s="15">
        <f t="shared" si="37"/>
        <v>-0.0051756970000000155</v>
      </c>
      <c r="G72" s="15">
        <f t="shared" si="37"/>
        <v>-0.025295067499999983</v>
      </c>
      <c r="H72" s="15">
        <f t="shared" si="37"/>
        <v>0.0006019815999999875</v>
      </c>
      <c r="I72" s="15">
        <f t="shared" si="37"/>
        <v>0.033653965</v>
      </c>
      <c r="J72" s="15">
        <f t="shared" si="37"/>
        <v>0.004363738249999921</v>
      </c>
      <c r="K72" s="15">
        <f t="shared" si="37"/>
        <v>-0.04649001999999997</v>
      </c>
      <c r="L72" s="15">
        <f t="shared" si="37"/>
        <v>-0.008346385749999992</v>
      </c>
      <c r="M72" s="15">
        <f t="shared" si="37"/>
        <v>-0.048539695</v>
      </c>
      <c r="N72" s="15">
        <f t="shared" si="37"/>
        <v>-0.02058163750000001</v>
      </c>
      <c r="O72" s="15">
        <f t="shared" si="37"/>
        <v>0.016418199999999987</v>
      </c>
      <c r="P72" s="15">
        <f t="shared" si="37"/>
        <v>0.05026586249999997</v>
      </c>
      <c r="Q72" s="15">
        <f t="shared" si="37"/>
        <v>-0.06104788999999998</v>
      </c>
      <c r="R72" s="15">
        <f t="shared" si="37"/>
        <v>0.03543104</v>
      </c>
      <c r="S72" s="15">
        <f t="shared" si="37"/>
        <v>0.06760355999999998</v>
      </c>
      <c r="T72" s="15">
        <f t="shared" si="37"/>
        <v>-0.035165289999999995</v>
      </c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2.75">
      <c r="A73" s="13" t="str">
        <f t="shared" si="30"/>
        <v>a10</v>
      </c>
      <c r="B73" s="13">
        <v>8</v>
      </c>
      <c r="C73" s="15">
        <f aca="true" t="shared" si="38" ref="C73:T73">C38*SIN(RADIANS($B73*C$54))+C48*COS(RADIANS($B73*C$54))</f>
        <v>-0.008711279749999804</v>
      </c>
      <c r="D73" s="15">
        <f t="shared" si="38"/>
        <v>-0.025155897499999986</v>
      </c>
      <c r="E73" s="15">
        <f t="shared" si="38"/>
        <v>-0.03216019</v>
      </c>
      <c r="F73" s="15">
        <f t="shared" si="38"/>
        <v>0.04043061499999999</v>
      </c>
      <c r="G73" s="15">
        <f t="shared" si="38"/>
        <v>0.0038920779999999833</v>
      </c>
      <c r="H73" s="15">
        <f t="shared" si="38"/>
        <v>0.011077447499999754</v>
      </c>
      <c r="I73" s="15">
        <f t="shared" si="38"/>
        <v>0.02694618000000004</v>
      </c>
      <c r="J73" s="15">
        <f t="shared" si="38"/>
        <v>0.023619402499999873</v>
      </c>
      <c r="K73" s="15">
        <f t="shared" si="38"/>
        <v>0.06251173249999993</v>
      </c>
      <c r="L73" s="15">
        <f t="shared" si="38"/>
        <v>-0.015822090000000174</v>
      </c>
      <c r="M73" s="15">
        <f t="shared" si="38"/>
        <v>0.00357339525</v>
      </c>
      <c r="N73" s="15">
        <f t="shared" si="38"/>
        <v>0.03834681999999978</v>
      </c>
      <c r="O73" s="15">
        <f t="shared" si="38"/>
        <v>0.04188175999999994</v>
      </c>
      <c r="P73" s="15">
        <f t="shared" si="38"/>
        <v>0.005025066999999867</v>
      </c>
      <c r="Q73" s="15">
        <f t="shared" si="38"/>
        <v>-0.002715028600000205</v>
      </c>
      <c r="R73" s="15">
        <f t="shared" si="38"/>
        <v>0.019015554999999917</v>
      </c>
      <c r="S73" s="15">
        <f t="shared" si="38"/>
        <v>0.01245408666666659</v>
      </c>
      <c r="T73" s="15">
        <f t="shared" si="38"/>
        <v>0.007634057999999979</v>
      </c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6" spans="1:52" ht="12.75">
      <c r="A76" s="25" t="s">
        <v>31</v>
      </c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</row>
    <row r="77" spans="1:52" ht="12.75">
      <c r="A77" s="20" t="s">
        <v>28</v>
      </c>
      <c r="B77" s="20"/>
      <c r="C77" s="20" t="s">
        <v>9</v>
      </c>
      <c r="D77" s="20" t="s">
        <v>8</v>
      </c>
      <c r="E77" s="20" t="s">
        <v>7</v>
      </c>
      <c r="F77" s="20" t="s">
        <v>5</v>
      </c>
      <c r="G77" s="20" t="s">
        <v>6</v>
      </c>
      <c r="H77" s="20" t="s">
        <v>3</v>
      </c>
      <c r="I77" s="20" t="s">
        <v>4</v>
      </c>
      <c r="J77" s="20" t="s">
        <v>1</v>
      </c>
      <c r="K77" s="20" t="s">
        <v>2</v>
      </c>
      <c r="L77" s="20" t="str">
        <f aca="true" t="shared" si="39" ref="L77:R77">L52</f>
        <v>MQM23_A2</v>
      </c>
      <c r="M77" s="20" t="str">
        <f t="shared" si="39"/>
        <v>MQM24_A1</v>
      </c>
      <c r="N77" s="20" t="str">
        <f t="shared" si="39"/>
        <v>MQM24_A2</v>
      </c>
      <c r="O77" s="20" t="str">
        <f t="shared" si="39"/>
        <v>MQM25_A1</v>
      </c>
      <c r="P77" s="20" t="str">
        <f t="shared" si="39"/>
        <v>MQM25_A2</v>
      </c>
      <c r="Q77" s="20" t="str">
        <f t="shared" si="39"/>
        <v>MQM28_A1</v>
      </c>
      <c r="R77" s="20" t="str">
        <f t="shared" si="39"/>
        <v>MQM28_A2</v>
      </c>
      <c r="S77" s="20" t="s">
        <v>94</v>
      </c>
      <c r="T77" s="20" t="s">
        <v>95</v>
      </c>
      <c r="U77" s="20" t="s">
        <v>96</v>
      </c>
      <c r="V77" s="20" t="s">
        <v>97</v>
      </c>
      <c r="W77" s="20" t="s">
        <v>98</v>
      </c>
      <c r="X77" s="20" t="s">
        <v>99</v>
      </c>
      <c r="Y77" s="20" t="s">
        <v>100</v>
      </c>
      <c r="Z77" s="20" t="s">
        <v>101</v>
      </c>
      <c r="AA77" s="20" t="s">
        <v>102</v>
      </c>
      <c r="AB77" s="20" t="s">
        <v>103</v>
      </c>
      <c r="AC77" s="20" t="s">
        <v>104</v>
      </c>
      <c r="AD77" s="20" t="s">
        <v>105</v>
      </c>
      <c r="AE77" s="20" t="s">
        <v>106</v>
      </c>
      <c r="AF77" s="20" t="s">
        <v>107</v>
      </c>
      <c r="AG77" s="20" t="s">
        <v>108</v>
      </c>
      <c r="AH77" s="20" t="s">
        <v>109</v>
      </c>
      <c r="AI77" s="20" t="s">
        <v>110</v>
      </c>
      <c r="AJ77" s="20" t="s">
        <v>111</v>
      </c>
      <c r="AK77" s="20" t="s">
        <v>112</v>
      </c>
      <c r="AL77" s="20" t="s">
        <v>113</v>
      </c>
      <c r="AM77" s="20" t="s">
        <v>116</v>
      </c>
      <c r="AN77" s="20" t="s">
        <v>119</v>
      </c>
      <c r="AO77" s="20" t="s">
        <v>115</v>
      </c>
      <c r="AP77" s="20" t="s">
        <v>118</v>
      </c>
      <c r="AQ77" s="20" t="s">
        <v>114</v>
      </c>
      <c r="AR77" s="20" t="s">
        <v>117</v>
      </c>
      <c r="AS77" s="20" t="s">
        <v>126</v>
      </c>
      <c r="AT77" s="20" t="s">
        <v>127</v>
      </c>
      <c r="AU77" s="20" t="s">
        <v>128</v>
      </c>
      <c r="AV77" s="20" t="s">
        <v>129</v>
      </c>
      <c r="AW77" s="20" t="s">
        <v>130</v>
      </c>
      <c r="AX77" s="20" t="s">
        <v>131</v>
      </c>
      <c r="AY77" s="20" t="s">
        <v>132</v>
      </c>
      <c r="AZ77" s="20" t="s">
        <v>133</v>
      </c>
    </row>
    <row r="78" spans="1:52" ht="13.5" thickBot="1">
      <c r="A78" s="20" t="s">
        <v>10</v>
      </c>
      <c r="B78" s="20"/>
      <c r="C78" s="20">
        <v>8</v>
      </c>
      <c r="D78" s="20">
        <v>8</v>
      </c>
      <c r="E78" s="20">
        <v>8</v>
      </c>
      <c r="F78" s="20">
        <v>8</v>
      </c>
      <c r="G78" s="20">
        <v>8</v>
      </c>
      <c r="H78" s="20">
        <v>8</v>
      </c>
      <c r="I78" s="20">
        <v>8</v>
      </c>
      <c r="J78" s="20">
        <v>8</v>
      </c>
      <c r="K78" s="20">
        <v>8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</row>
    <row r="79" spans="1:62" ht="12.75">
      <c r="A79" s="20"/>
      <c r="B79" s="2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H79" s="51" t="s">
        <v>66</v>
      </c>
      <c r="BI79" s="28" t="s">
        <v>32</v>
      </c>
      <c r="BJ79" s="29" t="s">
        <v>33</v>
      </c>
    </row>
    <row r="80" spans="1:62" ht="12.75">
      <c r="A80" s="20" t="s">
        <v>11</v>
      </c>
      <c r="B80" s="21"/>
      <c r="C80" s="22">
        <v>1.0475403534057084</v>
      </c>
      <c r="D80" s="22">
        <v>-0.9503286013395984</v>
      </c>
      <c r="E80" s="22">
        <v>-1.4718380154643234</v>
      </c>
      <c r="F80" s="22">
        <v>-0.6219641375677805</v>
      </c>
      <c r="G80" s="22">
        <v>1.926238877036496</v>
      </c>
      <c r="H80" s="22">
        <v>-0.7167863392356326</v>
      </c>
      <c r="I80" s="22">
        <v>-0.20802934330751238</v>
      </c>
      <c r="J80" s="22">
        <v>2.1649680222290426</v>
      </c>
      <c r="K80" s="22">
        <v>-0.37389473533348927</v>
      </c>
      <c r="L80" s="22">
        <v>-0.3424409470415498</v>
      </c>
      <c r="M80" s="22">
        <v>0.537677679057365</v>
      </c>
      <c r="N80" s="22">
        <v>0.23683251798198937</v>
      </c>
      <c r="O80" s="22">
        <v>-1.6073436824075695</v>
      </c>
      <c r="P80" s="22">
        <v>-0.09652205016530135</v>
      </c>
      <c r="Q80" s="22">
        <v>1.7031096251549527</v>
      </c>
      <c r="R80" s="22">
        <v>-2.383226304257559</v>
      </c>
      <c r="S80" s="22">
        <v>-2.2228067266840137</v>
      </c>
      <c r="T80" s="22">
        <v>1.3059789042385015</v>
      </c>
      <c r="U80" s="22">
        <v>0.49758102790456427</v>
      </c>
      <c r="V80" s="22">
        <v>2.678926534943879</v>
      </c>
      <c r="W80" s="22">
        <v>-0.5517002849543806</v>
      </c>
      <c r="X80" s="22">
        <v>-1.460844442887213</v>
      </c>
      <c r="Y80" s="22">
        <v>0.7932281715771988</v>
      </c>
      <c r="Z80" s="22">
        <v>0.48476827371481035</v>
      </c>
      <c r="AA80" s="22">
        <v>-0.8230801463761147</v>
      </c>
      <c r="AB80" s="22">
        <v>-0.8117363303761719</v>
      </c>
      <c r="AC80" s="22">
        <v>1.4507218023826207</v>
      </c>
      <c r="AD80" s="22">
        <v>0.28207319893598237</v>
      </c>
      <c r="AE80" s="22">
        <v>0.5807211971242555</v>
      </c>
      <c r="AF80" s="22">
        <v>1.8361610900612964</v>
      </c>
      <c r="AG80" s="22">
        <v>0.5751979037078192</v>
      </c>
      <c r="AH80" s="22">
        <v>-2.39</v>
      </c>
      <c r="AI80" s="22">
        <v>-1.5926389007171653</v>
      </c>
      <c r="AJ80" s="22">
        <v>-3.6511381762262936</v>
      </c>
      <c r="AK80" s="22">
        <v>0.7357525289534543</v>
      </c>
      <c r="AL80" s="22">
        <v>-0.6179003108966484</v>
      </c>
      <c r="AM80" s="22">
        <v>2.4021874513600467</v>
      </c>
      <c r="AN80" s="22">
        <v>3.098192417861322</v>
      </c>
      <c r="AO80" s="22">
        <v>-2.537910085714286</v>
      </c>
      <c r="AP80" s="22">
        <v>-0.2968837973030772</v>
      </c>
      <c r="AQ80" s="22">
        <v>0.21220424683505518</v>
      </c>
      <c r="AR80" s="22">
        <v>-0.9302991979959656</v>
      </c>
      <c r="AS80" s="22">
        <v>0.6983198395663369</v>
      </c>
      <c r="AT80" s="22">
        <v>1.59861258893927</v>
      </c>
      <c r="AU80" s="22">
        <v>1.0272976482815057</v>
      </c>
      <c r="AV80" s="22">
        <v>1.877143508069232</v>
      </c>
      <c r="AW80" s="22">
        <v>0.8253336794135713</v>
      </c>
      <c r="AX80" s="22">
        <v>-0.5353675171357026</v>
      </c>
      <c r="AY80" s="22">
        <v>0.10908947437576738</v>
      </c>
      <c r="AZ80" s="22">
        <v>1.4096527230576992</v>
      </c>
      <c r="BH80" s="30" t="s">
        <v>11</v>
      </c>
      <c r="BI80" s="31">
        <f aca="true" t="shared" si="40" ref="BI80:BI87">CORREL(C80:D80,C56:D56)</f>
        <v>1</v>
      </c>
      <c r="BJ80" s="32">
        <f aca="true" t="shared" si="41" ref="BJ80:BJ87">-AVERAGE(C80:D80)+AVERAGE(C56:D56)</f>
        <v>-0.10455958853305508</v>
      </c>
    </row>
    <row r="81" spans="1:62" ht="12.75">
      <c r="A81" s="20" t="s">
        <v>13</v>
      </c>
      <c r="B81" s="21"/>
      <c r="C81" s="22">
        <v>-0.3630413078970409</v>
      </c>
      <c r="D81" s="22">
        <v>-0.13320770942826285</v>
      </c>
      <c r="E81" s="22">
        <v>-0.6682636665748516</v>
      </c>
      <c r="F81" s="22">
        <v>0.20445804055885958</v>
      </c>
      <c r="G81" s="22">
        <v>0.746580016738686</v>
      </c>
      <c r="H81" s="22">
        <v>-0.03011923530487097</v>
      </c>
      <c r="I81" s="22">
        <v>-0.16452183048450744</v>
      </c>
      <c r="J81" s="22">
        <v>0.09377987411873027</v>
      </c>
      <c r="K81" s="22">
        <v>-0.803942087382358</v>
      </c>
      <c r="L81" s="22">
        <v>-0.665765868592216</v>
      </c>
      <c r="M81" s="22">
        <v>-0.36037116643997424</v>
      </c>
      <c r="N81" s="22">
        <v>0.8442420802926729</v>
      </c>
      <c r="O81" s="22">
        <v>0.12256440985368847</v>
      </c>
      <c r="P81" s="22">
        <v>0.38578161492393215</v>
      </c>
      <c r="Q81" s="22">
        <v>1.1170571505803417</v>
      </c>
      <c r="R81" s="22">
        <v>0.40577665504561666</v>
      </c>
      <c r="S81" s="22">
        <v>0.6317751543432055</v>
      </c>
      <c r="T81" s="22">
        <v>0.059931774773537554</v>
      </c>
      <c r="U81" s="22">
        <v>-0.026637504232657316</v>
      </c>
      <c r="V81" s="22">
        <v>0.08311320197649946</v>
      </c>
      <c r="W81" s="22">
        <v>-0.01314875530910048</v>
      </c>
      <c r="X81" s="22">
        <v>-0.40002012210664806</v>
      </c>
      <c r="Y81" s="22">
        <v>-0.0024670285757999733</v>
      </c>
      <c r="Z81" s="22">
        <v>0.4248916319111733</v>
      </c>
      <c r="AA81" s="22">
        <v>0.22552684974366147</v>
      </c>
      <c r="AB81" s="22">
        <v>0.6812665095236707</v>
      </c>
      <c r="AC81" s="22">
        <v>-0.22307782417659427</v>
      </c>
      <c r="AD81" s="22">
        <v>0.06710517200291849</v>
      </c>
      <c r="AE81" s="22">
        <v>0.22010653226380944</v>
      </c>
      <c r="AF81" s="22">
        <v>0.07831214342119089</v>
      </c>
      <c r="AG81" s="22">
        <v>-0.6457334365313762</v>
      </c>
      <c r="AH81" s="22">
        <v>-0.0315502329531104</v>
      </c>
      <c r="AI81" s="22">
        <v>-0.09678921820898573</v>
      </c>
      <c r="AJ81" s="22">
        <v>0.24733809198080076</v>
      </c>
      <c r="AK81" s="22">
        <v>0.3325227876007026</v>
      </c>
      <c r="AL81" s="22">
        <v>-0.01425381439726267</v>
      </c>
      <c r="AM81" s="22">
        <v>-0.060025462471482896</v>
      </c>
      <c r="AN81" s="22">
        <v>0.15885855710854302</v>
      </c>
      <c r="AO81" s="22">
        <v>0.3925049153943909</v>
      </c>
      <c r="AP81" s="22">
        <v>0.7700770640094009</v>
      </c>
      <c r="AQ81" s="22">
        <v>-0.5048616223997549</v>
      </c>
      <c r="AR81" s="22">
        <v>0.09294826322785477</v>
      </c>
      <c r="AS81" s="22">
        <v>0.3920164339000409</v>
      </c>
      <c r="AT81" s="22">
        <v>-0.43589071204159835</v>
      </c>
      <c r="AU81" s="22">
        <v>0.4231790983341126</v>
      </c>
      <c r="AV81" s="22">
        <v>-0.186145591717343</v>
      </c>
      <c r="AW81" s="22">
        <v>-0.31554192195320274</v>
      </c>
      <c r="AX81" s="22">
        <v>0.0738313148522369</v>
      </c>
      <c r="AY81" s="22">
        <v>-0.46667584826472125</v>
      </c>
      <c r="AZ81" s="22">
        <v>0.13514675499035433</v>
      </c>
      <c r="BH81" s="30" t="s">
        <v>13</v>
      </c>
      <c r="BI81" s="31">
        <f t="shared" si="40"/>
        <v>1</v>
      </c>
      <c r="BJ81" s="32">
        <f t="shared" si="41"/>
        <v>0.001808171162651917</v>
      </c>
    </row>
    <row r="82" spans="1:62" ht="12.75">
      <c r="A82" s="20" t="s">
        <v>15</v>
      </c>
      <c r="B82" s="21"/>
      <c r="C82" s="22">
        <v>-0.42267624303099277</v>
      </c>
      <c r="D82" s="53" t="s">
        <v>61</v>
      </c>
      <c r="E82" s="22">
        <v>-0.056773426215459985</v>
      </c>
      <c r="F82" s="22">
        <v>-0.04787250783190483</v>
      </c>
      <c r="G82" s="22">
        <v>-0.8497202599007297</v>
      </c>
      <c r="H82" s="22">
        <v>-0.3395868004454795</v>
      </c>
      <c r="I82" s="22">
        <v>-0.40137348607760887</v>
      </c>
      <c r="J82" s="22">
        <v>-0.45580576874561557</v>
      </c>
      <c r="K82" s="53" t="s">
        <v>62</v>
      </c>
      <c r="L82" s="22">
        <v>0.49956213675052596</v>
      </c>
      <c r="M82" s="22">
        <v>-0.12708430392813286</v>
      </c>
      <c r="N82" s="22">
        <v>-0.35615417252486703</v>
      </c>
      <c r="O82" s="22">
        <v>-0.25860826114508495</v>
      </c>
      <c r="P82" s="22">
        <v>0.05810459260532465</v>
      </c>
      <c r="Q82" s="22">
        <v>0.5348509186356859</v>
      </c>
      <c r="R82" s="22">
        <v>0.6027295028963682</v>
      </c>
      <c r="S82" s="22">
        <v>0.4673775963369781</v>
      </c>
      <c r="T82" s="22">
        <v>0.13790935153775347</v>
      </c>
      <c r="U82" s="22">
        <v>0.3697144594500613</v>
      </c>
      <c r="V82" s="22">
        <v>-0.2827113799938618</v>
      </c>
      <c r="W82" s="22">
        <v>0.5061524482395603</v>
      </c>
      <c r="X82" s="22">
        <v>-0.021863976393176658</v>
      </c>
      <c r="Y82" s="22">
        <v>0.46180553136474906</v>
      </c>
      <c r="Z82" s="22">
        <v>-0.561458625624235</v>
      </c>
      <c r="AA82" s="22">
        <v>-0.21125538595471233</v>
      </c>
      <c r="AB82" s="22">
        <v>-0.22774956491585618</v>
      </c>
      <c r="AC82" s="22">
        <v>0.10971839199369306</v>
      </c>
      <c r="AD82" s="22">
        <v>0.3253754040304693</v>
      </c>
      <c r="AE82" s="22">
        <v>-0.2031107174413173</v>
      </c>
      <c r="AF82" s="22">
        <v>-0.4943224331077058</v>
      </c>
      <c r="AG82" s="22">
        <v>-0.4145721701479619</v>
      </c>
      <c r="AH82" s="22">
        <v>-0.22148803249181478</v>
      </c>
      <c r="AI82" s="22">
        <v>0.8195692164826772</v>
      </c>
      <c r="AJ82" s="22">
        <v>0.09412925724742452</v>
      </c>
      <c r="AK82" s="22">
        <v>-0.10885158751141685</v>
      </c>
      <c r="AL82" s="22">
        <v>0.46816772506053694</v>
      </c>
      <c r="AM82" s="22">
        <v>-0.10390921754679731</v>
      </c>
      <c r="AN82" s="22">
        <v>-0.9967883438355762</v>
      </c>
      <c r="AO82" s="22">
        <v>0.5444362131989484</v>
      </c>
      <c r="AP82" s="22">
        <v>-0.4513392385400853</v>
      </c>
      <c r="AQ82" s="22">
        <v>0.11452106389336367</v>
      </c>
      <c r="AR82" s="22">
        <v>0.29703243453341516</v>
      </c>
      <c r="AS82" s="22">
        <v>-0.43617962516825654</v>
      </c>
      <c r="AT82" s="22">
        <v>0.15085723913346885</v>
      </c>
      <c r="AU82" s="22">
        <v>0.08243756635521393</v>
      </c>
      <c r="AV82" s="22">
        <v>0.0017082214711729021</v>
      </c>
      <c r="AW82" s="22">
        <v>0.23369437805703422</v>
      </c>
      <c r="AX82" s="22">
        <v>0.37087440518631</v>
      </c>
      <c r="AY82" s="22">
        <v>0.5378215876513069</v>
      </c>
      <c r="AZ82" s="22">
        <v>0.04644615278796914</v>
      </c>
      <c r="BH82" s="30" t="s">
        <v>15</v>
      </c>
      <c r="BI82" s="31" t="e">
        <f t="shared" si="40"/>
        <v>#DIV/0!</v>
      </c>
      <c r="BJ82" s="32">
        <f t="shared" si="41"/>
        <v>0.17272882928099262</v>
      </c>
    </row>
    <row r="83" spans="1:62" ht="12.75">
      <c r="A83" s="20" t="s">
        <v>17</v>
      </c>
      <c r="B83" s="21"/>
      <c r="C83" s="22">
        <v>4.350369249080722</v>
      </c>
      <c r="D83" s="22">
        <v>5.3845613555480965</v>
      </c>
      <c r="E83" s="52">
        <v>4.59599393776233</v>
      </c>
      <c r="F83" s="52">
        <v>4.6828875188473</v>
      </c>
      <c r="G83" s="22">
        <v>5.672035380043795</v>
      </c>
      <c r="H83" s="22">
        <v>5.760236876518514</v>
      </c>
      <c r="I83" s="22">
        <v>5.340547548275359</v>
      </c>
      <c r="J83" s="22">
        <v>4.752788946246931</v>
      </c>
      <c r="K83" s="22">
        <v>4.949800583036184</v>
      </c>
      <c r="L83" s="22">
        <v>5.472581836036116</v>
      </c>
      <c r="M83" s="22">
        <v>4.692874641175955</v>
      </c>
      <c r="N83" s="22">
        <v>5.102380216025379</v>
      </c>
      <c r="O83" s="52">
        <v>4.09549803286315</v>
      </c>
      <c r="P83" s="22">
        <v>4.815401497952017</v>
      </c>
      <c r="Q83" s="22">
        <v>5.669269674497135</v>
      </c>
      <c r="R83" s="22">
        <v>4.918867219939763</v>
      </c>
      <c r="S83" s="22">
        <v>5.484872023929951</v>
      </c>
      <c r="T83" s="22">
        <v>5.624934212363391</v>
      </c>
      <c r="U83" s="22">
        <v>5.560087517620244</v>
      </c>
      <c r="V83" s="22">
        <v>5.36988044449316</v>
      </c>
      <c r="W83" s="22">
        <v>5.522499609413382</v>
      </c>
      <c r="X83" s="22">
        <v>5.147493232810033</v>
      </c>
      <c r="Y83" s="22">
        <v>5.3311605579646795</v>
      </c>
      <c r="Z83" s="22">
        <v>4.847874437489072</v>
      </c>
      <c r="AA83" s="22">
        <v>4.821203452701522</v>
      </c>
      <c r="AB83" s="22">
        <v>4.913934627278286</v>
      </c>
      <c r="AC83" s="22">
        <v>5.105963838910301</v>
      </c>
      <c r="AD83" s="22">
        <v>4.8995515715036175</v>
      </c>
      <c r="AE83" s="22">
        <v>5.225141333381993</v>
      </c>
      <c r="AF83" s="22">
        <v>5.40223758441331</v>
      </c>
      <c r="AG83" s="22">
        <v>5.100598041946897</v>
      </c>
      <c r="AH83" s="22">
        <v>4.752</v>
      </c>
      <c r="AI83" s="22">
        <v>5.656667968976397</v>
      </c>
      <c r="AJ83" s="22">
        <v>5.382656099420512</v>
      </c>
      <c r="AK83" s="22">
        <v>5.128870580576697</v>
      </c>
      <c r="AL83" s="22">
        <v>5.56909196613441</v>
      </c>
      <c r="AM83" s="22">
        <v>5.525689172491957</v>
      </c>
      <c r="AN83" s="22">
        <v>5.643019546737857</v>
      </c>
      <c r="AO83" s="22">
        <v>5.417675665425065</v>
      </c>
      <c r="AP83" s="22">
        <v>5.532671584797969</v>
      </c>
      <c r="AQ83" s="22">
        <v>6.232225975398355</v>
      </c>
      <c r="AR83" s="22">
        <v>5.282069182643395</v>
      </c>
      <c r="AS83" s="22">
        <v>5.198135308202142</v>
      </c>
      <c r="AT83" s="22">
        <v>5.40339478127194</v>
      </c>
      <c r="AU83" s="22">
        <v>5.508936058525251</v>
      </c>
      <c r="AV83" s="22">
        <v>5.405842852985032</v>
      </c>
      <c r="AW83" s="22">
        <v>4.670391337116117</v>
      </c>
      <c r="AX83" s="22">
        <v>5.361331227499708</v>
      </c>
      <c r="AY83" s="22">
        <v>5.467387603809718</v>
      </c>
      <c r="AZ83" s="22">
        <v>5.688913448351456</v>
      </c>
      <c r="BH83" s="30" t="s">
        <v>17</v>
      </c>
      <c r="BI83" s="31">
        <f t="shared" si="40"/>
        <v>1</v>
      </c>
      <c r="BJ83" s="32">
        <f t="shared" si="41"/>
        <v>0.10437857268559014</v>
      </c>
    </row>
    <row r="84" spans="1:62" ht="12.75">
      <c r="A84" s="20" t="s">
        <v>19</v>
      </c>
      <c r="B84" s="21"/>
      <c r="C84" s="22">
        <v>0.011127957040798466</v>
      </c>
      <c r="D84" s="22">
        <v>-0.09131580597872402</v>
      </c>
      <c r="E84" s="22">
        <v>-0.0820839074055614</v>
      </c>
      <c r="F84" s="22">
        <v>-0.09437037226779779</v>
      </c>
      <c r="G84" s="22">
        <v>0.17658635368029196</v>
      </c>
      <c r="H84" s="22">
        <v>0.033197547972783556</v>
      </c>
      <c r="I84" s="22">
        <v>-0.026529022908249055</v>
      </c>
      <c r="J84" s="22">
        <v>-0.01177664070545422</v>
      </c>
      <c r="K84" s="22">
        <v>-0.038046477697872214</v>
      </c>
      <c r="L84" s="22">
        <v>-0.09816158415585556</v>
      </c>
      <c r="M84" s="22">
        <v>0.005807707548330515</v>
      </c>
      <c r="N84" s="22">
        <v>0.02159299409733349</v>
      </c>
      <c r="O84" s="22">
        <v>-0.07092674199009988</v>
      </c>
      <c r="P84" s="22">
        <v>-0.06971766126038619</v>
      </c>
      <c r="Q84" s="22">
        <v>-0.04963460824099521</v>
      </c>
      <c r="R84" s="22">
        <v>-0.04221078629773671</v>
      </c>
      <c r="S84" s="22">
        <v>-0.17018563457548827</v>
      </c>
      <c r="T84" s="22">
        <v>-0.021779128431272277</v>
      </c>
      <c r="U84" s="22">
        <v>0.32521239893635673</v>
      </c>
      <c r="V84" s="22">
        <v>0.15437176236495967</v>
      </c>
      <c r="W84" s="22">
        <v>0.00897246692186221</v>
      </c>
      <c r="X84" s="22">
        <v>-0.21442834322048765</v>
      </c>
      <c r="Y84" s="22">
        <v>0.1568872716646267</v>
      </c>
      <c r="Z84" s="22">
        <v>0.00617740435434517</v>
      </c>
      <c r="AA84" s="22">
        <v>0.043541843675030605</v>
      </c>
      <c r="AB84" s="22">
        <v>0.03409751546017002</v>
      </c>
      <c r="AC84" s="22">
        <v>0.2999618852224948</v>
      </c>
      <c r="AD84" s="22">
        <v>-0.00065480616944898</v>
      </c>
      <c r="AE84" s="22">
        <v>-0.007609345574273035</v>
      </c>
      <c r="AF84" s="22">
        <v>0.23260487459894924</v>
      </c>
      <c r="AG84" s="22">
        <v>0.2352259513728873</v>
      </c>
      <c r="AH84" s="22">
        <v>-0.02137916034655636</v>
      </c>
      <c r="AI84" s="22">
        <v>-0.055504890628359414</v>
      </c>
      <c r="AJ84" s="22">
        <v>0.05107436950128776</v>
      </c>
      <c r="AK84" s="22">
        <v>0.12885275691612996</v>
      </c>
      <c r="AL84" s="22">
        <v>-0.021752464508422525</v>
      </c>
      <c r="AM84" s="22">
        <v>0.12858088241670082</v>
      </c>
      <c r="AN84" s="22">
        <v>0.2400625871357519</v>
      </c>
      <c r="AO84" s="22">
        <v>0.09120347580657319</v>
      </c>
      <c r="AP84" s="22">
        <v>-0.054420217870051385</v>
      </c>
      <c r="AQ84" s="22">
        <v>-0.023930531918227985</v>
      </c>
      <c r="AR84" s="22">
        <v>0.10107843046044554</v>
      </c>
      <c r="AS84" s="22">
        <v>0.1065327640416691</v>
      </c>
      <c r="AT84" s="22">
        <v>-0.09708293072513458</v>
      </c>
      <c r="AU84" s="22">
        <v>0.11555365438099133</v>
      </c>
      <c r="AV84" s="22">
        <v>0.09947563785672728</v>
      </c>
      <c r="AW84" s="22">
        <v>0.09844621088256802</v>
      </c>
      <c r="AX84" s="22">
        <v>-0.11723931585869057</v>
      </c>
      <c r="AY84" s="22">
        <v>0.021058111891117476</v>
      </c>
      <c r="AZ84" s="22">
        <v>-0.006457266791915106</v>
      </c>
      <c r="BH84" s="30" t="s">
        <v>19</v>
      </c>
      <c r="BI84" s="31">
        <f t="shared" si="40"/>
        <v>1</v>
      </c>
      <c r="BJ84" s="32">
        <f t="shared" si="41"/>
        <v>-0.00875886928103712</v>
      </c>
    </row>
    <row r="85" spans="1:62" ht="12.75">
      <c r="A85" s="20" t="s">
        <v>21</v>
      </c>
      <c r="B85" s="21"/>
      <c r="C85" s="22">
        <v>-0.006780081212572233</v>
      </c>
      <c r="D85" s="22">
        <v>0.05250888503093625</v>
      </c>
      <c r="E85" s="22">
        <v>-0.1342162600780868</v>
      </c>
      <c r="F85" s="22">
        <v>0.029225192301906594</v>
      </c>
      <c r="G85" s="22">
        <v>0.029512213517080287</v>
      </c>
      <c r="H85" s="22">
        <v>-0.04495364712212359</v>
      </c>
      <c r="I85" s="22">
        <v>0.007566747421368019</v>
      </c>
      <c r="J85" s="22">
        <v>0.03144351196860751</v>
      </c>
      <c r="K85" s="22">
        <v>0.04043028248407085</v>
      </c>
      <c r="L85" s="22">
        <v>-0.05758168214752807</v>
      </c>
      <c r="M85" s="22">
        <v>-0.025345963436801944</v>
      </c>
      <c r="N85" s="22">
        <v>0.050979239549719314</v>
      </c>
      <c r="O85" s="22">
        <v>0.0144603121691344</v>
      </c>
      <c r="P85" s="22">
        <v>-0.006939557135459332</v>
      </c>
      <c r="Q85" s="22">
        <v>0.030866381433311895</v>
      </c>
      <c r="R85" s="22">
        <v>0.026671144450260247</v>
      </c>
      <c r="S85" s="22">
        <v>-0.025359270055607532</v>
      </c>
      <c r="T85" s="22">
        <v>0.021200973981210913</v>
      </c>
      <c r="U85" s="22">
        <v>-0.0218450638646625</v>
      </c>
      <c r="V85" s="22">
        <v>-0.01577695431361803</v>
      </c>
      <c r="W85" s="22">
        <v>0.03221251574346415</v>
      </c>
      <c r="X85" s="22">
        <v>-0.0664599344441326</v>
      </c>
      <c r="Y85" s="22">
        <v>-0.0076251767721629594</v>
      </c>
      <c r="Z85" s="22">
        <v>-0.04915286513026754</v>
      </c>
      <c r="AA85" s="22">
        <v>-0.042330494282217176</v>
      </c>
      <c r="AB85" s="22">
        <v>0.038655391772040415</v>
      </c>
      <c r="AC85" s="22">
        <v>-0.055329325346005605</v>
      </c>
      <c r="AD85" s="22">
        <v>0.007155707179692971</v>
      </c>
      <c r="AE85" s="22">
        <v>-0.045102876506773325</v>
      </c>
      <c r="AF85" s="22">
        <v>0.04481455656304728</v>
      </c>
      <c r="AG85" s="22">
        <v>0.08940973909585356</v>
      </c>
      <c r="AH85" s="22">
        <v>0.05625975994153414</v>
      </c>
      <c r="AI85" s="22">
        <v>-0.03947822418307431</v>
      </c>
      <c r="AJ85" s="22">
        <v>0.02635693526955046</v>
      </c>
      <c r="AK85" s="22">
        <v>0.005822795747511709</v>
      </c>
      <c r="AL85" s="22">
        <v>-0.07645496791937181</v>
      </c>
      <c r="AM85" s="22">
        <v>0.012356643741971337</v>
      </c>
      <c r="AN85" s="22">
        <v>0.04061748888458162</v>
      </c>
      <c r="AO85" s="22">
        <v>-0.003784767870026293</v>
      </c>
      <c r="AP85" s="22">
        <v>-0.05004436485285531</v>
      </c>
      <c r="AQ85" s="22">
        <v>0.010504529706706355</v>
      </c>
      <c r="AR85" s="22">
        <v>-0.06272709206468163</v>
      </c>
      <c r="AS85" s="22">
        <v>-0.0286188505046234</v>
      </c>
      <c r="AT85" s="22">
        <v>0.04089479408802364</v>
      </c>
      <c r="AU85" s="22">
        <v>-0.056555283205956264</v>
      </c>
      <c r="AV85" s="22">
        <v>0.013528032373114255</v>
      </c>
      <c r="AW85" s="22">
        <v>0.07455107356873356</v>
      </c>
      <c r="AX85" s="22">
        <v>0.0917936847577678</v>
      </c>
      <c r="AY85" s="22">
        <v>-0.06052604875840594</v>
      </c>
      <c r="AZ85" s="22">
        <v>-0.02101954250920729</v>
      </c>
      <c r="BH85" s="30" t="s">
        <v>21</v>
      </c>
      <c r="BI85" s="31">
        <f t="shared" si="40"/>
        <v>1.0000000000000002</v>
      </c>
      <c r="BJ85" s="32">
        <f t="shared" si="41"/>
        <v>0.006596089853318013</v>
      </c>
    </row>
    <row r="86" spans="1:62" ht="12.75">
      <c r="A86" s="20" t="s">
        <v>23</v>
      </c>
      <c r="B86" s="21"/>
      <c r="C86" s="22">
        <v>-0.06494879172386622</v>
      </c>
      <c r="D86" s="22">
        <v>0.0015641519491302837</v>
      </c>
      <c r="E86" s="22">
        <v>-0.024010598656435816</v>
      </c>
      <c r="F86" s="22">
        <v>-0.042386054982858135</v>
      </c>
      <c r="G86" s="22">
        <v>-0.045489754049343065</v>
      </c>
      <c r="H86" s="22">
        <v>-0.017049517491896392</v>
      </c>
      <c r="I86" s="22">
        <v>0.017478198868386436</v>
      </c>
      <c r="J86" s="22">
        <v>0.09328117245177132</v>
      </c>
      <c r="K86" s="22">
        <v>0.06257604177383529</v>
      </c>
      <c r="L86" s="22">
        <v>-0.006121761588718441</v>
      </c>
      <c r="M86" s="22">
        <v>-0.02575487525457575</v>
      </c>
      <c r="N86" s="22">
        <v>-0.015317667964197996</v>
      </c>
      <c r="O86" s="22">
        <v>-0.03289038852374277</v>
      </c>
      <c r="P86" s="22">
        <v>0.04060103710839672</v>
      </c>
      <c r="Q86" s="22">
        <v>0.03168245804952637</v>
      </c>
      <c r="R86" s="22">
        <v>-0.009378548936926131</v>
      </c>
      <c r="S86" s="22">
        <v>0.04709576303502515</v>
      </c>
      <c r="T86" s="22">
        <v>-0.017568896203100346</v>
      </c>
      <c r="U86" s="22">
        <v>0.040580820124481325</v>
      </c>
      <c r="V86" s="22">
        <v>-0.07459258726236408</v>
      </c>
      <c r="W86" s="22">
        <v>0.05086857734164815</v>
      </c>
      <c r="X86" s="22">
        <v>0.05741210783809858</v>
      </c>
      <c r="Y86" s="22">
        <v>0.01374571028894912</v>
      </c>
      <c r="Z86" s="22">
        <v>-0.022503124916069248</v>
      </c>
      <c r="AA86" s="22">
        <v>0.0037614017752229424</v>
      </c>
      <c r="AB86" s="22">
        <v>0.018345874085628606</v>
      </c>
      <c r="AC86" s="22">
        <v>-0.006243668683509989</v>
      </c>
      <c r="AD86" s="22">
        <v>0.05364850539793953</v>
      </c>
      <c r="AE86" s="22">
        <v>0.016973573263969987</v>
      </c>
      <c r="AF86" s="22">
        <v>-0.013064525914448337</v>
      </c>
      <c r="AG86" s="22">
        <v>0.00035834960585414246</v>
      </c>
      <c r="AH86" s="22">
        <v>-0.016441236528341414</v>
      </c>
      <c r="AI86" s="22">
        <v>-0.01243283313098855</v>
      </c>
      <c r="AJ86" s="22">
        <v>-0.010966010873214707</v>
      </c>
      <c r="AK86" s="22">
        <v>-0.01307900362372658</v>
      </c>
      <c r="AL86" s="22">
        <v>0.040829613512370584</v>
      </c>
      <c r="AM86" s="22">
        <v>-0.014963313529847906</v>
      </c>
      <c r="AN86" s="22">
        <v>-0.05106673502633119</v>
      </c>
      <c r="AO86" s="22">
        <v>0.09407085734881684</v>
      </c>
      <c r="AP86" s="22">
        <v>0.0457234565006423</v>
      </c>
      <c r="AQ86" s="22">
        <v>0.01978739942373928</v>
      </c>
      <c r="AR86" s="22">
        <v>0.010150161262059289</v>
      </c>
      <c r="AS86" s="22">
        <v>-0.05798980305773394</v>
      </c>
      <c r="AT86" s="22">
        <v>-0.01483678868769015</v>
      </c>
      <c r="AU86" s="22">
        <v>0.023261357810264203</v>
      </c>
      <c r="AV86" s="22">
        <v>-0.03290684408788447</v>
      </c>
      <c r="AW86" s="22">
        <v>0.004394311718616548</v>
      </c>
      <c r="AX86" s="22">
        <v>0.06223400797230172</v>
      </c>
      <c r="AY86" s="22">
        <v>0.003913168139582479</v>
      </c>
      <c r="AZ86" s="22">
        <v>-0.009381333129603644</v>
      </c>
      <c r="BH86" s="30" t="s">
        <v>23</v>
      </c>
      <c r="BI86" s="31">
        <f t="shared" si="40"/>
        <v>1</v>
      </c>
      <c r="BJ86" s="32">
        <f t="shared" si="41"/>
        <v>0.0057704472623679795</v>
      </c>
    </row>
    <row r="87" spans="1:62" ht="12.75">
      <c r="A87" s="20" t="s">
        <v>25</v>
      </c>
      <c r="B87" s="21"/>
      <c r="C87" s="22">
        <v>-0.02690434016109262</v>
      </c>
      <c r="D87" s="22">
        <v>0.11560143650186785</v>
      </c>
      <c r="E87" s="22">
        <v>0.1609626691837181</v>
      </c>
      <c r="F87" s="22">
        <v>0.19860822259489244</v>
      </c>
      <c r="G87" s="22">
        <v>0.14908618043649635</v>
      </c>
      <c r="H87" s="22">
        <v>0.28602740774150215</v>
      </c>
      <c r="I87" s="22">
        <v>0.008707974015039463</v>
      </c>
      <c r="J87" s="22">
        <v>0.25913842040512103</v>
      </c>
      <c r="K87" s="22">
        <v>0.14889104956070615</v>
      </c>
      <c r="L87" s="22">
        <v>0.24610576241234222</v>
      </c>
      <c r="M87" s="22">
        <v>0.20199698108736325</v>
      </c>
      <c r="N87" s="22">
        <v>0.23052266319952047</v>
      </c>
      <c r="O87" s="22">
        <v>0.20443961699053792</v>
      </c>
      <c r="P87" s="22">
        <v>0.2145687317554125</v>
      </c>
      <c r="Q87" s="22">
        <v>0.2571028445620395</v>
      </c>
      <c r="R87" s="22">
        <v>0.16214339703403707</v>
      </c>
      <c r="S87" s="22">
        <v>0.2725488477707286</v>
      </c>
      <c r="T87" s="22">
        <v>0.1637991998975805</v>
      </c>
      <c r="U87" s="22">
        <v>0.2606461976141079</v>
      </c>
      <c r="V87" s="22">
        <v>0.251510278402315</v>
      </c>
      <c r="W87" s="22">
        <v>0.20148099079570714</v>
      </c>
      <c r="X87" s="22">
        <v>0.18628704986405892</v>
      </c>
      <c r="Y87" s="22">
        <v>0.21505380427522292</v>
      </c>
      <c r="Z87" s="22">
        <v>0.19154424068018885</v>
      </c>
      <c r="AA87" s="22">
        <v>0.1243651179130967</v>
      </c>
      <c r="AB87" s="22">
        <v>0.3244509961727712</v>
      </c>
      <c r="AC87" s="22">
        <v>0.16412704192361596</v>
      </c>
      <c r="AD87" s="22">
        <v>0.1824796202092575</v>
      </c>
      <c r="AE87" s="22">
        <v>0.12035748583367395</v>
      </c>
      <c r="AF87" s="22">
        <v>0.19748398723730298</v>
      </c>
      <c r="AG87" s="22">
        <v>0.116768328783116</v>
      </c>
      <c r="AH87" s="22">
        <v>0.1622260654262161</v>
      </c>
      <c r="AI87" s="22">
        <v>0.17418894259318768</v>
      </c>
      <c r="AJ87" s="22">
        <v>0.14558785950728753</v>
      </c>
      <c r="AK87" s="22">
        <v>0.1425355768691452</v>
      </c>
      <c r="AL87" s="22">
        <v>0.1610593552289875</v>
      </c>
      <c r="AM87" s="22">
        <v>0.1865387310368529</v>
      </c>
      <c r="AN87" s="22">
        <v>0.23321434383703923</v>
      </c>
      <c r="AO87" s="22">
        <v>0.1711352536625767</v>
      </c>
      <c r="AP87" s="22">
        <v>0.19709534089542216</v>
      </c>
      <c r="AQ87" s="22">
        <v>0.2619415482139731</v>
      </c>
      <c r="AR87" s="22">
        <v>0.16888915706016489</v>
      </c>
      <c r="AS87" s="22">
        <v>0.21317066672470297</v>
      </c>
      <c r="AT87" s="22">
        <v>0.20092703324069738</v>
      </c>
      <c r="AU87" s="22">
        <v>0.1888747990253098</v>
      </c>
      <c r="AV87" s="22">
        <v>0.1752212209566133</v>
      </c>
      <c r="AW87" s="22">
        <v>0.1773679420941796</v>
      </c>
      <c r="AX87" s="22">
        <v>0.26651748887980375</v>
      </c>
      <c r="AY87" s="22">
        <v>0.3314930815975673</v>
      </c>
      <c r="AZ87" s="22">
        <v>0.32078310071027705</v>
      </c>
      <c r="BH87" s="30" t="s">
        <v>25</v>
      </c>
      <c r="BI87" s="31">
        <f t="shared" si="40"/>
        <v>0.9999999999999998</v>
      </c>
      <c r="BJ87" s="32">
        <f t="shared" si="41"/>
        <v>-0.11589736381413762</v>
      </c>
    </row>
    <row r="88" spans="1:62" ht="12.75">
      <c r="A88" s="20"/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H88" s="30"/>
      <c r="BI88" s="31"/>
      <c r="BJ88" s="32"/>
    </row>
    <row r="89" spans="1:62" ht="12.75">
      <c r="A89" s="20"/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H89" s="30"/>
      <c r="BI89" s="31"/>
      <c r="BJ89" s="32"/>
    </row>
    <row r="90" spans="1:62" ht="12.75">
      <c r="A90" s="20" t="s">
        <v>12</v>
      </c>
      <c r="B90" s="21"/>
      <c r="C90" s="22">
        <v>-1.4136409526177554</v>
      </c>
      <c r="D90" s="22">
        <v>-0.526357863026792</v>
      </c>
      <c r="E90" s="22">
        <v>-2.334940055132914</v>
      </c>
      <c r="F90" s="22">
        <v>0.3582913504154277</v>
      </c>
      <c r="G90" s="22">
        <v>-0.5544148602175183</v>
      </c>
      <c r="H90" s="22">
        <v>0.9546298474423257</v>
      </c>
      <c r="I90" s="22">
        <v>-2.2602920675095004</v>
      </c>
      <c r="J90" s="22">
        <v>1.7255446284417753</v>
      </c>
      <c r="K90" s="22">
        <v>-2.9684521783918867</v>
      </c>
      <c r="L90" s="22">
        <v>1.2207519245485625</v>
      </c>
      <c r="M90" s="22">
        <v>0.5352236148163849</v>
      </c>
      <c r="N90" s="22">
        <v>-0.0693195521548447</v>
      </c>
      <c r="O90" s="22">
        <v>1.8271677339933414</v>
      </c>
      <c r="P90" s="22">
        <v>0.6439828709025746</v>
      </c>
      <c r="Q90" s="22">
        <v>-1.4428680827802305</v>
      </c>
      <c r="R90" s="22">
        <v>-2.1501913700362594</v>
      </c>
      <c r="S90" s="22">
        <v>2.9071297542977432</v>
      </c>
      <c r="T90" s="22">
        <v>-1.6918484800873705</v>
      </c>
      <c r="U90" s="22">
        <v>-2.619108788484016</v>
      </c>
      <c r="V90" s="22">
        <v>0.9200557686820413</v>
      </c>
      <c r="W90" s="22">
        <v>-3.665280447727805</v>
      </c>
      <c r="X90" s="22">
        <v>2.952859329898263</v>
      </c>
      <c r="Y90" s="22">
        <v>0.3953818364093373</v>
      </c>
      <c r="Z90" s="22">
        <v>0.36624751645829695</v>
      </c>
      <c r="AA90" s="22">
        <v>-3.240596545681063</v>
      </c>
      <c r="AB90" s="22">
        <v>0.22504108021385327</v>
      </c>
      <c r="AC90" s="22">
        <v>-0.12763266682594607</v>
      </c>
      <c r="AD90" s="22">
        <v>0.8337423739646568</v>
      </c>
      <c r="AE90" s="22">
        <v>0.8485121612212426</v>
      </c>
      <c r="AF90" s="22">
        <v>-0.7645166224737304</v>
      </c>
      <c r="AG90" s="22">
        <v>-0.8026490092359202</v>
      </c>
      <c r="AH90" s="22">
        <v>-2.4097663669609446</v>
      </c>
      <c r="AI90" s="22">
        <v>-0.4538667803283477</v>
      </c>
      <c r="AJ90" s="22">
        <v>1.5435824093406112</v>
      </c>
      <c r="AK90" s="22">
        <v>1.9158471630693794</v>
      </c>
      <c r="AL90" s="22">
        <v>1.9765401692402176</v>
      </c>
      <c r="AM90" s="22">
        <v>1.6083300795364144</v>
      </c>
      <c r="AN90" s="22">
        <v>-1.4094959793080748</v>
      </c>
      <c r="AO90" s="22">
        <v>0.3260088771910606</v>
      </c>
      <c r="AP90" s="22">
        <v>0.22223370010510335</v>
      </c>
      <c r="AQ90" s="22">
        <v>-1.405349061810541</v>
      </c>
      <c r="AR90" s="22">
        <v>-1.5536238810296437</v>
      </c>
      <c r="AS90" s="22">
        <v>0.3304796362058875</v>
      </c>
      <c r="AT90" s="22">
        <v>0.08648008894833839</v>
      </c>
      <c r="AU90" s="22">
        <v>1.7072616790156647</v>
      </c>
      <c r="AV90" s="22">
        <v>-0.7269815521152496</v>
      </c>
      <c r="AW90" s="22">
        <v>-4.39840626497514</v>
      </c>
      <c r="AX90" s="22">
        <v>-1.7124439295131997</v>
      </c>
      <c r="AY90" s="22">
        <v>0.148004824190983</v>
      </c>
      <c r="AZ90" s="22">
        <v>-2.5666658226937917</v>
      </c>
      <c r="BH90" s="30" t="s">
        <v>12</v>
      </c>
      <c r="BI90" s="31">
        <f aca="true" t="shared" si="42" ref="BI90:BI97">CORREL(C90:D90,C66:D66)</f>
        <v>0.9999999999999999</v>
      </c>
      <c r="BJ90" s="32">
        <f aca="true" t="shared" si="43" ref="BJ90:BJ97">-AVERAGE(C90:D90)+AVERAGE(C66:D66)</f>
        <v>0.0876452578222735</v>
      </c>
    </row>
    <row r="91" spans="1:62" ht="12.75">
      <c r="A91" s="20" t="s">
        <v>14</v>
      </c>
      <c r="B91" s="21"/>
      <c r="C91" s="22">
        <v>-0.10469340319120993</v>
      </c>
      <c r="D91" s="22">
        <v>0.14983304424848234</v>
      </c>
      <c r="E91" s="22">
        <v>-0.05675174103707581</v>
      </c>
      <c r="F91" s="22">
        <v>0.10987489186330247</v>
      </c>
      <c r="G91" s="22">
        <v>-0.09085914186306566</v>
      </c>
      <c r="H91" s="22">
        <v>-0.3783276923439143</v>
      </c>
      <c r="I91" s="22">
        <v>0.2631159033757673</v>
      </c>
      <c r="J91" s="22">
        <v>-1.2814314212381621</v>
      </c>
      <c r="K91" s="22">
        <v>-1.3286406222102065</v>
      </c>
      <c r="L91" s="22">
        <v>0.40179092418916557</v>
      </c>
      <c r="M91" s="22">
        <v>-1.1031543382433775</v>
      </c>
      <c r="N91" s="22">
        <v>0.18364638643821996</v>
      </c>
      <c r="O91" s="22">
        <v>0.38025434410504644</v>
      </c>
      <c r="P91" s="22">
        <v>-0.34357270861614975</v>
      </c>
      <c r="Q91" s="22">
        <v>-1.262456028898667</v>
      </c>
      <c r="R91" s="22">
        <v>-1.739311725776361</v>
      </c>
      <c r="S91" s="22">
        <v>-0.3055955757309087</v>
      </c>
      <c r="T91" s="22">
        <v>-0.26319289425048215</v>
      </c>
      <c r="U91" s="22">
        <v>1.9879948217374788</v>
      </c>
      <c r="V91" s="22">
        <v>1.331676317485093</v>
      </c>
      <c r="W91" s="22">
        <v>-0.8657309385893086</v>
      </c>
      <c r="X91" s="22">
        <v>0.6902513002280302</v>
      </c>
      <c r="Y91" s="22">
        <v>-0.11899482476831616</v>
      </c>
      <c r="Z91" s="22">
        <v>-1.3211924317975172</v>
      </c>
      <c r="AA91" s="22">
        <v>-0.4820209541353384</v>
      </c>
      <c r="AB91" s="22">
        <v>0.5256531252321959</v>
      </c>
      <c r="AC91" s="22">
        <v>-1.1527875116722144</v>
      </c>
      <c r="AD91" s="22">
        <v>-0.8009908966232779</v>
      </c>
      <c r="AE91" s="22">
        <v>-1.4541879435872358</v>
      </c>
      <c r="AF91" s="22">
        <v>-0.4028901776926445</v>
      </c>
      <c r="AG91" s="22">
        <v>-0.3280772768582958</v>
      </c>
      <c r="AH91" s="22">
        <v>-1.387323343919551</v>
      </c>
      <c r="AI91" s="22">
        <v>0.0395905137843246</v>
      </c>
      <c r="AJ91" s="22">
        <v>0.511483945706509</v>
      </c>
      <c r="AK91" s="22">
        <v>0.44596331973214276</v>
      </c>
      <c r="AL91" s="22">
        <v>1.722998113563783</v>
      </c>
      <c r="AM91" s="22">
        <v>0.5319664558876864</v>
      </c>
      <c r="AN91" s="22">
        <v>-1.241440857827677</v>
      </c>
      <c r="AO91" s="22">
        <v>0.7682826459903594</v>
      </c>
      <c r="AP91" s="22">
        <v>0.18696708115000588</v>
      </c>
      <c r="AQ91" s="22">
        <v>-0.3491230782568728</v>
      </c>
      <c r="AR91" s="22">
        <v>-1.7661450427995087</v>
      </c>
      <c r="AS91" s="22">
        <v>-1.5364879622373733</v>
      </c>
      <c r="AT91" s="22">
        <v>-0.30026631824684064</v>
      </c>
      <c r="AU91" s="22">
        <v>-1.2262477970700842</v>
      </c>
      <c r="AV91" s="22">
        <v>-0.5195089994942113</v>
      </c>
      <c r="AW91" s="22">
        <v>1.4595616687993567</v>
      </c>
      <c r="AX91" s="22">
        <v>-0.6375798333605888</v>
      </c>
      <c r="AY91" s="22">
        <v>-1.276442655064031</v>
      </c>
      <c r="AZ91" s="22">
        <v>0.5593673456857243</v>
      </c>
      <c r="BH91" s="30" t="s">
        <v>14</v>
      </c>
      <c r="BI91" s="31">
        <f t="shared" si="42"/>
        <v>1</v>
      </c>
      <c r="BJ91" s="32">
        <f t="shared" si="43"/>
        <v>0.045927804471363895</v>
      </c>
    </row>
    <row r="92" spans="1:62" ht="12.75">
      <c r="A92" s="20" t="s">
        <v>16</v>
      </c>
      <c r="B92" s="21"/>
      <c r="C92" s="22">
        <v>-0.1525195726448958</v>
      </c>
      <c r="D92" s="22">
        <v>-0.535725716912357</v>
      </c>
      <c r="E92" s="22">
        <v>-0.5009801579966772</v>
      </c>
      <c r="F92" s="22">
        <v>-0.1583650757783803</v>
      </c>
      <c r="G92" s="22">
        <v>-0.292517265849635</v>
      </c>
      <c r="H92" s="22">
        <v>-0.597884294148026</v>
      </c>
      <c r="I92" s="22">
        <v>-0.09423804344285297</v>
      </c>
      <c r="J92" s="22">
        <v>-0.6561835591196072</v>
      </c>
      <c r="K92" s="22">
        <v>-0.715991346546443</v>
      </c>
      <c r="L92" s="22">
        <v>0.24692764765953726</v>
      </c>
      <c r="M92" s="22">
        <v>-1.0697113636351674</v>
      </c>
      <c r="N92" s="22">
        <v>-0.7351608430922167</v>
      </c>
      <c r="O92" s="22">
        <v>-0.11965754775714033</v>
      </c>
      <c r="P92" s="22">
        <v>-0.145428615397162</v>
      </c>
      <c r="Q92" s="22">
        <v>-0.7493844437361127</v>
      </c>
      <c r="R92" s="22">
        <v>-0.6257919263787356</v>
      </c>
      <c r="S92" s="22">
        <v>0.381530089444217</v>
      </c>
      <c r="T92" s="22">
        <v>-0.4194748373896908</v>
      </c>
      <c r="U92" s="22">
        <v>-0.9043209829203437</v>
      </c>
      <c r="V92" s="22">
        <v>-0.03946214567695547</v>
      </c>
      <c r="W92" s="22">
        <v>-0.479517635526085</v>
      </c>
      <c r="X92" s="22">
        <v>-0.46135797941940015</v>
      </c>
      <c r="Y92" s="22">
        <v>0.017777066397097384</v>
      </c>
      <c r="Z92" s="22">
        <v>-0.16856879915632103</v>
      </c>
      <c r="AA92" s="22">
        <v>0.3793102396572828</v>
      </c>
      <c r="AB92" s="22">
        <v>-0.5400313373810633</v>
      </c>
      <c r="AC92" s="22">
        <v>-0.3854436008496846</v>
      </c>
      <c r="AD92" s="22">
        <v>-0.18247443097405439</v>
      </c>
      <c r="AE92" s="22">
        <v>-0.6533541601322551</v>
      </c>
      <c r="AF92" s="22">
        <v>-0.4774618695249563</v>
      </c>
      <c r="AG92" s="22">
        <v>0.1338550252323235</v>
      </c>
      <c r="AH92" s="22">
        <v>-0.49045415167650835</v>
      </c>
      <c r="AI92" s="22">
        <v>-0.8475783140088222</v>
      </c>
      <c r="AJ92" s="22">
        <v>-0.4036527672559119</v>
      </c>
      <c r="AK92" s="22">
        <v>-0.12111965619028095</v>
      </c>
      <c r="AL92" s="22">
        <v>-0.164673906644148</v>
      </c>
      <c r="AM92" s="22">
        <v>-0.04013661050628836</v>
      </c>
      <c r="AN92" s="22">
        <v>-0.3553472917776478</v>
      </c>
      <c r="AO92" s="22">
        <v>-0.25057787535933396</v>
      </c>
      <c r="AP92" s="22">
        <v>-0.7807962921187083</v>
      </c>
      <c r="AQ92" s="22">
        <v>0.02879484163894247</v>
      </c>
      <c r="AR92" s="22">
        <v>-0.5480393959261534</v>
      </c>
      <c r="AS92" s="22">
        <v>-0.6300859534276495</v>
      </c>
      <c r="AT92" s="22">
        <v>-0.29776209130587417</v>
      </c>
      <c r="AU92" s="22">
        <v>0.4909740727861234</v>
      </c>
      <c r="AV92" s="22">
        <v>-0.38521673730996375</v>
      </c>
      <c r="AW92" s="22">
        <v>-0.5958630082203862</v>
      </c>
      <c r="AX92" s="22">
        <v>-0.43851896956328124</v>
      </c>
      <c r="AY92" s="22">
        <v>0.041942354980702895</v>
      </c>
      <c r="AZ92" s="22">
        <v>0.010558446540687522</v>
      </c>
      <c r="BH92" s="30" t="s">
        <v>16</v>
      </c>
      <c r="BI92" s="31">
        <f t="shared" si="42"/>
        <v>1</v>
      </c>
      <c r="BJ92" s="32">
        <f t="shared" si="43"/>
        <v>0.11573639227862662</v>
      </c>
    </row>
    <row r="93" spans="1:62" ht="12.75">
      <c r="A93" s="20" t="s">
        <v>18</v>
      </c>
      <c r="B93" s="21"/>
      <c r="C93" s="22">
        <v>-0.30981482993959025</v>
      </c>
      <c r="D93" s="22">
        <v>-0.5821761937106</v>
      </c>
      <c r="E93" s="22">
        <v>-0.5623609925717035</v>
      </c>
      <c r="F93" s="22">
        <v>0.07517876915340213</v>
      </c>
      <c r="G93" s="22">
        <v>-0.2735370878531387</v>
      </c>
      <c r="H93" s="22">
        <v>-0.10211753974813105</v>
      </c>
      <c r="I93" s="22">
        <v>0.09386232966164869</v>
      </c>
      <c r="J93" s="22">
        <v>0.14478205342774467</v>
      </c>
      <c r="K93" s="22">
        <v>0.05052721131554336</v>
      </c>
      <c r="L93" s="22">
        <v>0.08309661026910944</v>
      </c>
      <c r="M93" s="22">
        <v>0.162363341446699</v>
      </c>
      <c r="N93" s="22">
        <v>0.1261388921101104</v>
      </c>
      <c r="O93" s="22">
        <v>0.06929695440467847</v>
      </c>
      <c r="P93" s="22">
        <v>-0.15757441052062607</v>
      </c>
      <c r="Q93" s="22">
        <v>-0.07124786837782132</v>
      </c>
      <c r="R93" s="22">
        <v>0.30716053811772615</v>
      </c>
      <c r="S93" s="22">
        <v>0.12356516952549411</v>
      </c>
      <c r="T93" s="22">
        <v>-0.23818628420241367</v>
      </c>
      <c r="U93" s="22">
        <v>-0.055013854988896035</v>
      </c>
      <c r="V93" s="22">
        <v>0.027271782852507892</v>
      </c>
      <c r="W93" s="22">
        <v>0.12313594820739268</v>
      </c>
      <c r="X93" s="22">
        <v>-0.09894102645369235</v>
      </c>
      <c r="Y93" s="22">
        <v>0.0011781897184823253</v>
      </c>
      <c r="Z93" s="22">
        <v>0.039221026516873675</v>
      </c>
      <c r="AA93" s="22">
        <v>0.1018111141414583</v>
      </c>
      <c r="AB93" s="22">
        <v>0.02262856554242125</v>
      </c>
      <c r="AC93" s="22">
        <v>0.3474161745225999</v>
      </c>
      <c r="AD93" s="22">
        <v>0.28145341766431237</v>
      </c>
      <c r="AE93" s="22">
        <v>-0.08716814569514189</v>
      </c>
      <c r="AF93" s="22">
        <v>0.26360218316112083</v>
      </c>
      <c r="AG93" s="22">
        <v>-0.07986520123442888</v>
      </c>
      <c r="AH93" s="22">
        <v>0.35076240312646156</v>
      </c>
      <c r="AI93" s="22">
        <v>-0.2762739427819</v>
      </c>
      <c r="AJ93" s="22">
        <v>0.1348403356986069</v>
      </c>
      <c r="AK93" s="22">
        <v>0.34180375386709605</v>
      </c>
      <c r="AL93" s="22">
        <v>-0.048269474707843485</v>
      </c>
      <c r="AM93" s="22">
        <v>0.18762465461099742</v>
      </c>
      <c r="AN93" s="22">
        <v>-0.04623520750146276</v>
      </c>
      <c r="AO93" s="22">
        <v>-0.5624272588343558</v>
      </c>
      <c r="AP93" s="22">
        <v>0.005928136550712379</v>
      </c>
      <c r="AQ93" s="22">
        <v>-0.3262221462484679</v>
      </c>
      <c r="AR93" s="22">
        <v>-0.05533213721101564</v>
      </c>
      <c r="AS93" s="22">
        <v>-0.14436840839190612</v>
      </c>
      <c r="AT93" s="22">
        <v>-0.5472569154472853</v>
      </c>
      <c r="AU93" s="22">
        <v>-0.1057429963905775</v>
      </c>
      <c r="AV93" s="22">
        <v>-0.4934282827423694</v>
      </c>
      <c r="AW93" s="22">
        <v>-0.4991921325723896</v>
      </c>
      <c r="AX93" s="22">
        <v>-0.34296226887483944</v>
      </c>
      <c r="AY93" s="22">
        <v>-0.002033299512016834</v>
      </c>
      <c r="AZ93" s="22">
        <v>-0.14173266624430025</v>
      </c>
      <c r="BH93" s="30" t="s">
        <v>18</v>
      </c>
      <c r="BI93" s="31">
        <f t="shared" si="42"/>
        <v>1</v>
      </c>
      <c r="BJ93" s="32">
        <f t="shared" si="43"/>
        <v>-0.010790300674908493</v>
      </c>
    </row>
    <row r="94" spans="1:62" ht="12.75">
      <c r="A94" s="20" t="s">
        <v>20</v>
      </c>
      <c r="B94" s="21"/>
      <c r="C94" s="22">
        <v>-0.22062289076081248</v>
      </c>
      <c r="D94" s="22">
        <v>-0.03934720061084521</v>
      </c>
      <c r="E94" s="22">
        <v>0.03229863197228052</v>
      </c>
      <c r="F94" s="22">
        <v>-0.06110283351932832</v>
      </c>
      <c r="G94" s="22">
        <v>-0.12430323404846713</v>
      </c>
      <c r="H94" s="22">
        <v>0.21120368627277772</v>
      </c>
      <c r="I94" s="22">
        <v>-0.05986521092999124</v>
      </c>
      <c r="J94" s="22">
        <v>0.21576844710189408</v>
      </c>
      <c r="K94" s="22">
        <v>-0.13680007924256152</v>
      </c>
      <c r="L94" s="22">
        <v>-0.18398968107468444</v>
      </c>
      <c r="M94" s="22">
        <v>0.04616462653967603</v>
      </c>
      <c r="N94" s="22">
        <v>0.03259670872082042</v>
      </c>
      <c r="O94" s="22">
        <v>0.03846963893937269</v>
      </c>
      <c r="P94" s="22">
        <v>0.21269921008630777</v>
      </c>
      <c r="Q94" s="22">
        <v>0.046194112098731144</v>
      </c>
      <c r="R94" s="22">
        <v>-0.007116276176676997</v>
      </c>
      <c r="S94" s="22">
        <v>0.02988985410536779</v>
      </c>
      <c r="T94" s="22">
        <v>-0.027903272416866343</v>
      </c>
      <c r="U94" s="22">
        <v>-0.2184158733811583</v>
      </c>
      <c r="V94" s="22">
        <v>-0.010466934926341636</v>
      </c>
      <c r="W94" s="22">
        <v>-0.2758748436907825</v>
      </c>
      <c r="X94" s="22">
        <v>0.13780454707945974</v>
      </c>
      <c r="Y94" s="22">
        <v>-0.07431399713498862</v>
      </c>
      <c r="Z94" s="22">
        <v>0.10202203163621262</v>
      </c>
      <c r="AA94" s="22">
        <v>-0.2186495414635426</v>
      </c>
      <c r="AB94" s="22">
        <v>-0.07353800169815991</v>
      </c>
      <c r="AC94" s="22">
        <v>-0.14796571013848983</v>
      </c>
      <c r="AD94" s="22">
        <v>0.015706253752918516</v>
      </c>
      <c r="AE94" s="22">
        <v>-0.016207974203988087</v>
      </c>
      <c r="AF94" s="22">
        <v>-0.018932131687302983</v>
      </c>
      <c r="AG94" s="22">
        <v>-0.03814913688490556</v>
      </c>
      <c r="AH94" s="22">
        <v>-0.043992345637570165</v>
      </c>
      <c r="AI94" s="22">
        <v>0.09720428501299952</v>
      </c>
      <c r="AJ94" s="22">
        <v>0.009473828943894874</v>
      </c>
      <c r="AK94" s="22">
        <v>-0.13191608990339576</v>
      </c>
      <c r="AL94" s="22">
        <v>0.2554862327864537</v>
      </c>
      <c r="AM94" s="22">
        <v>0.05631154693442527</v>
      </c>
      <c r="AN94" s="22">
        <v>-0.18035325820348155</v>
      </c>
      <c r="AO94" s="22">
        <v>-0.01975313246801051</v>
      </c>
      <c r="AP94" s="22">
        <v>-0.056292495733095874</v>
      </c>
      <c r="AQ94" s="22">
        <v>-0.28791415089739103</v>
      </c>
      <c r="AR94" s="22">
        <v>-0.14530018658568672</v>
      </c>
      <c r="AS94" s="22">
        <v>0.0566014329975654</v>
      </c>
      <c r="AT94" s="22">
        <v>0.13142639618154695</v>
      </c>
      <c r="AU94" s="22">
        <v>-0.16271975899169977</v>
      </c>
      <c r="AV94" s="22">
        <v>-0.22840490417348855</v>
      </c>
      <c r="AW94" s="22">
        <v>-0.18751160177829776</v>
      </c>
      <c r="AX94" s="22">
        <v>-0.21591708766207218</v>
      </c>
      <c r="AY94" s="22">
        <v>-0.026548645150722184</v>
      </c>
      <c r="AZ94" s="22">
        <v>-0.25170612974219575</v>
      </c>
      <c r="BH94" s="30" t="s">
        <v>20</v>
      </c>
      <c r="BI94" s="31">
        <f t="shared" si="42"/>
        <v>0.9999999999999998</v>
      </c>
      <c r="BJ94" s="32">
        <f t="shared" si="43"/>
        <v>0.009337723185828817</v>
      </c>
    </row>
    <row r="95" spans="1:62" ht="12.75">
      <c r="A95" s="20" t="s">
        <v>22</v>
      </c>
      <c r="B95" s="21"/>
      <c r="C95" s="22">
        <v>-0.003808820756434952</v>
      </c>
      <c r="D95" s="22">
        <v>0.04770441961752859</v>
      </c>
      <c r="E95" s="22">
        <v>-0.004057082944211261</v>
      </c>
      <c r="F95" s="22">
        <v>0.008983283939128912</v>
      </c>
      <c r="G95" s="22">
        <v>-0.009604810125109484</v>
      </c>
      <c r="H95" s="22">
        <v>-0.15917396729952693</v>
      </c>
      <c r="I95" s="22">
        <v>0.10861381411642065</v>
      </c>
      <c r="J95" s="22">
        <v>-0.13618993773895124</v>
      </c>
      <c r="K95" s="22">
        <v>-0.14630008182331794</v>
      </c>
      <c r="L95" s="22">
        <v>-0.058218539106328904</v>
      </c>
      <c r="M95" s="22">
        <v>-0.11631688988567918</v>
      </c>
      <c r="N95" s="22">
        <v>0.12205184028916435</v>
      </c>
      <c r="O95" s="22">
        <v>0.028379848437445242</v>
      </c>
      <c r="P95" s="22">
        <v>0.01613498089643066</v>
      </c>
      <c r="Q95" s="22">
        <v>-0.2275546352170799</v>
      </c>
      <c r="R95" s="22">
        <v>-0.2411743300163752</v>
      </c>
      <c r="S95" s="22">
        <v>-0.04843984406151327</v>
      </c>
      <c r="T95" s="22">
        <v>0.006651750055227624</v>
      </c>
      <c r="U95" s="22">
        <v>0.10629556408216935</v>
      </c>
      <c r="V95" s="22">
        <v>0.13948617136583658</v>
      </c>
      <c r="W95" s="22">
        <v>-0.08079228640048544</v>
      </c>
      <c r="X95" s="22">
        <v>-0.033387948532187336</v>
      </c>
      <c r="Y95" s="22">
        <v>0.014826594476831614</v>
      </c>
      <c r="Z95" s="22">
        <v>-0.05099860223404441</v>
      </c>
      <c r="AA95" s="22">
        <v>0.005961308939027805</v>
      </c>
      <c r="AB95" s="22">
        <v>0.04922582885226809</v>
      </c>
      <c r="AC95" s="22">
        <v>-0.026412567741021374</v>
      </c>
      <c r="AD95" s="22">
        <v>-0.07481464797557202</v>
      </c>
      <c r="AE95" s="22">
        <v>-0.08139581811689829</v>
      </c>
      <c r="AF95" s="22">
        <v>-0.07038888228371279</v>
      </c>
      <c r="AG95" s="22">
        <v>0.04701082652289607</v>
      </c>
      <c r="AH95" s="22">
        <v>-0.24004741280402242</v>
      </c>
      <c r="AI95" s="22">
        <v>0.013928373748115798</v>
      </c>
      <c r="AJ95" s="22">
        <v>-0.00023805075829723757</v>
      </c>
      <c r="AK95" s="22">
        <v>0.035851318856469555</v>
      </c>
      <c r="AL95" s="22">
        <v>0.04113438716109668</v>
      </c>
      <c r="AM95" s="22">
        <v>-0.005503400087452471</v>
      </c>
      <c r="AN95" s="22">
        <v>-0.08952387589248098</v>
      </c>
      <c r="AO95" s="22">
        <v>-0.019977427171340927</v>
      </c>
      <c r="AP95" s="22">
        <v>0.011292797342228201</v>
      </c>
      <c r="AQ95" s="22">
        <v>-0.05187417141603922</v>
      </c>
      <c r="AR95" s="22">
        <v>-0.16074342217593404</v>
      </c>
      <c r="AS95" s="22">
        <v>-0.26690389774682505</v>
      </c>
      <c r="AT95" s="22">
        <v>0.0022318264429265107</v>
      </c>
      <c r="AU95" s="22">
        <v>-0.16011866747048162</v>
      </c>
      <c r="AV95" s="22">
        <v>0.08552419737051223</v>
      </c>
      <c r="AW95" s="22">
        <v>0.1511705135361217</v>
      </c>
      <c r="AX95" s="22">
        <v>-0.15602323810828178</v>
      </c>
      <c r="AY95" s="22">
        <v>-0.09617917971288228</v>
      </c>
      <c r="AZ95" s="22">
        <v>-0.02574507707777973</v>
      </c>
      <c r="BH95" s="30" t="s">
        <v>22</v>
      </c>
      <c r="BI95" s="31">
        <f t="shared" si="42"/>
        <v>0.9999999999999999</v>
      </c>
      <c r="BJ95" s="32">
        <f t="shared" si="43"/>
        <v>0.00020195494445315182</v>
      </c>
    </row>
    <row r="96" spans="1:62" ht="12.75">
      <c r="A96" s="20" t="s">
        <v>24</v>
      </c>
      <c r="B96" s="21"/>
      <c r="C96" s="22">
        <v>-0.011785009945018386</v>
      </c>
      <c r="D96" s="22">
        <v>-0.054412145551891195</v>
      </c>
      <c r="E96" s="22">
        <v>0.003131534366911503</v>
      </c>
      <c r="F96" s="22">
        <v>-0.0010488294130662967</v>
      </c>
      <c r="G96" s="22">
        <v>-0.023205450830890508</v>
      </c>
      <c r="H96" s="22">
        <v>0.004300679186660439</v>
      </c>
      <c r="I96" s="22">
        <v>0.027380736631832804</v>
      </c>
      <c r="J96" s="22">
        <v>0.019223021463083127</v>
      </c>
      <c r="K96" s="22">
        <v>-0.04488279152047407</v>
      </c>
      <c r="L96" s="22">
        <v>-0.005267202113867459</v>
      </c>
      <c r="M96" s="22">
        <v>-0.04971837084863458</v>
      </c>
      <c r="N96" s="22">
        <v>-0.017487105849073148</v>
      </c>
      <c r="O96" s="22">
        <v>0.023423342152659454</v>
      </c>
      <c r="P96" s="22">
        <v>0.031893957891749564</v>
      </c>
      <c r="Q96" s="22">
        <v>-0.05788886720278331</v>
      </c>
      <c r="R96" s="22">
        <v>0.027521689791946902</v>
      </c>
      <c r="S96" s="22">
        <v>0.08489332657043036</v>
      </c>
      <c r="T96" s="22">
        <v>-0.033868775352740924</v>
      </c>
      <c r="U96" s="22">
        <v>-0.028577348008883174</v>
      </c>
      <c r="V96" s="22">
        <v>-0.0006783621637144847</v>
      </c>
      <c r="W96" s="22">
        <v>0.0063377782386828865</v>
      </c>
      <c r="X96" s="22">
        <v>0.002294670483687075</v>
      </c>
      <c r="Y96" s="22">
        <v>0.027005215997989156</v>
      </c>
      <c r="Z96" s="22">
        <v>0.009860849648102818</v>
      </c>
      <c r="AA96" s="22">
        <v>0.046503334651512504</v>
      </c>
      <c r="AB96" s="22">
        <v>-0.0128934503999738</v>
      </c>
      <c r="AC96" s="22">
        <v>-0.020650828066748422</v>
      </c>
      <c r="AD96" s="22">
        <v>-0.0421450134728724</v>
      </c>
      <c r="AE96" s="22">
        <v>-0.09115651617409204</v>
      </c>
      <c r="AF96" s="22">
        <v>-0.05984675559938705</v>
      </c>
      <c r="AG96" s="22">
        <v>0.0248798715650038</v>
      </c>
      <c r="AH96" s="22">
        <v>0.02381673003744738</v>
      </c>
      <c r="AI96" s="22">
        <v>-0.06710854044242229</v>
      </c>
      <c r="AJ96" s="22">
        <v>-0.030573567417583707</v>
      </c>
      <c r="AK96" s="22">
        <v>-0.0037647024566012884</v>
      </c>
      <c r="AL96" s="22">
        <v>0.04441380978768205</v>
      </c>
      <c r="AM96" s="22">
        <v>0.0014870594912255036</v>
      </c>
      <c r="AN96" s="22">
        <v>0.0025566679734347576</v>
      </c>
      <c r="AO96" s="22">
        <v>-0.09306762819149869</v>
      </c>
      <c r="AP96" s="22">
        <v>-0.09445103766495389</v>
      </c>
      <c r="AQ96" s="22">
        <v>0.03267424231526879</v>
      </c>
      <c r="AR96" s="22">
        <v>-0.05424311482020698</v>
      </c>
      <c r="AS96" s="22">
        <v>0.0014439163066951553</v>
      </c>
      <c r="AT96" s="22">
        <v>-0.00420819250862977</v>
      </c>
      <c r="AU96" s="22">
        <v>0.10615529949190436</v>
      </c>
      <c r="AV96" s="22">
        <v>-0.006962929627090396</v>
      </c>
      <c r="AW96" s="22">
        <v>-0.038505888814273186</v>
      </c>
      <c r="AX96" s="22">
        <v>-0.053621503588964496</v>
      </c>
      <c r="AY96" s="22">
        <v>0.015669819290246186</v>
      </c>
      <c r="AZ96" s="22">
        <v>0.027774449151175024</v>
      </c>
      <c r="BH96" s="30" t="s">
        <v>24</v>
      </c>
      <c r="BI96" s="31">
        <f t="shared" si="42"/>
        <v>1</v>
      </c>
      <c r="BJ96" s="32">
        <f t="shared" si="43"/>
        <v>0.006012540498454774</v>
      </c>
    </row>
    <row r="97" spans="1:62" ht="13.5" thickBot="1">
      <c r="A97" s="20" t="s">
        <v>26</v>
      </c>
      <c r="B97" s="21"/>
      <c r="C97" s="22">
        <v>0.002394858861188934</v>
      </c>
      <c r="D97" s="22">
        <v>-0.033401453302883494</v>
      </c>
      <c r="E97" s="22">
        <v>-0.029764646981899266</v>
      </c>
      <c r="F97" s="22">
        <v>0.02956084284852195</v>
      </c>
      <c r="G97" s="22">
        <v>0.0006164407058102204</v>
      </c>
      <c r="H97" s="22">
        <v>0.010565089218344818</v>
      </c>
      <c r="I97" s="22">
        <v>0.03153983366807952</v>
      </c>
      <c r="J97" s="22">
        <v>0.023599522705629608</v>
      </c>
      <c r="K97" s="22">
        <v>0.04761631323931723</v>
      </c>
      <c r="L97" s="22">
        <v>-0.002595361319512624</v>
      </c>
      <c r="M97" s="22">
        <v>0.019107777765920122</v>
      </c>
      <c r="N97" s="22">
        <v>0.03374346293053037</v>
      </c>
      <c r="O97" s="22">
        <v>0.03892627317758893</v>
      </c>
      <c r="P97" s="22">
        <v>-0.00933178059347572</v>
      </c>
      <c r="Q97" s="22">
        <v>0.0018928609030668922</v>
      </c>
      <c r="R97" s="22">
        <v>0.024062149616936666</v>
      </c>
      <c r="S97" s="22">
        <v>0.012238871400859549</v>
      </c>
      <c r="T97" s="22">
        <v>-0.00569030802889954</v>
      </c>
      <c r="U97" s="22">
        <v>-0.008353663115159837</v>
      </c>
      <c r="V97" s="22">
        <v>-0.0030471532726061047</v>
      </c>
      <c r="W97" s="22">
        <v>0.003788440864867241</v>
      </c>
      <c r="X97" s="22">
        <v>-0.01206053689922821</v>
      </c>
      <c r="Y97" s="22">
        <v>2.6065191904183112E-05</v>
      </c>
      <c r="Z97" s="22">
        <v>0.01807674749361777</v>
      </c>
      <c r="AA97" s="22">
        <v>0.014361005261409336</v>
      </c>
      <c r="AB97" s="22">
        <v>-0.016679623517119897</v>
      </c>
      <c r="AC97" s="22">
        <v>0.05530902305579888</v>
      </c>
      <c r="AD97" s="22">
        <v>0.01692222858853315</v>
      </c>
      <c r="AE97" s="22">
        <v>-0.03469232705456616</v>
      </c>
      <c r="AF97" s="22">
        <v>0.010630154406742559</v>
      </c>
      <c r="AG97" s="22">
        <v>-0.020786445000877243</v>
      </c>
      <c r="AH97" s="22">
        <v>0.017350404213678085</v>
      </c>
      <c r="AI97" s="22">
        <v>-0.05368437083781258</v>
      </c>
      <c r="AJ97" s="22">
        <v>0.004258357754141303</v>
      </c>
      <c r="AK97" s="22">
        <v>0.01843828078471897</v>
      </c>
      <c r="AL97" s="22">
        <v>-0.009968590299438498</v>
      </c>
      <c r="AM97" s="22">
        <v>0.016924831584498392</v>
      </c>
      <c r="AN97" s="22">
        <v>0.008726292318124634</v>
      </c>
      <c r="AO97" s="22">
        <v>-0.04339617194303243</v>
      </c>
      <c r="AP97" s="22">
        <v>0.020128955309908915</v>
      </c>
      <c r="AQ97" s="22">
        <v>-0.051016030408422355</v>
      </c>
      <c r="AR97" s="22">
        <v>-0.008757660422732853</v>
      </c>
      <c r="AS97" s="22">
        <v>0.022082853106703923</v>
      </c>
      <c r="AT97" s="22">
        <v>-0.0573572482376258</v>
      </c>
      <c r="AU97" s="22">
        <v>0.041822452041617955</v>
      </c>
      <c r="AV97" s="22">
        <v>-0.05196899094404163</v>
      </c>
      <c r="AW97" s="22">
        <v>-0.05592120121219655</v>
      </c>
      <c r="AX97" s="22">
        <v>-1.4175146741030736E-05</v>
      </c>
      <c r="AY97" s="22">
        <v>0.020743114936553418</v>
      </c>
      <c r="AZ97" s="22">
        <v>-0.022135241412662217</v>
      </c>
      <c r="BH97" s="33" t="s">
        <v>26</v>
      </c>
      <c r="BI97" s="34">
        <f t="shared" si="42"/>
        <v>0.9999999999999998</v>
      </c>
      <c r="BJ97" s="35">
        <f t="shared" si="43"/>
        <v>-0.0014302914041526144</v>
      </c>
    </row>
    <row r="102" ht="12.75">
      <c r="J102" s="16"/>
    </row>
    <row r="118" spans="2:52" ht="12.75">
      <c r="B118" s="27"/>
      <c r="O118" s="26"/>
      <c r="P118" s="26"/>
      <c r="Q118" s="26"/>
      <c r="R118" s="26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</row>
  </sheetData>
  <conditionalFormatting sqref="BI80:BI97">
    <cfRule type="cellIs" priority="1" dxfId="0" operator="lessThan" stopIfTrue="1">
      <formula>0.75</formula>
    </cfRule>
  </conditionalFormatting>
  <printOptions/>
  <pageMargins left="0.81" right="0.75" top="0.48" bottom="0.3" header="0.36" footer="0.29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11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5.00390625" style="0" customWidth="1"/>
  </cols>
  <sheetData>
    <row r="1" spans="3:19" ht="12.75">
      <c r="C1" s="45" t="s">
        <v>75</v>
      </c>
      <c r="D1" s="38" t="s">
        <v>11</v>
      </c>
      <c r="E1" s="38" t="s">
        <v>12</v>
      </c>
      <c r="F1" s="38" t="s">
        <v>13</v>
      </c>
      <c r="G1" s="38" t="s">
        <v>14</v>
      </c>
      <c r="H1" s="38" t="s">
        <v>15</v>
      </c>
      <c r="I1" s="38" t="s">
        <v>16</v>
      </c>
      <c r="J1" s="38" t="s">
        <v>17</v>
      </c>
      <c r="K1" s="38" t="s">
        <v>18</v>
      </c>
      <c r="L1" s="38" t="s">
        <v>19</v>
      </c>
      <c r="M1" s="38" t="s">
        <v>20</v>
      </c>
      <c r="N1" s="38" t="s">
        <v>21</v>
      </c>
      <c r="O1" s="38" t="s">
        <v>22</v>
      </c>
      <c r="P1" s="38" t="s">
        <v>23</v>
      </c>
      <c r="Q1" s="38" t="s">
        <v>24</v>
      </c>
      <c r="R1" s="38" t="s">
        <v>25</v>
      </c>
      <c r="S1" s="38" t="s">
        <v>26</v>
      </c>
    </row>
    <row r="2" spans="3:19" ht="13.5" thickBot="1">
      <c r="C2" s="46" t="s">
        <v>49</v>
      </c>
      <c r="D2" s="39" t="s">
        <v>50</v>
      </c>
      <c r="E2" s="39" t="s">
        <v>50</v>
      </c>
      <c r="F2" s="39" t="s">
        <v>50</v>
      </c>
      <c r="G2" s="39" t="s">
        <v>50</v>
      </c>
      <c r="H2" s="39" t="s">
        <v>50</v>
      </c>
      <c r="I2" s="39" t="s">
        <v>50</v>
      </c>
      <c r="J2" s="39" t="s">
        <v>50</v>
      </c>
      <c r="K2" s="39" t="s">
        <v>50</v>
      </c>
      <c r="L2" s="39" t="s">
        <v>50</v>
      </c>
      <c r="M2" s="39" t="s">
        <v>50</v>
      </c>
      <c r="N2" s="39" t="s">
        <v>50</v>
      </c>
      <c r="O2" s="39" t="s">
        <v>50</v>
      </c>
      <c r="P2" s="39" t="s">
        <v>50</v>
      </c>
      <c r="Q2" s="39" t="s">
        <v>50</v>
      </c>
      <c r="R2" s="39" t="s">
        <v>50</v>
      </c>
      <c r="S2" s="39" t="s">
        <v>50</v>
      </c>
    </row>
    <row r="3" spans="3:19" ht="13.5" thickTop="1">
      <c r="C3" s="47">
        <v>5389.992749999999</v>
      </c>
      <c r="D3" s="47">
        <v>-0.48104853399425757</v>
      </c>
      <c r="E3" s="47">
        <v>-0.07616905766987432</v>
      </c>
      <c r="F3" s="47">
        <v>-0.08085075037970246</v>
      </c>
      <c r="G3" s="47">
        <v>0.46206243689037785</v>
      </c>
      <c r="H3" s="47">
        <v>-0.6959731017011457</v>
      </c>
      <c r="I3" s="47">
        <v>-0.5383189288219412</v>
      </c>
      <c r="J3" s="47">
        <v>5.938760756244012</v>
      </c>
      <c r="K3" s="47">
        <v>-0.1180813221229643</v>
      </c>
      <c r="L3" s="47">
        <v>0.10983653336580908</v>
      </c>
      <c r="M3" s="47">
        <v>0.05028350056011228</v>
      </c>
      <c r="N3" s="47">
        <v>-0.015100993387704747</v>
      </c>
      <c r="O3" s="47">
        <v>0.013833116246201815</v>
      </c>
      <c r="P3" s="47">
        <v>0.009717977244755852</v>
      </c>
      <c r="Q3" s="47">
        <v>-0.0576427190908453</v>
      </c>
      <c r="R3" s="47">
        <v>0.049558734957948714</v>
      </c>
      <c r="S3" s="47">
        <v>0.027261584415340583</v>
      </c>
    </row>
    <row r="5" spans="1:2" ht="15.75">
      <c r="A5" s="1" t="s">
        <v>0</v>
      </c>
      <c r="B5" s="1"/>
    </row>
    <row r="7" spans="1:9" ht="12.75" customHeight="1">
      <c r="A7" s="48"/>
      <c r="B7" s="48"/>
      <c r="C7" s="48"/>
      <c r="D7" s="48"/>
      <c r="E7" s="48"/>
      <c r="F7" s="48"/>
      <c r="G7" s="48"/>
      <c r="H7" s="48"/>
      <c r="I7" s="48"/>
    </row>
    <row r="8" spans="1:9" ht="12.75" customHeight="1">
      <c r="A8" s="2" t="s">
        <v>10</v>
      </c>
      <c r="B8" s="2"/>
      <c r="C8" s="3"/>
      <c r="D8" s="3"/>
      <c r="E8" s="3"/>
      <c r="F8" s="3"/>
      <c r="G8" s="3"/>
      <c r="H8" s="3"/>
      <c r="I8" s="3"/>
    </row>
    <row r="9" spans="1:9" ht="12.75" customHeight="1">
      <c r="A9" s="8" t="s">
        <v>11</v>
      </c>
      <c r="B9" s="8"/>
      <c r="C9" s="3"/>
      <c r="D9" s="3"/>
      <c r="E9" s="3"/>
      <c r="F9" s="3"/>
      <c r="G9" s="3"/>
      <c r="H9" s="3"/>
      <c r="I9" s="3"/>
    </row>
    <row r="10" spans="1:9" ht="12.75" customHeight="1">
      <c r="A10" s="8" t="s">
        <v>12</v>
      </c>
      <c r="B10" s="8"/>
      <c r="C10" s="3"/>
      <c r="D10" s="3"/>
      <c r="E10" s="3"/>
      <c r="F10" s="3"/>
      <c r="G10" s="3"/>
      <c r="H10" s="3"/>
      <c r="I10" s="3"/>
    </row>
    <row r="11" spans="1:9" ht="12.75">
      <c r="A11" s="8" t="s">
        <v>13</v>
      </c>
      <c r="B11" s="8"/>
      <c r="C11" s="3"/>
      <c r="D11" s="3"/>
      <c r="E11" s="3"/>
      <c r="F11" s="3"/>
      <c r="G11" s="3"/>
      <c r="H11" s="3"/>
      <c r="I11" s="3"/>
    </row>
    <row r="12" spans="1:9" ht="12.75">
      <c r="A12" s="8" t="s">
        <v>14</v>
      </c>
      <c r="B12" s="8"/>
      <c r="C12" s="3"/>
      <c r="D12" s="3"/>
      <c r="E12" s="3"/>
      <c r="F12" s="3"/>
      <c r="G12" s="3"/>
      <c r="H12" s="3"/>
      <c r="I12" s="3"/>
    </row>
    <row r="13" spans="1:9" ht="12.75">
      <c r="A13" s="8" t="s">
        <v>15</v>
      </c>
      <c r="B13" s="8"/>
      <c r="C13" s="3"/>
      <c r="D13" s="3"/>
      <c r="E13" s="3"/>
      <c r="F13" s="3"/>
      <c r="G13" s="3"/>
      <c r="H13" s="3"/>
      <c r="I13" s="3"/>
    </row>
    <row r="14" spans="1:9" ht="12.75">
      <c r="A14" s="8" t="s">
        <v>16</v>
      </c>
      <c r="B14" s="8"/>
      <c r="C14" s="3"/>
      <c r="D14" s="3"/>
      <c r="E14" s="3"/>
      <c r="F14" s="3"/>
      <c r="G14" s="3"/>
      <c r="H14" s="3"/>
      <c r="I14" s="3"/>
    </row>
    <row r="15" spans="1:9" ht="12.75">
      <c r="A15" s="8" t="s">
        <v>17</v>
      </c>
      <c r="B15" s="8"/>
      <c r="C15" s="3"/>
      <c r="D15" s="3"/>
      <c r="E15" s="3"/>
      <c r="F15" s="3"/>
      <c r="G15" s="3"/>
      <c r="H15" s="3"/>
      <c r="I15" s="3"/>
    </row>
    <row r="16" spans="1:9" ht="12.75">
      <c r="A16" s="8" t="s">
        <v>18</v>
      </c>
      <c r="B16" s="8"/>
      <c r="C16" s="3"/>
      <c r="D16" s="3"/>
      <c r="E16" s="3"/>
      <c r="F16" s="3"/>
      <c r="G16" s="3"/>
      <c r="H16" s="3"/>
      <c r="I16" s="3"/>
    </row>
    <row r="17" spans="1:9" ht="12.75">
      <c r="A17" s="8" t="s">
        <v>19</v>
      </c>
      <c r="B17" s="8"/>
      <c r="C17" s="3"/>
      <c r="D17" s="3"/>
      <c r="E17" s="3"/>
      <c r="F17" s="3"/>
      <c r="G17" s="3"/>
      <c r="H17" s="3"/>
      <c r="I17" s="3"/>
    </row>
    <row r="18" spans="1:9" ht="12.75">
      <c r="A18" s="8" t="s">
        <v>20</v>
      </c>
      <c r="B18" s="8"/>
      <c r="C18" s="3"/>
      <c r="D18" s="3"/>
      <c r="E18" s="3"/>
      <c r="F18" s="3"/>
      <c r="G18" s="3"/>
      <c r="H18" s="3"/>
      <c r="I18" s="3"/>
    </row>
    <row r="19" spans="1:9" ht="12.75">
      <c r="A19" s="8" t="s">
        <v>21</v>
      </c>
      <c r="B19" s="8"/>
      <c r="C19" s="3"/>
      <c r="D19" s="3"/>
      <c r="E19" s="3"/>
      <c r="F19" s="3"/>
      <c r="G19" s="3"/>
      <c r="H19" s="3"/>
      <c r="I19" s="3"/>
    </row>
    <row r="20" spans="1:9" ht="12.75">
      <c r="A20" s="8" t="s">
        <v>22</v>
      </c>
      <c r="B20" s="8"/>
      <c r="C20" s="3"/>
      <c r="D20" s="3"/>
      <c r="E20" s="3"/>
      <c r="F20" s="3"/>
      <c r="G20" s="3"/>
      <c r="H20" s="3"/>
      <c r="I20" s="3"/>
    </row>
    <row r="21" spans="1:9" ht="12.75">
      <c r="A21" s="8" t="s">
        <v>23</v>
      </c>
      <c r="B21" s="8"/>
      <c r="C21" s="3"/>
      <c r="D21" s="3"/>
      <c r="E21" s="3"/>
      <c r="F21" s="3"/>
      <c r="G21" s="3"/>
      <c r="H21" s="3"/>
      <c r="I21" s="3"/>
    </row>
    <row r="22" spans="1:9" ht="12.75">
      <c r="A22" s="8" t="s">
        <v>24</v>
      </c>
      <c r="B22" s="8"/>
      <c r="C22" s="3"/>
      <c r="D22" s="3"/>
      <c r="E22" s="3"/>
      <c r="F22" s="3"/>
      <c r="G22" s="3"/>
      <c r="H22" s="3"/>
      <c r="I22" s="3"/>
    </row>
    <row r="23" spans="1:9" ht="12.75">
      <c r="A23" s="8" t="s">
        <v>25</v>
      </c>
      <c r="B23" s="8"/>
      <c r="C23" s="3"/>
      <c r="D23" s="3"/>
      <c r="E23" s="3"/>
      <c r="F23" s="3"/>
      <c r="G23" s="3"/>
      <c r="H23" s="3"/>
      <c r="I23" s="3"/>
    </row>
    <row r="24" spans="1:9" ht="12.75">
      <c r="A24" s="8" t="s">
        <v>26</v>
      </c>
      <c r="B24" s="8"/>
      <c r="C24" s="3"/>
      <c r="D24" s="3"/>
      <c r="E24" s="3"/>
      <c r="F24" s="3"/>
      <c r="G24" s="3"/>
      <c r="H24" s="3"/>
      <c r="I24" s="3"/>
    </row>
    <row r="25" spans="1:9" ht="12.75">
      <c r="A25" s="8" t="s">
        <v>73</v>
      </c>
      <c r="B25" s="8"/>
      <c r="C25" s="3"/>
      <c r="D25" s="3"/>
      <c r="E25" s="3"/>
      <c r="F25" s="3"/>
      <c r="G25" s="3"/>
      <c r="H25" s="3"/>
      <c r="I25" s="3"/>
    </row>
    <row r="28" spans="1:9" ht="12.75">
      <c r="A28" s="23" t="s">
        <v>27</v>
      </c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13" t="s">
        <v>28</v>
      </c>
      <c r="B29" s="13"/>
      <c r="C29" s="13">
        <f aca="true" t="shared" si="0" ref="C29:I30">C7</f>
        <v>0</v>
      </c>
      <c r="D29" s="13">
        <f t="shared" si="0"/>
        <v>0</v>
      </c>
      <c r="E29" s="13">
        <f t="shared" si="0"/>
        <v>0</v>
      </c>
      <c r="F29" s="13">
        <f t="shared" si="0"/>
        <v>0</v>
      </c>
      <c r="G29" s="13">
        <f t="shared" si="0"/>
        <v>0</v>
      </c>
      <c r="H29" s="13">
        <f t="shared" si="0"/>
        <v>0</v>
      </c>
      <c r="I29" s="13">
        <f t="shared" si="0"/>
        <v>0</v>
      </c>
    </row>
    <row r="30" spans="1:9" ht="12.75">
      <c r="A30" s="13" t="str">
        <f>A8</f>
        <v>At Current</v>
      </c>
      <c r="B30" s="13"/>
      <c r="C30" s="14">
        <f t="shared" si="0"/>
        <v>0</v>
      </c>
      <c r="D30" s="14">
        <f t="shared" si="0"/>
        <v>0</v>
      </c>
      <c r="E30" s="14">
        <f t="shared" si="0"/>
        <v>0</v>
      </c>
      <c r="F30" s="14">
        <f t="shared" si="0"/>
        <v>0</v>
      </c>
      <c r="G30" s="14">
        <f t="shared" si="0"/>
        <v>0</v>
      </c>
      <c r="H30" s="14">
        <f t="shared" si="0"/>
        <v>0</v>
      </c>
      <c r="I30" s="14">
        <f t="shared" si="0"/>
        <v>0</v>
      </c>
    </row>
    <row r="31" spans="1:9" ht="12.7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3" t="str">
        <f>A9</f>
        <v>b3</v>
      </c>
      <c r="B32" s="13"/>
      <c r="C32" s="15">
        <f aca="true" t="shared" si="1" ref="C32:I32">C9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</row>
    <row r="33" spans="1:9" ht="12.75">
      <c r="A33" s="13" t="str">
        <f>A11</f>
        <v>b4</v>
      </c>
      <c r="B33" s="13"/>
      <c r="C33" s="15">
        <f aca="true" t="shared" si="2" ref="C33:I33">C11</f>
        <v>0</v>
      </c>
      <c r="D33" s="15">
        <f t="shared" si="2"/>
        <v>0</v>
      </c>
      <c r="E33" s="15">
        <f t="shared" si="2"/>
        <v>0</v>
      </c>
      <c r="F33" s="15">
        <f t="shared" si="2"/>
        <v>0</v>
      </c>
      <c r="G33" s="15">
        <f t="shared" si="2"/>
        <v>0</v>
      </c>
      <c r="H33" s="15">
        <f t="shared" si="2"/>
        <v>0</v>
      </c>
      <c r="I33" s="15">
        <f t="shared" si="2"/>
        <v>0</v>
      </c>
    </row>
    <row r="34" spans="1:9" ht="12.75">
      <c r="A34" s="13" t="str">
        <f>A13</f>
        <v>b5</v>
      </c>
      <c r="B34" s="13"/>
      <c r="C34" s="15">
        <f aca="true" t="shared" si="3" ref="C34:I34">C13</f>
        <v>0</v>
      </c>
      <c r="D34" s="15">
        <f t="shared" si="3"/>
        <v>0</v>
      </c>
      <c r="E34" s="15">
        <f t="shared" si="3"/>
        <v>0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</row>
    <row r="35" spans="1:9" ht="12.75">
      <c r="A35" s="13" t="str">
        <f>A15</f>
        <v>b6</v>
      </c>
      <c r="B35" s="13"/>
      <c r="C35" s="15">
        <f aca="true" t="shared" si="4" ref="C35:I35">C15</f>
        <v>0</v>
      </c>
      <c r="D35" s="15">
        <f t="shared" si="4"/>
        <v>0</v>
      </c>
      <c r="E35" s="15">
        <f t="shared" si="4"/>
        <v>0</v>
      </c>
      <c r="F35" s="15">
        <f t="shared" si="4"/>
        <v>0</v>
      </c>
      <c r="G35" s="15">
        <f t="shared" si="4"/>
        <v>0</v>
      </c>
      <c r="H35" s="15">
        <f t="shared" si="4"/>
        <v>0</v>
      </c>
      <c r="I35" s="15">
        <f t="shared" si="4"/>
        <v>0</v>
      </c>
    </row>
    <row r="36" spans="1:9" ht="12.75">
      <c r="A36" s="13" t="str">
        <f>A17</f>
        <v>b7</v>
      </c>
      <c r="B36" s="13"/>
      <c r="C36" s="15">
        <f aca="true" t="shared" si="5" ref="C36:I36">C17</f>
        <v>0</v>
      </c>
      <c r="D36" s="15">
        <f t="shared" si="5"/>
        <v>0</v>
      </c>
      <c r="E36" s="15">
        <f t="shared" si="5"/>
        <v>0</v>
      </c>
      <c r="F36" s="15">
        <f t="shared" si="5"/>
        <v>0</v>
      </c>
      <c r="G36" s="15">
        <f t="shared" si="5"/>
        <v>0</v>
      </c>
      <c r="H36" s="15">
        <f t="shared" si="5"/>
        <v>0</v>
      </c>
      <c r="I36" s="15">
        <f t="shared" si="5"/>
        <v>0</v>
      </c>
    </row>
    <row r="37" spans="1:9" ht="12.75">
      <c r="A37" s="13" t="str">
        <f>A19</f>
        <v>b8</v>
      </c>
      <c r="B37" s="13"/>
      <c r="C37" s="15">
        <f aca="true" t="shared" si="6" ref="C37:I37">C19</f>
        <v>0</v>
      </c>
      <c r="D37" s="15">
        <f t="shared" si="6"/>
        <v>0</v>
      </c>
      <c r="E37" s="15">
        <f t="shared" si="6"/>
        <v>0</v>
      </c>
      <c r="F37" s="15">
        <f t="shared" si="6"/>
        <v>0</v>
      </c>
      <c r="G37" s="15">
        <f t="shared" si="6"/>
        <v>0</v>
      </c>
      <c r="H37" s="15">
        <f t="shared" si="6"/>
        <v>0</v>
      </c>
      <c r="I37" s="15">
        <f t="shared" si="6"/>
        <v>0</v>
      </c>
    </row>
    <row r="38" spans="1:9" ht="12.75">
      <c r="A38" s="13" t="str">
        <f>A21</f>
        <v>b9</v>
      </c>
      <c r="B38" s="13"/>
      <c r="C38" s="15">
        <f aca="true" t="shared" si="7" ref="C38:I38">C21</f>
        <v>0</v>
      </c>
      <c r="D38" s="15">
        <f t="shared" si="7"/>
        <v>0</v>
      </c>
      <c r="E38" s="15">
        <f t="shared" si="7"/>
        <v>0</v>
      </c>
      <c r="F38" s="15">
        <f t="shared" si="7"/>
        <v>0</v>
      </c>
      <c r="G38" s="15">
        <f t="shared" si="7"/>
        <v>0</v>
      </c>
      <c r="H38" s="15">
        <f t="shared" si="7"/>
        <v>0</v>
      </c>
      <c r="I38" s="15">
        <f t="shared" si="7"/>
        <v>0</v>
      </c>
    </row>
    <row r="39" spans="1:9" ht="12.75">
      <c r="A39" s="13" t="str">
        <f>A23</f>
        <v>b10</v>
      </c>
      <c r="B39" s="13"/>
      <c r="C39" s="15">
        <f aca="true" t="shared" si="8" ref="C39:I39">C23</f>
        <v>0</v>
      </c>
      <c r="D39" s="15">
        <f t="shared" si="8"/>
        <v>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</row>
    <row r="40" spans="1:9" ht="12.75">
      <c r="A40" s="13"/>
      <c r="B40" s="13"/>
      <c r="C40" s="15"/>
      <c r="D40" s="15"/>
      <c r="E40" s="15"/>
      <c r="F40" s="15"/>
      <c r="G40" s="15"/>
      <c r="H40" s="15"/>
      <c r="I40" s="15"/>
    </row>
    <row r="41" spans="1:9" ht="12.75">
      <c r="A41" s="13"/>
      <c r="B41" s="13"/>
      <c r="C41" s="15"/>
      <c r="D41" s="15"/>
      <c r="E41" s="15"/>
      <c r="F41" s="15"/>
      <c r="G41" s="15"/>
      <c r="H41" s="15"/>
      <c r="I41" s="15"/>
    </row>
    <row r="42" spans="1:9" ht="12.75">
      <c r="A42" s="13" t="str">
        <f>A10</f>
        <v>a3</v>
      </c>
      <c r="B42" s="13"/>
      <c r="C42" s="15">
        <f aca="true" t="shared" si="9" ref="C42:I42">C10</f>
        <v>0</v>
      </c>
      <c r="D42" s="15">
        <f t="shared" si="9"/>
        <v>0</v>
      </c>
      <c r="E42" s="15">
        <f t="shared" si="9"/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</row>
    <row r="43" spans="1:9" ht="12.75">
      <c r="A43" s="13" t="str">
        <f>A12</f>
        <v>a4</v>
      </c>
      <c r="B43" s="13"/>
      <c r="C43" s="15">
        <f aca="true" t="shared" si="10" ref="C43:I43">C12</f>
        <v>0</v>
      </c>
      <c r="D43" s="15">
        <f t="shared" si="10"/>
        <v>0</v>
      </c>
      <c r="E43" s="15">
        <f t="shared" si="10"/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</row>
    <row r="44" spans="1:9" ht="12.75">
      <c r="A44" s="13" t="str">
        <f>A14</f>
        <v>a5</v>
      </c>
      <c r="B44" s="13"/>
      <c r="C44" s="15">
        <f aca="true" t="shared" si="11" ref="C44:I44">C14</f>
        <v>0</v>
      </c>
      <c r="D44" s="15">
        <f t="shared" si="11"/>
        <v>0</v>
      </c>
      <c r="E44" s="15">
        <f t="shared" si="11"/>
        <v>0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0</v>
      </c>
    </row>
    <row r="45" spans="1:9" ht="12.75">
      <c r="A45" s="13" t="str">
        <f>A16</f>
        <v>a6</v>
      </c>
      <c r="B45" s="13"/>
      <c r="C45" s="15">
        <f aca="true" t="shared" si="12" ref="C45:I45">C16</f>
        <v>0</v>
      </c>
      <c r="D45" s="15">
        <f t="shared" si="12"/>
        <v>0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0</v>
      </c>
    </row>
    <row r="46" spans="1:9" ht="12.75">
      <c r="A46" s="13" t="str">
        <f>A18</f>
        <v>a7</v>
      </c>
      <c r="B46" s="13"/>
      <c r="C46" s="15">
        <f aca="true" t="shared" si="13" ref="C46:I46">C18</f>
        <v>0</v>
      </c>
      <c r="D46" s="15">
        <f t="shared" si="13"/>
        <v>0</v>
      </c>
      <c r="E46" s="15">
        <f t="shared" si="13"/>
        <v>0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0</v>
      </c>
    </row>
    <row r="47" spans="1:9" ht="12.75">
      <c r="A47" s="13" t="str">
        <f>A20</f>
        <v>a8</v>
      </c>
      <c r="B47" s="13"/>
      <c r="C47" s="15">
        <f aca="true" t="shared" si="14" ref="C47:I47">C20</f>
        <v>0</v>
      </c>
      <c r="D47" s="15">
        <f t="shared" si="14"/>
        <v>0</v>
      </c>
      <c r="E47" s="15">
        <f t="shared" si="14"/>
        <v>0</v>
      </c>
      <c r="F47" s="15">
        <f t="shared" si="14"/>
        <v>0</v>
      </c>
      <c r="G47" s="15">
        <f t="shared" si="14"/>
        <v>0</v>
      </c>
      <c r="H47" s="15">
        <f t="shared" si="14"/>
        <v>0</v>
      </c>
      <c r="I47" s="15">
        <f t="shared" si="14"/>
        <v>0</v>
      </c>
    </row>
    <row r="48" spans="1:9" ht="12.75">
      <c r="A48" s="13" t="str">
        <f>A22</f>
        <v>a9</v>
      </c>
      <c r="B48" s="13"/>
      <c r="C48" s="15">
        <f aca="true" t="shared" si="15" ref="C48:I48">C22</f>
        <v>0</v>
      </c>
      <c r="D48" s="15">
        <f t="shared" si="15"/>
        <v>0</v>
      </c>
      <c r="E48" s="15">
        <f t="shared" si="15"/>
        <v>0</v>
      </c>
      <c r="F48" s="15">
        <f t="shared" si="15"/>
        <v>0</v>
      </c>
      <c r="G48" s="15">
        <f t="shared" si="15"/>
        <v>0</v>
      </c>
      <c r="H48" s="15">
        <f t="shared" si="15"/>
        <v>0</v>
      </c>
      <c r="I48" s="15">
        <f t="shared" si="15"/>
        <v>0</v>
      </c>
    </row>
    <row r="49" spans="1:9" ht="12.75">
      <c r="A49" s="13" t="str">
        <f>A24</f>
        <v>a10</v>
      </c>
      <c r="B49" s="13"/>
      <c r="C49" s="15">
        <f aca="true" t="shared" si="16" ref="C49:I49">C24</f>
        <v>0</v>
      </c>
      <c r="D49" s="15">
        <f t="shared" si="16"/>
        <v>0</v>
      </c>
      <c r="E49" s="15">
        <f t="shared" si="16"/>
        <v>0</v>
      </c>
      <c r="F49" s="15">
        <f t="shared" si="16"/>
        <v>0</v>
      </c>
      <c r="G49" s="15">
        <f t="shared" si="16"/>
        <v>0</v>
      </c>
      <c r="H49" s="15">
        <f t="shared" si="16"/>
        <v>0</v>
      </c>
      <c r="I49" s="15">
        <f t="shared" si="16"/>
        <v>0</v>
      </c>
    </row>
    <row r="50" spans="1:13" ht="12.75">
      <c r="A50" s="16"/>
      <c r="B50" s="16"/>
      <c r="C50" s="16"/>
      <c r="D50" s="16"/>
      <c r="E50" s="16"/>
      <c r="F50" s="16"/>
      <c r="G50" s="16"/>
      <c r="H50" s="16"/>
      <c r="I50" s="18"/>
      <c r="J50" s="18"/>
      <c r="K50" s="18"/>
      <c r="L50" s="18"/>
      <c r="M50" s="18"/>
    </row>
    <row r="51" spans="1:13" ht="12.75">
      <c r="A51" s="16"/>
      <c r="B51" s="16"/>
      <c r="C51" s="16"/>
      <c r="D51" s="16"/>
      <c r="E51" s="16"/>
      <c r="F51" s="16"/>
      <c r="G51" s="16"/>
      <c r="H51" s="16"/>
      <c r="I51" s="18"/>
      <c r="J51" s="18"/>
      <c r="K51" s="18"/>
      <c r="L51" s="18"/>
      <c r="M51" s="18"/>
    </row>
    <row r="52" spans="1:9" ht="12.75">
      <c r="A52" s="24" t="s">
        <v>29</v>
      </c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13" t="str">
        <f>A29</f>
        <v>Magnet</v>
      </c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 t="str">
        <f>A30</f>
        <v>At Current</v>
      </c>
      <c r="B54" s="13"/>
      <c r="C54" s="14"/>
      <c r="D54" s="14"/>
      <c r="E54" s="14"/>
      <c r="F54" s="14"/>
      <c r="G54" s="14"/>
      <c r="H54" s="14"/>
      <c r="I54" s="14"/>
    </row>
    <row r="55" spans="1:9" ht="12.75">
      <c r="A55" s="13" t="s">
        <v>30</v>
      </c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 t="str">
        <f aca="true" t="shared" si="17" ref="A57:A64">A32</f>
        <v>b3</v>
      </c>
      <c r="B57" s="13">
        <v>1</v>
      </c>
      <c r="C57" s="15"/>
      <c r="D57" s="15"/>
      <c r="E57" s="15"/>
      <c r="F57" s="15"/>
      <c r="G57" s="15"/>
      <c r="H57" s="15"/>
      <c r="I57" s="15"/>
    </row>
    <row r="58" spans="1:9" ht="12.75">
      <c r="A58" s="13" t="str">
        <f t="shared" si="17"/>
        <v>b4</v>
      </c>
      <c r="B58" s="13">
        <v>2</v>
      </c>
      <c r="C58" s="15"/>
      <c r="D58" s="15"/>
      <c r="E58" s="15"/>
      <c r="F58" s="15"/>
      <c r="G58" s="15"/>
      <c r="H58" s="15"/>
      <c r="I58" s="15"/>
    </row>
    <row r="59" spans="1:9" ht="12.75">
      <c r="A59" s="13" t="str">
        <f t="shared" si="17"/>
        <v>b5</v>
      </c>
      <c r="B59" s="13">
        <v>3</v>
      </c>
      <c r="C59" s="15"/>
      <c r="D59" s="15"/>
      <c r="E59" s="15"/>
      <c r="F59" s="15"/>
      <c r="G59" s="15"/>
      <c r="H59" s="15"/>
      <c r="I59" s="15"/>
    </row>
    <row r="60" spans="1:9" ht="12.75">
      <c r="A60" s="13" t="str">
        <f t="shared" si="17"/>
        <v>b6</v>
      </c>
      <c r="B60" s="13">
        <v>4</v>
      </c>
      <c r="C60" s="15"/>
      <c r="D60" s="15"/>
      <c r="E60" s="15"/>
      <c r="F60" s="15"/>
      <c r="G60" s="15"/>
      <c r="H60" s="15"/>
      <c r="I60" s="15"/>
    </row>
    <row r="61" spans="1:9" ht="12.75">
      <c r="A61" s="13" t="str">
        <f t="shared" si="17"/>
        <v>b7</v>
      </c>
      <c r="B61" s="13">
        <v>5</v>
      </c>
      <c r="C61" s="15"/>
      <c r="D61" s="15"/>
      <c r="E61" s="15"/>
      <c r="F61" s="15"/>
      <c r="G61" s="15"/>
      <c r="H61" s="15"/>
      <c r="I61" s="15"/>
    </row>
    <row r="62" spans="1:9" ht="12.75">
      <c r="A62" s="13" t="str">
        <f t="shared" si="17"/>
        <v>b8</v>
      </c>
      <c r="B62" s="13">
        <v>6</v>
      </c>
      <c r="C62" s="15"/>
      <c r="D62" s="15"/>
      <c r="E62" s="15"/>
      <c r="F62" s="15"/>
      <c r="G62" s="15"/>
      <c r="H62" s="15"/>
      <c r="I62" s="15"/>
    </row>
    <row r="63" spans="1:9" ht="12.75">
      <c r="A63" s="13" t="str">
        <f t="shared" si="17"/>
        <v>b9</v>
      </c>
      <c r="B63" s="13">
        <v>7</v>
      </c>
      <c r="C63" s="15"/>
      <c r="D63" s="15"/>
      <c r="E63" s="15"/>
      <c r="F63" s="15"/>
      <c r="G63" s="15"/>
      <c r="H63" s="15"/>
      <c r="I63" s="15"/>
    </row>
    <row r="64" spans="1:9" ht="12.75">
      <c r="A64" s="13" t="str">
        <f t="shared" si="17"/>
        <v>b10</v>
      </c>
      <c r="B64" s="13">
        <v>8</v>
      </c>
      <c r="C64" s="15"/>
      <c r="D64" s="15"/>
      <c r="E64" s="15"/>
      <c r="F64" s="15"/>
      <c r="G64" s="15"/>
      <c r="H64" s="15"/>
      <c r="I64" s="15"/>
    </row>
    <row r="65" spans="1:9" ht="12.75">
      <c r="A65" s="13"/>
      <c r="B65" s="13"/>
      <c r="C65" s="15"/>
      <c r="D65" s="15"/>
      <c r="E65" s="15"/>
      <c r="F65" s="15"/>
      <c r="G65" s="15"/>
      <c r="H65" s="15"/>
      <c r="I65" s="15"/>
    </row>
    <row r="66" spans="1:9" ht="12.75">
      <c r="A66" s="13"/>
      <c r="B66" s="13"/>
      <c r="C66" s="15"/>
      <c r="D66" s="15"/>
      <c r="E66" s="15"/>
      <c r="F66" s="15"/>
      <c r="G66" s="15"/>
      <c r="H66" s="15"/>
      <c r="I66" s="15"/>
    </row>
    <row r="67" spans="1:9" ht="12.75">
      <c r="A67" s="13" t="str">
        <f aca="true" t="shared" si="18" ref="A67:A74">A42</f>
        <v>a3</v>
      </c>
      <c r="B67" s="13">
        <v>1</v>
      </c>
      <c r="C67" s="15"/>
      <c r="D67" s="15"/>
      <c r="E67" s="15"/>
      <c r="F67" s="15"/>
      <c r="G67" s="15"/>
      <c r="H67" s="15"/>
      <c r="I67" s="15"/>
    </row>
    <row r="68" spans="1:9" ht="12.75">
      <c r="A68" s="13" t="str">
        <f t="shared" si="18"/>
        <v>a4</v>
      </c>
      <c r="B68" s="13">
        <v>2</v>
      </c>
      <c r="C68" s="15"/>
      <c r="D68" s="15"/>
      <c r="E68" s="15"/>
      <c r="F68" s="15"/>
      <c r="G68" s="15"/>
      <c r="H68" s="15"/>
      <c r="I68" s="15"/>
    </row>
    <row r="69" spans="1:9" ht="12.75">
      <c r="A69" s="13" t="str">
        <f t="shared" si="18"/>
        <v>a5</v>
      </c>
      <c r="B69" s="13">
        <v>3</v>
      </c>
      <c r="C69" s="15"/>
      <c r="D69" s="15"/>
      <c r="E69" s="15"/>
      <c r="F69" s="15"/>
      <c r="G69" s="15"/>
      <c r="H69" s="15"/>
      <c r="I69" s="15"/>
    </row>
    <row r="70" spans="1:9" ht="12.75">
      <c r="A70" s="13" t="str">
        <f t="shared" si="18"/>
        <v>a6</v>
      </c>
      <c r="B70" s="13">
        <v>4</v>
      </c>
      <c r="C70" s="15"/>
      <c r="D70" s="15"/>
      <c r="E70" s="15"/>
      <c r="F70" s="15"/>
      <c r="G70" s="15"/>
      <c r="H70" s="15"/>
      <c r="I70" s="15"/>
    </row>
    <row r="71" spans="1:9" ht="12.75">
      <c r="A71" s="13" t="str">
        <f t="shared" si="18"/>
        <v>a7</v>
      </c>
      <c r="B71" s="13">
        <v>5</v>
      </c>
      <c r="C71" s="15"/>
      <c r="D71" s="15"/>
      <c r="E71" s="15"/>
      <c r="F71" s="15"/>
      <c r="G71" s="15"/>
      <c r="H71" s="15"/>
      <c r="I71" s="15"/>
    </row>
    <row r="72" spans="1:9" ht="12.75">
      <c r="A72" s="13" t="str">
        <f t="shared" si="18"/>
        <v>a8</v>
      </c>
      <c r="B72" s="13">
        <v>6</v>
      </c>
      <c r="C72" s="15"/>
      <c r="D72" s="15"/>
      <c r="E72" s="15"/>
      <c r="F72" s="15"/>
      <c r="G72" s="15"/>
      <c r="H72" s="15"/>
      <c r="I72" s="15"/>
    </row>
    <row r="73" spans="1:9" ht="12.75">
      <c r="A73" s="13" t="str">
        <f t="shared" si="18"/>
        <v>a9</v>
      </c>
      <c r="B73" s="13">
        <v>7</v>
      </c>
      <c r="C73" s="15"/>
      <c r="D73" s="15"/>
      <c r="E73" s="15"/>
      <c r="F73" s="15"/>
      <c r="G73" s="15"/>
      <c r="H73" s="15"/>
      <c r="I73" s="15"/>
    </row>
    <row r="74" spans="1:9" ht="12.75">
      <c r="A74" s="13" t="str">
        <f t="shared" si="18"/>
        <v>a10</v>
      </c>
      <c r="B74" s="13">
        <v>8</v>
      </c>
      <c r="C74" s="15"/>
      <c r="D74" s="15"/>
      <c r="E74" s="15"/>
      <c r="F74" s="15"/>
      <c r="G74" s="15"/>
      <c r="H74" s="15"/>
      <c r="I74" s="15"/>
    </row>
    <row r="77" spans="1:9" ht="12.75">
      <c r="A77" s="25" t="s">
        <v>78</v>
      </c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 t="s">
        <v>28</v>
      </c>
      <c r="B78" s="20"/>
      <c r="C78" s="20" t="s">
        <v>79</v>
      </c>
      <c r="D78" s="20" t="s">
        <v>80</v>
      </c>
      <c r="E78" s="20" t="s">
        <v>82</v>
      </c>
      <c r="F78" s="20" t="s">
        <v>81</v>
      </c>
      <c r="G78" s="20" t="s">
        <v>83</v>
      </c>
      <c r="H78" s="20" t="s">
        <v>84</v>
      </c>
      <c r="I78" s="20">
        <f>I53</f>
        <v>0</v>
      </c>
    </row>
    <row r="79" spans="1:9" ht="13.5" thickBot="1">
      <c r="A79" s="20" t="s">
        <v>10</v>
      </c>
      <c r="B79" s="20"/>
      <c r="C79" s="20">
        <v>8</v>
      </c>
      <c r="D79" s="20">
        <v>8</v>
      </c>
      <c r="E79" s="20">
        <v>8</v>
      </c>
      <c r="F79" s="20">
        <v>8</v>
      </c>
      <c r="G79" s="20">
        <v>8</v>
      </c>
      <c r="H79" s="20">
        <v>8</v>
      </c>
      <c r="I79" s="20"/>
    </row>
    <row r="80" spans="1:19" ht="12.75">
      <c r="A80" s="20"/>
      <c r="B80" s="21"/>
      <c r="C80" s="21"/>
      <c r="D80" s="21"/>
      <c r="E80" s="20"/>
      <c r="F80" s="20"/>
      <c r="G80" s="20"/>
      <c r="H80" s="20"/>
      <c r="I80" s="20"/>
      <c r="Q80" s="51" t="s">
        <v>77</v>
      </c>
      <c r="R80" s="28" t="s">
        <v>32</v>
      </c>
      <c r="S80" s="29" t="s">
        <v>33</v>
      </c>
    </row>
    <row r="81" spans="1:19" ht="12.75">
      <c r="A81" s="20" t="s">
        <v>11</v>
      </c>
      <c r="B81" s="21"/>
      <c r="C81" s="22">
        <v>0.14537745486709341</v>
      </c>
      <c r="D81" s="22">
        <v>-1.1953096476579557</v>
      </c>
      <c r="E81" s="22">
        <v>-1.1514006037658195</v>
      </c>
      <c r="F81" s="22">
        <v>-1.189755133258513</v>
      </c>
      <c r="G81" s="22">
        <v>1.1088209174139922</v>
      </c>
      <c r="H81" s="22">
        <v>-3.56150634119406</v>
      </c>
      <c r="I81" s="22"/>
      <c r="Q81" s="30" t="s">
        <v>11</v>
      </c>
      <c r="R81" s="31" t="e">
        <f aca="true" t="shared" si="19" ref="R81:R88">CORREL(E81:I81,E57:I57)</f>
        <v>#DIV/0!</v>
      </c>
      <c r="S81" s="32" t="e">
        <f aca="true" t="shared" si="20" ref="S81:S88">-AVERAGE(E81:I81)+AVERAGE(E57:I57)</f>
        <v>#DIV/0!</v>
      </c>
    </row>
    <row r="82" spans="1:19" ht="12.75">
      <c r="A82" s="20" t="s">
        <v>13</v>
      </c>
      <c r="B82" s="21"/>
      <c r="C82" s="22">
        <v>-0.15450353673107986</v>
      </c>
      <c r="D82" s="22">
        <v>0.30772050454949557</v>
      </c>
      <c r="E82" s="22">
        <v>0.034403795152411286</v>
      </c>
      <c r="F82" s="22">
        <v>0.18620638387572924</v>
      </c>
      <c r="G82" s="22">
        <v>-0.20434175901462337</v>
      </c>
      <c r="H82" s="22">
        <v>0.004735742837286052</v>
      </c>
      <c r="I82" s="22"/>
      <c r="Q82" s="30" t="s">
        <v>13</v>
      </c>
      <c r="R82" s="31" t="e">
        <f t="shared" si="19"/>
        <v>#DIV/0!</v>
      </c>
      <c r="S82" s="32" t="e">
        <f t="shared" si="20"/>
        <v>#DIV/0!</v>
      </c>
    </row>
    <row r="83" spans="1:19" ht="12.75">
      <c r="A83" s="20" t="s">
        <v>15</v>
      </c>
      <c r="B83" s="21"/>
      <c r="C83" s="22">
        <v>0.07227417409780043</v>
      </c>
      <c r="D83" s="22">
        <v>-0.1266566030748429</v>
      </c>
      <c r="E83" s="22">
        <v>0.050633745893063936</v>
      </c>
      <c r="F83" s="22">
        <v>0.4901624875858538</v>
      </c>
      <c r="G83" s="22">
        <v>0.420007133558081</v>
      </c>
      <c r="H83" s="22">
        <v>0.10874111670859972</v>
      </c>
      <c r="I83" s="22"/>
      <c r="Q83" s="30" t="s">
        <v>15</v>
      </c>
      <c r="R83" s="31" t="e">
        <f t="shared" si="19"/>
        <v>#DIV/0!</v>
      </c>
      <c r="S83" s="32" t="e">
        <f t="shared" si="20"/>
        <v>#DIV/0!</v>
      </c>
    </row>
    <row r="84" spans="1:19" ht="12.75">
      <c r="A84" s="20" t="s">
        <v>17</v>
      </c>
      <c r="B84" s="21"/>
      <c r="C84" s="22">
        <v>4.1924283034360625</v>
      </c>
      <c r="D84" s="22">
        <v>3.7428960874297053</v>
      </c>
      <c r="E84" s="53">
        <v>4.63998532184217</v>
      </c>
      <c r="F84" s="22">
        <v>4.342111714986139</v>
      </c>
      <c r="G84" s="22">
        <v>2.623682794305338</v>
      </c>
      <c r="H84" s="22">
        <v>3.1537468073169728</v>
      </c>
      <c r="I84" s="22"/>
      <c r="Q84" s="30" t="s">
        <v>17</v>
      </c>
      <c r="R84" s="31" t="e">
        <f t="shared" si="19"/>
        <v>#DIV/0!</v>
      </c>
      <c r="S84" s="32" t="e">
        <f t="shared" si="20"/>
        <v>#DIV/0!</v>
      </c>
    </row>
    <row r="85" spans="1:19" ht="12.75">
      <c r="A85" s="20" t="s">
        <v>19</v>
      </c>
      <c r="B85" s="21"/>
      <c r="C85" s="22">
        <v>0.11394757922269168</v>
      </c>
      <c r="D85" s="22">
        <v>-0.18538854482922593</v>
      </c>
      <c r="E85" s="22">
        <v>-0.0870422567743403</v>
      </c>
      <c r="F85" s="22">
        <v>0.09028625130053995</v>
      </c>
      <c r="G85" s="22">
        <v>-0.00022997236155226398</v>
      </c>
      <c r="H85" s="22">
        <v>-0.048344202377088065</v>
      </c>
      <c r="I85" s="22"/>
      <c r="Q85" s="30" t="s">
        <v>19</v>
      </c>
      <c r="R85" s="31" t="e">
        <f t="shared" si="19"/>
        <v>#DIV/0!</v>
      </c>
      <c r="S85" s="32" t="e">
        <f t="shared" si="20"/>
        <v>#DIV/0!</v>
      </c>
    </row>
    <row r="86" spans="1:19" ht="12.75">
      <c r="A86" s="20" t="s">
        <v>21</v>
      </c>
      <c r="B86" s="21"/>
      <c r="C86" s="22">
        <v>-0.021399071778395676</v>
      </c>
      <c r="D86" s="22">
        <v>0.1408366920060784</v>
      </c>
      <c r="E86" s="22">
        <v>-0.060708898747725205</v>
      </c>
      <c r="F86" s="22">
        <v>0.06676776897834003</v>
      </c>
      <c r="G86" s="22">
        <v>-0.06953680270953304</v>
      </c>
      <c r="H86" s="22">
        <v>0.007828451183089299</v>
      </c>
      <c r="I86" s="22"/>
      <c r="Q86" s="30" t="s">
        <v>21</v>
      </c>
      <c r="R86" s="31" t="e">
        <f t="shared" si="19"/>
        <v>#DIV/0!</v>
      </c>
      <c r="S86" s="32" t="e">
        <f t="shared" si="20"/>
        <v>#DIV/0!</v>
      </c>
    </row>
    <row r="87" spans="1:19" ht="12.75">
      <c r="A87" s="20" t="s">
        <v>23</v>
      </c>
      <c r="B87" s="21"/>
      <c r="C87" s="22">
        <v>-0.06458596832577357</v>
      </c>
      <c r="D87" s="22">
        <v>-0.0012701460470765777</v>
      </c>
      <c r="E87" s="22">
        <v>-0.002808448392515925</v>
      </c>
      <c r="F87" s="22">
        <v>-0.02616657979607245</v>
      </c>
      <c r="G87" s="22">
        <v>-0.006337877628681628</v>
      </c>
      <c r="H87" s="22">
        <v>0.04803457149979377</v>
      </c>
      <c r="I87" s="22"/>
      <c r="Q87" s="30" t="s">
        <v>23</v>
      </c>
      <c r="R87" s="31" t="e">
        <f t="shared" si="19"/>
        <v>#DIV/0!</v>
      </c>
      <c r="S87" s="32" t="e">
        <f t="shared" si="20"/>
        <v>#DIV/0!</v>
      </c>
    </row>
    <row r="88" spans="1:19" ht="12.75">
      <c r="A88" s="20" t="s">
        <v>25</v>
      </c>
      <c r="B88" s="21"/>
      <c r="C88" s="22">
        <v>0.2491103432055424</v>
      </c>
      <c r="D88" s="22">
        <v>0.21893384037069963</v>
      </c>
      <c r="E88" s="22">
        <v>0.2149680310453718</v>
      </c>
      <c r="F88" s="22">
        <v>0.2070612896592743</v>
      </c>
      <c r="G88" s="22">
        <v>0.225514530587204</v>
      </c>
      <c r="H88" s="22">
        <v>0.2781136496659105</v>
      </c>
      <c r="I88" s="22"/>
      <c r="Q88" s="30" t="s">
        <v>25</v>
      </c>
      <c r="R88" s="31" t="e">
        <f t="shared" si="19"/>
        <v>#DIV/0!</v>
      </c>
      <c r="S88" s="32" t="e">
        <f t="shared" si="20"/>
        <v>#DIV/0!</v>
      </c>
    </row>
    <row r="89" spans="1:19" ht="12.75">
      <c r="A89" s="20"/>
      <c r="B89" s="21"/>
      <c r="C89" s="22"/>
      <c r="D89" s="22"/>
      <c r="E89" s="22"/>
      <c r="F89" s="22"/>
      <c r="G89" s="22"/>
      <c r="H89" s="22"/>
      <c r="I89" s="22"/>
      <c r="Q89" s="30"/>
      <c r="R89" s="31"/>
      <c r="S89" s="32"/>
    </row>
    <row r="90" spans="1:19" ht="12.75">
      <c r="A90" s="20"/>
      <c r="B90" s="21"/>
      <c r="C90" s="22"/>
      <c r="D90" s="22"/>
      <c r="E90" s="22"/>
      <c r="F90" s="22"/>
      <c r="G90" s="22"/>
      <c r="H90" s="22"/>
      <c r="I90" s="22"/>
      <c r="Q90" s="30"/>
      <c r="R90" s="31"/>
      <c r="S90" s="32"/>
    </row>
    <row r="91" spans="1:19" ht="12.75">
      <c r="A91" s="20" t="s">
        <v>12</v>
      </c>
      <c r="B91" s="21"/>
      <c r="C91" s="22">
        <v>1.826441111885925</v>
      </c>
      <c r="D91" s="22">
        <v>-0.15339218016770187</v>
      </c>
      <c r="E91" s="22">
        <v>-0.6543114719462643</v>
      </c>
      <c r="F91" s="22">
        <v>0.3294263209921292</v>
      </c>
      <c r="G91" s="22">
        <v>-0.03663647634064842</v>
      </c>
      <c r="H91" s="22">
        <v>2.0503185288245</v>
      </c>
      <c r="I91" s="22"/>
      <c r="Q91" s="30" t="s">
        <v>12</v>
      </c>
      <c r="R91" s="31" t="e">
        <f aca="true" t="shared" si="21" ref="R91:R98">CORREL(E91:I91,E67:I67)</f>
        <v>#DIV/0!</v>
      </c>
      <c r="S91" s="32" t="e">
        <f aca="true" t="shared" si="22" ref="S91:S98">-AVERAGE(E91:I91)+AVERAGE(E67:I67)</f>
        <v>#DIV/0!</v>
      </c>
    </row>
    <row r="92" spans="1:19" ht="12.75">
      <c r="A92" s="20" t="s">
        <v>14</v>
      </c>
      <c r="B92" s="21"/>
      <c r="C92" s="22">
        <v>0.6104919125569548</v>
      </c>
      <c r="D92" s="22">
        <v>-0.4395130644037267</v>
      </c>
      <c r="E92" s="22">
        <v>-0.8663265476718633</v>
      </c>
      <c r="F92" s="22">
        <v>-1.238519888400994</v>
      </c>
      <c r="G92" s="22">
        <v>0.7259242238821054</v>
      </c>
      <c r="H92" s="22">
        <v>0.1280196731532275</v>
      </c>
      <c r="I92" s="22"/>
      <c r="Q92" s="30" t="s">
        <v>14</v>
      </c>
      <c r="R92" s="31" t="e">
        <f t="shared" si="21"/>
        <v>#DIV/0!</v>
      </c>
      <c r="S92" s="32" t="e">
        <f t="shared" si="22"/>
        <v>#DIV/0!</v>
      </c>
    </row>
    <row r="93" spans="1:19" ht="12.75">
      <c r="A93" s="20" t="s">
        <v>16</v>
      </c>
      <c r="B93" s="21"/>
      <c r="C93" s="22">
        <v>0.17048909160715764</v>
      </c>
      <c r="D93" s="22">
        <v>0.1772075912409938</v>
      </c>
      <c r="E93" s="22">
        <v>0.03730361663902475</v>
      </c>
      <c r="F93" s="22">
        <v>-0.0906085916495443</v>
      </c>
      <c r="G93" s="22">
        <v>-0.006707567495462412</v>
      </c>
      <c r="H93" s="22">
        <v>0.43118357740047986</v>
      </c>
      <c r="I93" s="22"/>
      <c r="Q93" s="30" t="s">
        <v>16</v>
      </c>
      <c r="R93" s="31" t="e">
        <f t="shared" si="21"/>
        <v>#DIV/0!</v>
      </c>
      <c r="S93" s="32" t="e">
        <f t="shared" si="22"/>
        <v>#DIV/0!</v>
      </c>
    </row>
    <row r="94" spans="1:19" ht="12.75">
      <c r="A94" s="20" t="s">
        <v>18</v>
      </c>
      <c r="B94" s="21"/>
      <c r="C94" s="22">
        <v>-0.10421451310289125</v>
      </c>
      <c r="D94" s="22">
        <v>-0.03227985194409938</v>
      </c>
      <c r="E94" s="22">
        <v>0.027268159318766083</v>
      </c>
      <c r="F94" s="22">
        <v>0.19172522281068763</v>
      </c>
      <c r="G94" s="22">
        <v>0.10009336875835331</v>
      </c>
      <c r="H94" s="22">
        <v>-0.01498272167354094</v>
      </c>
      <c r="I94" s="22"/>
      <c r="Q94" s="30" t="s">
        <v>18</v>
      </c>
      <c r="R94" s="31" t="e">
        <f t="shared" si="21"/>
        <v>#DIV/0!</v>
      </c>
      <c r="S94" s="32" t="e">
        <f t="shared" si="22"/>
        <v>#DIV/0!</v>
      </c>
    </row>
    <row r="95" spans="1:19" ht="12.75">
      <c r="A95" s="20" t="s">
        <v>20</v>
      </c>
      <c r="B95" s="21"/>
      <c r="C95" s="22">
        <v>0.2002761261055422</v>
      </c>
      <c r="D95" s="22">
        <v>-0.10397617866397517</v>
      </c>
      <c r="E95" s="22">
        <v>-0.1648691158729994</v>
      </c>
      <c r="F95" s="22">
        <v>-0.018658189656586575</v>
      </c>
      <c r="G95" s="22">
        <v>0.0802422764558205</v>
      </c>
      <c r="H95" s="22">
        <v>0.0886064499045164</v>
      </c>
      <c r="I95" s="22"/>
      <c r="Q95" s="30" t="s">
        <v>20</v>
      </c>
      <c r="R95" s="31" t="e">
        <f t="shared" si="21"/>
        <v>#DIV/0!</v>
      </c>
      <c r="S95" s="32" t="e">
        <f t="shared" si="22"/>
        <v>#DIV/0!</v>
      </c>
    </row>
    <row r="96" spans="1:19" ht="12.75">
      <c r="A96" s="20" t="s">
        <v>22</v>
      </c>
      <c r="B96" s="21"/>
      <c r="C96" s="22">
        <v>0.07562827124471874</v>
      </c>
      <c r="D96" s="22">
        <v>-0.05565570904074534</v>
      </c>
      <c r="E96" s="22">
        <v>-0.14774749505970644</v>
      </c>
      <c r="F96" s="22">
        <v>-0.1748004132663629</v>
      </c>
      <c r="G96" s="22">
        <v>0.019667738466195035</v>
      </c>
      <c r="H96" s="22">
        <v>-0.03335480361703445</v>
      </c>
      <c r="I96" s="22"/>
      <c r="Q96" s="30" t="s">
        <v>22</v>
      </c>
      <c r="R96" s="31" t="e">
        <f t="shared" si="21"/>
        <v>#DIV/0!</v>
      </c>
      <c r="S96" s="32" t="e">
        <f t="shared" si="22"/>
        <v>#DIV/0!</v>
      </c>
    </row>
    <row r="97" spans="1:19" ht="12.75">
      <c r="A97" s="20" t="s">
        <v>24</v>
      </c>
      <c r="B97" s="21"/>
      <c r="C97" s="22">
        <v>0.0007951377662579742</v>
      </c>
      <c r="D97" s="22">
        <v>0.0357021583757764</v>
      </c>
      <c r="E97" s="22">
        <v>-0.006821152937847248</v>
      </c>
      <c r="F97" s="22">
        <v>0.03191078089287489</v>
      </c>
      <c r="G97" s="22">
        <v>0.014341522983066582</v>
      </c>
      <c r="H97" s="22">
        <v>0.02107575809099814</v>
      </c>
      <c r="I97" s="22"/>
      <c r="Q97" s="30" t="s">
        <v>24</v>
      </c>
      <c r="R97" s="31" t="e">
        <f t="shared" si="21"/>
        <v>#DIV/0!</v>
      </c>
      <c r="S97" s="32" t="e">
        <f t="shared" si="22"/>
        <v>#DIV/0!</v>
      </c>
    </row>
    <row r="98" spans="1:19" ht="13.5" thickBot="1">
      <c r="A98" s="20" t="s">
        <v>26</v>
      </c>
      <c r="B98" s="21"/>
      <c r="C98" s="22">
        <v>0.034776947152104214</v>
      </c>
      <c r="D98" s="22">
        <v>0.020892001380745345</v>
      </c>
      <c r="E98" s="22">
        <v>0.030052581678414465</v>
      </c>
      <c r="F98" s="22">
        <v>0.0809176882879039</v>
      </c>
      <c r="G98" s="22">
        <v>0.02295264298459285</v>
      </c>
      <c r="H98" s="22">
        <v>0.014841910686904516</v>
      </c>
      <c r="I98" s="22"/>
      <c r="Q98" s="33" t="s">
        <v>26</v>
      </c>
      <c r="R98" s="34" t="e">
        <f t="shared" si="21"/>
        <v>#DIV/0!</v>
      </c>
      <c r="S98" s="35" t="e">
        <f t="shared" si="22"/>
        <v>#DIV/0!</v>
      </c>
    </row>
    <row r="103" ht="12.75">
      <c r="J103" s="16"/>
    </row>
    <row r="119" spans="2:6" ht="12.75">
      <c r="B119" s="27"/>
      <c r="C119" s="26"/>
      <c r="D119" s="26"/>
      <c r="E119" s="26"/>
      <c r="F119" s="26"/>
    </row>
  </sheetData>
  <conditionalFormatting sqref="R81:R98">
    <cfRule type="cellIs" priority="1" dxfId="0" operator="lessThan" stopIfTrue="1">
      <formula>0.75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J99"/>
  <sheetViews>
    <sheetView zoomScale="85" zoomScaleNormal="85" workbookViewId="0" topLeftCell="A4">
      <selection activeCell="A4" sqref="A4"/>
    </sheetView>
  </sheetViews>
  <sheetFormatPr defaultColWidth="9.140625" defaultRowHeight="12.75"/>
  <cols>
    <col min="2" max="2" width="5.00390625" style="0" customWidth="1"/>
    <col min="17" max="17" width="9.421875" style="0" customWidth="1"/>
  </cols>
  <sheetData>
    <row r="1" spans="8:28" ht="12.75">
      <c r="H1" s="54" t="s">
        <v>10</v>
      </c>
      <c r="I1" s="38" t="s">
        <v>11</v>
      </c>
      <c r="J1" s="38" t="s">
        <v>12</v>
      </c>
      <c r="K1" s="38" t="s">
        <v>13</v>
      </c>
      <c r="L1" s="38" t="s">
        <v>14</v>
      </c>
      <c r="M1" s="38" t="s">
        <v>15</v>
      </c>
      <c r="N1" s="38" t="s">
        <v>16</v>
      </c>
      <c r="O1" s="38" t="s">
        <v>17</v>
      </c>
      <c r="P1" s="38" t="s">
        <v>18</v>
      </c>
      <c r="Q1" s="38" t="s">
        <v>19</v>
      </c>
      <c r="R1" s="38" t="s">
        <v>20</v>
      </c>
      <c r="S1" s="38" t="s">
        <v>21</v>
      </c>
      <c r="T1" s="38" t="s">
        <v>22</v>
      </c>
      <c r="U1" s="38" t="s">
        <v>23</v>
      </c>
      <c r="V1" s="38" t="s">
        <v>24</v>
      </c>
      <c r="W1" s="38" t="s">
        <v>25</v>
      </c>
      <c r="X1" s="38" t="s">
        <v>26</v>
      </c>
      <c r="Y1" s="38"/>
      <c r="Z1" s="38"/>
      <c r="AA1" s="38"/>
      <c r="AB1" s="38"/>
    </row>
    <row r="2" spans="8:28" ht="13.5" thickBot="1">
      <c r="H2" s="55" t="s">
        <v>49</v>
      </c>
      <c r="I2" s="39" t="s">
        <v>50</v>
      </c>
      <c r="J2" s="39" t="s">
        <v>50</v>
      </c>
      <c r="K2" s="39" t="s">
        <v>50</v>
      </c>
      <c r="L2" s="39" t="s">
        <v>50</v>
      </c>
      <c r="M2" s="39" t="s">
        <v>50</v>
      </c>
      <c r="N2" s="39" t="s">
        <v>50</v>
      </c>
      <c r="O2" s="39" t="s">
        <v>50</v>
      </c>
      <c r="P2" s="39" t="s">
        <v>50</v>
      </c>
      <c r="Q2" s="39" t="s">
        <v>50</v>
      </c>
      <c r="R2" s="39" t="s">
        <v>50</v>
      </c>
      <c r="S2" s="39" t="s">
        <v>50</v>
      </c>
      <c r="T2" s="39" t="s">
        <v>50</v>
      </c>
      <c r="U2" s="39" t="s">
        <v>50</v>
      </c>
      <c r="V2" s="39" t="s">
        <v>50</v>
      </c>
      <c r="W2" s="39" t="s">
        <v>50</v>
      </c>
      <c r="X2" s="39" t="s">
        <v>50</v>
      </c>
      <c r="Y2" s="58"/>
      <c r="Z2" s="58"/>
      <c r="AA2" s="58"/>
      <c r="AB2" s="58"/>
    </row>
    <row r="3" spans="8:30" ht="13.5" thickTop="1">
      <c r="H3" s="56">
        <v>1999.99725</v>
      </c>
      <c r="I3" s="57">
        <v>1.3806295</v>
      </c>
      <c r="J3" s="57">
        <v>-0.23518139999999998</v>
      </c>
      <c r="K3" s="57">
        <v>-0.015797488</v>
      </c>
      <c r="L3" s="57">
        <v>0.589499825</v>
      </c>
      <c r="M3" s="57">
        <v>-0.3386015</v>
      </c>
      <c r="N3" s="57">
        <v>-0.245306625</v>
      </c>
      <c r="O3" s="57">
        <v>1.3537317500000001</v>
      </c>
      <c r="P3" s="57">
        <v>0.05622203</v>
      </c>
      <c r="Q3" s="57">
        <v>0.03871187</v>
      </c>
      <c r="R3" s="57">
        <v>0.0220667675</v>
      </c>
      <c r="S3" s="57">
        <v>0.0111900525</v>
      </c>
      <c r="T3" s="57">
        <v>0.0041794615</v>
      </c>
      <c r="U3" s="57">
        <v>-0.00770260025</v>
      </c>
      <c r="V3" s="57">
        <v>0.0033526695</v>
      </c>
      <c r="W3" s="57">
        <v>-0.3691989</v>
      </c>
      <c r="X3" s="57">
        <v>-0.0233673275</v>
      </c>
      <c r="Y3" s="57"/>
      <c r="Z3" s="57"/>
      <c r="AA3" s="57"/>
      <c r="AB3" s="57"/>
      <c r="AD3" s="40">
        <f>I3</f>
        <v>1.3806295</v>
      </c>
    </row>
    <row r="4" ht="12.75">
      <c r="AD4" s="41">
        <f>K3</f>
        <v>-0.015797488</v>
      </c>
    </row>
    <row r="5" ht="12.75" customHeight="1">
      <c r="AD5" s="41">
        <f>M3</f>
        <v>-0.3386015</v>
      </c>
    </row>
    <row r="6" spans="1:30" ht="12.75" customHeight="1">
      <c r="A6" s="1" t="s">
        <v>34</v>
      </c>
      <c r="B6" s="1"/>
      <c r="AD6" s="41">
        <f>O3</f>
        <v>1.3537317500000001</v>
      </c>
    </row>
    <row r="7" ht="12.75" customHeight="1">
      <c r="AD7" s="41">
        <f>Q3</f>
        <v>0.03871187</v>
      </c>
    </row>
    <row r="8" ht="12.75" customHeight="1">
      <c r="AD8" s="41">
        <f>S3</f>
        <v>0.0111900525</v>
      </c>
    </row>
    <row r="9" spans="1:30" ht="12.75">
      <c r="A9" s="23" t="s">
        <v>27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D9" s="41">
        <f>U3</f>
        <v>-0.00770260025</v>
      </c>
    </row>
    <row r="10" spans="1:30" ht="12.75">
      <c r="A10" s="36"/>
      <c r="B10" s="36"/>
      <c r="C10" s="37" t="s">
        <v>35</v>
      </c>
      <c r="D10" s="37" t="s">
        <v>36</v>
      </c>
      <c r="E10" s="37" t="s">
        <v>37</v>
      </c>
      <c r="F10" s="37" t="s">
        <v>38</v>
      </c>
      <c r="G10" s="37" t="s">
        <v>39</v>
      </c>
      <c r="H10" s="37" t="s">
        <v>40</v>
      </c>
      <c r="I10" s="37" t="s">
        <v>41</v>
      </c>
      <c r="J10" s="37" t="s">
        <v>42</v>
      </c>
      <c r="K10" s="37" t="s">
        <v>43</v>
      </c>
      <c r="L10" s="37" t="s">
        <v>51</v>
      </c>
      <c r="M10" s="37" t="s">
        <v>44</v>
      </c>
      <c r="N10" s="37" t="s">
        <v>45</v>
      </c>
      <c r="O10" s="37" t="s">
        <v>52</v>
      </c>
      <c r="P10" s="37" t="s">
        <v>53</v>
      </c>
      <c r="Q10" s="37" t="s">
        <v>64</v>
      </c>
      <c r="R10" s="37" t="s">
        <v>65</v>
      </c>
      <c r="S10" s="37" t="s">
        <v>86</v>
      </c>
      <c r="T10" s="37" t="s">
        <v>85</v>
      </c>
      <c r="U10" s="37" t="s">
        <v>88</v>
      </c>
      <c r="V10" s="37" t="s">
        <v>89</v>
      </c>
      <c r="W10" s="37" t="s">
        <v>87</v>
      </c>
      <c r="X10" s="37" t="s">
        <v>90</v>
      </c>
      <c r="Y10" s="37"/>
      <c r="Z10" s="37"/>
      <c r="AA10" s="37"/>
      <c r="AB10" s="37"/>
      <c r="AD10" s="41">
        <f>W3</f>
        <v>-0.3691989</v>
      </c>
    </row>
    <row r="11" spans="1:30" ht="12.75">
      <c r="A11" s="37" t="s">
        <v>46</v>
      </c>
      <c r="B11" s="37"/>
      <c r="C11" s="36">
        <v>2500</v>
      </c>
      <c r="D11" s="36">
        <v>2000</v>
      </c>
      <c r="E11" s="36">
        <v>2000</v>
      </c>
      <c r="F11" s="36">
        <v>2000</v>
      </c>
      <c r="G11" s="36">
        <v>1500</v>
      </c>
      <c r="H11" s="36">
        <v>1500</v>
      </c>
      <c r="I11" s="36">
        <v>2000</v>
      </c>
      <c r="J11" s="36">
        <v>2000</v>
      </c>
      <c r="K11" s="36">
        <v>2000</v>
      </c>
      <c r="L11" s="36">
        <v>1500</v>
      </c>
      <c r="M11" s="36">
        <v>2000</v>
      </c>
      <c r="N11" s="36">
        <v>2000</v>
      </c>
      <c r="O11" s="36">
        <v>2000</v>
      </c>
      <c r="P11" s="36">
        <v>2000</v>
      </c>
      <c r="Q11" s="36">
        <v>2000</v>
      </c>
      <c r="R11" s="36">
        <v>2000</v>
      </c>
      <c r="S11" s="36">
        <v>2000</v>
      </c>
      <c r="T11" s="36">
        <v>2000</v>
      </c>
      <c r="U11" s="36">
        <v>2000</v>
      </c>
      <c r="V11" s="36">
        <v>2000</v>
      </c>
      <c r="W11" s="36">
        <v>2000</v>
      </c>
      <c r="X11" s="36">
        <v>2000</v>
      </c>
      <c r="Y11" s="36"/>
      <c r="Z11" s="36"/>
      <c r="AA11" s="36"/>
      <c r="AB11" s="36"/>
      <c r="AD11" s="42"/>
    </row>
    <row r="12" spans="1:30" ht="12.75">
      <c r="A12" s="37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D12" s="41">
        <f>J3</f>
        <v>-0.23518139999999998</v>
      </c>
    </row>
    <row r="13" spans="1:30" ht="12.75">
      <c r="A13" s="37" t="s">
        <v>11</v>
      </c>
      <c r="B13" s="37"/>
      <c r="C13" s="44">
        <v>-1.138464</v>
      </c>
      <c r="D13" s="44">
        <v>-0.134132</v>
      </c>
      <c r="E13" s="44">
        <v>-0.711099225</v>
      </c>
      <c r="F13" s="44">
        <v>-0.303891675</v>
      </c>
      <c r="G13" s="44">
        <v>-0.7199674749999999</v>
      </c>
      <c r="H13" s="44">
        <v>-0.38024440000000004</v>
      </c>
      <c r="I13" s="44">
        <v>1.836465</v>
      </c>
      <c r="J13" s="44">
        <v>-0.27564745</v>
      </c>
      <c r="K13" s="44">
        <v>-0.489903025</v>
      </c>
      <c r="L13" s="44">
        <v>0.06617424759656844</v>
      </c>
      <c r="M13" s="44">
        <v>1.13582825</v>
      </c>
      <c r="N13" s="44">
        <v>-0.33182052500000003</v>
      </c>
      <c r="O13" s="44">
        <v>-0.3807049</v>
      </c>
      <c r="P13" s="44">
        <v>-0.6003822000000001</v>
      </c>
      <c r="Q13" s="44">
        <v>-0.4386794</v>
      </c>
      <c r="R13" s="44">
        <v>0.889394025</v>
      </c>
      <c r="S13" s="44">
        <v>0.7376949500000001</v>
      </c>
      <c r="T13" s="44">
        <v>0.480399025</v>
      </c>
      <c r="U13" s="44">
        <v>-1.50757875</v>
      </c>
      <c r="V13" s="44">
        <v>-1.2529405000000002</v>
      </c>
      <c r="W13" s="44">
        <v>1.3806295</v>
      </c>
      <c r="X13" s="44">
        <v>0.377084425</v>
      </c>
      <c r="Y13" s="44"/>
      <c r="Z13" s="44"/>
      <c r="AA13" s="44"/>
      <c r="AB13" s="44"/>
      <c r="AD13" s="41">
        <f>L3</f>
        <v>0.589499825</v>
      </c>
    </row>
    <row r="14" spans="1:30" ht="12.75">
      <c r="A14" s="37" t="s">
        <v>13</v>
      </c>
      <c r="B14" s="37"/>
      <c r="C14" s="44">
        <v>-0.2686807</v>
      </c>
      <c r="D14" s="44">
        <v>0.24214792499999999</v>
      </c>
      <c r="E14" s="44">
        <v>-0.03942971000000001</v>
      </c>
      <c r="F14" s="44">
        <v>0.37341485</v>
      </c>
      <c r="G14" s="44">
        <v>-0.0701409575</v>
      </c>
      <c r="H14" s="44">
        <v>-0.253736475</v>
      </c>
      <c r="I14" s="44">
        <v>-0.07484797500000001</v>
      </c>
      <c r="J14" s="44">
        <v>0.1002380375</v>
      </c>
      <c r="K14" s="44">
        <v>0.0661863675</v>
      </c>
      <c r="L14" s="44">
        <v>0.19887652558652041</v>
      </c>
      <c r="M14" s="44">
        <v>0.0499669775</v>
      </c>
      <c r="N14" s="44">
        <v>0.13906155</v>
      </c>
      <c r="O14" s="44">
        <v>-0.29665695</v>
      </c>
      <c r="P14" s="44">
        <v>0.0654892775</v>
      </c>
      <c r="Q14" s="44">
        <v>-0.236118575</v>
      </c>
      <c r="R14" s="44">
        <v>0.09437881000000001</v>
      </c>
      <c r="S14" s="44">
        <v>-0.10429252</v>
      </c>
      <c r="T14" s="44">
        <v>0.1060398975</v>
      </c>
      <c r="U14" s="44">
        <v>-0.156329575</v>
      </c>
      <c r="V14" s="44">
        <v>-0.20131295</v>
      </c>
      <c r="W14" s="44">
        <v>-0.015797488</v>
      </c>
      <c r="X14" s="44">
        <v>0.24855704999999997</v>
      </c>
      <c r="Y14" s="44"/>
      <c r="Z14" s="44"/>
      <c r="AA14" s="44"/>
      <c r="AB14" s="44"/>
      <c r="AD14" s="41">
        <f>N3</f>
        <v>-0.245306625</v>
      </c>
    </row>
    <row r="15" spans="1:30" ht="12.75">
      <c r="A15" s="37" t="s">
        <v>15</v>
      </c>
      <c r="B15" s="37"/>
      <c r="C15" s="44">
        <v>-0.0663948425</v>
      </c>
      <c r="D15" s="44">
        <v>0.0696307275</v>
      </c>
      <c r="E15" s="44">
        <v>0.042883275</v>
      </c>
      <c r="F15" s="44">
        <v>0.19643490000000002</v>
      </c>
      <c r="G15" s="44">
        <v>0.2772882</v>
      </c>
      <c r="H15" s="44">
        <v>0.010999054500000001</v>
      </c>
      <c r="I15" s="44">
        <v>-0.43626745</v>
      </c>
      <c r="J15" s="44">
        <v>-0.034864902499999996</v>
      </c>
      <c r="K15" s="44">
        <v>0.017891615</v>
      </c>
      <c r="L15" s="44">
        <v>-0.19041670625734453</v>
      </c>
      <c r="M15" s="44">
        <v>-0.0445732775</v>
      </c>
      <c r="N15" s="44">
        <v>-0.10380885000000001</v>
      </c>
      <c r="O15" s="44">
        <v>-0.07729986999999999</v>
      </c>
      <c r="P15" s="44">
        <v>-0.20523684999999997</v>
      </c>
      <c r="Q15" s="44">
        <v>0.09738177</v>
      </c>
      <c r="R15" s="44">
        <v>-0.06679149</v>
      </c>
      <c r="S15" s="44">
        <v>-0.023542160000000003</v>
      </c>
      <c r="T15" s="44">
        <v>0.031860770000000004</v>
      </c>
      <c r="U15" s="44">
        <v>0.0863558325</v>
      </c>
      <c r="V15" s="44">
        <v>-0.00811836025</v>
      </c>
      <c r="W15" s="44">
        <v>-0.3386015</v>
      </c>
      <c r="X15" s="44">
        <v>-0.08283590499999999</v>
      </c>
      <c r="Y15" s="44"/>
      <c r="Z15" s="44"/>
      <c r="AA15" s="44"/>
      <c r="AB15" s="44"/>
      <c r="AD15" s="41">
        <f>P3</f>
        <v>0.05622203</v>
      </c>
    </row>
    <row r="16" spans="1:30" ht="12.75">
      <c r="A16" s="37" t="s">
        <v>17</v>
      </c>
      <c r="B16" s="37"/>
      <c r="C16" s="44">
        <v>1.5849349999999998</v>
      </c>
      <c r="D16" s="44">
        <v>1.436698</v>
      </c>
      <c r="E16" s="44">
        <v>1.3623819999999998</v>
      </c>
      <c r="F16" s="44">
        <v>1.44171125</v>
      </c>
      <c r="G16" s="44">
        <v>1.39283325</v>
      </c>
      <c r="H16" s="44">
        <v>1.38999175</v>
      </c>
      <c r="I16" s="44">
        <v>1.4390964999999998</v>
      </c>
      <c r="J16" s="44">
        <v>1.2720452500000001</v>
      </c>
      <c r="K16" s="44">
        <v>1.385362</v>
      </c>
      <c r="L16" s="44">
        <v>1.5801567371654073</v>
      </c>
      <c r="M16" s="44">
        <v>1.4944695000000001</v>
      </c>
      <c r="N16" s="44">
        <v>1.7809595</v>
      </c>
      <c r="O16" s="44">
        <v>1.31656</v>
      </c>
      <c r="P16" s="44">
        <v>1.5171945</v>
      </c>
      <c r="Q16" s="44">
        <v>1.7123335</v>
      </c>
      <c r="R16" s="44">
        <v>1.5664805</v>
      </c>
      <c r="S16" s="44">
        <v>1.48575775</v>
      </c>
      <c r="T16" s="44">
        <v>1.7334485000000002</v>
      </c>
      <c r="U16" s="44">
        <v>1.2823625</v>
      </c>
      <c r="V16" s="44">
        <v>1.295906</v>
      </c>
      <c r="W16" s="44">
        <v>1.3537317500000001</v>
      </c>
      <c r="X16" s="44">
        <v>1.52560425</v>
      </c>
      <c r="Y16" s="44"/>
      <c r="Z16" s="44"/>
      <c r="AA16" s="44"/>
      <c r="AB16" s="44"/>
      <c r="AD16" s="41">
        <f>R3</f>
        <v>0.0220667675</v>
      </c>
    </row>
    <row r="17" spans="1:30" ht="12.75">
      <c r="A17" s="37" t="s">
        <v>19</v>
      </c>
      <c r="B17" s="37"/>
      <c r="C17" s="44">
        <v>0.0229320925</v>
      </c>
      <c r="D17" s="44">
        <v>-0.021282310000000002</v>
      </c>
      <c r="E17" s="44">
        <v>-0.03959555</v>
      </c>
      <c r="F17" s="44">
        <v>0.025139384999999997</v>
      </c>
      <c r="G17" s="44">
        <v>0.0206389025</v>
      </c>
      <c r="H17" s="44">
        <v>-0.0337245925</v>
      </c>
      <c r="I17" s="44">
        <v>0.01162632975</v>
      </c>
      <c r="J17" s="44">
        <v>-0.020079865000000002</v>
      </c>
      <c r="K17" s="44">
        <v>-0.0451790825</v>
      </c>
      <c r="L17" s="44">
        <v>-0.010991315987443209</v>
      </c>
      <c r="M17" s="44">
        <v>-0.0158992975</v>
      </c>
      <c r="N17" s="44">
        <v>0.030160297500000002</v>
      </c>
      <c r="O17" s="44">
        <v>0.00891677075</v>
      </c>
      <c r="P17" s="44">
        <v>-0.0452625325</v>
      </c>
      <c r="Q17" s="44">
        <v>-0.016096437499999998</v>
      </c>
      <c r="R17" s="44">
        <v>-0.0278336775</v>
      </c>
      <c r="S17" s="44">
        <v>0.0250145425</v>
      </c>
      <c r="T17" s="44">
        <v>0.030396424999999998</v>
      </c>
      <c r="U17" s="44">
        <v>-0.003253106</v>
      </c>
      <c r="V17" s="44">
        <v>-0.0724584325</v>
      </c>
      <c r="W17" s="44">
        <v>0.03871187</v>
      </c>
      <c r="X17" s="44">
        <v>4.718792500000012E-05</v>
      </c>
      <c r="Y17" s="44"/>
      <c r="Z17" s="44"/>
      <c r="AA17" s="44"/>
      <c r="AB17" s="44"/>
      <c r="AD17" s="41">
        <f>T3</f>
        <v>0.0041794615</v>
      </c>
    </row>
    <row r="18" spans="1:30" ht="12.75">
      <c r="A18" s="37" t="s">
        <v>21</v>
      </c>
      <c r="B18" s="37"/>
      <c r="C18" s="44">
        <v>0.029735262499999998</v>
      </c>
      <c r="D18" s="44">
        <v>-0.0190837875</v>
      </c>
      <c r="E18" s="44">
        <v>0.0047312512499999996</v>
      </c>
      <c r="F18" s="44">
        <v>-0.019372452499999998</v>
      </c>
      <c r="G18" s="44">
        <v>0.0118257075</v>
      </c>
      <c r="H18" s="44">
        <v>0.0379761525</v>
      </c>
      <c r="I18" s="44">
        <v>0.0224660857</v>
      </c>
      <c r="J18" s="44">
        <v>-0.002609250225</v>
      </c>
      <c r="K18" s="44">
        <v>-0.007467063750000001</v>
      </c>
      <c r="L18" s="44">
        <v>-0.044519026917599826</v>
      </c>
      <c r="M18" s="44">
        <v>0.002045028015</v>
      </c>
      <c r="N18" s="44">
        <v>-0.013071915</v>
      </c>
      <c r="O18" s="44">
        <v>0.00214754925</v>
      </c>
      <c r="P18" s="44">
        <v>-0.00591295725</v>
      </c>
      <c r="Q18" s="44">
        <v>0.0147848025</v>
      </c>
      <c r="R18" s="44">
        <v>-0.0049173615</v>
      </c>
      <c r="S18" s="44">
        <v>-0.01712595</v>
      </c>
      <c r="T18" s="44">
        <v>-0.0070016685</v>
      </c>
      <c r="U18" s="44">
        <v>0.0030175535</v>
      </c>
      <c r="V18" s="44">
        <v>-0.00626641975</v>
      </c>
      <c r="W18" s="44">
        <v>0.0111900525</v>
      </c>
      <c r="X18" s="44">
        <v>-0.0073201227500000006</v>
      </c>
      <c r="Y18" s="44"/>
      <c r="Z18" s="44"/>
      <c r="AA18" s="44"/>
      <c r="AB18" s="44"/>
      <c r="AD18" s="41">
        <f>V3</f>
        <v>0.0033526695</v>
      </c>
    </row>
    <row r="19" spans="1:30" ht="13.5" thickBot="1">
      <c r="A19" s="37" t="s">
        <v>23</v>
      </c>
      <c r="B19" s="37"/>
      <c r="C19" s="44">
        <v>-0.143850725</v>
      </c>
      <c r="D19" s="44">
        <v>0.00287274</v>
      </c>
      <c r="E19" s="44">
        <v>0.01344684</v>
      </c>
      <c r="F19" s="44">
        <v>-0.0035610827499999997</v>
      </c>
      <c r="G19" s="44">
        <v>0.00747935775</v>
      </c>
      <c r="H19" s="44">
        <v>0.0228864975</v>
      </c>
      <c r="I19" s="44">
        <v>0.014323479</v>
      </c>
      <c r="J19" s="44">
        <v>-0.00459807825</v>
      </c>
      <c r="K19" s="44">
        <v>0.0132064325</v>
      </c>
      <c r="L19" s="44">
        <v>0.01332819310851256</v>
      </c>
      <c r="M19" s="44">
        <v>-0.00992584725</v>
      </c>
      <c r="N19" s="44">
        <v>0.00264245975</v>
      </c>
      <c r="O19" s="44">
        <v>0.002643965</v>
      </c>
      <c r="P19" s="44">
        <v>0.00359021075</v>
      </c>
      <c r="Q19" s="44">
        <v>0.00885381275</v>
      </c>
      <c r="R19" s="44">
        <v>-0.00204304875</v>
      </c>
      <c r="S19" s="44">
        <v>-0.001653604175</v>
      </c>
      <c r="T19" s="44">
        <v>-0.0026683970000000003</v>
      </c>
      <c r="U19" s="44">
        <v>0.0024792147499999996</v>
      </c>
      <c r="V19" s="44">
        <v>0.005938597</v>
      </c>
      <c r="W19" s="44">
        <v>-0.00770260025</v>
      </c>
      <c r="X19" s="44">
        <v>0.0009637124</v>
      </c>
      <c r="Y19" s="44"/>
      <c r="Z19" s="44"/>
      <c r="AA19" s="44"/>
      <c r="AB19" s="44"/>
      <c r="AD19" s="43">
        <f>X3</f>
        <v>-0.0233673275</v>
      </c>
    </row>
    <row r="20" spans="1:28" ht="12.75">
      <c r="A20" s="37" t="s">
        <v>25</v>
      </c>
      <c r="B20" s="37"/>
      <c r="C20" s="44">
        <v>-0.130260675</v>
      </c>
      <c r="D20" s="44">
        <v>-0.36662665</v>
      </c>
      <c r="E20" s="44">
        <v>-0.37974222500000004</v>
      </c>
      <c r="F20" s="44">
        <v>-0.352273175</v>
      </c>
      <c r="G20" s="44">
        <v>-0.36543077500000004</v>
      </c>
      <c r="H20" s="44">
        <v>-0.3450284</v>
      </c>
      <c r="I20" s="44">
        <v>-0.418466725</v>
      </c>
      <c r="J20" s="44">
        <v>-0.3981005</v>
      </c>
      <c r="K20" s="44">
        <v>-0.3884146</v>
      </c>
      <c r="L20" s="44">
        <v>-0.38435137018899096</v>
      </c>
      <c r="M20" s="44">
        <v>-0.36267844999999993</v>
      </c>
      <c r="N20" s="44">
        <v>-0.36884695</v>
      </c>
      <c r="O20" s="44">
        <v>-0.35040365</v>
      </c>
      <c r="P20" s="44">
        <v>-0.34200117500000005</v>
      </c>
      <c r="Q20" s="44">
        <v>-0.34939025</v>
      </c>
      <c r="R20" s="44">
        <v>-0.3622089</v>
      </c>
      <c r="S20" s="44">
        <v>-0.331133525</v>
      </c>
      <c r="T20" s="44">
        <v>-0.364157325</v>
      </c>
      <c r="U20" s="44">
        <v>-0.3754633</v>
      </c>
      <c r="V20" s="44">
        <v>-0.36020035</v>
      </c>
      <c r="W20" s="44">
        <v>-0.3691989</v>
      </c>
      <c r="X20" s="44">
        <v>-0.36432849999999994</v>
      </c>
      <c r="Y20" s="44"/>
      <c r="Z20" s="44"/>
      <c r="AA20" s="44"/>
      <c r="AB20" s="44"/>
    </row>
    <row r="21" spans="1:28" ht="12.75">
      <c r="A21" s="37"/>
      <c r="B21" s="37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2.75">
      <c r="A22" s="37" t="s">
        <v>12</v>
      </c>
      <c r="B22" s="37"/>
      <c r="C22" s="44">
        <v>1.39634525</v>
      </c>
      <c r="D22" s="44">
        <v>-0.377660925</v>
      </c>
      <c r="E22" s="44">
        <v>0.778170275</v>
      </c>
      <c r="F22" s="44">
        <v>-0.217594</v>
      </c>
      <c r="G22" s="44">
        <v>-0.682900825</v>
      </c>
      <c r="H22" s="44">
        <v>-0.408264125</v>
      </c>
      <c r="I22" s="44">
        <v>-0.642316275</v>
      </c>
      <c r="J22" s="44">
        <v>-1.3249365</v>
      </c>
      <c r="K22" s="44">
        <v>-1.74804725</v>
      </c>
      <c r="L22" s="44">
        <v>-1.1651843038669876</v>
      </c>
      <c r="M22" s="44">
        <v>0.0922893325</v>
      </c>
      <c r="N22" s="44">
        <v>2.41047475</v>
      </c>
      <c r="O22" s="44">
        <v>0.28465855</v>
      </c>
      <c r="P22" s="44">
        <v>0.8947254</v>
      </c>
      <c r="Q22" s="44">
        <v>2.4660960000000003</v>
      </c>
      <c r="R22" s="44">
        <v>1.38116</v>
      </c>
      <c r="S22" s="44">
        <v>-0.9721914</v>
      </c>
      <c r="T22" s="44">
        <v>0.0437214375</v>
      </c>
      <c r="U22" s="44">
        <v>0.32596990000000003</v>
      </c>
      <c r="V22" s="44">
        <v>-0.832072825</v>
      </c>
      <c r="W22" s="44">
        <v>-0.23518139999999998</v>
      </c>
      <c r="X22" s="44">
        <v>0.0433259875</v>
      </c>
      <c r="Y22" s="44"/>
      <c r="Z22" s="44"/>
      <c r="AA22" s="44"/>
      <c r="AB22" s="44"/>
    </row>
    <row r="23" spans="1:28" ht="12.75">
      <c r="A23" s="37" t="s">
        <v>14</v>
      </c>
      <c r="B23" s="37"/>
      <c r="C23" s="44">
        <v>0.019725155</v>
      </c>
      <c r="D23" s="44">
        <v>-0.11005532500000001</v>
      </c>
      <c r="E23" s="44">
        <v>0.105025465</v>
      </c>
      <c r="F23" s="44">
        <v>-0.569263325</v>
      </c>
      <c r="G23" s="44">
        <v>0.443142625</v>
      </c>
      <c r="H23" s="44">
        <v>0.838983</v>
      </c>
      <c r="I23" s="44">
        <v>0.32745077499999997</v>
      </c>
      <c r="J23" s="44">
        <v>0.471118125</v>
      </c>
      <c r="K23" s="44">
        <v>-1.176575</v>
      </c>
      <c r="L23" s="44">
        <v>-0.0003909042342590714</v>
      </c>
      <c r="M23" s="44">
        <v>1.0033455</v>
      </c>
      <c r="N23" s="44">
        <v>0.5511409999999999</v>
      </c>
      <c r="O23" s="44">
        <v>0.600189525</v>
      </c>
      <c r="P23" s="44">
        <v>0.9170037</v>
      </c>
      <c r="Q23" s="44">
        <v>0.280598525</v>
      </c>
      <c r="R23" s="44">
        <v>-0.311407325</v>
      </c>
      <c r="S23" s="44">
        <v>-0.638394175</v>
      </c>
      <c r="T23" s="44">
        <v>0.5180636000000001</v>
      </c>
      <c r="U23" s="44">
        <v>-0.7975656999999999</v>
      </c>
      <c r="V23" s="44">
        <v>0.318683375</v>
      </c>
      <c r="W23" s="44">
        <v>0.589499825</v>
      </c>
      <c r="X23" s="44">
        <v>1.2760665</v>
      </c>
      <c r="Y23" s="44"/>
      <c r="Z23" s="44"/>
      <c r="AA23" s="44"/>
      <c r="AB23" s="44"/>
    </row>
    <row r="24" spans="1:28" ht="12.75">
      <c r="A24" s="37" t="s">
        <v>16</v>
      </c>
      <c r="B24" s="37"/>
      <c r="C24" s="44">
        <v>0.500189575</v>
      </c>
      <c r="D24" s="44">
        <v>-0.0968876675</v>
      </c>
      <c r="E24" s="44">
        <v>0.023389939999999998</v>
      </c>
      <c r="F24" s="44">
        <v>0.006743401499999999</v>
      </c>
      <c r="G24" s="44">
        <v>-0.33999080000000004</v>
      </c>
      <c r="H24" s="44">
        <v>0.35349010000000003</v>
      </c>
      <c r="I24" s="44">
        <v>0.173178775</v>
      </c>
      <c r="J24" s="44">
        <v>-0.2228265</v>
      </c>
      <c r="K24" s="44">
        <v>-0.22175792499999997</v>
      </c>
      <c r="L24" s="44">
        <v>-0.07558065093956085</v>
      </c>
      <c r="M24" s="44">
        <v>0.0562752675</v>
      </c>
      <c r="N24" s="44">
        <v>0.326245025</v>
      </c>
      <c r="O24" s="44">
        <v>-0.12364855</v>
      </c>
      <c r="P24" s="44">
        <v>-0.0514986875</v>
      </c>
      <c r="Q24" s="44">
        <v>-0.02109051</v>
      </c>
      <c r="R24" s="44">
        <v>0.224687625</v>
      </c>
      <c r="S24" s="44">
        <v>-0.17656565</v>
      </c>
      <c r="T24" s="44">
        <v>0.16395322499999998</v>
      </c>
      <c r="U24" s="44">
        <v>0.0920281725</v>
      </c>
      <c r="V24" s="44">
        <v>-0.1567121</v>
      </c>
      <c r="W24" s="44">
        <v>-0.245306625</v>
      </c>
      <c r="X24" s="44">
        <v>0.0380113975</v>
      </c>
      <c r="Y24" s="44"/>
      <c r="Z24" s="44"/>
      <c r="AA24" s="44"/>
      <c r="AB24" s="44"/>
    </row>
    <row r="25" spans="1:28" ht="12.75">
      <c r="A25" s="37" t="s">
        <v>18</v>
      </c>
      <c r="B25" s="37"/>
      <c r="C25" s="44">
        <v>-0.027521900000000002</v>
      </c>
      <c r="D25" s="44">
        <v>-0.059495005</v>
      </c>
      <c r="E25" s="44">
        <v>-0.0790228425</v>
      </c>
      <c r="F25" s="44">
        <v>-0.10405531</v>
      </c>
      <c r="G25" s="44">
        <v>-0.0856413225</v>
      </c>
      <c r="H25" s="44">
        <v>-0.145047075</v>
      </c>
      <c r="I25" s="44">
        <v>-0.12008212500000001</v>
      </c>
      <c r="J25" s="44">
        <v>-0.1075133</v>
      </c>
      <c r="K25" s="44">
        <v>-0.0979336425</v>
      </c>
      <c r="L25" s="44">
        <v>0.07395810953481086</v>
      </c>
      <c r="M25" s="44">
        <v>-0.0811069875</v>
      </c>
      <c r="N25" s="44">
        <v>-0.09316177</v>
      </c>
      <c r="O25" s="44">
        <v>0.016598560000000002</v>
      </c>
      <c r="P25" s="44">
        <v>-0.121071375</v>
      </c>
      <c r="Q25" s="44">
        <v>0.11575432499999999</v>
      </c>
      <c r="R25" s="44">
        <v>0.03413658</v>
      </c>
      <c r="S25" s="44">
        <v>0.106407375</v>
      </c>
      <c r="T25" s="44">
        <v>-0.004562461499999999</v>
      </c>
      <c r="U25" s="44">
        <v>-0.03646507</v>
      </c>
      <c r="V25" s="44">
        <v>-0.07390674000000001</v>
      </c>
      <c r="W25" s="44">
        <v>0.05622203</v>
      </c>
      <c r="X25" s="44">
        <v>0.023151542499999997</v>
      </c>
      <c r="Y25" s="44"/>
      <c r="Z25" s="44"/>
      <c r="AA25" s="44"/>
      <c r="AB25" s="44"/>
    </row>
    <row r="26" spans="1:28" ht="12.75">
      <c r="A26" s="37" t="s">
        <v>20</v>
      </c>
      <c r="B26" s="37"/>
      <c r="C26" s="44">
        <v>-0.033505127499999995</v>
      </c>
      <c r="D26" s="44">
        <v>-0.0444127625</v>
      </c>
      <c r="E26" s="44">
        <v>0.036947165</v>
      </c>
      <c r="F26" s="44">
        <v>-0.0228380575</v>
      </c>
      <c r="G26" s="44">
        <v>-0.0412028725</v>
      </c>
      <c r="H26" s="44">
        <v>-0.019977567499999998</v>
      </c>
      <c r="I26" s="44">
        <v>-0.0556561825</v>
      </c>
      <c r="J26" s="44">
        <v>0.00922060425</v>
      </c>
      <c r="K26" s="44">
        <v>-0.031249735</v>
      </c>
      <c r="L26" s="44">
        <v>-0.05354416870478517</v>
      </c>
      <c r="M26" s="44">
        <v>0.0006701887500000002</v>
      </c>
      <c r="N26" s="44">
        <v>0.050236094999999995</v>
      </c>
      <c r="O26" s="44">
        <v>-0.025762355</v>
      </c>
      <c r="P26" s="44">
        <v>-0.0181191225</v>
      </c>
      <c r="Q26" s="44">
        <v>0.0677309825</v>
      </c>
      <c r="R26" s="44">
        <v>0.0430248375</v>
      </c>
      <c r="S26" s="44">
        <v>0.02846617</v>
      </c>
      <c r="T26" s="44">
        <v>-0.03875504</v>
      </c>
      <c r="U26" s="44">
        <v>0.0177854725</v>
      </c>
      <c r="V26" s="44">
        <v>0.01369743</v>
      </c>
      <c r="W26" s="44">
        <v>0.0220667675</v>
      </c>
      <c r="X26" s="44">
        <v>0.020357049999999998</v>
      </c>
      <c r="Y26" s="44"/>
      <c r="Z26" s="44"/>
      <c r="AA26" s="44"/>
      <c r="AB26" s="44"/>
    </row>
    <row r="27" spans="1:28" ht="12.75">
      <c r="A27" s="37" t="s">
        <v>22</v>
      </c>
      <c r="B27" s="37"/>
      <c r="C27" s="44">
        <v>-0.03322181</v>
      </c>
      <c r="D27" s="44">
        <v>-0.0147013675</v>
      </c>
      <c r="E27" s="44">
        <v>-0.0005340656</v>
      </c>
      <c r="F27" s="44">
        <v>-0.06472068249999999</v>
      </c>
      <c r="G27" s="44">
        <v>-0.0207584075</v>
      </c>
      <c r="H27" s="44">
        <v>0.014167395</v>
      </c>
      <c r="I27" s="44">
        <v>0.1030447075</v>
      </c>
      <c r="J27" s="44">
        <v>-0.012074672500000001</v>
      </c>
      <c r="K27" s="44">
        <v>-0.0098237475</v>
      </c>
      <c r="L27" s="44">
        <v>0.023585993733243483</v>
      </c>
      <c r="M27" s="44">
        <v>0.026025112500000003</v>
      </c>
      <c r="N27" s="44">
        <v>-0.0094334315</v>
      </c>
      <c r="O27" s="44">
        <v>0.02971813</v>
      </c>
      <c r="P27" s="44">
        <v>-0.012661845</v>
      </c>
      <c r="Q27" s="44">
        <v>0.01157415</v>
      </c>
      <c r="R27" s="44">
        <v>-0.016556394999999998</v>
      </c>
      <c r="S27" s="44">
        <v>-0.044667472500000006</v>
      </c>
      <c r="T27" s="44">
        <v>-0.014600235</v>
      </c>
      <c r="U27" s="44">
        <v>-0.0229882925</v>
      </c>
      <c r="V27" s="44">
        <v>0.025441992499999996</v>
      </c>
      <c r="W27" s="44">
        <v>0.0041794615</v>
      </c>
      <c r="X27" s="44">
        <v>0.001673615075</v>
      </c>
      <c r="Y27" s="44"/>
      <c r="Z27" s="44"/>
      <c r="AA27" s="44"/>
      <c r="AB27" s="44"/>
    </row>
    <row r="28" spans="1:28" ht="12.75">
      <c r="A28" s="37" t="s">
        <v>24</v>
      </c>
      <c r="B28" s="37"/>
      <c r="C28" s="44">
        <v>0.123886425</v>
      </c>
      <c r="D28" s="44">
        <v>-0.00233336425</v>
      </c>
      <c r="E28" s="44">
        <v>0.004730394000000001</v>
      </c>
      <c r="F28" s="44">
        <v>0.02232737</v>
      </c>
      <c r="G28" s="44">
        <v>-0.00729729575</v>
      </c>
      <c r="H28" s="44">
        <v>0.00467170585</v>
      </c>
      <c r="I28" s="44">
        <v>-0.017373965249999998</v>
      </c>
      <c r="J28" s="44">
        <v>0.0013818247499999999</v>
      </c>
      <c r="K28" s="44">
        <v>-0.0012294589750000001</v>
      </c>
      <c r="L28" s="44">
        <v>0.03037665707209543</v>
      </c>
      <c r="M28" s="44">
        <v>0.0005673563999999999</v>
      </c>
      <c r="N28" s="44">
        <v>0.01249422</v>
      </c>
      <c r="O28" s="44">
        <v>0.0030852352500000003</v>
      </c>
      <c r="P28" s="44">
        <v>-0.0040197012499999995</v>
      </c>
      <c r="Q28" s="44">
        <v>0.0106892435</v>
      </c>
      <c r="R28" s="44">
        <v>0.016531735</v>
      </c>
      <c r="S28" s="44">
        <v>0.0012849480000000002</v>
      </c>
      <c r="T28" s="44">
        <v>-0.00703763925</v>
      </c>
      <c r="U28" s="44">
        <v>0.0058361015</v>
      </c>
      <c r="V28" s="44">
        <v>-0.0057567355</v>
      </c>
      <c r="W28" s="44">
        <v>0.0033526695</v>
      </c>
      <c r="X28" s="44">
        <v>-0.0013629177</v>
      </c>
      <c r="Y28" s="44"/>
      <c r="Z28" s="44"/>
      <c r="AA28" s="44"/>
      <c r="AB28" s="44"/>
    </row>
    <row r="29" spans="1:28" ht="12.75">
      <c r="A29" s="37" t="s">
        <v>26</v>
      </c>
      <c r="B29" s="37"/>
      <c r="C29" s="44">
        <v>0.211677625</v>
      </c>
      <c r="D29" s="44">
        <v>-0.01492194</v>
      </c>
      <c r="E29" s="44">
        <v>0.0356925775</v>
      </c>
      <c r="F29" s="44">
        <v>-0.00106163875</v>
      </c>
      <c r="G29" s="44">
        <v>-0.018222527500000002</v>
      </c>
      <c r="H29" s="44">
        <v>-0.010872821750000001</v>
      </c>
      <c r="I29" s="44">
        <v>-0.063058805</v>
      </c>
      <c r="J29" s="44">
        <v>0.03900925</v>
      </c>
      <c r="K29" s="44">
        <v>0.0391702575</v>
      </c>
      <c r="L29" s="44">
        <v>-0.037676502493242</v>
      </c>
      <c r="M29" s="44">
        <v>0.036606357500000006</v>
      </c>
      <c r="N29" s="44">
        <v>-0.0183285525</v>
      </c>
      <c r="O29" s="44">
        <v>-0.0258656625</v>
      </c>
      <c r="P29" s="44">
        <v>0.0013345875</v>
      </c>
      <c r="Q29" s="44">
        <v>-0.0206662525</v>
      </c>
      <c r="R29" s="44">
        <v>-0.0034431575000000002</v>
      </c>
      <c r="S29" s="44">
        <v>-0.00558342375</v>
      </c>
      <c r="T29" s="44">
        <v>0.005263981</v>
      </c>
      <c r="U29" s="44">
        <v>-0.031079265000000002</v>
      </c>
      <c r="V29" s="44">
        <v>0.00033099707500000006</v>
      </c>
      <c r="W29" s="44">
        <v>-0.0233673275</v>
      </c>
      <c r="X29" s="44">
        <v>0.007903651250000001</v>
      </c>
      <c r="Y29" s="44"/>
      <c r="Z29" s="44"/>
      <c r="AA29" s="44"/>
      <c r="AB29" s="44"/>
    </row>
    <row r="30" spans="1:28" ht="12.75">
      <c r="A30" s="36"/>
      <c r="B30" s="36"/>
      <c r="C30" s="36"/>
      <c r="D30" s="36" t="s">
        <v>47</v>
      </c>
      <c r="E30" s="36" t="s">
        <v>47</v>
      </c>
      <c r="F30" s="36" t="s">
        <v>48</v>
      </c>
      <c r="G30" s="36" t="s">
        <v>47</v>
      </c>
      <c r="H30" s="36" t="s">
        <v>47</v>
      </c>
      <c r="I30" s="36" t="s">
        <v>47</v>
      </c>
      <c r="J30" s="36" t="s">
        <v>47</v>
      </c>
      <c r="K30" s="36" t="s">
        <v>47</v>
      </c>
      <c r="L30" s="36"/>
      <c r="M30" s="36" t="s">
        <v>47</v>
      </c>
      <c r="N30" s="36" t="s">
        <v>47</v>
      </c>
      <c r="O30" s="36" t="s">
        <v>48</v>
      </c>
      <c r="P30" s="36" t="s">
        <v>48</v>
      </c>
      <c r="Q30" s="36" t="s">
        <v>48</v>
      </c>
      <c r="R30" s="36" t="s">
        <v>47</v>
      </c>
      <c r="S30" s="36" t="s">
        <v>48</v>
      </c>
      <c r="T30" s="36" t="s">
        <v>48</v>
      </c>
      <c r="U30" s="36" t="s">
        <v>48</v>
      </c>
      <c r="V30" s="36" t="s">
        <v>48</v>
      </c>
      <c r="W30" s="36" t="s">
        <v>48</v>
      </c>
      <c r="X30" s="36" t="s">
        <v>48</v>
      </c>
      <c r="Y30" s="36"/>
      <c r="Z30" s="36"/>
      <c r="AA30" s="36"/>
      <c r="AB30" s="36"/>
    </row>
    <row r="31" spans="1:30" ht="12.75">
      <c r="A31" s="16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8"/>
      <c r="O31" s="18"/>
      <c r="P31" s="18"/>
      <c r="Q31" s="18"/>
      <c r="R31" s="18"/>
      <c r="AD31" t="s">
        <v>91</v>
      </c>
    </row>
    <row r="32" spans="1:28" ht="12.75">
      <c r="A32" s="24" t="s">
        <v>29</v>
      </c>
      <c r="B32" s="1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30" ht="12.75">
      <c r="A33" s="13" t="s">
        <v>28</v>
      </c>
      <c r="B33" s="13"/>
      <c r="C33" s="37" t="str">
        <f aca="true" t="shared" si="0" ref="C33:K33">C10</f>
        <v>MQY14_A2</v>
      </c>
      <c r="D33" s="37" t="str">
        <f t="shared" si="0"/>
        <v>MQY15_A1</v>
      </c>
      <c r="E33" s="37" t="str">
        <f t="shared" si="0"/>
        <v>MQY15_A2</v>
      </c>
      <c r="F33" s="37" t="str">
        <f t="shared" si="0"/>
        <v>MQY16_A1</v>
      </c>
      <c r="G33" s="37" t="str">
        <f t="shared" si="0"/>
        <v>MQY17_A1</v>
      </c>
      <c r="H33" s="37" t="str">
        <f t="shared" si="0"/>
        <v>MQY17_A2</v>
      </c>
      <c r="I33" s="37" t="str">
        <f t="shared" si="0"/>
        <v>MQY18_A1</v>
      </c>
      <c r="J33" s="37" t="str">
        <f t="shared" si="0"/>
        <v>MQY18_A2</v>
      </c>
      <c r="K33" s="37" t="str">
        <f t="shared" si="0"/>
        <v>MQY19_A1</v>
      </c>
      <c r="L33" s="37" t="str">
        <f aca="true" t="shared" si="1" ref="L33:R33">L10</f>
        <v>MQY20_A1</v>
      </c>
      <c r="M33" s="37" t="str">
        <f t="shared" si="1"/>
        <v>MQY21_A1</v>
      </c>
      <c r="N33" s="37" t="str">
        <f t="shared" si="1"/>
        <v>MQY21_A2</v>
      </c>
      <c r="O33" s="37" t="str">
        <f t="shared" si="1"/>
        <v>MQY22_A1</v>
      </c>
      <c r="P33" s="37" t="str">
        <f t="shared" si="1"/>
        <v>MQY22_A2</v>
      </c>
      <c r="Q33" s="37" t="str">
        <f t="shared" si="1"/>
        <v>MQY23_A1</v>
      </c>
      <c r="R33" s="37" t="str">
        <f t="shared" si="1"/>
        <v>MQY23_A2</v>
      </c>
      <c r="S33" s="37" t="str">
        <f aca="true" t="shared" si="2" ref="S33:X33">S10</f>
        <v>MQY24_A1</v>
      </c>
      <c r="T33" s="37" t="str">
        <f t="shared" si="2"/>
        <v>MQY24_A2</v>
      </c>
      <c r="U33" s="37" t="str">
        <f t="shared" si="2"/>
        <v>MQY25_A1</v>
      </c>
      <c r="V33" s="37" t="str">
        <f t="shared" si="2"/>
        <v>MQY25_A2</v>
      </c>
      <c r="W33" s="37" t="str">
        <f t="shared" si="2"/>
        <v>MQY26_A1</v>
      </c>
      <c r="X33" s="37" t="str">
        <f t="shared" si="2"/>
        <v>MQY26_A2</v>
      </c>
      <c r="Y33" s="37"/>
      <c r="Z33" s="37"/>
      <c r="AA33" s="37"/>
      <c r="AB33" s="37"/>
      <c r="AD33" t="s">
        <v>92</v>
      </c>
    </row>
    <row r="34" spans="1:28" ht="12.75">
      <c r="A34" s="13" t="str">
        <f>A11</f>
        <v>At current</v>
      </c>
      <c r="B34" s="13"/>
      <c r="C34" s="14">
        <f>C11</f>
        <v>2500</v>
      </c>
      <c r="D34" s="14">
        <f aca="true" t="shared" si="3" ref="D34:P34">D11</f>
        <v>2000</v>
      </c>
      <c r="E34" s="14">
        <f t="shared" si="3"/>
        <v>2000</v>
      </c>
      <c r="F34" s="14">
        <f t="shared" si="3"/>
        <v>2000</v>
      </c>
      <c r="G34" s="14">
        <f t="shared" si="3"/>
        <v>1500</v>
      </c>
      <c r="H34" s="14">
        <f t="shared" si="3"/>
        <v>1500</v>
      </c>
      <c r="I34" s="14">
        <f t="shared" si="3"/>
        <v>2000</v>
      </c>
      <c r="J34" s="14">
        <f t="shared" si="3"/>
        <v>2000</v>
      </c>
      <c r="K34" s="14">
        <f t="shared" si="3"/>
        <v>2000</v>
      </c>
      <c r="L34" s="14">
        <f>L11</f>
        <v>1500</v>
      </c>
      <c r="M34" s="14">
        <f t="shared" si="3"/>
        <v>2000</v>
      </c>
      <c r="N34" s="14">
        <f t="shared" si="3"/>
        <v>2000</v>
      </c>
      <c r="O34" s="14">
        <f t="shared" si="3"/>
        <v>2000</v>
      </c>
      <c r="P34" s="14">
        <f t="shared" si="3"/>
        <v>2000</v>
      </c>
      <c r="Q34" s="14">
        <f>Q11</f>
        <v>2000</v>
      </c>
      <c r="R34" s="14">
        <f>R11</f>
        <v>2000</v>
      </c>
      <c r="S34" s="14">
        <f>S11</f>
        <v>2000</v>
      </c>
      <c r="T34" s="14">
        <f>T11</f>
        <v>2000</v>
      </c>
      <c r="U34" s="14">
        <v>2000</v>
      </c>
      <c r="V34" s="14">
        <v>2000</v>
      </c>
      <c r="W34" s="14">
        <v>2000</v>
      </c>
      <c r="X34" s="14">
        <v>2000</v>
      </c>
      <c r="Y34" s="14"/>
      <c r="Z34" s="14"/>
      <c r="AA34" s="14"/>
      <c r="AB34" s="14"/>
    </row>
    <row r="35" spans="1:28" ht="12.75">
      <c r="A35" s="13" t="s">
        <v>30</v>
      </c>
      <c r="B35" s="13"/>
      <c r="C35" s="13">
        <v>180</v>
      </c>
      <c r="D35" s="13">
        <v>0</v>
      </c>
      <c r="E35" s="13">
        <v>180</v>
      </c>
      <c r="F35" s="13">
        <v>0</v>
      </c>
      <c r="G35" s="13">
        <v>0</v>
      </c>
      <c r="H35" s="13">
        <v>180</v>
      </c>
      <c r="I35" s="13">
        <v>180</v>
      </c>
      <c r="J35" s="13">
        <v>0</v>
      </c>
      <c r="K35" s="13">
        <v>90</v>
      </c>
      <c r="L35" s="13">
        <v>270</v>
      </c>
      <c r="M35" s="13">
        <v>180</v>
      </c>
      <c r="N35" s="13">
        <v>180</v>
      </c>
      <c r="O35" s="13">
        <v>0</v>
      </c>
      <c r="P35" s="13">
        <v>90</v>
      </c>
      <c r="Q35" s="13">
        <v>0</v>
      </c>
      <c r="R35" s="13">
        <v>0</v>
      </c>
      <c r="S35" s="13">
        <v>0</v>
      </c>
      <c r="T35" s="13">
        <v>180</v>
      </c>
      <c r="U35" s="13">
        <v>0</v>
      </c>
      <c r="V35" s="13">
        <v>0</v>
      </c>
      <c r="W35" s="13">
        <v>0</v>
      </c>
      <c r="X35" s="13">
        <v>180</v>
      </c>
      <c r="Y35" s="13"/>
      <c r="Z35" s="13"/>
      <c r="AA35" s="13"/>
      <c r="AB35" s="13"/>
    </row>
    <row r="36" spans="1:28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31" ht="12.75">
      <c r="A37" s="13" t="str">
        <f aca="true" t="shared" si="4" ref="A37:A44">A13</f>
        <v>b3</v>
      </c>
      <c r="B37" s="13">
        <v>1</v>
      </c>
      <c r="C37" s="15">
        <f aca="true" t="shared" si="5" ref="C37:C44">C13*COS(RADIANS($B37*C$35))-C22*SIN(RADIANS($B37*C$35))</f>
        <v>1.1384639999999997</v>
      </c>
      <c r="D37" s="15">
        <f aca="true" t="shared" si="6" ref="D37:K37">D13*COS(RADIANS($B37*D$35))-D22*SIN(RADIANS($B37*D$35))</f>
        <v>-0.134132</v>
      </c>
      <c r="E37" s="15">
        <f t="shared" si="6"/>
        <v>0.7110992249999999</v>
      </c>
      <c r="F37" s="15">
        <f t="shared" si="6"/>
        <v>-0.303891675</v>
      </c>
      <c r="G37" s="15">
        <f t="shared" si="6"/>
        <v>-0.7199674749999999</v>
      </c>
      <c r="H37" s="15">
        <f t="shared" si="6"/>
        <v>0.3802444000000001</v>
      </c>
      <c r="I37" s="15">
        <f t="shared" si="6"/>
        <v>-1.836465</v>
      </c>
      <c r="J37" s="15">
        <f t="shared" si="6"/>
        <v>-0.27564745</v>
      </c>
      <c r="K37" s="15">
        <f t="shared" si="6"/>
        <v>1.74804725</v>
      </c>
      <c r="L37" s="15">
        <f aca="true" t="shared" si="7" ref="L37:N44">L13*COS(RADIANS($B37*L$35))-L22*SIN(RADIANS($B37*L$35))</f>
        <v>-1.1651843038669876</v>
      </c>
      <c r="M37" s="15">
        <f t="shared" si="7"/>
        <v>-1.13582825</v>
      </c>
      <c r="N37" s="15">
        <f t="shared" si="7"/>
        <v>0.33182052499999976</v>
      </c>
      <c r="O37" s="15">
        <f aca="true" t="shared" si="8" ref="O37:P44">O13*COS(RADIANS($B37*O$35))-O22*SIN(RADIANS($B37*O$35))</f>
        <v>-0.3807049</v>
      </c>
      <c r="P37" s="15">
        <f t="shared" si="8"/>
        <v>-0.8947254</v>
      </c>
      <c r="Q37" s="15">
        <f aca="true" t="shared" si="9" ref="Q37:R44">Q13*COS(RADIANS($B37*Q$35))-Q22*SIN(RADIANS($B37*Q$35))</f>
        <v>-0.4386794</v>
      </c>
      <c r="R37" s="15">
        <f t="shared" si="9"/>
        <v>0.889394025</v>
      </c>
      <c r="S37" s="15">
        <f aca="true" t="shared" si="10" ref="S37:T44">S13*COS(RADIANS($B37*S$35))-S22*SIN(RADIANS($B37*S$35))</f>
        <v>0.7376949500000001</v>
      </c>
      <c r="T37" s="15">
        <f t="shared" si="10"/>
        <v>-0.480399025</v>
      </c>
      <c r="U37" s="15">
        <f aca="true" t="shared" si="11" ref="U37:X44">U13*COS(RADIANS($B37*U$35))-U22*SIN(RADIANS($B37*U$35))</f>
        <v>-1.50757875</v>
      </c>
      <c r="V37" s="15">
        <f t="shared" si="11"/>
        <v>-1.2529405000000002</v>
      </c>
      <c r="W37" s="15">
        <f t="shared" si="11"/>
        <v>1.3806295</v>
      </c>
      <c r="X37" s="15">
        <f t="shared" si="11"/>
        <v>-0.377084425</v>
      </c>
      <c r="Y37" s="15"/>
      <c r="Z37" s="15"/>
      <c r="AA37" s="15"/>
      <c r="AB37" s="15"/>
      <c r="AC37" s="26"/>
      <c r="AD37" s="26">
        <f>(U37+W37)/2</f>
        <v>-0.063474625</v>
      </c>
      <c r="AE37" s="26">
        <f>(V37+X37)/2</f>
        <v>-0.8150124625000001</v>
      </c>
    </row>
    <row r="38" spans="1:31" ht="12.75">
      <c r="A38" s="13" t="str">
        <f t="shared" si="4"/>
        <v>b4</v>
      </c>
      <c r="B38" s="13">
        <v>2</v>
      </c>
      <c r="C38" s="15">
        <f t="shared" si="5"/>
        <v>-0.2686807</v>
      </c>
      <c r="D38" s="15">
        <f aca="true" t="shared" si="12" ref="D38:K38">D14*COS(RADIANS($B38*D$35))-D23*SIN(RADIANS($B38*D$35))</f>
        <v>0.24214792499999999</v>
      </c>
      <c r="E38" s="15">
        <f t="shared" si="12"/>
        <v>-0.03942970999999998</v>
      </c>
      <c r="F38" s="15">
        <f t="shared" si="12"/>
        <v>0.37341485</v>
      </c>
      <c r="G38" s="15">
        <f t="shared" si="12"/>
        <v>-0.0701409575</v>
      </c>
      <c r="H38" s="15">
        <f t="shared" si="12"/>
        <v>-0.2537364749999998</v>
      </c>
      <c r="I38" s="15">
        <f t="shared" si="12"/>
        <v>-0.07484797499999993</v>
      </c>
      <c r="J38" s="15">
        <f t="shared" si="12"/>
        <v>0.1002380375</v>
      </c>
      <c r="K38" s="15">
        <f t="shared" si="12"/>
        <v>-0.06618636749999986</v>
      </c>
      <c r="L38" s="15">
        <f t="shared" si="7"/>
        <v>-0.19887652558652041</v>
      </c>
      <c r="M38" s="15">
        <f t="shared" si="7"/>
        <v>0.049966977500000245</v>
      </c>
      <c r="N38" s="15">
        <f t="shared" si="7"/>
        <v>0.13906155000000014</v>
      </c>
      <c r="O38" s="15">
        <f t="shared" si="8"/>
        <v>-0.29665695</v>
      </c>
      <c r="P38" s="15">
        <f t="shared" si="8"/>
        <v>-0.06548927750000011</v>
      </c>
      <c r="Q38" s="15">
        <f t="shared" si="9"/>
        <v>-0.236118575</v>
      </c>
      <c r="R38" s="15">
        <f t="shared" si="9"/>
        <v>0.09437881000000001</v>
      </c>
      <c r="S38" s="15">
        <f t="shared" si="10"/>
        <v>-0.10429252</v>
      </c>
      <c r="T38" s="15">
        <f t="shared" si="10"/>
        <v>0.10603989750000012</v>
      </c>
      <c r="U38" s="15">
        <f t="shared" si="11"/>
        <v>-0.156329575</v>
      </c>
      <c r="V38" s="15">
        <f t="shared" si="11"/>
        <v>-0.20131295</v>
      </c>
      <c r="W38" s="15">
        <f t="shared" si="11"/>
        <v>-0.015797488</v>
      </c>
      <c r="X38" s="15">
        <f t="shared" si="11"/>
        <v>0.24855705000000028</v>
      </c>
      <c r="Y38" s="15"/>
      <c r="Z38" s="15"/>
      <c r="AA38" s="15"/>
      <c r="AB38" s="15"/>
      <c r="AC38" s="26"/>
      <c r="AD38" s="26">
        <f aca="true" t="shared" si="13" ref="AD38:AD44">(U38+W38)/2</f>
        <v>-0.0860635315</v>
      </c>
      <c r="AE38" s="26">
        <f aca="true" t="shared" si="14" ref="AE38:AE44">(V38+X38)/2</f>
        <v>0.023622050000000144</v>
      </c>
    </row>
    <row r="39" spans="1:31" ht="12.75">
      <c r="A39" s="13" t="str">
        <f t="shared" si="4"/>
        <v>b5</v>
      </c>
      <c r="B39" s="13">
        <v>3</v>
      </c>
      <c r="C39" s="15">
        <f t="shared" si="5"/>
        <v>0.06639484249999981</v>
      </c>
      <c r="D39" s="15">
        <f aca="true" t="shared" si="15" ref="D39:K39">D15*COS(RADIANS($B39*D$35))-D24*SIN(RADIANS($B39*D$35))</f>
        <v>0.0696307275</v>
      </c>
      <c r="E39" s="15">
        <f t="shared" si="15"/>
        <v>-0.042883275000000005</v>
      </c>
      <c r="F39" s="15">
        <f t="shared" si="15"/>
        <v>0.19643490000000002</v>
      </c>
      <c r="G39" s="15">
        <f t="shared" si="15"/>
        <v>0.2772882</v>
      </c>
      <c r="H39" s="15">
        <f t="shared" si="15"/>
        <v>-0.010999054500000131</v>
      </c>
      <c r="I39" s="15">
        <f t="shared" si="15"/>
        <v>0.43626744999999995</v>
      </c>
      <c r="J39" s="15">
        <f t="shared" si="15"/>
        <v>-0.034864902499999996</v>
      </c>
      <c r="K39" s="15">
        <f t="shared" si="15"/>
        <v>-0.22175792499999997</v>
      </c>
      <c r="L39" s="15">
        <f t="shared" si="7"/>
        <v>0.07558065093956073</v>
      </c>
      <c r="M39" s="15">
        <f t="shared" si="7"/>
        <v>0.04457327749999998</v>
      </c>
      <c r="N39" s="15">
        <f t="shared" si="7"/>
        <v>0.10380884999999988</v>
      </c>
      <c r="O39" s="15">
        <f t="shared" si="8"/>
        <v>-0.07729986999999999</v>
      </c>
      <c r="P39" s="15">
        <f t="shared" si="8"/>
        <v>-0.051498687499999966</v>
      </c>
      <c r="Q39" s="15">
        <f t="shared" si="9"/>
        <v>0.09738177</v>
      </c>
      <c r="R39" s="15">
        <f t="shared" si="9"/>
        <v>-0.06679149</v>
      </c>
      <c r="S39" s="15">
        <f t="shared" si="10"/>
        <v>-0.023542160000000003</v>
      </c>
      <c r="T39" s="15">
        <f t="shared" si="10"/>
        <v>-0.031860770000000066</v>
      </c>
      <c r="U39" s="15">
        <f t="shared" si="11"/>
        <v>0.0863558325</v>
      </c>
      <c r="V39" s="15">
        <f t="shared" si="11"/>
        <v>-0.00811836025</v>
      </c>
      <c r="W39" s="15">
        <f t="shared" si="11"/>
        <v>-0.3386015</v>
      </c>
      <c r="X39" s="15">
        <f t="shared" si="11"/>
        <v>0.08283590499999997</v>
      </c>
      <c r="Y39" s="15"/>
      <c r="Z39" s="15"/>
      <c r="AA39" s="15"/>
      <c r="AB39" s="15"/>
      <c r="AC39" s="26"/>
      <c r="AD39" s="26">
        <f t="shared" si="13"/>
        <v>-0.12612283375</v>
      </c>
      <c r="AE39" s="26">
        <f t="shared" si="14"/>
        <v>0.03735877237499999</v>
      </c>
    </row>
    <row r="40" spans="1:31" ht="12.75">
      <c r="A40" s="13" t="str">
        <f t="shared" si="4"/>
        <v>b6</v>
      </c>
      <c r="B40" s="13">
        <v>4</v>
      </c>
      <c r="C40" s="15">
        <f t="shared" si="5"/>
        <v>1.5849349999999998</v>
      </c>
      <c r="D40" s="15">
        <f aca="true" t="shared" si="16" ref="D40:K40">D16*COS(RADIANS($B40*D$35))-D25*SIN(RADIANS($B40*D$35))</f>
        <v>1.436698</v>
      </c>
      <c r="E40" s="15">
        <f t="shared" si="16"/>
        <v>1.3623819999999998</v>
      </c>
      <c r="F40" s="15">
        <f t="shared" si="16"/>
        <v>1.44171125</v>
      </c>
      <c r="G40" s="15">
        <f t="shared" si="16"/>
        <v>1.39283325</v>
      </c>
      <c r="H40" s="15">
        <f t="shared" si="16"/>
        <v>1.38999175</v>
      </c>
      <c r="I40" s="15">
        <f t="shared" si="16"/>
        <v>1.4390964999999998</v>
      </c>
      <c r="J40" s="15">
        <f t="shared" si="16"/>
        <v>1.2720452500000001</v>
      </c>
      <c r="K40" s="15">
        <f t="shared" si="16"/>
        <v>1.385362</v>
      </c>
      <c r="L40" s="15">
        <f t="shared" si="7"/>
        <v>1.5801567371654073</v>
      </c>
      <c r="M40" s="15">
        <f t="shared" si="7"/>
        <v>1.4944695000000001</v>
      </c>
      <c r="N40" s="15">
        <f t="shared" si="7"/>
        <v>1.7809595</v>
      </c>
      <c r="O40" s="15">
        <f t="shared" si="8"/>
        <v>1.31656</v>
      </c>
      <c r="P40" s="15">
        <f t="shared" si="8"/>
        <v>1.5171945</v>
      </c>
      <c r="Q40" s="15">
        <f t="shared" si="9"/>
        <v>1.7123335</v>
      </c>
      <c r="R40" s="15">
        <f t="shared" si="9"/>
        <v>1.5664805</v>
      </c>
      <c r="S40" s="15">
        <f t="shared" si="10"/>
        <v>1.48575775</v>
      </c>
      <c r="T40" s="15">
        <f t="shared" si="10"/>
        <v>1.7334485000000002</v>
      </c>
      <c r="U40" s="15">
        <f t="shared" si="11"/>
        <v>1.2823625</v>
      </c>
      <c r="V40" s="15">
        <f t="shared" si="11"/>
        <v>1.295906</v>
      </c>
      <c r="W40" s="15">
        <f t="shared" si="11"/>
        <v>1.3537317500000001</v>
      </c>
      <c r="X40" s="15">
        <f t="shared" si="11"/>
        <v>1.52560425</v>
      </c>
      <c r="Y40" s="15"/>
      <c r="Z40" s="15"/>
      <c r="AA40" s="15"/>
      <c r="AB40" s="15"/>
      <c r="AC40" s="26"/>
      <c r="AD40" s="26">
        <f t="shared" si="13"/>
        <v>1.318047125</v>
      </c>
      <c r="AE40" s="26">
        <f t="shared" si="14"/>
        <v>1.410755125</v>
      </c>
    </row>
    <row r="41" spans="1:31" ht="12.75">
      <c r="A41" s="13" t="str">
        <f t="shared" si="4"/>
        <v>b7</v>
      </c>
      <c r="B41" s="13">
        <v>5</v>
      </c>
      <c r="C41" s="15">
        <f t="shared" si="5"/>
        <v>-0.02293209249999998</v>
      </c>
      <c r="D41" s="15">
        <f aca="true" t="shared" si="17" ref="D41:K41">D17*COS(RADIANS($B41*D$35))-D26*SIN(RADIANS($B41*D$35))</f>
        <v>-0.021282310000000002</v>
      </c>
      <c r="E41" s="15">
        <f t="shared" si="17"/>
        <v>0.03959554999999998</v>
      </c>
      <c r="F41" s="15">
        <f t="shared" si="17"/>
        <v>0.025139384999999997</v>
      </c>
      <c r="G41" s="15">
        <f t="shared" si="17"/>
        <v>0.0206389025</v>
      </c>
      <c r="H41" s="15">
        <f t="shared" si="17"/>
        <v>0.03372459250000001</v>
      </c>
      <c r="I41" s="15">
        <f t="shared" si="17"/>
        <v>-0.011626329749999966</v>
      </c>
      <c r="J41" s="15">
        <f t="shared" si="17"/>
        <v>-0.020079865000000002</v>
      </c>
      <c r="K41" s="15">
        <f t="shared" si="17"/>
        <v>0.031249734999999987</v>
      </c>
      <c r="L41" s="15">
        <f t="shared" si="7"/>
        <v>-0.05354416870478518</v>
      </c>
      <c r="M41" s="15">
        <f t="shared" si="7"/>
        <v>0.0158992975</v>
      </c>
      <c r="N41" s="15">
        <f t="shared" si="7"/>
        <v>-0.030160297500000034</v>
      </c>
      <c r="O41" s="15">
        <f t="shared" si="8"/>
        <v>0.00891677075</v>
      </c>
      <c r="P41" s="15">
        <f t="shared" si="8"/>
        <v>0.018119122499999987</v>
      </c>
      <c r="Q41" s="15">
        <f t="shared" si="9"/>
        <v>-0.016096437499999998</v>
      </c>
      <c r="R41" s="15">
        <f t="shared" si="9"/>
        <v>-0.0278336775</v>
      </c>
      <c r="S41" s="15">
        <f t="shared" si="10"/>
        <v>0.0250145425</v>
      </c>
      <c r="T41" s="15">
        <f t="shared" si="10"/>
        <v>-0.030396424999999973</v>
      </c>
      <c r="U41" s="15">
        <f t="shared" si="11"/>
        <v>-0.003253106</v>
      </c>
      <c r="V41" s="15">
        <f t="shared" si="11"/>
        <v>-0.0724584325</v>
      </c>
      <c r="W41" s="15">
        <f t="shared" si="11"/>
        <v>0.03871187</v>
      </c>
      <c r="X41" s="15">
        <f t="shared" si="11"/>
        <v>-4.718792500001259E-05</v>
      </c>
      <c r="Y41" s="15"/>
      <c r="Z41" s="15"/>
      <c r="AA41" s="15"/>
      <c r="AB41" s="15"/>
      <c r="AC41" s="26"/>
      <c r="AD41" s="26">
        <f t="shared" si="13"/>
        <v>0.017729382000000002</v>
      </c>
      <c r="AE41" s="26">
        <f t="shared" si="14"/>
        <v>-0.03625281021250001</v>
      </c>
    </row>
    <row r="42" spans="1:31" ht="12.75">
      <c r="A42" s="13" t="str">
        <f t="shared" si="4"/>
        <v>b8</v>
      </c>
      <c r="B42" s="13">
        <v>6</v>
      </c>
      <c r="C42" s="15">
        <f t="shared" si="5"/>
        <v>0.029735262499999974</v>
      </c>
      <c r="D42" s="15">
        <f aca="true" t="shared" si="18" ref="D42:K42">D18*COS(RADIANS($B42*D$35))-D27*SIN(RADIANS($B42*D$35))</f>
        <v>-0.0190837875</v>
      </c>
      <c r="E42" s="15">
        <f t="shared" si="18"/>
        <v>0.0047312512499999996</v>
      </c>
      <c r="F42" s="15">
        <f t="shared" si="18"/>
        <v>-0.019372452499999998</v>
      </c>
      <c r="G42" s="15">
        <f t="shared" si="18"/>
        <v>0.0118257075</v>
      </c>
      <c r="H42" s="15">
        <f t="shared" si="18"/>
        <v>0.03797615250000001</v>
      </c>
      <c r="I42" s="15">
        <f t="shared" si="18"/>
        <v>0.022466085700000075</v>
      </c>
      <c r="J42" s="15">
        <f t="shared" si="18"/>
        <v>-0.002609250225</v>
      </c>
      <c r="K42" s="15">
        <f t="shared" si="18"/>
        <v>0.007467063750000004</v>
      </c>
      <c r="L42" s="15">
        <f t="shared" si="7"/>
        <v>0.0445190269175998</v>
      </c>
      <c r="M42" s="15">
        <f t="shared" si="7"/>
        <v>0.002045028015000019</v>
      </c>
      <c r="N42" s="15">
        <f t="shared" si="7"/>
        <v>-0.013071915000000007</v>
      </c>
      <c r="O42" s="15">
        <f t="shared" si="8"/>
        <v>0.00214754925</v>
      </c>
      <c r="P42" s="15">
        <f t="shared" si="8"/>
        <v>0.005912957250000004</v>
      </c>
      <c r="Q42" s="15">
        <f t="shared" si="9"/>
        <v>0.0147848025</v>
      </c>
      <c r="R42" s="15">
        <f t="shared" si="9"/>
        <v>-0.0049173615</v>
      </c>
      <c r="S42" s="15">
        <f t="shared" si="10"/>
        <v>-0.01712595</v>
      </c>
      <c r="T42" s="15">
        <f t="shared" si="10"/>
        <v>-0.00700166850000001</v>
      </c>
      <c r="U42" s="15">
        <f t="shared" si="11"/>
        <v>0.0030175535</v>
      </c>
      <c r="V42" s="15">
        <f t="shared" si="11"/>
        <v>-0.00626641975</v>
      </c>
      <c r="W42" s="15">
        <f t="shared" si="11"/>
        <v>0.0111900525</v>
      </c>
      <c r="X42" s="15">
        <f t="shared" si="11"/>
        <v>-0.00732012275</v>
      </c>
      <c r="Y42" s="15"/>
      <c r="Z42" s="15"/>
      <c r="AA42" s="15"/>
      <c r="AB42" s="15"/>
      <c r="AC42" s="26"/>
      <c r="AD42" s="26">
        <f t="shared" si="13"/>
        <v>0.0071038030000000005</v>
      </c>
      <c r="AE42" s="26">
        <f t="shared" si="14"/>
        <v>-0.00679327125</v>
      </c>
    </row>
    <row r="43" spans="1:31" ht="12.75">
      <c r="A43" s="13" t="str">
        <f t="shared" si="4"/>
        <v>b9</v>
      </c>
      <c r="B43" s="13">
        <v>7</v>
      </c>
      <c r="C43" s="15">
        <f t="shared" si="5"/>
        <v>0.1438507249999999</v>
      </c>
      <c r="D43" s="15">
        <f aca="true" t="shared" si="19" ref="D43:K43">D19*COS(RADIANS($B43*D$35))-D28*SIN(RADIANS($B43*D$35))</f>
        <v>0.00287274</v>
      </c>
      <c r="E43" s="15">
        <f t="shared" si="19"/>
        <v>-0.013446840000000003</v>
      </c>
      <c r="F43" s="15">
        <f t="shared" si="19"/>
        <v>-0.0035610827499999997</v>
      </c>
      <c r="G43" s="15">
        <f t="shared" si="19"/>
        <v>0.00747935775</v>
      </c>
      <c r="H43" s="15">
        <f t="shared" si="19"/>
        <v>-0.022886497500000002</v>
      </c>
      <c r="I43" s="15">
        <f t="shared" si="19"/>
        <v>-0.014323478999999984</v>
      </c>
      <c r="J43" s="15">
        <f t="shared" si="19"/>
        <v>-0.00459807825</v>
      </c>
      <c r="K43" s="15">
        <f t="shared" si="19"/>
        <v>-0.0012294589750000058</v>
      </c>
      <c r="L43" s="15">
        <f t="shared" si="7"/>
        <v>-0.03037665707209544</v>
      </c>
      <c r="M43" s="15">
        <f t="shared" si="7"/>
        <v>0.00992584725</v>
      </c>
      <c r="N43" s="15">
        <f t="shared" si="7"/>
        <v>-0.0026424597500000107</v>
      </c>
      <c r="O43" s="15">
        <f t="shared" si="8"/>
        <v>0.002643965</v>
      </c>
      <c r="P43" s="15">
        <f t="shared" si="8"/>
        <v>-0.004019701250000001</v>
      </c>
      <c r="Q43" s="15">
        <f t="shared" si="9"/>
        <v>0.00885381275</v>
      </c>
      <c r="R43" s="15">
        <f t="shared" si="9"/>
        <v>-0.00204304875</v>
      </c>
      <c r="S43" s="15">
        <f t="shared" si="10"/>
        <v>-0.001653604175</v>
      </c>
      <c r="T43" s="15">
        <f t="shared" si="10"/>
        <v>0.0026683970000000064</v>
      </c>
      <c r="U43" s="15">
        <f t="shared" si="11"/>
        <v>0.0024792147499999996</v>
      </c>
      <c r="V43" s="15">
        <f t="shared" si="11"/>
        <v>0.005938597</v>
      </c>
      <c r="W43" s="15">
        <f t="shared" si="11"/>
        <v>-0.00770260025</v>
      </c>
      <c r="X43" s="15">
        <f t="shared" si="11"/>
        <v>-0.0009637123999999988</v>
      </c>
      <c r="Y43" s="15"/>
      <c r="Z43" s="15"/>
      <c r="AA43" s="15"/>
      <c r="AB43" s="15"/>
      <c r="AC43" s="26"/>
      <c r="AD43" s="26">
        <f t="shared" si="13"/>
        <v>-0.00261169275</v>
      </c>
      <c r="AE43" s="26">
        <f t="shared" si="14"/>
        <v>0.002487442300000001</v>
      </c>
    </row>
    <row r="44" spans="1:31" ht="12.75">
      <c r="A44" s="13" t="str">
        <f t="shared" si="4"/>
        <v>b10</v>
      </c>
      <c r="B44" s="13">
        <v>8</v>
      </c>
      <c r="C44" s="15">
        <f t="shared" si="5"/>
        <v>-0.1302606749999998</v>
      </c>
      <c r="D44" s="15">
        <f aca="true" t="shared" si="20" ref="D44:K44">D20*COS(RADIANS($B44*D$35))-D29*SIN(RADIANS($B44*D$35))</f>
        <v>-0.36662665</v>
      </c>
      <c r="E44" s="15">
        <f t="shared" si="20"/>
        <v>-0.379742225</v>
      </c>
      <c r="F44" s="15">
        <f t="shared" si="20"/>
        <v>-0.352273175</v>
      </c>
      <c r="G44" s="15">
        <f t="shared" si="20"/>
        <v>-0.36543077500000004</v>
      </c>
      <c r="H44" s="15">
        <f t="shared" si="20"/>
        <v>-0.3450284</v>
      </c>
      <c r="I44" s="15">
        <f t="shared" si="20"/>
        <v>-0.41846672500000004</v>
      </c>
      <c r="J44" s="15">
        <f t="shared" si="20"/>
        <v>-0.3981005</v>
      </c>
      <c r="K44" s="15">
        <f t="shared" si="20"/>
        <v>-0.3884146</v>
      </c>
      <c r="L44" s="15">
        <f t="shared" si="7"/>
        <v>-0.384351370188991</v>
      </c>
      <c r="M44" s="15">
        <f t="shared" si="7"/>
        <v>-0.3626784499999999</v>
      </c>
      <c r="N44" s="15">
        <f t="shared" si="7"/>
        <v>-0.36884695</v>
      </c>
      <c r="O44" s="15">
        <f t="shared" si="8"/>
        <v>-0.35040365</v>
      </c>
      <c r="P44" s="15">
        <f t="shared" si="8"/>
        <v>-0.34200117500000005</v>
      </c>
      <c r="Q44" s="15">
        <f t="shared" si="9"/>
        <v>-0.34939025</v>
      </c>
      <c r="R44" s="15">
        <f t="shared" si="9"/>
        <v>-0.3622089</v>
      </c>
      <c r="S44" s="15">
        <f t="shared" si="10"/>
        <v>-0.331133525</v>
      </c>
      <c r="T44" s="15">
        <f t="shared" si="10"/>
        <v>-0.364157325</v>
      </c>
      <c r="U44" s="15">
        <f t="shared" si="11"/>
        <v>-0.3754633</v>
      </c>
      <c r="V44" s="15">
        <f t="shared" si="11"/>
        <v>-0.36020035</v>
      </c>
      <c r="W44" s="15">
        <f t="shared" si="11"/>
        <v>-0.3691989</v>
      </c>
      <c r="X44" s="15">
        <f t="shared" si="11"/>
        <v>-0.36432849999999994</v>
      </c>
      <c r="Y44" s="15"/>
      <c r="Z44" s="15"/>
      <c r="AA44" s="15"/>
      <c r="AB44" s="15"/>
      <c r="AC44" s="26"/>
      <c r="AD44" s="26">
        <f t="shared" si="13"/>
        <v>-0.3723311</v>
      </c>
      <c r="AE44" s="26">
        <f t="shared" si="14"/>
        <v>-0.362264425</v>
      </c>
    </row>
    <row r="45" spans="1:31" ht="12.75">
      <c r="A45" s="13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26"/>
      <c r="AD45" s="26"/>
      <c r="AE45" s="26"/>
    </row>
    <row r="46" spans="1:31" ht="12.75">
      <c r="A46" s="13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26"/>
      <c r="AD46" s="26"/>
      <c r="AE46" s="26"/>
    </row>
    <row r="47" spans="1:31" ht="12.75">
      <c r="A47" s="13" t="str">
        <f aca="true" t="shared" si="21" ref="A47:A54">A22</f>
        <v>a3</v>
      </c>
      <c r="B47" s="13">
        <v>1</v>
      </c>
      <c r="C47" s="15">
        <f aca="true" t="shared" si="22" ref="C47:C54">C13*SIN(RADIANS($B47*C$35))+C22*COS(RADIANS($B47*C$35))</f>
        <v>-1.3963452500000002</v>
      </c>
      <c r="D47" s="15">
        <f aca="true" t="shared" si="23" ref="D47:K47">D13*SIN(RADIANS($B47*D$35))+D22*COS(RADIANS($B47*D$35))</f>
        <v>-0.377660925</v>
      </c>
      <c r="E47" s="15">
        <f t="shared" si="23"/>
        <v>-0.7781702750000001</v>
      </c>
      <c r="F47" s="15">
        <f t="shared" si="23"/>
        <v>-0.217594</v>
      </c>
      <c r="G47" s="15">
        <f t="shared" si="23"/>
        <v>-0.682900825</v>
      </c>
      <c r="H47" s="15">
        <f t="shared" si="23"/>
        <v>0.4082641249999999</v>
      </c>
      <c r="I47" s="15">
        <f t="shared" si="23"/>
        <v>0.6423162750000002</v>
      </c>
      <c r="J47" s="15">
        <f t="shared" si="23"/>
        <v>-1.3249365</v>
      </c>
      <c r="K47" s="15">
        <f t="shared" si="23"/>
        <v>-0.4899030250000001</v>
      </c>
      <c r="L47" s="15">
        <f aca="true" t="shared" si="24" ref="L47:N54">L13*SIN(RADIANS($B47*L$35))+L22*COS(RADIANS($B47*L$35))</f>
        <v>-0.06617424759656823</v>
      </c>
      <c r="M47" s="15">
        <f t="shared" si="24"/>
        <v>-0.09228933249999986</v>
      </c>
      <c r="N47" s="15">
        <f t="shared" si="24"/>
        <v>-2.41047475</v>
      </c>
      <c r="O47" s="15">
        <f aca="true" t="shared" si="25" ref="O47:P54">O13*SIN(RADIANS($B47*O$35))+O22*COS(RADIANS($B47*O$35))</f>
        <v>0.28465855</v>
      </c>
      <c r="P47" s="15">
        <f t="shared" si="25"/>
        <v>-0.6003822000000001</v>
      </c>
      <c r="Q47" s="15">
        <f aca="true" t="shared" si="26" ref="Q47:R54">Q13*SIN(RADIANS($B47*Q$35))+Q22*COS(RADIANS($B47*Q$35))</f>
        <v>2.4660960000000003</v>
      </c>
      <c r="R47" s="15">
        <f t="shared" si="26"/>
        <v>1.38116</v>
      </c>
      <c r="S47" s="15">
        <f aca="true" t="shared" si="27" ref="S47:T54">S13*SIN(RADIANS($B47*S$35))+S22*COS(RADIANS($B47*S$35))</f>
        <v>-0.9721914</v>
      </c>
      <c r="T47" s="15">
        <f t="shared" si="27"/>
        <v>-0.043721437499999946</v>
      </c>
      <c r="U47" s="15">
        <f aca="true" t="shared" si="28" ref="U47:X54">U13*SIN(RADIANS($B47*U$35))+U22*COS(RADIANS($B47*U$35))</f>
        <v>0.32596990000000003</v>
      </c>
      <c r="V47" s="15">
        <f t="shared" si="28"/>
        <v>-0.832072825</v>
      </c>
      <c r="W47" s="15">
        <f t="shared" si="28"/>
        <v>-0.23518139999999998</v>
      </c>
      <c r="X47" s="15">
        <f t="shared" si="28"/>
        <v>-0.043325987499999954</v>
      </c>
      <c r="Y47" s="15"/>
      <c r="Z47" s="15"/>
      <c r="AA47" s="15"/>
      <c r="AB47" s="15"/>
      <c r="AC47" s="26"/>
      <c r="AD47" s="26">
        <f>(U47+W47)/2</f>
        <v>0.045394250000000025</v>
      </c>
      <c r="AE47" s="26">
        <f>(V47+X47)/2</f>
        <v>-0.43769940625</v>
      </c>
    </row>
    <row r="48" spans="1:31" ht="12.75">
      <c r="A48" s="13" t="str">
        <f t="shared" si="21"/>
        <v>a4</v>
      </c>
      <c r="B48" s="13">
        <v>2</v>
      </c>
      <c r="C48" s="15">
        <f t="shared" si="22"/>
        <v>0.019725155000000067</v>
      </c>
      <c r="D48" s="15">
        <f aca="true" t="shared" si="29" ref="D48:K48">D14*SIN(RADIANS($B48*D$35))+D23*COS(RADIANS($B48*D$35))</f>
        <v>-0.11005532500000001</v>
      </c>
      <c r="E48" s="15">
        <f t="shared" si="29"/>
        <v>0.10502546500000001</v>
      </c>
      <c r="F48" s="15">
        <f t="shared" si="29"/>
        <v>-0.569263325</v>
      </c>
      <c r="G48" s="15">
        <f t="shared" si="29"/>
        <v>0.443142625</v>
      </c>
      <c r="H48" s="15">
        <f t="shared" si="29"/>
        <v>0.8389830000000001</v>
      </c>
      <c r="I48" s="15">
        <f t="shared" si="29"/>
        <v>0.32745077499999997</v>
      </c>
      <c r="J48" s="15">
        <f t="shared" si="29"/>
        <v>0.471118125</v>
      </c>
      <c r="K48" s="15">
        <f t="shared" si="29"/>
        <v>1.176575</v>
      </c>
      <c r="L48" s="15">
        <f t="shared" si="24"/>
        <v>0.0003909042342591445</v>
      </c>
      <c r="M48" s="15">
        <f t="shared" si="24"/>
        <v>1.0033455</v>
      </c>
      <c r="N48" s="15">
        <f t="shared" si="24"/>
        <v>0.5511409999999999</v>
      </c>
      <c r="O48" s="15">
        <f t="shared" si="25"/>
        <v>0.600189525</v>
      </c>
      <c r="P48" s="15">
        <f t="shared" si="25"/>
        <v>-0.9170037</v>
      </c>
      <c r="Q48" s="15">
        <f t="shared" si="26"/>
        <v>0.280598525</v>
      </c>
      <c r="R48" s="15">
        <f t="shared" si="26"/>
        <v>-0.311407325</v>
      </c>
      <c r="S48" s="15">
        <f t="shared" si="27"/>
        <v>-0.638394175</v>
      </c>
      <c r="T48" s="15">
        <f t="shared" si="27"/>
        <v>0.5180636000000001</v>
      </c>
      <c r="U48" s="15">
        <f t="shared" si="28"/>
        <v>-0.7975656999999999</v>
      </c>
      <c r="V48" s="15">
        <f t="shared" si="28"/>
        <v>0.318683375</v>
      </c>
      <c r="W48" s="15">
        <f t="shared" si="28"/>
        <v>0.589499825</v>
      </c>
      <c r="X48" s="15">
        <f t="shared" si="28"/>
        <v>1.2760665</v>
      </c>
      <c r="Y48" s="15"/>
      <c r="Z48" s="15"/>
      <c r="AA48" s="15"/>
      <c r="AB48" s="15"/>
      <c r="AC48" s="26"/>
      <c r="AD48" s="26">
        <f aca="true" t="shared" si="30" ref="AD48:AD54">(U48+W48)/2</f>
        <v>-0.10403293749999998</v>
      </c>
      <c r="AE48" s="26">
        <f aca="true" t="shared" si="31" ref="AE48:AE54">(V48+X48)/2</f>
        <v>0.7973749375</v>
      </c>
    </row>
    <row r="49" spans="1:31" ht="12.75">
      <c r="A49" s="13" t="str">
        <f t="shared" si="21"/>
        <v>a5</v>
      </c>
      <c r="B49" s="13">
        <v>3</v>
      </c>
      <c r="C49" s="15">
        <f t="shared" si="22"/>
        <v>-0.500189575</v>
      </c>
      <c r="D49" s="15">
        <f aca="true" t="shared" si="32" ref="D49:K49">D15*SIN(RADIANS($B49*D$35))+D24*COS(RADIANS($B49*D$35))</f>
        <v>-0.0968876675</v>
      </c>
      <c r="E49" s="15">
        <f t="shared" si="32"/>
        <v>-0.02338993999999998</v>
      </c>
      <c r="F49" s="15">
        <f t="shared" si="32"/>
        <v>0.006743401499999999</v>
      </c>
      <c r="G49" s="15">
        <f t="shared" si="32"/>
        <v>-0.33999080000000004</v>
      </c>
      <c r="H49" s="15">
        <f t="shared" si="32"/>
        <v>-0.35349010000000003</v>
      </c>
      <c r="I49" s="15">
        <f t="shared" si="32"/>
        <v>-0.17317877500000017</v>
      </c>
      <c r="J49" s="15">
        <f t="shared" si="32"/>
        <v>-0.2228265</v>
      </c>
      <c r="K49" s="15">
        <f t="shared" si="32"/>
        <v>-0.017891614999999958</v>
      </c>
      <c r="L49" s="15">
        <f t="shared" si="24"/>
        <v>-0.19041670625734458</v>
      </c>
      <c r="M49" s="15">
        <f t="shared" si="24"/>
        <v>-0.05627526750000001</v>
      </c>
      <c r="N49" s="15">
        <f t="shared" si="24"/>
        <v>-0.3262450250000001</v>
      </c>
      <c r="O49" s="15">
        <f t="shared" si="25"/>
        <v>-0.12364855</v>
      </c>
      <c r="P49" s="15">
        <f t="shared" si="25"/>
        <v>0.20523684999999997</v>
      </c>
      <c r="Q49" s="15">
        <f t="shared" si="26"/>
        <v>-0.02109051</v>
      </c>
      <c r="R49" s="15">
        <f t="shared" si="26"/>
        <v>0.224687625</v>
      </c>
      <c r="S49" s="15">
        <f t="shared" si="27"/>
        <v>-0.17656565</v>
      </c>
      <c r="T49" s="15">
        <f t="shared" si="27"/>
        <v>-0.16395322499999998</v>
      </c>
      <c r="U49" s="15">
        <f t="shared" si="28"/>
        <v>0.0920281725</v>
      </c>
      <c r="V49" s="15">
        <f t="shared" si="28"/>
        <v>-0.1567121</v>
      </c>
      <c r="W49" s="15">
        <f t="shared" si="28"/>
        <v>-0.245306625</v>
      </c>
      <c r="X49" s="15">
        <f t="shared" si="28"/>
        <v>-0.03801139750000003</v>
      </c>
      <c r="Y49" s="15"/>
      <c r="Z49" s="15"/>
      <c r="AA49" s="15"/>
      <c r="AB49" s="15"/>
      <c r="AC49" s="26"/>
      <c r="AD49" s="26">
        <f t="shared" si="30"/>
        <v>-0.07663922625</v>
      </c>
      <c r="AE49" s="26">
        <f t="shared" si="31"/>
        <v>-0.09736174875</v>
      </c>
    </row>
    <row r="50" spans="1:31" ht="12.75">
      <c r="A50" s="13" t="str">
        <f t="shared" si="21"/>
        <v>a6</v>
      </c>
      <c r="B50" s="13">
        <v>4</v>
      </c>
      <c r="C50" s="15">
        <f t="shared" si="22"/>
        <v>-0.02752190000000078</v>
      </c>
      <c r="D50" s="15">
        <f aca="true" t="shared" si="33" ref="D50:K50">D16*SIN(RADIANS($B50*D$35))+D25*COS(RADIANS($B50*D$35))</f>
        <v>-0.059495005</v>
      </c>
      <c r="E50" s="15">
        <f t="shared" si="33"/>
        <v>-0.07902284250000066</v>
      </c>
      <c r="F50" s="15">
        <f t="shared" si="33"/>
        <v>-0.10405531</v>
      </c>
      <c r="G50" s="15">
        <f t="shared" si="33"/>
        <v>-0.0856413225</v>
      </c>
      <c r="H50" s="15">
        <f t="shared" si="33"/>
        <v>-0.1450470750000007</v>
      </c>
      <c r="I50" s="15">
        <f t="shared" si="33"/>
        <v>-0.12008212500000072</v>
      </c>
      <c r="J50" s="15">
        <f t="shared" si="33"/>
        <v>-0.1075133</v>
      </c>
      <c r="K50" s="15">
        <f t="shared" si="33"/>
        <v>-0.09793364250000033</v>
      </c>
      <c r="L50" s="15">
        <f t="shared" si="24"/>
        <v>0.07395810953480969</v>
      </c>
      <c r="M50" s="15">
        <f t="shared" si="24"/>
        <v>-0.08110698750000074</v>
      </c>
      <c r="N50" s="15">
        <f t="shared" si="24"/>
        <v>-0.09316177000000088</v>
      </c>
      <c r="O50" s="15">
        <f t="shared" si="25"/>
        <v>0.016598560000000002</v>
      </c>
      <c r="P50" s="15">
        <f t="shared" si="25"/>
        <v>-0.12107137500000037</v>
      </c>
      <c r="Q50" s="15">
        <f t="shared" si="26"/>
        <v>0.11575432499999999</v>
      </c>
      <c r="R50" s="15">
        <f t="shared" si="26"/>
        <v>0.03413658</v>
      </c>
      <c r="S50" s="15">
        <f t="shared" si="27"/>
        <v>0.106407375</v>
      </c>
      <c r="T50" s="15">
        <f t="shared" si="27"/>
        <v>-0.004562461500000848</v>
      </c>
      <c r="U50" s="15">
        <f t="shared" si="28"/>
        <v>-0.03646507</v>
      </c>
      <c r="V50" s="15">
        <f t="shared" si="28"/>
        <v>-0.07390674000000001</v>
      </c>
      <c r="W50" s="15">
        <f t="shared" si="28"/>
        <v>0.05622203</v>
      </c>
      <c r="X50" s="15">
        <f t="shared" si="28"/>
        <v>0.02315154249999925</v>
      </c>
      <c r="Y50" s="15"/>
      <c r="Z50" s="15"/>
      <c r="AA50" s="15"/>
      <c r="AB50" s="15"/>
      <c r="AC50" s="26"/>
      <c r="AD50" s="26">
        <f t="shared" si="30"/>
        <v>0.009878479999999999</v>
      </c>
      <c r="AE50" s="26">
        <f t="shared" si="31"/>
        <v>-0.025377598750000382</v>
      </c>
    </row>
    <row r="51" spans="1:31" ht="12.75">
      <c r="A51" s="13" t="str">
        <f t="shared" si="21"/>
        <v>a7</v>
      </c>
      <c r="B51" s="13">
        <v>5</v>
      </c>
      <c r="C51" s="15">
        <f t="shared" si="22"/>
        <v>0.03350512750000001</v>
      </c>
      <c r="D51" s="15">
        <f aca="true" t="shared" si="34" ref="D51:K51">D17*SIN(RADIANS($B51*D$35))+D26*COS(RADIANS($B51*D$35))</f>
        <v>-0.0444127625</v>
      </c>
      <c r="E51" s="15">
        <f t="shared" si="34"/>
        <v>-0.03694716500000002</v>
      </c>
      <c r="F51" s="15">
        <f t="shared" si="34"/>
        <v>-0.0228380575</v>
      </c>
      <c r="G51" s="15">
        <f t="shared" si="34"/>
        <v>-0.0412028725</v>
      </c>
      <c r="H51" s="15">
        <f t="shared" si="34"/>
        <v>0.019977567499999977</v>
      </c>
      <c r="I51" s="15">
        <f t="shared" si="34"/>
        <v>0.055656182500000005</v>
      </c>
      <c r="J51" s="15">
        <f t="shared" si="34"/>
        <v>0.00922060425</v>
      </c>
      <c r="K51" s="15">
        <f t="shared" si="34"/>
        <v>-0.04517908250000001</v>
      </c>
      <c r="L51" s="15">
        <f t="shared" si="24"/>
        <v>0.010991315987443163</v>
      </c>
      <c r="M51" s="15">
        <f t="shared" si="24"/>
        <v>-0.00067018875000001</v>
      </c>
      <c r="N51" s="15">
        <f t="shared" si="24"/>
        <v>-0.050236094999999974</v>
      </c>
      <c r="O51" s="15">
        <f t="shared" si="25"/>
        <v>-0.025762355</v>
      </c>
      <c r="P51" s="15">
        <f t="shared" si="25"/>
        <v>-0.04526253250000001</v>
      </c>
      <c r="Q51" s="15">
        <f t="shared" si="26"/>
        <v>0.0677309825</v>
      </c>
      <c r="R51" s="15">
        <f t="shared" si="26"/>
        <v>0.0430248375</v>
      </c>
      <c r="S51" s="15">
        <f t="shared" si="27"/>
        <v>0.02846617</v>
      </c>
      <c r="T51" s="15">
        <f t="shared" si="27"/>
        <v>0.03875504000000002</v>
      </c>
      <c r="U51" s="15">
        <f t="shared" si="28"/>
        <v>0.0177854725</v>
      </c>
      <c r="V51" s="15">
        <f t="shared" si="28"/>
        <v>0.01369743</v>
      </c>
      <c r="W51" s="15">
        <f t="shared" si="28"/>
        <v>0.0220667675</v>
      </c>
      <c r="X51" s="15">
        <f t="shared" si="28"/>
        <v>-0.020357049999999998</v>
      </c>
      <c r="Y51" s="15"/>
      <c r="Z51" s="15"/>
      <c r="AA51" s="15"/>
      <c r="AB51" s="15"/>
      <c r="AC51" s="26"/>
      <c r="AD51" s="26">
        <f t="shared" si="30"/>
        <v>0.01992612</v>
      </c>
      <c r="AE51" s="26">
        <f t="shared" si="31"/>
        <v>-0.003329809999999999</v>
      </c>
    </row>
    <row r="52" spans="1:31" ht="12.75">
      <c r="A52" s="13" t="str">
        <f t="shared" si="21"/>
        <v>a8</v>
      </c>
      <c r="B52" s="13">
        <v>6</v>
      </c>
      <c r="C52" s="15">
        <f t="shared" si="22"/>
        <v>-0.03322181000000002</v>
      </c>
      <c r="D52" s="15">
        <f aca="true" t="shared" si="35" ref="D52:K52">D18*SIN(RADIANS($B52*D$35))+D27*COS(RADIANS($B52*D$35))</f>
        <v>-0.0147013675</v>
      </c>
      <c r="E52" s="15">
        <f t="shared" si="35"/>
        <v>-0.0005340656000000035</v>
      </c>
      <c r="F52" s="15">
        <f t="shared" si="35"/>
        <v>-0.06472068249999999</v>
      </c>
      <c r="G52" s="15">
        <f t="shared" si="35"/>
        <v>-0.0207584075</v>
      </c>
      <c r="H52" s="15">
        <f t="shared" si="35"/>
        <v>0.014167394999999972</v>
      </c>
      <c r="I52" s="15">
        <f t="shared" si="35"/>
        <v>0.10304470749999999</v>
      </c>
      <c r="J52" s="15">
        <f t="shared" si="35"/>
        <v>-0.012074672500000001</v>
      </c>
      <c r="K52" s="15">
        <f t="shared" si="35"/>
        <v>0.009823747499999997</v>
      </c>
      <c r="L52" s="15">
        <f t="shared" si="24"/>
        <v>-0.02358599373324353</v>
      </c>
      <c r="M52" s="15">
        <f t="shared" si="24"/>
        <v>0.026025112500000003</v>
      </c>
      <c r="N52" s="15">
        <f t="shared" si="24"/>
        <v>-0.00943343149999999</v>
      </c>
      <c r="O52" s="15">
        <f t="shared" si="25"/>
        <v>0.02971813</v>
      </c>
      <c r="P52" s="15">
        <f t="shared" si="25"/>
        <v>0.012661844999999998</v>
      </c>
      <c r="Q52" s="15">
        <f t="shared" si="26"/>
        <v>0.01157415</v>
      </c>
      <c r="R52" s="15">
        <f t="shared" si="26"/>
        <v>-0.016556394999999998</v>
      </c>
      <c r="S52" s="15">
        <f t="shared" si="27"/>
        <v>-0.044667472500000006</v>
      </c>
      <c r="T52" s="15">
        <f t="shared" si="27"/>
        <v>-0.014600234999999994</v>
      </c>
      <c r="U52" s="15">
        <f t="shared" si="28"/>
        <v>-0.0229882925</v>
      </c>
      <c r="V52" s="15">
        <f t="shared" si="28"/>
        <v>0.025441992499999996</v>
      </c>
      <c r="W52" s="15">
        <f t="shared" si="28"/>
        <v>0.0041794615</v>
      </c>
      <c r="X52" s="15">
        <f t="shared" si="28"/>
        <v>0.0016736150750000054</v>
      </c>
      <c r="Y52" s="15"/>
      <c r="Z52" s="15"/>
      <c r="AA52" s="15"/>
      <c r="AB52" s="15"/>
      <c r="AC52" s="26"/>
      <c r="AD52" s="26">
        <f t="shared" si="30"/>
        <v>-0.009404415499999999</v>
      </c>
      <c r="AE52" s="26">
        <f t="shared" si="31"/>
        <v>0.013557803787500001</v>
      </c>
    </row>
    <row r="53" spans="1:31" ht="12.75">
      <c r="A53" s="13" t="str">
        <f t="shared" si="21"/>
        <v>a9</v>
      </c>
      <c r="B53" s="13">
        <v>7</v>
      </c>
      <c r="C53" s="15">
        <f t="shared" si="22"/>
        <v>-0.12388642500000012</v>
      </c>
      <c r="D53" s="15">
        <f aca="true" t="shared" si="36" ref="D53:K53">D19*SIN(RADIANS($B53*D$35))+D28*COS(RADIANS($B53*D$35))</f>
        <v>-0.00233336425</v>
      </c>
      <c r="E53" s="15">
        <f t="shared" si="36"/>
        <v>-0.004730393999999989</v>
      </c>
      <c r="F53" s="15">
        <f t="shared" si="36"/>
        <v>0.02232737</v>
      </c>
      <c r="G53" s="15">
        <f t="shared" si="36"/>
        <v>-0.00729729575</v>
      </c>
      <c r="H53" s="15">
        <f t="shared" si="36"/>
        <v>-0.00467170584999998</v>
      </c>
      <c r="I53" s="15">
        <f t="shared" si="36"/>
        <v>0.017373965250000012</v>
      </c>
      <c r="J53" s="15">
        <f t="shared" si="36"/>
        <v>0.0013818247499999999</v>
      </c>
      <c r="K53" s="15">
        <f t="shared" si="36"/>
        <v>-0.0132064325</v>
      </c>
      <c r="L53" s="15">
        <f t="shared" si="24"/>
        <v>0.013328193108512545</v>
      </c>
      <c r="M53" s="15">
        <f t="shared" si="24"/>
        <v>-0.0005673564000000085</v>
      </c>
      <c r="N53" s="15">
        <f t="shared" si="24"/>
        <v>-0.012494219999999999</v>
      </c>
      <c r="O53" s="15">
        <f t="shared" si="25"/>
        <v>0.0030852352500000003</v>
      </c>
      <c r="P53" s="15">
        <f t="shared" si="25"/>
        <v>-0.0035902107499999982</v>
      </c>
      <c r="Q53" s="15">
        <f t="shared" si="26"/>
        <v>0.0106892435</v>
      </c>
      <c r="R53" s="15">
        <f t="shared" si="26"/>
        <v>0.016531735</v>
      </c>
      <c r="S53" s="15">
        <f t="shared" si="27"/>
        <v>0.0012849480000000002</v>
      </c>
      <c r="T53" s="15">
        <f t="shared" si="27"/>
        <v>0.007037639249999997</v>
      </c>
      <c r="U53" s="15">
        <f t="shared" si="28"/>
        <v>0.0058361015</v>
      </c>
      <c r="V53" s="15">
        <f t="shared" si="28"/>
        <v>-0.0057567355</v>
      </c>
      <c r="W53" s="15">
        <f t="shared" si="28"/>
        <v>0.0033526695</v>
      </c>
      <c r="X53" s="15">
        <f t="shared" si="28"/>
        <v>0.0013629177000000008</v>
      </c>
      <c r="Y53" s="15"/>
      <c r="Z53" s="15"/>
      <c r="AA53" s="15"/>
      <c r="AB53" s="15"/>
      <c r="AC53" s="26"/>
      <c r="AD53" s="26">
        <f t="shared" si="30"/>
        <v>0.0045943855</v>
      </c>
      <c r="AE53" s="26">
        <f t="shared" si="31"/>
        <v>-0.0021969089</v>
      </c>
    </row>
    <row r="54" spans="1:31" ht="12.75">
      <c r="A54" s="13" t="str">
        <f t="shared" si="21"/>
        <v>a10</v>
      </c>
      <c r="B54" s="13">
        <v>8</v>
      </c>
      <c r="C54" s="15">
        <f t="shared" si="22"/>
        <v>0.21167762500000015</v>
      </c>
      <c r="D54" s="15">
        <f aca="true" t="shared" si="37" ref="D54:K54">D20*SIN(RADIANS($B54*D$35))+D29*COS(RADIANS($B54*D$35))</f>
        <v>-0.01492194</v>
      </c>
      <c r="E54" s="15">
        <f t="shared" si="37"/>
        <v>0.03569257750000038</v>
      </c>
      <c r="F54" s="15">
        <f t="shared" si="37"/>
        <v>-0.00106163875</v>
      </c>
      <c r="G54" s="15">
        <f t="shared" si="37"/>
        <v>-0.018222527500000002</v>
      </c>
      <c r="H54" s="15">
        <f t="shared" si="37"/>
        <v>-0.010872821749999663</v>
      </c>
      <c r="I54" s="15">
        <f t="shared" si="37"/>
        <v>-0.06305880499999958</v>
      </c>
      <c r="J54" s="15">
        <f t="shared" si="37"/>
        <v>0.03900925</v>
      </c>
      <c r="K54" s="15">
        <f t="shared" si="37"/>
        <v>0.03917025750000019</v>
      </c>
      <c r="L54" s="15">
        <f t="shared" si="24"/>
        <v>-0.03767650249324144</v>
      </c>
      <c r="M54" s="15">
        <f t="shared" si="24"/>
        <v>0.03660635750000036</v>
      </c>
      <c r="N54" s="15">
        <f t="shared" si="24"/>
        <v>-0.01832855249999964</v>
      </c>
      <c r="O54" s="15">
        <f t="shared" si="25"/>
        <v>-0.0258656625</v>
      </c>
      <c r="P54" s="15">
        <f t="shared" si="25"/>
        <v>0.0013345875000001677</v>
      </c>
      <c r="Q54" s="15">
        <f t="shared" si="26"/>
        <v>-0.0206662525</v>
      </c>
      <c r="R54" s="15">
        <f t="shared" si="26"/>
        <v>-0.0034431575000000002</v>
      </c>
      <c r="S54" s="15">
        <f t="shared" si="27"/>
        <v>-0.00558342375</v>
      </c>
      <c r="T54" s="15">
        <f t="shared" si="27"/>
        <v>0.0052639810000003565</v>
      </c>
      <c r="U54" s="15">
        <f t="shared" si="28"/>
        <v>-0.031079265000000002</v>
      </c>
      <c r="V54" s="15">
        <f t="shared" si="28"/>
        <v>0.00033099707500000006</v>
      </c>
      <c r="W54" s="15">
        <f t="shared" si="28"/>
        <v>-0.0233673275</v>
      </c>
      <c r="X54" s="15">
        <f t="shared" si="28"/>
        <v>0.007903651250000358</v>
      </c>
      <c r="Y54" s="15"/>
      <c r="Z54" s="15"/>
      <c r="AA54" s="15"/>
      <c r="AB54" s="15"/>
      <c r="AC54" s="26"/>
      <c r="AD54" s="26">
        <f t="shared" si="30"/>
        <v>-0.02722329625</v>
      </c>
      <c r="AE54" s="26">
        <f t="shared" si="31"/>
        <v>0.0041173241625001794</v>
      </c>
    </row>
    <row r="57" spans="1:28" ht="12.75">
      <c r="A57" s="25" t="s">
        <v>63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2.75">
      <c r="A58" s="20" t="s">
        <v>28</v>
      </c>
      <c r="B58" s="20"/>
      <c r="C58" s="25" t="str">
        <f aca="true" t="shared" si="38" ref="C58:K58">C33</f>
        <v>MQY14_A2</v>
      </c>
      <c r="D58" s="25" t="str">
        <f t="shared" si="38"/>
        <v>MQY15_A1</v>
      </c>
      <c r="E58" s="25" t="str">
        <f t="shared" si="38"/>
        <v>MQY15_A2</v>
      </c>
      <c r="F58" s="25" t="str">
        <f t="shared" si="38"/>
        <v>MQY16_A1</v>
      </c>
      <c r="G58" s="25" t="str">
        <f t="shared" si="38"/>
        <v>MQY17_A1</v>
      </c>
      <c r="H58" s="25" t="str">
        <f t="shared" si="38"/>
        <v>MQY17_A2</v>
      </c>
      <c r="I58" s="25" t="str">
        <f t="shared" si="38"/>
        <v>MQY18_A1</v>
      </c>
      <c r="J58" s="25" t="str">
        <f t="shared" si="38"/>
        <v>MQY18_A2</v>
      </c>
      <c r="K58" s="25" t="str">
        <f t="shared" si="38"/>
        <v>MQY19_A1</v>
      </c>
      <c r="L58" s="25" t="str">
        <f aca="true" t="shared" si="39" ref="L58:X58">L33</f>
        <v>MQY20_A1</v>
      </c>
      <c r="M58" s="25" t="str">
        <f t="shared" si="39"/>
        <v>MQY21_A1</v>
      </c>
      <c r="N58" s="25" t="str">
        <f t="shared" si="39"/>
        <v>MQY21_A2</v>
      </c>
      <c r="O58" s="25" t="str">
        <f t="shared" si="39"/>
        <v>MQY22_A1</v>
      </c>
      <c r="P58" s="25" t="str">
        <f t="shared" si="39"/>
        <v>MQY22_A2</v>
      </c>
      <c r="Q58" s="25" t="str">
        <f t="shared" si="39"/>
        <v>MQY23_A1</v>
      </c>
      <c r="R58" s="25" t="str">
        <f t="shared" si="39"/>
        <v>MQY23_A2</v>
      </c>
      <c r="S58" s="25" t="str">
        <f t="shared" si="39"/>
        <v>MQY24_A1</v>
      </c>
      <c r="T58" s="25" t="str">
        <f t="shared" si="39"/>
        <v>MQY24_A2</v>
      </c>
      <c r="U58" s="25" t="str">
        <f t="shared" si="39"/>
        <v>MQY25_A1</v>
      </c>
      <c r="V58" s="25" t="str">
        <f t="shared" si="39"/>
        <v>MQY25_A2</v>
      </c>
      <c r="W58" s="25" t="str">
        <f t="shared" si="39"/>
        <v>MQY26_A1</v>
      </c>
      <c r="X58" s="25" t="str">
        <f t="shared" si="39"/>
        <v>MQY26_A2</v>
      </c>
      <c r="Y58" s="25" t="s">
        <v>122</v>
      </c>
      <c r="Z58" s="25" t="s">
        <v>123</v>
      </c>
      <c r="AA58" s="25" t="s">
        <v>124</v>
      </c>
      <c r="AB58" s="25" t="s">
        <v>125</v>
      </c>
    </row>
    <row r="59" spans="1:28" ht="13.5" thickBot="1">
      <c r="A59" s="20" t="s">
        <v>10</v>
      </c>
      <c r="B59" s="20"/>
      <c r="C59" s="20">
        <v>3</v>
      </c>
      <c r="D59" s="20">
        <v>3</v>
      </c>
      <c r="E59" s="20">
        <v>3</v>
      </c>
      <c r="F59" s="20">
        <v>3</v>
      </c>
      <c r="G59" s="20">
        <v>3</v>
      </c>
      <c r="H59" s="20">
        <v>3</v>
      </c>
      <c r="I59" s="20">
        <v>3</v>
      </c>
      <c r="J59" s="20">
        <v>3</v>
      </c>
      <c r="K59" s="20">
        <v>3</v>
      </c>
      <c r="L59" s="20">
        <v>3</v>
      </c>
      <c r="M59" s="20">
        <v>3</v>
      </c>
      <c r="N59" s="20">
        <v>3</v>
      </c>
      <c r="O59" s="20">
        <v>3</v>
      </c>
      <c r="P59" s="20">
        <v>3</v>
      </c>
      <c r="Q59" s="20">
        <v>3</v>
      </c>
      <c r="R59" s="20">
        <v>3</v>
      </c>
      <c r="S59" s="20">
        <v>3</v>
      </c>
      <c r="T59" s="20">
        <v>3</v>
      </c>
      <c r="U59" s="20"/>
      <c r="V59" s="20"/>
      <c r="W59" s="20"/>
      <c r="X59" s="20"/>
      <c r="Y59" s="20"/>
      <c r="Z59" s="20"/>
      <c r="AA59" s="20"/>
      <c r="AB59" s="20"/>
    </row>
    <row r="60" spans="1:36" ht="12.75">
      <c r="A60" s="20"/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H60" s="51" t="s">
        <v>66</v>
      </c>
      <c r="AI60" s="28" t="s">
        <v>32</v>
      </c>
      <c r="AJ60" s="29" t="s">
        <v>33</v>
      </c>
    </row>
    <row r="61" spans="1:36" ht="12.75">
      <c r="A61" s="20" t="s">
        <v>11</v>
      </c>
      <c r="B61" s="21"/>
      <c r="C61" s="22">
        <v>1.4405969628714783</v>
      </c>
      <c r="D61" s="22">
        <v>-1.163559927871427</v>
      </c>
      <c r="E61" s="22">
        <v>1.4520159718060544</v>
      </c>
      <c r="F61" s="22">
        <v>-0.673073070754233</v>
      </c>
      <c r="G61" s="22">
        <v>-1.1386221957168505</v>
      </c>
      <c r="H61" s="22">
        <v>0.35501435904153356</v>
      </c>
      <c r="I61" s="22">
        <v>-2.3846313569831334</v>
      </c>
      <c r="J61" s="22">
        <v>0.09944973292719006</v>
      </c>
      <c r="K61" s="22">
        <v>1.6310680466438532</v>
      </c>
      <c r="L61" s="22">
        <v>-0.5763831938096579</v>
      </c>
      <c r="M61" s="22">
        <v>-1.7198978386039334</v>
      </c>
      <c r="N61" s="22">
        <v>0.7146565871201435</v>
      </c>
      <c r="O61" s="22">
        <v>-0.2147408691482528</v>
      </c>
      <c r="P61" s="22">
        <v>-0.3359982362874021</v>
      </c>
      <c r="Q61" s="22">
        <v>-1.3315296551002702</v>
      </c>
      <c r="R61" s="22">
        <v>1.281849013701182</v>
      </c>
      <c r="S61" s="22">
        <v>0.1401409207296881</v>
      </c>
      <c r="T61" s="22">
        <v>-0.22077561345479643</v>
      </c>
      <c r="U61" s="22">
        <v>-2.1147877419220413</v>
      </c>
      <c r="V61" s="22">
        <v>-0.5972826272797229</v>
      </c>
      <c r="W61" s="22">
        <v>2.0270316555527055</v>
      </c>
      <c r="X61" s="22">
        <v>-1.0910897949769052</v>
      </c>
      <c r="Y61" s="22">
        <v>-1.313784240742403</v>
      </c>
      <c r="Z61" s="22">
        <v>1.76432660638896</v>
      </c>
      <c r="AA61" s="22">
        <v>-0.6528752433898545</v>
      </c>
      <c r="AB61" s="22">
        <v>0.8855482709190847</v>
      </c>
      <c r="AH61" s="30" t="s">
        <v>11</v>
      </c>
      <c r="AI61" s="31">
        <f>CORREL(M61:X61,M37:X37)</f>
        <v>0.8804535386867575</v>
      </c>
      <c r="AJ61" s="32">
        <f>-AVERAGE(M61:X61)+AVERAGE(M37:X37)</f>
        <v>0.02783521247246712</v>
      </c>
    </row>
    <row r="62" spans="1:36" ht="12.75">
      <c r="A62" s="20" t="s">
        <v>13</v>
      </c>
      <c r="B62" s="21"/>
      <c r="C62" s="22">
        <v>0.07973609880741026</v>
      </c>
      <c r="D62" s="22">
        <v>0.23004214436835022</v>
      </c>
      <c r="E62" s="22">
        <v>-0.021418645173486392</v>
      </c>
      <c r="F62" s="22">
        <v>0.5300463424063622</v>
      </c>
      <c r="G62" s="22">
        <v>0.006891928611182353</v>
      </c>
      <c r="H62" s="22">
        <v>-0.1848298977124601</v>
      </c>
      <c r="I62" s="22">
        <v>0.03605602130750064</v>
      </c>
      <c r="J62" s="22">
        <v>0.20183735457863733</v>
      </c>
      <c r="K62" s="22">
        <v>-0.17320962163777665</v>
      </c>
      <c r="L62" s="22">
        <v>0.19137548047297304</v>
      </c>
      <c r="M62" s="22">
        <v>0.08724567151947552</v>
      </c>
      <c r="N62" s="22">
        <v>0.24115893629730734</v>
      </c>
      <c r="O62" s="22">
        <v>-0.14529336869764906</v>
      </c>
      <c r="P62" s="22">
        <v>-0.1082474497961346</v>
      </c>
      <c r="Q62" s="22">
        <v>-0.055830689472618565</v>
      </c>
      <c r="R62" s="22">
        <v>0.3057837630331449</v>
      </c>
      <c r="S62" s="22">
        <v>-0.09384257284251057</v>
      </c>
      <c r="T62" s="22">
        <v>0.32067877797900346</v>
      </c>
      <c r="U62" s="22">
        <v>-0.09097904688748559</v>
      </c>
      <c r="V62" s="22">
        <v>-0.2331165138803386</v>
      </c>
      <c r="W62" s="22">
        <v>0.10457837254424211</v>
      </c>
      <c r="X62" s="22">
        <v>0.37090877585642806</v>
      </c>
      <c r="Y62" s="22">
        <v>0.08255331077125269</v>
      </c>
      <c r="Z62" s="22">
        <v>0.04643967631548686</v>
      </c>
      <c r="AA62" s="22">
        <v>-0.03950717946620239</v>
      </c>
      <c r="AB62" s="22">
        <v>-0.0676583078716605</v>
      </c>
      <c r="AH62" s="30" t="s">
        <v>13</v>
      </c>
      <c r="AI62" s="31">
        <f aca="true" t="shared" si="40" ref="AI62:AI68">CORREL(M62:X62,M38:X38)</f>
        <v>0.9108689383533498</v>
      </c>
      <c r="AJ62" s="32">
        <f aca="true" t="shared" si="41" ref="AJ62:AJ68">-AVERAGE(M62:X62)+AVERAGE(M38:X38)</f>
        <v>-0.09508647551273865</v>
      </c>
    </row>
    <row r="63" spans="1:36" ht="12.75">
      <c r="A63" s="20" t="s">
        <v>15</v>
      </c>
      <c r="B63" s="21"/>
      <c r="C63" s="22">
        <v>0.06987463291779233</v>
      </c>
      <c r="D63" s="22">
        <v>0.0746928015680682</v>
      </c>
      <c r="E63" s="22">
        <v>-0.08625721890584916</v>
      </c>
      <c r="F63" s="22">
        <v>0.14163344435191125</v>
      </c>
      <c r="G63" s="22">
        <v>0.22750107530135932</v>
      </c>
      <c r="H63" s="22">
        <v>-0.08300247521405749</v>
      </c>
      <c r="I63" s="22">
        <v>0.29554251799642217</v>
      </c>
      <c r="J63" s="22">
        <v>0.03101911199173925</v>
      </c>
      <c r="K63" s="22">
        <v>-0.36416854397147247</v>
      </c>
      <c r="L63" s="22">
        <v>0.009966539882797477</v>
      </c>
      <c r="M63" s="22">
        <v>-0.0011890634822599305</v>
      </c>
      <c r="N63" s="22">
        <v>0.09743108882715731</v>
      </c>
      <c r="O63" s="22">
        <v>0.12260898195015416</v>
      </c>
      <c r="P63" s="22">
        <v>-0.06645119858610504</v>
      </c>
      <c r="Q63" s="22">
        <v>0.07144718354126495</v>
      </c>
      <c r="R63" s="22">
        <v>-0.08900406301483813</v>
      </c>
      <c r="S63" s="22">
        <v>-0.09525288676549866</v>
      </c>
      <c r="T63" s="22">
        <v>-0.015897848960125853</v>
      </c>
      <c r="U63" s="22">
        <v>0.07458967428260033</v>
      </c>
      <c r="V63" s="22">
        <v>-0.006282067073874558</v>
      </c>
      <c r="W63" s="22">
        <v>-0.3605350749390869</v>
      </c>
      <c r="X63" s="22">
        <v>0.061003736857197836</v>
      </c>
      <c r="Y63" s="22">
        <v>0.05849654432369536</v>
      </c>
      <c r="Z63" s="22">
        <v>-0.0021097502271275187</v>
      </c>
      <c r="AA63" s="22">
        <v>-0.05608837757219526</v>
      </c>
      <c r="AB63" s="22">
        <v>0.09910930264444587</v>
      </c>
      <c r="AH63" s="30" t="s">
        <v>15</v>
      </c>
      <c r="AI63" s="31">
        <f t="shared" si="40"/>
        <v>0.8594001656213568</v>
      </c>
      <c r="AJ63" s="32">
        <f t="shared" si="41"/>
        <v>0.0020645278844511877</v>
      </c>
    </row>
    <row r="64" spans="1:36" ht="12.75">
      <c r="A64" s="20" t="s">
        <v>17</v>
      </c>
      <c r="B64" s="21"/>
      <c r="C64" s="22">
        <v>1.267321980461212</v>
      </c>
      <c r="D64" s="22">
        <v>0.4386320240616588</v>
      </c>
      <c r="E64" s="22">
        <v>0.37770699332189583</v>
      </c>
      <c r="F64" s="22">
        <v>0.4975625174807594</v>
      </c>
      <c r="G64" s="22">
        <v>0.6978322596370864</v>
      </c>
      <c r="H64" s="22">
        <v>-0.0812335884345049</v>
      </c>
      <c r="I64" s="22">
        <v>-0.07153336821811912</v>
      </c>
      <c r="J64" s="22">
        <v>0.050102076668160855</v>
      </c>
      <c r="K64" s="22">
        <v>0.004170456677753759</v>
      </c>
      <c r="L64" s="22">
        <v>0.5555326579234662</v>
      </c>
      <c r="M64" s="22">
        <v>1.5192711625337445</v>
      </c>
      <c r="N64" s="22">
        <v>1.3716294783754326</v>
      </c>
      <c r="O64" s="22">
        <v>1.2958621225687308</v>
      </c>
      <c r="P64" s="22">
        <v>1.5558631955181714</v>
      </c>
      <c r="Q64" s="22">
        <v>1.6776517782491323</v>
      </c>
      <c r="R64" s="22">
        <v>1.502182026991264</v>
      </c>
      <c r="S64" s="22">
        <v>1.5075165933962262</v>
      </c>
      <c r="T64" s="22">
        <v>1.6909063804738667</v>
      </c>
      <c r="U64" s="22">
        <v>1.1744451155981537</v>
      </c>
      <c r="V64" s="22">
        <v>1.1832694349942285</v>
      </c>
      <c r="W64" s="22">
        <v>1.2974935753141832</v>
      </c>
      <c r="X64" s="22">
        <v>1.4897057213240954</v>
      </c>
      <c r="Y64" s="22">
        <v>1.0849550531093732</v>
      </c>
      <c r="Z64" s="22">
        <v>0.4721614973613596</v>
      </c>
      <c r="AA64" s="22">
        <v>0.39249890765397394</v>
      </c>
      <c r="AB64" s="22">
        <v>0.44333863098875104</v>
      </c>
      <c r="AH64" s="30" t="s">
        <v>17</v>
      </c>
      <c r="AI64" s="31">
        <f t="shared" si="40"/>
        <v>0.7677716627541405</v>
      </c>
      <c r="AJ64" s="32">
        <f t="shared" si="41"/>
        <v>0.06658430538856441</v>
      </c>
    </row>
    <row r="65" spans="1:36" ht="12.75">
      <c r="A65" s="20" t="s">
        <v>19</v>
      </c>
      <c r="B65" s="21"/>
      <c r="C65" s="22">
        <v>-0.004004051904284059</v>
      </c>
      <c r="D65" s="22">
        <v>-0.011587857275349315</v>
      </c>
      <c r="E65" s="22">
        <v>0.03634526460107748</v>
      </c>
      <c r="F65" s="22">
        <v>0.003961559295023088</v>
      </c>
      <c r="G65" s="22">
        <v>0.03199126662964862</v>
      </c>
      <c r="H65" s="22">
        <v>-0.0006469782306709267</v>
      </c>
      <c r="I65" s="22">
        <v>-0.02610597497093023</v>
      </c>
      <c r="J65" s="22">
        <v>-0.021772150821593242</v>
      </c>
      <c r="K65" s="22">
        <v>0.015153814847377512</v>
      </c>
      <c r="L65" s="22">
        <v>-0.006933196486646602</v>
      </c>
      <c r="M65" s="22">
        <v>-0.00995410691650598</v>
      </c>
      <c r="N65" s="22">
        <v>-0.030475388256827794</v>
      </c>
      <c r="O65" s="22">
        <v>-0.0028710301602325287</v>
      </c>
      <c r="P65" s="22">
        <v>0.005500980408180301</v>
      </c>
      <c r="Q65" s="22">
        <v>-0.04359342068164288</v>
      </c>
      <c r="R65" s="22">
        <v>-0.031123338548625385</v>
      </c>
      <c r="S65" s="22">
        <v>-0.006466859814208701</v>
      </c>
      <c r="T65" s="22">
        <v>-0.011122624849563376</v>
      </c>
      <c r="U65" s="22">
        <v>0.006106496160661623</v>
      </c>
      <c r="V65" s="22">
        <v>-0.07732498604078492</v>
      </c>
      <c r="W65" s="22">
        <v>0.029211390264490895</v>
      </c>
      <c r="X65" s="22">
        <v>-0.013596317768668206</v>
      </c>
      <c r="Y65" s="22">
        <v>-0.01399836588921656</v>
      </c>
      <c r="Z65" s="22">
        <v>0.02340282815167391</v>
      </c>
      <c r="AA65" s="22">
        <v>0.04063272285778176</v>
      </c>
      <c r="AB65" s="22">
        <v>0.0030751107094720686</v>
      </c>
      <c r="AH65" s="30" t="s">
        <v>19</v>
      </c>
      <c r="AI65" s="31">
        <f t="shared" si="40"/>
        <v>0.8761116772050295</v>
      </c>
      <c r="AJ65" s="32">
        <f t="shared" si="41"/>
        <v>0.009343770460727246</v>
      </c>
    </row>
    <row r="66" spans="1:36" ht="12.75">
      <c r="A66" s="20" t="s">
        <v>21</v>
      </c>
      <c r="B66" s="21"/>
      <c r="C66" s="22">
        <v>-0.0019090700484368965</v>
      </c>
      <c r="D66" s="22">
        <v>0.0023348407347519545</v>
      </c>
      <c r="E66" s="22">
        <v>0.008872408742027963</v>
      </c>
      <c r="F66" s="22">
        <v>0.0037735101337865564</v>
      </c>
      <c r="G66" s="22">
        <v>0.016463485426711978</v>
      </c>
      <c r="H66" s="22">
        <v>0.0023838436827795517</v>
      </c>
      <c r="I66" s="22">
        <v>0.009609207581043958</v>
      </c>
      <c r="J66" s="22">
        <v>-0.006615946173700052</v>
      </c>
      <c r="K66" s="22">
        <v>3.8540620922348796E-05</v>
      </c>
      <c r="L66" s="22">
        <v>0.0009169918596451899</v>
      </c>
      <c r="M66" s="22">
        <v>0.006726711535017354</v>
      </c>
      <c r="N66" s="22">
        <v>-0.002276142927811257</v>
      </c>
      <c r="O66" s="22">
        <v>0.011146113977794192</v>
      </c>
      <c r="P66" s="22">
        <v>0.009484826364325159</v>
      </c>
      <c r="Q66" s="22">
        <v>0.020872131424026222</v>
      </c>
      <c r="R66" s="22">
        <v>0.0014978731901014906</v>
      </c>
      <c r="S66" s="22">
        <v>0.006703538273729303</v>
      </c>
      <c r="T66" s="22">
        <v>-0.0029896862542892</v>
      </c>
      <c r="U66" s="22">
        <v>0.01022029316611104</v>
      </c>
      <c r="V66" s="22">
        <v>0.0024280581194497885</v>
      </c>
      <c r="W66" s="22">
        <v>0.00850684743485509</v>
      </c>
      <c r="X66" s="22">
        <v>0.0006478203045419554</v>
      </c>
      <c r="Y66" s="22">
        <v>0.014897444780452622</v>
      </c>
      <c r="Z66" s="22">
        <v>0.009818958795808843</v>
      </c>
      <c r="AA66" s="22">
        <v>0.007603473501616408</v>
      </c>
      <c r="AB66" s="22">
        <v>0.00955268069474626</v>
      </c>
      <c r="AH66" s="30" t="s">
        <v>21</v>
      </c>
      <c r="AI66" s="31">
        <f t="shared" si="40"/>
        <v>0.7624487845459962</v>
      </c>
      <c r="AJ66" s="32">
        <f t="shared" si="41"/>
        <v>-0.007464489924404263</v>
      </c>
    </row>
    <row r="67" spans="1:36" ht="12.75">
      <c r="A67" s="20" t="s">
        <v>23</v>
      </c>
      <c r="B67" s="21"/>
      <c r="C67" s="22">
        <v>-0.0007965764910555775</v>
      </c>
      <c r="D67" s="22">
        <v>-0.006969468859601334</v>
      </c>
      <c r="E67" s="22">
        <v>-0.007797886505291176</v>
      </c>
      <c r="F67" s="22">
        <v>-0.006209262782516677</v>
      </c>
      <c r="G67" s="22">
        <v>-0.002830973635675814</v>
      </c>
      <c r="H67" s="22">
        <v>-0.006363187022204472</v>
      </c>
      <c r="I67" s="22">
        <v>-0.005553717662215691</v>
      </c>
      <c r="J67" s="22">
        <v>-0.0015562730972720276</v>
      </c>
      <c r="K67" s="22">
        <v>-0.001915822125431752</v>
      </c>
      <c r="L67" s="22">
        <v>-0.0010443355973805551</v>
      </c>
      <c r="M67" s="22">
        <v>-0.0019197412654261472</v>
      </c>
      <c r="N67" s="22">
        <v>0.000316476019925631</v>
      </c>
      <c r="O67" s="22">
        <v>-0.007660057832412647</v>
      </c>
      <c r="P67" s="22">
        <v>-0.0021325300197765507</v>
      </c>
      <c r="Q67" s="22">
        <v>-0.001414184980910142</v>
      </c>
      <c r="R67" s="22">
        <v>-0.0017023895727132574</v>
      </c>
      <c r="S67" s="22">
        <v>-0.008710053342895648</v>
      </c>
      <c r="T67" s="22">
        <v>-0.0008304825130024396</v>
      </c>
      <c r="U67" s="22">
        <v>-0.010761392943646624</v>
      </c>
      <c r="V67" s="22">
        <v>0.008602855709022701</v>
      </c>
      <c r="W67" s="22">
        <v>-0.00767817065189792</v>
      </c>
      <c r="X67" s="22">
        <v>-0.0076491297584680516</v>
      </c>
      <c r="Y67" s="22">
        <v>-0.0012710356209770482</v>
      </c>
      <c r="Z67" s="22">
        <v>-0.005251562447572198</v>
      </c>
      <c r="AA67" s="22">
        <v>-0.016360081715531563</v>
      </c>
      <c r="AB67" s="22">
        <v>0.0004382217604179967</v>
      </c>
      <c r="AH67" s="30" t="s">
        <v>23</v>
      </c>
      <c r="AI67" s="31">
        <f t="shared" si="40"/>
        <v>0.35243736872742515</v>
      </c>
      <c r="AJ67" s="32">
        <f t="shared" si="41"/>
        <v>0.004585292360600091</v>
      </c>
    </row>
    <row r="68" spans="1:36" ht="12.75">
      <c r="A68" s="20" t="s">
        <v>25</v>
      </c>
      <c r="B68" s="21"/>
      <c r="C68" s="22">
        <v>-0.3383882050849093</v>
      </c>
      <c r="D68" s="22">
        <v>-0.31503149224137933</v>
      </c>
      <c r="E68" s="22">
        <v>-0.31391561497242176</v>
      </c>
      <c r="F68" s="22">
        <v>-0.3191296580522063</v>
      </c>
      <c r="G68" s="22">
        <v>-0.32024770516157985</v>
      </c>
      <c r="H68" s="22">
        <v>-0.3022692790926518</v>
      </c>
      <c r="I68" s="22">
        <v>-0.303047871265653</v>
      </c>
      <c r="J68" s="22">
        <v>-0.32098915210681356</v>
      </c>
      <c r="K68" s="22">
        <v>-0.31993964861839586</v>
      </c>
      <c r="L68" s="22">
        <v>-0.31858998201934163</v>
      </c>
      <c r="M68" s="22">
        <v>-0.35163761986116465</v>
      </c>
      <c r="N68" s="22">
        <v>-0.33935130879920505</v>
      </c>
      <c r="O68" s="22">
        <v>-0.34642766280832477</v>
      </c>
      <c r="P68" s="22">
        <v>-0.34777437407217154</v>
      </c>
      <c r="Q68" s="22">
        <v>-0.3440037960374084</v>
      </c>
      <c r="R68" s="22">
        <v>-0.34605396909365366</v>
      </c>
      <c r="S68" s="22">
        <v>-0.3516493033981517</v>
      </c>
      <c r="T68" s="22">
        <v>-0.35628311434442017</v>
      </c>
      <c r="U68" s="22">
        <v>-0.3673927837158609</v>
      </c>
      <c r="V68" s="22">
        <v>-0.36568966669873026</v>
      </c>
      <c r="W68" s="22">
        <v>-0.36732463859322895</v>
      </c>
      <c r="X68" s="22">
        <v>-0.36262390717859894</v>
      </c>
      <c r="Y68" s="22">
        <v>-0.36226266929734585</v>
      </c>
      <c r="Z68" s="22">
        <v>-0.3337572401258625</v>
      </c>
      <c r="AA68" s="22">
        <v>-0.3322883346888577</v>
      </c>
      <c r="AB68" s="22">
        <v>-0.34475650239997446</v>
      </c>
      <c r="AH68" s="30" t="s">
        <v>25</v>
      </c>
      <c r="AI68" s="31">
        <f t="shared" si="40"/>
        <v>0.4235889829780595</v>
      </c>
      <c r="AJ68" s="32">
        <f t="shared" si="41"/>
        <v>-0.004483260866590011</v>
      </c>
    </row>
    <row r="69" spans="1:36" ht="12.75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H69" s="30"/>
      <c r="AI69" s="31"/>
      <c r="AJ69" s="32"/>
    </row>
    <row r="70" spans="1:36" ht="12.75">
      <c r="A70" s="20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H70" s="30"/>
      <c r="AI70" s="31"/>
      <c r="AJ70" s="32"/>
    </row>
    <row r="71" spans="1:36" ht="12.75">
      <c r="A71" s="20" t="s">
        <v>12</v>
      </c>
      <c r="B71" s="21"/>
      <c r="C71" s="22">
        <v>-1.8943371221536087</v>
      </c>
      <c r="D71" s="22">
        <v>-0.22034483251826692</v>
      </c>
      <c r="E71" s="22">
        <v>-0.6879412632317856</v>
      </c>
      <c r="F71" s="22">
        <v>-0.43638003648024626</v>
      </c>
      <c r="G71" s="22">
        <v>-0.8590006180937418</v>
      </c>
      <c r="H71" s="22">
        <v>0.7208402118079552</v>
      </c>
      <c r="I71" s="22">
        <v>0.7124268091042679</v>
      </c>
      <c r="J71" s="22">
        <v>-1.2360892974993596</v>
      </c>
      <c r="K71" s="22">
        <v>0.11861064010170141</v>
      </c>
      <c r="L71" s="22">
        <v>-0.9350295218938132</v>
      </c>
      <c r="M71" s="22">
        <v>0.04357879490937138</v>
      </c>
      <c r="N71" s="22">
        <v>-2.349369908453007</v>
      </c>
      <c r="O71" s="22">
        <v>-0.09830669037448608</v>
      </c>
      <c r="P71" s="22">
        <v>-0.04779896685822527</v>
      </c>
      <c r="Q71" s="22">
        <v>2.148225475318164</v>
      </c>
      <c r="R71" s="22">
        <v>1.5958771777010534</v>
      </c>
      <c r="S71" s="22">
        <v>-0.657237025683481</v>
      </c>
      <c r="T71" s="22">
        <v>0.2784814459836908</v>
      </c>
      <c r="U71" s="22">
        <v>0.47388983469355034</v>
      </c>
      <c r="V71" s="22">
        <v>-0.6757130943439784</v>
      </c>
      <c r="W71" s="22">
        <v>0.12003452178443189</v>
      </c>
      <c r="X71" s="22">
        <v>-0.0071017940419553435</v>
      </c>
      <c r="Y71" s="22">
        <v>-0.8645841687395819</v>
      </c>
      <c r="Z71" s="22">
        <v>0.9494152144646051</v>
      </c>
      <c r="AA71" s="22">
        <v>0.5070310100032265</v>
      </c>
      <c r="AB71" s="22">
        <v>0.6635683920107376</v>
      </c>
      <c r="AH71" s="30" t="s">
        <v>12</v>
      </c>
      <c r="AI71" s="31">
        <f>CORREL(M71:X71,M47:X47)</f>
        <v>0.976229106442061</v>
      </c>
      <c r="AJ71" s="32">
        <f>-AVERAGE(M71:X71)+AVERAGE(M47:X47)</f>
        <v>-0.13302622109459408</v>
      </c>
    </row>
    <row r="72" spans="1:36" ht="12.75">
      <c r="A72" s="20" t="s">
        <v>14</v>
      </c>
      <c r="B72" s="21"/>
      <c r="C72" s="22">
        <v>0.04108167933905828</v>
      </c>
      <c r="D72" s="22">
        <v>0.013692712439430849</v>
      </c>
      <c r="E72" s="22">
        <v>0.24022627930413032</v>
      </c>
      <c r="F72" s="22">
        <v>-0.5649312538256799</v>
      </c>
      <c r="G72" s="22">
        <v>0.4627107167542959</v>
      </c>
      <c r="H72" s="22">
        <v>0.6164425596134184</v>
      </c>
      <c r="I72" s="22">
        <v>0.6625340440039612</v>
      </c>
      <c r="J72" s="22">
        <v>0.5607429006723874</v>
      </c>
      <c r="K72" s="22">
        <v>1.4875338559549702</v>
      </c>
      <c r="L72" s="22">
        <v>0.0073204894789932196</v>
      </c>
      <c r="M72" s="22">
        <v>1.2343002553991513</v>
      </c>
      <c r="N72" s="22">
        <v>0.7457993684286446</v>
      </c>
      <c r="O72" s="22">
        <v>0.7128433740589671</v>
      </c>
      <c r="P72" s="22">
        <v>-1.0672914313021704</v>
      </c>
      <c r="Q72" s="22">
        <v>0.2901348098245275</v>
      </c>
      <c r="R72" s="22">
        <v>-0.3157696781346352</v>
      </c>
      <c r="S72" s="22">
        <v>-0.7535706203792838</v>
      </c>
      <c r="T72" s="22">
        <v>0.5723365671054321</v>
      </c>
      <c r="U72" s="22">
        <v>-0.9051916203423516</v>
      </c>
      <c r="V72" s="22">
        <v>0.43836689511350524</v>
      </c>
      <c r="W72" s="22">
        <v>0.6804921284303667</v>
      </c>
      <c r="X72" s="22">
        <v>1.19971137206505</v>
      </c>
      <c r="Y72" s="22">
        <v>-0.017902814869406324</v>
      </c>
      <c r="Z72" s="22">
        <v>-1.1780139967831587</v>
      </c>
      <c r="AA72" s="22">
        <v>0.5164849158158702</v>
      </c>
      <c r="AB72" s="22">
        <v>0.08629397921960885</v>
      </c>
      <c r="AH72" s="30" t="s">
        <v>14</v>
      </c>
      <c r="AI72" s="31">
        <f aca="true" t="shared" si="42" ref="AI72:AI78">CORREL(M72:X72,M48:X48)</f>
        <v>0.9932603231746553</v>
      </c>
      <c r="AJ72" s="32">
        <f aca="true" t="shared" si="43" ref="AJ72:AJ78">-AVERAGE(M72:X72)+AVERAGE(M48:X48)</f>
        <v>-0.029912039188933648</v>
      </c>
    </row>
    <row r="73" spans="1:36" ht="12.75">
      <c r="A73" s="20" t="s">
        <v>16</v>
      </c>
      <c r="B73" s="21"/>
      <c r="C73" s="22">
        <v>-0.2430142232984369</v>
      </c>
      <c r="D73" s="22">
        <v>-0.1690002604672478</v>
      </c>
      <c r="E73" s="22">
        <v>-0.18664428986365444</v>
      </c>
      <c r="F73" s="22">
        <v>-0.17281587426564907</v>
      </c>
      <c r="G73" s="22">
        <v>-0.4787248455854065</v>
      </c>
      <c r="H73" s="22">
        <v>0.05912271749520768</v>
      </c>
      <c r="I73" s="22">
        <v>-0.06607768776096984</v>
      </c>
      <c r="J73" s="22">
        <v>-0.3031716931256404</v>
      </c>
      <c r="K73" s="22">
        <v>-0.019786749892861714</v>
      </c>
      <c r="L73" s="22">
        <v>-0.4112882337517612</v>
      </c>
      <c r="M73" s="22">
        <v>-0.11767539150212109</v>
      </c>
      <c r="N73" s="22">
        <v>-0.3927717458712655</v>
      </c>
      <c r="O73" s="22">
        <v>-0.026599637968589412</v>
      </c>
      <c r="P73" s="22">
        <v>0.13115556803647105</v>
      </c>
      <c r="Q73" s="22">
        <v>-0.07622200875964134</v>
      </c>
      <c r="R73" s="22">
        <v>0.16729696613887463</v>
      </c>
      <c r="S73" s="22">
        <v>-0.19250955103099732</v>
      </c>
      <c r="T73" s="22">
        <v>-0.2509595984130282</v>
      </c>
      <c r="U73" s="22">
        <v>0.008884295413194004</v>
      </c>
      <c r="V73" s="22">
        <v>-0.25190994751250484</v>
      </c>
      <c r="W73" s="22">
        <v>-0.2466268338323929</v>
      </c>
      <c r="X73" s="22">
        <v>-0.09063121259622786</v>
      </c>
      <c r="Y73" s="22">
        <v>-0.35215788412937554</v>
      </c>
      <c r="Z73" s="22">
        <v>-0.039588071147457195</v>
      </c>
      <c r="AA73" s="22">
        <v>-0.1878472743066701</v>
      </c>
      <c r="AB73" s="22">
        <v>0.019312139313562567</v>
      </c>
      <c r="AH73" s="30" t="s">
        <v>16</v>
      </c>
      <c r="AI73" s="31">
        <f t="shared" si="42"/>
        <v>0.9512282455982153</v>
      </c>
      <c r="AJ73" s="32">
        <f t="shared" si="43"/>
        <v>0.04605944961651906</v>
      </c>
    </row>
    <row r="74" spans="1:36" ht="12.75">
      <c r="A74" s="20" t="s">
        <v>18</v>
      </c>
      <c r="B74" s="21"/>
      <c r="C74" s="22">
        <v>-0.024779894230412963</v>
      </c>
      <c r="D74" s="22">
        <v>-0.05896751015126266</v>
      </c>
      <c r="E74" s="22">
        <v>-0.0155996391505259</v>
      </c>
      <c r="F74" s="22">
        <v>-0.0830838225938943</v>
      </c>
      <c r="G74" s="22">
        <v>-0.08589126888689406</v>
      </c>
      <c r="H74" s="22">
        <v>-0.04613783216166135</v>
      </c>
      <c r="I74" s="22">
        <v>-0.10302703692780477</v>
      </c>
      <c r="J74" s="22">
        <v>-0.047009144012551234</v>
      </c>
      <c r="K74" s="22">
        <v>-0.056751867230075484</v>
      </c>
      <c r="L74" s="22">
        <v>0.03178988288715255</v>
      </c>
      <c r="M74" s="22">
        <v>-0.028927356627458538</v>
      </c>
      <c r="N74" s="22">
        <v>-0.13687283798147198</v>
      </c>
      <c r="O74" s="22">
        <v>-0.048595216476971986</v>
      </c>
      <c r="P74" s="22">
        <v>-0.13686577984268655</v>
      </c>
      <c r="Q74" s="22">
        <v>0.013270586605283463</v>
      </c>
      <c r="R74" s="22">
        <v>-0.009602159992291885</v>
      </c>
      <c r="S74" s="22">
        <v>0.05279440535040431</v>
      </c>
      <c r="T74" s="22">
        <v>0.03173404022665982</v>
      </c>
      <c r="U74" s="22">
        <v>-0.09390783034619823</v>
      </c>
      <c r="V74" s="22">
        <v>-0.05987064266352443</v>
      </c>
      <c r="W74" s="22">
        <v>0.003571245761733774</v>
      </c>
      <c r="X74" s="22">
        <v>0.009879210791628172</v>
      </c>
      <c r="Y74" s="22">
        <v>-0.04831175089979485</v>
      </c>
      <c r="Z74" s="22">
        <v>-0.00015044942882698475</v>
      </c>
      <c r="AA74" s="22">
        <v>-0.043000757905698954</v>
      </c>
      <c r="AB74" s="22">
        <v>0.029700096531701387</v>
      </c>
      <c r="AH74" s="30" t="s">
        <v>18</v>
      </c>
      <c r="AI74" s="31">
        <f t="shared" si="42"/>
        <v>0.8151897746275965</v>
      </c>
      <c r="AJ74" s="32">
        <f t="shared" si="43"/>
        <v>0.02878236197457421</v>
      </c>
    </row>
    <row r="75" spans="1:36" ht="12.75">
      <c r="A75" s="20" t="s">
        <v>20</v>
      </c>
      <c r="B75" s="21"/>
      <c r="C75" s="22">
        <v>-0.029071754373793904</v>
      </c>
      <c r="D75" s="22">
        <v>-0.023750553333034226</v>
      </c>
      <c r="E75" s="22">
        <v>-0.0021556146594728064</v>
      </c>
      <c r="F75" s="22">
        <v>-0.03393708772203694</v>
      </c>
      <c r="G75" s="22">
        <v>-0.021025703929404973</v>
      </c>
      <c r="H75" s="22">
        <v>0.006468479200734824</v>
      </c>
      <c r="I75" s="22">
        <v>0.007051670873690265</v>
      </c>
      <c r="J75" s="22">
        <v>0.008147486949282788</v>
      </c>
      <c r="K75" s="22">
        <v>-0.021179147613534614</v>
      </c>
      <c r="L75" s="22">
        <v>0.020507837999711797</v>
      </c>
      <c r="M75" s="22">
        <v>0.0028197387639799453</v>
      </c>
      <c r="N75" s="22">
        <v>-0.0483428334828183</v>
      </c>
      <c r="O75" s="22">
        <v>0.02702974890474049</v>
      </c>
      <c r="P75" s="22">
        <v>-0.012554610275266472</v>
      </c>
      <c r="Q75" s="22">
        <v>0.06581347425279599</v>
      </c>
      <c r="R75" s="22">
        <v>0.0545569366100334</v>
      </c>
      <c r="S75" s="22">
        <v>-0.014881298402964958</v>
      </c>
      <c r="T75" s="22">
        <v>0.029665057345531015</v>
      </c>
      <c r="U75" s="22">
        <v>0.013945863128574175</v>
      </c>
      <c r="V75" s="22">
        <v>0.0179235697079646</v>
      </c>
      <c r="W75" s="22">
        <v>0.0006451077171582453</v>
      </c>
      <c r="X75" s="22">
        <v>-0.022977034195535026</v>
      </c>
      <c r="Y75" s="22">
        <v>0.012581964991857932</v>
      </c>
      <c r="Z75" s="22">
        <v>0.03099341530507284</v>
      </c>
      <c r="AA75" s="22">
        <v>0.0019897653478788664</v>
      </c>
      <c r="AB75" s="22">
        <v>0.03133596238048063</v>
      </c>
      <c r="AH75" s="30" t="s">
        <v>20</v>
      </c>
      <c r="AI75" s="31">
        <f t="shared" si="42"/>
        <v>0.761632429848615</v>
      </c>
      <c r="AJ75" s="32">
        <f t="shared" si="43"/>
        <v>-0.0020337701103494256</v>
      </c>
    </row>
    <row r="76" spans="1:36" ht="12.75">
      <c r="A76" s="20" t="s">
        <v>22</v>
      </c>
      <c r="B76" s="21"/>
      <c r="C76" s="22">
        <v>0.012130060089058278</v>
      </c>
      <c r="D76" s="22">
        <v>0.002822384054159723</v>
      </c>
      <c r="E76" s="22">
        <v>-0.01346947415447024</v>
      </c>
      <c r="F76" s="22">
        <v>-0.046825671293612106</v>
      </c>
      <c r="G76" s="22">
        <v>-0.02280866420572582</v>
      </c>
      <c r="H76" s="22">
        <v>0.01131008379113099</v>
      </c>
      <c r="I76" s="22">
        <v>0.015651112285905957</v>
      </c>
      <c r="J76" s="22">
        <v>-0.019596429852298924</v>
      </c>
      <c r="K76" s="22">
        <v>-0.01964801304369963</v>
      </c>
      <c r="L76" s="22">
        <v>0.0023480480374023314</v>
      </c>
      <c r="M76" s="22">
        <v>0.03201468587061319</v>
      </c>
      <c r="N76" s="22">
        <v>-0.004175113045133991</v>
      </c>
      <c r="O76" s="22">
        <v>0.023501475747687562</v>
      </c>
      <c r="P76" s="22">
        <v>-0.0022308475076409403</v>
      </c>
      <c r="Q76" s="22">
        <v>0.0049283076199190135</v>
      </c>
      <c r="R76" s="22">
        <v>-0.02453909334953109</v>
      </c>
      <c r="S76" s="22">
        <v>-0.038142116603773576</v>
      </c>
      <c r="T76" s="22">
        <v>-0.013546013942038011</v>
      </c>
      <c r="U76" s="22">
        <v>-0.030244502218553657</v>
      </c>
      <c r="V76" s="22">
        <v>0.01827772902558676</v>
      </c>
      <c r="W76" s="22">
        <v>0.00017414422961656902</v>
      </c>
      <c r="X76" s="22">
        <v>-0.006667788368552731</v>
      </c>
      <c r="Y76" s="22">
        <v>0.0018402310645595583</v>
      </c>
      <c r="Z76" s="22">
        <v>-0.026639894803347816</v>
      </c>
      <c r="AA76" s="22">
        <v>0.02656629849859443</v>
      </c>
      <c r="AB76" s="22">
        <v>0.014319878072254886</v>
      </c>
      <c r="AH76" s="30" t="s">
        <v>22</v>
      </c>
      <c r="AI76" s="31">
        <f t="shared" si="42"/>
        <v>0.9539592569959475</v>
      </c>
      <c r="AJ76" s="32">
        <f t="shared" si="43"/>
        <v>0.003639801051400075</v>
      </c>
    </row>
    <row r="77" spans="1:36" ht="12.75">
      <c r="A77" s="20" t="s">
        <v>24</v>
      </c>
      <c r="B77" s="21"/>
      <c r="C77" s="22">
        <v>-0.010430584621767658</v>
      </c>
      <c r="D77" s="22">
        <v>-0.0002660024790411483</v>
      </c>
      <c r="E77" s="22">
        <v>-0.003660012819458696</v>
      </c>
      <c r="F77" s="22">
        <v>0.0002652754098255508</v>
      </c>
      <c r="G77" s="22">
        <v>-0.00020932684566555074</v>
      </c>
      <c r="H77" s="22">
        <v>-0.007718462415335463</v>
      </c>
      <c r="I77" s="22">
        <v>0.0009052437504855591</v>
      </c>
      <c r="J77" s="22">
        <v>-0.001832848599609375</v>
      </c>
      <c r="K77" s="22">
        <v>-0.01289721214404823</v>
      </c>
      <c r="L77" s="22">
        <v>0.009812425388753682</v>
      </c>
      <c r="M77" s="22">
        <v>0.0031525637400694195</v>
      </c>
      <c r="N77" s="22">
        <v>-0.01880595999262726</v>
      </c>
      <c r="O77" s="22">
        <v>-0.0018676865192670845</v>
      </c>
      <c r="P77" s="22">
        <v>-0.005258248678759465</v>
      </c>
      <c r="Q77" s="22">
        <v>0.006598236743154646</v>
      </c>
      <c r="R77" s="22">
        <v>0.005082043296698358</v>
      </c>
      <c r="S77" s="22">
        <v>-0.00652289949653446</v>
      </c>
      <c r="T77" s="22">
        <v>-0.0012705798528958485</v>
      </c>
      <c r="U77" s="22">
        <v>0.0014886812573406821</v>
      </c>
      <c r="V77" s="22">
        <v>-0.008357342088303195</v>
      </c>
      <c r="W77" s="22">
        <v>-0.005759650383431647</v>
      </c>
      <c r="X77" s="22">
        <v>-0.004578960483063894</v>
      </c>
      <c r="Y77" s="22">
        <v>-0.0004514458074753175</v>
      </c>
      <c r="Z77" s="22">
        <v>0.006027185339892667</v>
      </c>
      <c r="AA77" s="22">
        <v>-0.0028539182468694108</v>
      </c>
      <c r="AB77" s="22">
        <v>0.007126640710085643</v>
      </c>
      <c r="AH77" s="30" t="s">
        <v>24</v>
      </c>
      <c r="AI77" s="31">
        <f t="shared" si="42"/>
        <v>0.8550113522362643</v>
      </c>
      <c r="AJ77" s="32">
        <f t="shared" si="43"/>
        <v>0.005239314125634978</v>
      </c>
    </row>
    <row r="78" spans="1:36" ht="13.5" thickBot="1">
      <c r="A78" s="20" t="s">
        <v>26</v>
      </c>
      <c r="B78" s="21"/>
      <c r="C78" s="22">
        <v>0.017930004435642608</v>
      </c>
      <c r="D78" s="22">
        <v>0.009644999309867326</v>
      </c>
      <c r="E78" s="22">
        <v>0.008016047021517444</v>
      </c>
      <c r="F78" s="22">
        <v>0.0033865873852296055</v>
      </c>
      <c r="G78" s="22">
        <v>0.004747109151532444</v>
      </c>
      <c r="H78" s="22">
        <v>0.0034535750146006375</v>
      </c>
      <c r="I78" s="22">
        <v>0.0011280396665282392</v>
      </c>
      <c r="J78" s="22">
        <v>0.003418139866271773</v>
      </c>
      <c r="K78" s="22">
        <v>0.0076722726933734185</v>
      </c>
      <c r="L78" s="22">
        <v>0.00834928812403292</v>
      </c>
      <c r="M78" s="22">
        <v>0.013026716712688005</v>
      </c>
      <c r="N78" s="22">
        <v>-0.0015537788534748043</v>
      </c>
      <c r="O78" s="22">
        <v>0.0065010844912962475</v>
      </c>
      <c r="P78" s="22">
        <v>0.00417560047499037</v>
      </c>
      <c r="Q78" s="22">
        <v>0.01399200160856151</v>
      </c>
      <c r="R78" s="22">
        <v>0.008816026463964543</v>
      </c>
      <c r="S78" s="22">
        <v>0.012394493362726222</v>
      </c>
      <c r="T78" s="22">
        <v>0.008906480756700271</v>
      </c>
      <c r="U78" s="22">
        <v>0.0030990746562347743</v>
      </c>
      <c r="V78" s="22">
        <v>0.008300451036071566</v>
      </c>
      <c r="W78" s="22">
        <v>0.006542304476275967</v>
      </c>
      <c r="X78" s="22">
        <v>0.010486684890011547</v>
      </c>
      <c r="Y78" s="22">
        <v>0.008121186502641363</v>
      </c>
      <c r="Z78" s="22">
        <v>0.008938376098581651</v>
      </c>
      <c r="AA78" s="22">
        <v>0.00339718298968183</v>
      </c>
      <c r="AB78" s="22">
        <v>0.007705876816854147</v>
      </c>
      <c r="AH78" s="33" t="s">
        <v>26</v>
      </c>
      <c r="AI78" s="31">
        <f t="shared" si="42"/>
        <v>0.47524706248376947</v>
      </c>
      <c r="AJ78" s="32">
        <f t="shared" si="43"/>
        <v>-0.014298433916753716</v>
      </c>
    </row>
    <row r="83" ht="12.75">
      <c r="J83" s="16"/>
    </row>
    <row r="99" spans="2:6" ht="12.75">
      <c r="B99" s="27"/>
      <c r="C99" s="26"/>
      <c r="D99" s="26"/>
      <c r="E99" s="26"/>
      <c r="F99" s="26"/>
    </row>
  </sheetData>
  <conditionalFormatting sqref="AI61:AI78">
    <cfRule type="cellIs" priority="1" dxfId="0" operator="lessThan" stopIfTrue="1">
      <formula>0.75</formula>
    </cfRule>
  </conditionalFormatting>
  <printOptions/>
  <pageMargins left="0.75" right="0.75" top="0.59" bottom="0.57" header="0.5" footer="0.5"/>
  <pageSetup fitToHeight="1" fitToWidth="1"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6:T98"/>
  <sheetViews>
    <sheetView zoomScale="85" zoomScaleNormal="85" workbookViewId="0" topLeftCell="A1">
      <selection activeCell="D36" sqref="D36"/>
    </sheetView>
  </sheetViews>
  <sheetFormatPr defaultColWidth="9.140625" defaultRowHeight="12.75"/>
  <cols>
    <col min="2" max="2" width="5.00390625" style="0" customWidth="1"/>
  </cols>
  <sheetData>
    <row r="5" ht="12.75" customHeight="1"/>
    <row r="6" spans="1:2" ht="12.75" customHeight="1">
      <c r="A6" s="1"/>
      <c r="B6" s="1"/>
    </row>
    <row r="7" ht="12.75" customHeight="1"/>
    <row r="8" ht="12.75" customHeight="1"/>
    <row r="9" spans="1:16" ht="12.75">
      <c r="A9" s="23" t="s">
        <v>63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.75">
      <c r="A10" s="36"/>
      <c r="B10" s="36"/>
      <c r="C10" s="37" t="s">
        <v>138</v>
      </c>
      <c r="D10" s="37" t="s">
        <v>139</v>
      </c>
      <c r="E10" s="37" t="s">
        <v>137</v>
      </c>
      <c r="F10" s="37" t="s">
        <v>140</v>
      </c>
      <c r="G10" s="37" t="s">
        <v>141</v>
      </c>
      <c r="H10" s="37" t="s">
        <v>142</v>
      </c>
      <c r="I10" s="37" t="s">
        <v>147</v>
      </c>
      <c r="J10" s="37" t="s">
        <v>148</v>
      </c>
      <c r="K10" s="37" t="s">
        <v>143</v>
      </c>
      <c r="L10" s="37" t="s">
        <v>144</v>
      </c>
      <c r="M10" s="37" t="s">
        <v>149</v>
      </c>
      <c r="N10" s="37" t="s">
        <v>150</v>
      </c>
      <c r="O10" s="37" t="s">
        <v>146</v>
      </c>
      <c r="P10" s="37" t="s">
        <v>151</v>
      </c>
    </row>
    <row r="11" spans="1:16" ht="12.75">
      <c r="A11" s="37" t="s">
        <v>46</v>
      </c>
      <c r="B11" s="37"/>
      <c r="C11" s="36" t="s">
        <v>145</v>
      </c>
      <c r="D11" s="36" t="s">
        <v>145</v>
      </c>
      <c r="E11" s="36" t="s">
        <v>145</v>
      </c>
      <c r="F11" s="36" t="s">
        <v>145</v>
      </c>
      <c r="G11" s="36" t="s">
        <v>145</v>
      </c>
      <c r="H11" s="36" t="s">
        <v>145</v>
      </c>
      <c r="I11" s="36" t="s">
        <v>145</v>
      </c>
      <c r="J11" s="36" t="s">
        <v>145</v>
      </c>
      <c r="K11" s="36" t="s">
        <v>145</v>
      </c>
      <c r="L11" s="36" t="s">
        <v>145</v>
      </c>
      <c r="M11" s="36" t="s">
        <v>145</v>
      </c>
      <c r="N11" s="36" t="s">
        <v>145</v>
      </c>
      <c r="O11" s="36" t="s">
        <v>145</v>
      </c>
      <c r="P11" s="36" t="s">
        <v>145</v>
      </c>
    </row>
    <row r="12" spans="1:16" ht="12.75">
      <c r="A12" s="37"/>
      <c r="B12" s="37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2.75">
      <c r="A13" s="37" t="s">
        <v>11</v>
      </c>
      <c r="B13" s="37"/>
      <c r="C13" s="44">
        <v>1.9187026677276235</v>
      </c>
      <c r="D13" s="44">
        <v>-1.3445562784538205</v>
      </c>
      <c r="E13" s="44">
        <v>0.4888562482552083</v>
      </c>
      <c r="F13" s="44">
        <v>0.15647271039625918</v>
      </c>
      <c r="G13" s="44">
        <v>-1.7459406369470445</v>
      </c>
      <c r="H13" s="44">
        <v>0.7580302853840728</v>
      </c>
      <c r="I13" s="44">
        <v>-0.6471820586036898</v>
      </c>
      <c r="J13" s="44">
        <v>0.8113884695622828</v>
      </c>
      <c r="K13" s="44">
        <v>-0.09689872294192703</v>
      </c>
      <c r="L13" s="44">
        <v>-0.9031718302249355</v>
      </c>
      <c r="M13" s="44">
        <v>-1.1317966011569611</v>
      </c>
      <c r="N13" s="44">
        <v>-0.40730689109139984</v>
      </c>
      <c r="O13" s="44">
        <v>-0.1528028868080185</v>
      </c>
      <c r="P13" s="44">
        <v>0.18653995086471947</v>
      </c>
    </row>
    <row r="14" spans="1:16" ht="12.75">
      <c r="A14" s="37" t="s">
        <v>13</v>
      </c>
      <c r="B14" s="37"/>
      <c r="C14" s="44">
        <v>0.12068186145929784</v>
      </c>
      <c r="D14" s="44">
        <v>0.19866001010097764</v>
      </c>
      <c r="E14" s="44">
        <v>-0.2572939186921296</v>
      </c>
      <c r="F14" s="44">
        <v>0.09187301426918626</v>
      </c>
      <c r="G14" s="44">
        <v>-0.48539076621041155</v>
      </c>
      <c r="H14" s="44">
        <v>-0.2070548601107335</v>
      </c>
      <c r="I14" s="44">
        <v>-0.11266464350411418</v>
      </c>
      <c r="J14" s="44">
        <v>-0.0595427262435403</v>
      </c>
      <c r="K14" s="44">
        <v>-0.06277992290523292</v>
      </c>
      <c r="L14" s="44">
        <v>0.015218737010282778</v>
      </c>
      <c r="M14" s="44">
        <v>0.2817648220111839</v>
      </c>
      <c r="N14" s="44">
        <v>0.12018462300713458</v>
      </c>
      <c r="O14" s="44">
        <v>-0.24654718242000773</v>
      </c>
      <c r="P14" s="44">
        <v>0.035021008327248276</v>
      </c>
    </row>
    <row r="15" spans="1:16" ht="12.75">
      <c r="A15" s="37" t="s">
        <v>15</v>
      </c>
      <c r="B15" s="37"/>
      <c r="C15" s="44">
        <v>-0.24871102573302467</v>
      </c>
      <c r="D15" s="44">
        <v>0.10373001931470285</v>
      </c>
      <c r="E15" s="44">
        <v>-0.03153154096431328</v>
      </c>
      <c r="F15" s="44">
        <v>0.06602973350752026</v>
      </c>
      <c r="G15" s="44">
        <v>0.15617960077189383</v>
      </c>
      <c r="H15" s="44">
        <v>-0.09507466318799691</v>
      </c>
      <c r="I15" s="44">
        <v>0.05426402481421959</v>
      </c>
      <c r="J15" s="44">
        <v>-0.14748534935692248</v>
      </c>
      <c r="K15" s="44">
        <v>-0.3403950571225271</v>
      </c>
      <c r="L15" s="44">
        <v>-0.020140456561696655</v>
      </c>
      <c r="M15" s="44">
        <v>0.08336834304974931</v>
      </c>
      <c r="N15" s="44">
        <v>0.02952416457096027</v>
      </c>
      <c r="O15" s="44">
        <v>0.08543050043754818</v>
      </c>
      <c r="P15" s="44">
        <v>-0.07439579866679477</v>
      </c>
    </row>
    <row r="16" spans="1:16" ht="12.75">
      <c r="A16" s="37" t="s">
        <v>17</v>
      </c>
      <c r="B16" s="37"/>
      <c r="C16" s="44">
        <v>1.0257290143422069</v>
      </c>
      <c r="D16" s="44">
        <v>1.0394571510162078</v>
      </c>
      <c r="E16" s="44">
        <v>1.338394279542824</v>
      </c>
      <c r="F16" s="44">
        <v>1.4128472800809873</v>
      </c>
      <c r="G16" s="44">
        <v>0.6147397464130017</v>
      </c>
      <c r="H16" s="44">
        <v>0.5527606313125161</v>
      </c>
      <c r="I16" s="44">
        <v>1.2685993784263307</v>
      </c>
      <c r="J16" s="44">
        <v>1.3537825831469341</v>
      </c>
      <c r="K16" s="44">
        <v>-0.46037167815890245</v>
      </c>
      <c r="L16" s="44">
        <v>1.1667629462082263</v>
      </c>
      <c r="M16" s="44">
        <v>1.2915743123312764</v>
      </c>
      <c r="N16" s="44">
        <v>1.3050122275163902</v>
      </c>
      <c r="O16" s="44">
        <v>1.2544747700558982</v>
      </c>
      <c r="P16" s="44">
        <v>0.33790186348962337</v>
      </c>
    </row>
    <row r="17" spans="1:16" ht="12.75">
      <c r="A17" s="37" t="s">
        <v>19</v>
      </c>
      <c r="B17" s="37"/>
      <c r="C17" s="44">
        <v>0.020792644092785494</v>
      </c>
      <c r="D17" s="44">
        <v>0.009419223872716747</v>
      </c>
      <c r="E17" s="44">
        <v>0.02465013061033951</v>
      </c>
      <c r="F17" s="44">
        <v>0.016534044867913614</v>
      </c>
      <c r="G17" s="44">
        <v>-0.023195403607385562</v>
      </c>
      <c r="H17" s="44">
        <v>-0.02734147265709156</v>
      </c>
      <c r="I17" s="44">
        <v>0.033438286593918745</v>
      </c>
      <c r="J17" s="44">
        <v>-0.0010853336087543394</v>
      </c>
      <c r="K17" s="44">
        <v>-0.019053106660433954</v>
      </c>
      <c r="L17" s="44">
        <v>0.03873272435803342</v>
      </c>
      <c r="M17" s="44">
        <v>0.011034707527959892</v>
      </c>
      <c r="N17" s="44">
        <v>-0.005739755894716544</v>
      </c>
      <c r="O17" s="44">
        <v>-0.04003351062210871</v>
      </c>
      <c r="P17" s="44">
        <v>-0.027435580916737128</v>
      </c>
    </row>
    <row r="18" spans="1:16" ht="12.75">
      <c r="A18" s="37" t="s">
        <v>21</v>
      </c>
      <c r="B18" s="37"/>
      <c r="C18" s="44">
        <v>-0.00879248682802855</v>
      </c>
      <c r="D18" s="44">
        <v>0.0019514192962760482</v>
      </c>
      <c r="E18" s="44">
        <v>0.01969330063570602</v>
      </c>
      <c r="F18" s="44">
        <v>0.011000356473197068</v>
      </c>
      <c r="G18" s="44">
        <v>0.0050847322522118215</v>
      </c>
      <c r="H18" s="44">
        <v>0.018639105063477816</v>
      </c>
      <c r="I18" s="44">
        <v>-0.001668537636121111</v>
      </c>
      <c r="J18" s="44">
        <v>-0.004319528463459314</v>
      </c>
      <c r="K18" s="44">
        <v>0.009380082376962348</v>
      </c>
      <c r="L18" s="44">
        <v>-0.0026408623417095113</v>
      </c>
      <c r="M18" s="44">
        <v>-0.005582535153008098</v>
      </c>
      <c r="N18" s="44">
        <v>0.009743256028249133</v>
      </c>
      <c r="O18" s="44">
        <v>0.0007212424230917501</v>
      </c>
      <c r="P18" s="44">
        <v>0.007236090633743275</v>
      </c>
    </row>
    <row r="19" spans="1:16" ht="12.75">
      <c r="A19" s="37" t="s">
        <v>23</v>
      </c>
      <c r="B19" s="37"/>
      <c r="C19" s="44">
        <v>-0.007590659448302469</v>
      </c>
      <c r="D19" s="44">
        <v>-0.007938623141754567</v>
      </c>
      <c r="E19" s="44">
        <v>0.005621204570601853</v>
      </c>
      <c r="F19" s="44">
        <v>-0.0033274753060161966</v>
      </c>
      <c r="G19" s="44">
        <v>0.002651504335107068</v>
      </c>
      <c r="H19" s="44">
        <v>0.0007557376384970498</v>
      </c>
      <c r="I19" s="44">
        <v>-0.014144209076883515</v>
      </c>
      <c r="J19" s="44">
        <v>-0.004705630990541844</v>
      </c>
      <c r="K19" s="44">
        <v>-0.00015057645469049048</v>
      </c>
      <c r="L19" s="44">
        <v>-0.010570308275032133</v>
      </c>
      <c r="M19" s="44">
        <v>-0.012061711696714227</v>
      </c>
      <c r="N19" s="44">
        <v>-0.00030343807317778637</v>
      </c>
      <c r="O19" s="44">
        <v>-0.008371567324508479</v>
      </c>
      <c r="P19" s="44">
        <v>0.0009347450604342786</v>
      </c>
    </row>
    <row r="20" spans="1:16" ht="12.75">
      <c r="A20" s="37" t="s">
        <v>25</v>
      </c>
      <c r="B20" s="37"/>
      <c r="C20" s="44">
        <v>-0.3665178046875</v>
      </c>
      <c r="D20" s="44">
        <v>-0.36340149319526627</v>
      </c>
      <c r="E20" s="44">
        <v>-0.3571904494695216</v>
      </c>
      <c r="F20" s="44">
        <v>-0.35703322989780173</v>
      </c>
      <c r="G20" s="44">
        <v>-0.3271103083344018</v>
      </c>
      <c r="H20" s="44">
        <v>-0.319081745553347</v>
      </c>
      <c r="I20" s="44">
        <v>-0.3482610683659038</v>
      </c>
      <c r="J20" s="44">
        <v>-0.33993626924411874</v>
      </c>
      <c r="K20" s="44">
        <v>-0.27776191654116145</v>
      </c>
      <c r="L20" s="44">
        <v>-0.3483314054595117</v>
      </c>
      <c r="M20" s="44">
        <v>-0.3487487530080987</v>
      </c>
      <c r="N20" s="44">
        <v>-0.34240199650983416</v>
      </c>
      <c r="O20" s="44">
        <v>-0.345600684695451</v>
      </c>
      <c r="P20" s="44">
        <v>-0.3117750001152959</v>
      </c>
    </row>
    <row r="21" spans="1:16" ht="12.75">
      <c r="A21" s="37"/>
      <c r="B21" s="37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.75">
      <c r="A22" s="37" t="s">
        <v>12</v>
      </c>
      <c r="B22" s="37"/>
      <c r="C22" s="44">
        <v>0.09373717825038574</v>
      </c>
      <c r="D22" s="44">
        <v>-0.02433916422028561</v>
      </c>
      <c r="E22" s="44">
        <v>-0.07701354493441356</v>
      </c>
      <c r="F22" s="44">
        <v>0.1808405142140378</v>
      </c>
      <c r="G22" s="44">
        <v>-1.3088203808308754</v>
      </c>
      <c r="H22" s="44">
        <v>2.6711415685752753</v>
      </c>
      <c r="I22" s="44">
        <v>-0.024297925196065814</v>
      </c>
      <c r="J22" s="44">
        <v>-0.44192285068646353</v>
      </c>
      <c r="K22" s="44">
        <v>-0.03892308601244415</v>
      </c>
      <c r="L22" s="44">
        <v>0.25918545376928026</v>
      </c>
      <c r="M22" s="44">
        <v>0.5314517056941764</v>
      </c>
      <c r="N22" s="44">
        <v>0.095028031257231</v>
      </c>
      <c r="O22" s="44">
        <v>2.2036101526888974</v>
      </c>
      <c r="P22" s="44">
        <v>0.5650362350499616</v>
      </c>
    </row>
    <row r="23" spans="1:16" ht="12.75">
      <c r="A23" s="37" t="s">
        <v>14</v>
      </c>
      <c r="B23" s="37"/>
      <c r="C23" s="44">
        <v>-0.06895557586612652</v>
      </c>
      <c r="D23" s="44">
        <v>-0.02462098205364032</v>
      </c>
      <c r="E23" s="44">
        <v>-0.13076017874228396</v>
      </c>
      <c r="F23" s="44">
        <v>-0.32162902530852294</v>
      </c>
      <c r="G23" s="44">
        <v>-0.5898008144371073</v>
      </c>
      <c r="H23" s="44">
        <v>0.10306404142728905</v>
      </c>
      <c r="I23" s="44">
        <v>0.439279369314091</v>
      </c>
      <c r="J23" s="44">
        <v>-0.21450854208831469</v>
      </c>
      <c r="K23" s="44">
        <v>0.42086511626994255</v>
      </c>
      <c r="L23" s="44">
        <v>-0.35411583494537274</v>
      </c>
      <c r="M23" s="44">
        <v>-0.1492987310287312</v>
      </c>
      <c r="N23" s="44">
        <v>0.17161984292229077</v>
      </c>
      <c r="O23" s="44">
        <v>-0.05231346725616808</v>
      </c>
      <c r="P23" s="44">
        <v>0.17011731056879323</v>
      </c>
    </row>
    <row r="24" spans="1:16" ht="12.75">
      <c r="A24" s="37" t="s">
        <v>16</v>
      </c>
      <c r="B24" s="37"/>
      <c r="C24" s="44">
        <v>0.02956929568238812</v>
      </c>
      <c r="D24" s="44">
        <v>-0.2770724971153846</v>
      </c>
      <c r="E24" s="44">
        <v>-0.11793941219097223</v>
      </c>
      <c r="F24" s="44">
        <v>-0.058805593266486704</v>
      </c>
      <c r="G24" s="44">
        <v>-0.4277079969739711</v>
      </c>
      <c r="H24" s="44">
        <v>0.20346246196877404</v>
      </c>
      <c r="I24" s="44">
        <v>-0.08132389737593211</v>
      </c>
      <c r="J24" s="44">
        <v>-0.06576963718087159</v>
      </c>
      <c r="K24" s="44">
        <v>-0.032567635652201665</v>
      </c>
      <c r="L24" s="44">
        <v>-0.06323071907294345</v>
      </c>
      <c r="M24" s="44">
        <v>-0.1139870935036637</v>
      </c>
      <c r="N24" s="44">
        <v>-0.12670558893173928</v>
      </c>
      <c r="O24" s="44">
        <v>-0.036977470419236706</v>
      </c>
      <c r="P24" s="44">
        <v>0.11591569930630284</v>
      </c>
    </row>
    <row r="25" spans="1:16" ht="12.75">
      <c r="A25" s="37" t="s">
        <v>18</v>
      </c>
      <c r="B25" s="37"/>
      <c r="C25" s="44">
        <v>-0.21481132361111113</v>
      </c>
      <c r="D25" s="44">
        <v>-0.22694949831811168</v>
      </c>
      <c r="E25" s="44">
        <v>-0.13967774824266976</v>
      </c>
      <c r="F25" s="44">
        <v>-0.19591927409371382</v>
      </c>
      <c r="G25" s="44">
        <v>-0.12920150907872804</v>
      </c>
      <c r="H25" s="44">
        <v>-0.09261495536868428</v>
      </c>
      <c r="I25" s="44">
        <v>-0.1550743027127796</v>
      </c>
      <c r="J25" s="44">
        <v>-0.12997088896934053</v>
      </c>
      <c r="K25" s="44">
        <v>-0.08813407645118058</v>
      </c>
      <c r="L25" s="44">
        <v>-0.15655046293862468</v>
      </c>
      <c r="M25" s="44">
        <v>-0.06465871365310451</v>
      </c>
      <c r="N25" s="44">
        <v>-0.11116109512726571</v>
      </c>
      <c r="O25" s="44">
        <v>-0.11247858396781032</v>
      </c>
      <c r="P25" s="44">
        <v>-0.10517455476556496</v>
      </c>
    </row>
    <row r="26" spans="1:16" ht="12.75">
      <c r="A26" s="37" t="s">
        <v>20</v>
      </c>
      <c r="B26" s="37"/>
      <c r="C26" s="44">
        <v>-0.04522281648823303</v>
      </c>
      <c r="D26" s="44">
        <v>0.0013190289512477497</v>
      </c>
      <c r="E26" s="44">
        <v>-0.023382919517843364</v>
      </c>
      <c r="F26" s="44">
        <v>0.01071380043482453</v>
      </c>
      <c r="G26" s="44">
        <v>0.04536449081805359</v>
      </c>
      <c r="H26" s="44">
        <v>-0.11303166691561939</v>
      </c>
      <c r="I26" s="44">
        <v>0.030023767734989715</v>
      </c>
      <c r="J26" s="44">
        <v>-0.021806828946394137</v>
      </c>
      <c r="K26" s="44">
        <v>0.014956453264039568</v>
      </c>
      <c r="L26" s="44">
        <v>0.0139478111062018</v>
      </c>
      <c r="M26" s="44">
        <v>0.044030806943116084</v>
      </c>
      <c r="N26" s="44">
        <v>0.008517445324431161</v>
      </c>
      <c r="O26" s="44">
        <v>-0.10046140956727065</v>
      </c>
      <c r="P26" s="44">
        <v>-0.017780472709069947</v>
      </c>
    </row>
    <row r="27" spans="1:16" ht="12.75">
      <c r="A27" s="37" t="s">
        <v>22</v>
      </c>
      <c r="B27" s="37"/>
      <c r="C27" s="44">
        <v>0.03187197038816551</v>
      </c>
      <c r="D27" s="44">
        <v>-0.025408235051260615</v>
      </c>
      <c r="E27" s="44">
        <v>-0.004526875882523148</v>
      </c>
      <c r="F27" s="44">
        <v>-0.02695051545140763</v>
      </c>
      <c r="G27" s="44">
        <v>-0.023820536078343373</v>
      </c>
      <c r="H27" s="44">
        <v>-0.009432218176904334</v>
      </c>
      <c r="I27" s="44">
        <v>0.022791288841604522</v>
      </c>
      <c r="J27" s="44">
        <v>-0.00999483322888546</v>
      </c>
      <c r="K27" s="44">
        <v>0.011384322252329293</v>
      </c>
      <c r="L27" s="44">
        <v>-0.0050069772004145245</v>
      </c>
      <c r="M27" s="44">
        <v>0.0037251436205167758</v>
      </c>
      <c r="N27" s="44">
        <v>0.0030946713035094487</v>
      </c>
      <c r="O27" s="44">
        <v>-0.009628971095412492</v>
      </c>
      <c r="P27" s="44">
        <v>-0.01233447589661799</v>
      </c>
    </row>
    <row r="28" spans="1:16" ht="12.75">
      <c r="A28" s="37" t="s">
        <v>24</v>
      </c>
      <c r="B28" s="37"/>
      <c r="C28" s="44">
        <v>-0.005054327169174382</v>
      </c>
      <c r="D28" s="44">
        <v>-0.0022804659902180384</v>
      </c>
      <c r="E28" s="44">
        <v>-0.008511914569926698</v>
      </c>
      <c r="F28" s="44">
        <v>-0.00273587058426533</v>
      </c>
      <c r="G28" s="44">
        <v>0.001634658043370943</v>
      </c>
      <c r="H28" s="44">
        <v>-0.032821442742626314</v>
      </c>
      <c r="I28" s="44">
        <v>-0.0006635003240068153</v>
      </c>
      <c r="J28" s="44">
        <v>-0.007269378601426919</v>
      </c>
      <c r="K28" s="44">
        <v>0.007041205888640717</v>
      </c>
      <c r="L28" s="44">
        <v>-0.004522222215327765</v>
      </c>
      <c r="M28" s="44">
        <v>0.001207431806112616</v>
      </c>
      <c r="N28" s="44">
        <v>-0.007546103388931734</v>
      </c>
      <c r="O28" s="44">
        <v>-0.009151955392733231</v>
      </c>
      <c r="P28" s="44">
        <v>-0.005271383325518828</v>
      </c>
    </row>
    <row r="29" spans="1:16" ht="12.75">
      <c r="A29" s="37" t="s">
        <v>26</v>
      </c>
      <c r="B29" s="37"/>
      <c r="C29" s="44">
        <v>0.01017648821711034</v>
      </c>
      <c r="D29" s="44">
        <v>0.012845535697999741</v>
      </c>
      <c r="E29" s="44">
        <v>0.011076417533661264</v>
      </c>
      <c r="F29" s="44">
        <v>0.0010236208129676056</v>
      </c>
      <c r="G29" s="44">
        <v>0.0020387688010001285</v>
      </c>
      <c r="H29" s="44">
        <v>0.009377186842651961</v>
      </c>
      <c r="I29" s="44">
        <v>0.006936838447438287</v>
      </c>
      <c r="J29" s="44">
        <v>0.011408464708156575</v>
      </c>
      <c r="K29" s="44">
        <v>0.0129028943299298</v>
      </c>
      <c r="L29" s="44">
        <v>0.007520310644440876</v>
      </c>
      <c r="M29" s="44">
        <v>0.013006336421423062</v>
      </c>
      <c r="N29" s="44">
        <v>0.005241493275356729</v>
      </c>
      <c r="O29" s="44">
        <v>0.007693117825655358</v>
      </c>
      <c r="P29" s="44">
        <v>0.004945734431398924</v>
      </c>
    </row>
    <row r="30" spans="1:14" ht="12.75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6" ht="12.75">
      <c r="A31" s="24" t="s">
        <v>136</v>
      </c>
      <c r="B31" s="1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3" t="s">
        <v>28</v>
      </c>
      <c r="B32" s="13"/>
      <c r="C32" s="37" t="str">
        <f aca="true" t="shared" si="0" ref="C32:L32">C10</f>
        <v>MQY04_A1</v>
      </c>
      <c r="D32" s="37" t="str">
        <f t="shared" si="0"/>
        <v>MQY04_A2</v>
      </c>
      <c r="E32" s="37" t="str">
        <f t="shared" si="0"/>
        <v>MQY07_A1</v>
      </c>
      <c r="F32" s="37" t="str">
        <f t="shared" si="0"/>
        <v>MQY07_A2</v>
      </c>
      <c r="G32" s="37" t="str">
        <f t="shared" si="0"/>
        <v>MQY10_A1</v>
      </c>
      <c r="H32" s="37" t="str">
        <f t="shared" si="0"/>
        <v>MQY10_A2</v>
      </c>
      <c r="I32" s="37" t="str">
        <f>I10</f>
        <v>MQY11_A1</v>
      </c>
      <c r="J32" s="37" t="str">
        <f>J10</f>
        <v>MQY11_A2</v>
      </c>
      <c r="K32" s="37" t="str">
        <f t="shared" si="0"/>
        <v>MQY12_A1</v>
      </c>
      <c r="L32" s="37" t="str">
        <f t="shared" si="0"/>
        <v>MQY12_A2</v>
      </c>
      <c r="M32" s="37" t="str">
        <f aca="true" t="shared" si="1" ref="M32:P33">M10</f>
        <v>MQY13_A1</v>
      </c>
      <c r="N32" s="37" t="str">
        <f t="shared" si="1"/>
        <v>MQY13_A2</v>
      </c>
      <c r="O32" s="37" t="str">
        <f t="shared" si="1"/>
        <v>MQY14_A1</v>
      </c>
      <c r="P32" s="37" t="str">
        <f t="shared" si="1"/>
        <v>MQY16_A2</v>
      </c>
    </row>
    <row r="33" spans="1:16" ht="12.75">
      <c r="A33" s="13" t="str">
        <f>A11</f>
        <v>At current</v>
      </c>
      <c r="B33" s="13"/>
      <c r="C33" s="14" t="str">
        <f aca="true" t="shared" si="2" ref="C33:L33">C11</f>
        <v>3A</v>
      </c>
      <c r="D33" s="14" t="str">
        <f t="shared" si="2"/>
        <v>3A</v>
      </c>
      <c r="E33" s="14" t="str">
        <f t="shared" si="2"/>
        <v>3A</v>
      </c>
      <c r="F33" s="14" t="str">
        <f t="shared" si="2"/>
        <v>3A</v>
      </c>
      <c r="G33" s="14" t="str">
        <f t="shared" si="2"/>
        <v>3A</v>
      </c>
      <c r="H33" s="14" t="str">
        <f t="shared" si="2"/>
        <v>3A</v>
      </c>
      <c r="I33" s="14" t="str">
        <f>I11</f>
        <v>3A</v>
      </c>
      <c r="J33" s="14" t="str">
        <f>J11</f>
        <v>3A</v>
      </c>
      <c r="K33" s="14" t="str">
        <f t="shared" si="2"/>
        <v>3A</v>
      </c>
      <c r="L33" s="14" t="str">
        <f t="shared" si="2"/>
        <v>3A</v>
      </c>
      <c r="M33" s="14" t="str">
        <f t="shared" si="1"/>
        <v>3A</v>
      </c>
      <c r="N33" s="14" t="str">
        <f t="shared" si="1"/>
        <v>3A</v>
      </c>
      <c r="O33" s="14" t="str">
        <f t="shared" si="1"/>
        <v>3A</v>
      </c>
      <c r="P33" s="14" t="str">
        <f t="shared" si="1"/>
        <v>3A</v>
      </c>
    </row>
    <row r="34" spans="1:16" ht="12.75">
      <c r="A34" s="13" t="s">
        <v>30</v>
      </c>
      <c r="B34" s="13"/>
      <c r="C34" s="13">
        <v>180</v>
      </c>
      <c r="D34" s="13">
        <v>180</v>
      </c>
      <c r="E34" s="13">
        <v>180</v>
      </c>
      <c r="F34" s="13">
        <v>180</v>
      </c>
      <c r="G34" s="13">
        <v>180</v>
      </c>
      <c r="H34" s="13">
        <v>180</v>
      </c>
      <c r="I34" s="13">
        <v>181</v>
      </c>
      <c r="J34" s="13">
        <v>182</v>
      </c>
      <c r="K34" s="13">
        <v>180</v>
      </c>
      <c r="L34" s="13">
        <v>180</v>
      </c>
      <c r="M34" s="13">
        <v>181</v>
      </c>
      <c r="N34" s="13">
        <v>182</v>
      </c>
      <c r="O34" s="13">
        <v>180</v>
      </c>
      <c r="P34" s="13">
        <v>181</v>
      </c>
    </row>
    <row r="35" spans="1:16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3" t="str">
        <f aca="true" t="shared" si="3" ref="A36:A43">A13</f>
        <v>b3</v>
      </c>
      <c r="B36" s="13">
        <v>1</v>
      </c>
      <c r="C36" s="15">
        <f aca="true" t="shared" si="4" ref="C36:C43">C13*COS(RADIANS($B36*C$34))-C22*SIN(RADIANS($B36*C$34))</f>
        <v>-1.9187026677276235</v>
      </c>
      <c r="D36" s="15">
        <f aca="true" t="shared" si="5" ref="D36:L36">D13*COS(RADIANS($B36*D$34))-D22*SIN(RADIANS($B36*D$34))</f>
        <v>1.3445562784538205</v>
      </c>
      <c r="E36" s="15">
        <f t="shared" si="5"/>
        <v>-0.4888562482552083</v>
      </c>
      <c r="F36" s="15">
        <f t="shared" si="5"/>
        <v>-0.1564727103962592</v>
      </c>
      <c r="G36" s="15">
        <f t="shared" si="5"/>
        <v>1.7459406369470447</v>
      </c>
      <c r="H36" s="15">
        <f t="shared" si="5"/>
        <v>-0.7580302853840731</v>
      </c>
      <c r="I36" s="15">
        <f aca="true" t="shared" si="6" ref="I36:J43">I13*COS(RADIANS($B36*I$34))-I22*SIN(RADIANS($B36*I$34))</f>
        <v>0.6466594323753633</v>
      </c>
      <c r="J36" s="15">
        <f t="shared" si="6"/>
        <v>-0.8263170786999002</v>
      </c>
      <c r="K36" s="15">
        <f t="shared" si="5"/>
        <v>0.09689872294192703</v>
      </c>
      <c r="L36" s="15">
        <f t="shared" si="5"/>
        <v>0.9031718302249355</v>
      </c>
      <c r="M36" s="15">
        <f aca="true" t="shared" si="7" ref="M36:N43">M13*COS(RADIANS($B36*M$34))-M22*SIN(RADIANS($B36*M$34))</f>
        <v>1.1408993342221874</v>
      </c>
      <c r="N36" s="15">
        <f t="shared" si="7"/>
        <v>0.4103752012019177</v>
      </c>
      <c r="O36" s="15">
        <f aca="true" t="shared" si="8" ref="O36:P43">O13*COS(RADIANS($B36*O$34))-O22*SIN(RADIANS($B36*O$34))</f>
        <v>0.15280288680801823</v>
      </c>
      <c r="P36" s="15">
        <f t="shared" si="8"/>
        <v>-0.1766502979007918</v>
      </c>
    </row>
    <row r="37" spans="1:16" ht="12.75">
      <c r="A37" s="13" t="str">
        <f t="shared" si="3"/>
        <v>b4</v>
      </c>
      <c r="B37" s="13">
        <v>2</v>
      </c>
      <c r="C37" s="15">
        <f t="shared" si="4"/>
        <v>0.12068186145929782</v>
      </c>
      <c r="D37" s="15">
        <f aca="true" t="shared" si="9" ref="D37:L37">D14*COS(RADIANS($B37*D$34))-D23*SIN(RADIANS($B37*D$34))</f>
        <v>0.19866001010097764</v>
      </c>
      <c r="E37" s="15">
        <f t="shared" si="9"/>
        <v>-0.25729391869212964</v>
      </c>
      <c r="F37" s="15">
        <f t="shared" si="9"/>
        <v>0.09187301426918618</v>
      </c>
      <c r="G37" s="15">
        <f t="shared" si="9"/>
        <v>-0.4853907662104117</v>
      </c>
      <c r="H37" s="15">
        <f t="shared" si="9"/>
        <v>-0.20705486011073349</v>
      </c>
      <c r="I37" s="15">
        <f t="shared" si="6"/>
        <v>-0.1279266401482422</v>
      </c>
      <c r="J37" s="15">
        <f t="shared" si="6"/>
        <v>-0.04443432367094391</v>
      </c>
      <c r="K37" s="15">
        <f t="shared" si="9"/>
        <v>-0.06277992290523282</v>
      </c>
      <c r="L37" s="15">
        <f t="shared" si="9"/>
        <v>0.015218737010282691</v>
      </c>
      <c r="M37" s="15">
        <f t="shared" si="7"/>
        <v>0.28680362906587026</v>
      </c>
      <c r="N37" s="15">
        <f t="shared" si="7"/>
        <v>0.10792026423916758</v>
      </c>
      <c r="O37" s="15">
        <f t="shared" si="8"/>
        <v>-0.24654718242000773</v>
      </c>
      <c r="P37" s="15">
        <f t="shared" si="8"/>
        <v>0.02906266595597732</v>
      </c>
    </row>
    <row r="38" spans="1:16" ht="12.75">
      <c r="A38" s="13" t="str">
        <f t="shared" si="3"/>
        <v>b5</v>
      </c>
      <c r="B38" s="13">
        <v>3</v>
      </c>
      <c r="C38" s="15">
        <f t="shared" si="4"/>
        <v>0.24871102573302467</v>
      </c>
      <c r="D38" s="15">
        <f aca="true" t="shared" si="10" ref="D38:L38">D15*COS(RADIANS($B38*D$34))-D24*SIN(RADIANS($B38*D$34))</f>
        <v>-0.10373001931470276</v>
      </c>
      <c r="E38" s="15">
        <f t="shared" si="10"/>
        <v>0.03153154096431332</v>
      </c>
      <c r="F38" s="15">
        <f t="shared" si="10"/>
        <v>-0.06602973350752023</v>
      </c>
      <c r="G38" s="15">
        <f t="shared" si="10"/>
        <v>-0.15617960077189366</v>
      </c>
      <c r="H38" s="15">
        <f t="shared" si="10"/>
        <v>0.09507466318799684</v>
      </c>
      <c r="I38" s="15">
        <f t="shared" si="6"/>
        <v>-0.05844582178870719</v>
      </c>
      <c r="J38" s="15">
        <f t="shared" si="6"/>
        <v>0.13980261007731085</v>
      </c>
      <c r="K38" s="15">
        <f t="shared" si="10"/>
        <v>0.3403950571225271</v>
      </c>
      <c r="L38" s="15">
        <f t="shared" si="10"/>
        <v>0.02014045656169668</v>
      </c>
      <c r="M38" s="15">
        <f t="shared" si="7"/>
        <v>-0.08921971317089895</v>
      </c>
      <c r="N38" s="15">
        <f t="shared" si="7"/>
        <v>-0.04260676860673397</v>
      </c>
      <c r="O38" s="15">
        <f t="shared" si="8"/>
        <v>-0.08543050043754817</v>
      </c>
      <c r="P38" s="15">
        <f t="shared" si="8"/>
        <v>0.08036040077708109</v>
      </c>
    </row>
    <row r="39" spans="1:16" ht="12.75">
      <c r="A39" s="13" t="str">
        <f t="shared" si="3"/>
        <v>b6</v>
      </c>
      <c r="B39" s="13">
        <v>4</v>
      </c>
      <c r="C39" s="15">
        <f t="shared" si="4"/>
        <v>1.0257290143422069</v>
      </c>
      <c r="D39" s="15">
        <f aca="true" t="shared" si="11" ref="D39:L39">D16*COS(RADIANS($B39*D$34))-D25*SIN(RADIANS($B39*D$34))</f>
        <v>1.0394571510162076</v>
      </c>
      <c r="E39" s="15">
        <f t="shared" si="11"/>
        <v>1.338394279542824</v>
      </c>
      <c r="F39" s="15">
        <f t="shared" si="11"/>
        <v>1.4128472800809873</v>
      </c>
      <c r="G39" s="15">
        <f t="shared" si="11"/>
        <v>0.6147397464130016</v>
      </c>
      <c r="H39" s="15">
        <f t="shared" si="11"/>
        <v>0.5527606313125161</v>
      </c>
      <c r="I39" s="15">
        <f t="shared" si="6"/>
        <v>1.2763265706256386</v>
      </c>
      <c r="J39" s="15">
        <f t="shared" si="6"/>
        <v>1.3586961157612882</v>
      </c>
      <c r="K39" s="15">
        <f t="shared" si="11"/>
        <v>-0.4603716781589025</v>
      </c>
      <c r="L39" s="15">
        <f t="shared" si="11"/>
        <v>1.1667629462082263</v>
      </c>
      <c r="M39" s="15">
        <f t="shared" si="7"/>
        <v>1.2929384660820071</v>
      </c>
      <c r="N39" s="15">
        <f t="shared" si="7"/>
        <v>1.307782572541769</v>
      </c>
      <c r="O39" s="15">
        <f t="shared" si="8"/>
        <v>1.2544747700558982</v>
      </c>
      <c r="P39" s="15">
        <f t="shared" si="8"/>
        <v>0.34441535760110514</v>
      </c>
    </row>
    <row r="40" spans="1:16" ht="12.75">
      <c r="A40" s="13" t="str">
        <f t="shared" si="3"/>
        <v>b7</v>
      </c>
      <c r="B40" s="13">
        <v>5</v>
      </c>
      <c r="C40" s="15">
        <f t="shared" si="4"/>
        <v>-0.020792644092785466</v>
      </c>
      <c r="D40" s="15">
        <f aca="true" t="shared" si="12" ref="D40:L40">D17*COS(RADIANS($B40*D$34))-D26*SIN(RADIANS($B40*D$34))</f>
        <v>-0.009419223872716747</v>
      </c>
      <c r="E40" s="15">
        <f t="shared" si="12"/>
        <v>-0.024650130610339497</v>
      </c>
      <c r="F40" s="15">
        <f t="shared" si="12"/>
        <v>-0.01653404486791362</v>
      </c>
      <c r="G40" s="15">
        <f t="shared" si="12"/>
        <v>0.023195403607385534</v>
      </c>
      <c r="H40" s="15">
        <f t="shared" si="12"/>
        <v>0.02734147265709163</v>
      </c>
      <c r="I40" s="15">
        <f t="shared" si="6"/>
        <v>-0.03069430004110797</v>
      </c>
      <c r="J40" s="15">
        <f t="shared" si="6"/>
        <v>-0.002717871154729799</v>
      </c>
      <c r="K40" s="15">
        <f t="shared" si="12"/>
        <v>0.019053106660433944</v>
      </c>
      <c r="L40" s="15">
        <f t="shared" si="12"/>
        <v>-0.038732724358033425</v>
      </c>
      <c r="M40" s="15">
        <f t="shared" si="7"/>
        <v>-0.007155179451440721</v>
      </c>
      <c r="N40" s="15">
        <f t="shared" si="7"/>
        <v>0.007131594964479557</v>
      </c>
      <c r="O40" s="15">
        <f t="shared" si="8"/>
        <v>0.040033510622108776</v>
      </c>
      <c r="P40" s="15">
        <f t="shared" si="8"/>
        <v>0.025781509942957154</v>
      </c>
    </row>
    <row r="41" spans="1:16" ht="12.75">
      <c r="A41" s="13" t="str">
        <f t="shared" si="3"/>
        <v>b8</v>
      </c>
      <c r="B41" s="13">
        <v>6</v>
      </c>
      <c r="C41" s="15">
        <f t="shared" si="4"/>
        <v>-0.008792486828028526</v>
      </c>
      <c r="D41" s="15">
        <f aca="true" t="shared" si="13" ref="D41:L41">D18*COS(RADIANS($B41*D$34))-D27*SIN(RADIANS($B41*D$34))</f>
        <v>0.0019514192962760296</v>
      </c>
      <c r="E41" s="15">
        <f t="shared" si="13"/>
        <v>0.019693300635706016</v>
      </c>
      <c r="F41" s="15">
        <f t="shared" si="13"/>
        <v>0.011000356473197049</v>
      </c>
      <c r="G41" s="15">
        <f t="shared" si="13"/>
        <v>0.005084732252211804</v>
      </c>
      <c r="H41" s="15">
        <f t="shared" si="13"/>
        <v>0.01863910506347781</v>
      </c>
      <c r="I41" s="15">
        <f t="shared" si="6"/>
        <v>-0.004041735610870602</v>
      </c>
      <c r="J41" s="15">
        <f t="shared" si="6"/>
        <v>-0.0021470937267750044</v>
      </c>
      <c r="K41" s="15">
        <f t="shared" si="13"/>
        <v>0.009380082376962357</v>
      </c>
      <c r="L41" s="15">
        <f t="shared" si="13"/>
        <v>-0.0026408623417095147</v>
      </c>
      <c r="M41" s="15">
        <f t="shared" si="7"/>
        <v>-0.005941336979433548</v>
      </c>
      <c r="N41" s="15">
        <f t="shared" si="7"/>
        <v>0.008886924164129227</v>
      </c>
      <c r="O41" s="15">
        <f t="shared" si="8"/>
        <v>0.000721242423091743</v>
      </c>
      <c r="P41" s="15">
        <f t="shared" si="8"/>
        <v>0.00848575438281236</v>
      </c>
    </row>
    <row r="42" spans="1:16" ht="12.75">
      <c r="A42" s="13" t="str">
        <f t="shared" si="3"/>
        <v>b9</v>
      </c>
      <c r="B42" s="13">
        <v>7</v>
      </c>
      <c r="C42" s="15">
        <f t="shared" si="4"/>
        <v>0.007590659448302474</v>
      </c>
      <c r="D42" s="15">
        <f aca="true" t="shared" si="14" ref="D42:L42">D19*COS(RADIANS($B42*D$34))-D28*SIN(RADIANS($B42*D$34))</f>
        <v>0.007938623141754569</v>
      </c>
      <c r="E42" s="15">
        <f t="shared" si="14"/>
        <v>-0.0056212045706018465</v>
      </c>
      <c r="F42" s="15">
        <f t="shared" si="14"/>
        <v>0.003327475306016199</v>
      </c>
      <c r="G42" s="15">
        <f t="shared" si="14"/>
        <v>-0.002651504335107069</v>
      </c>
      <c r="H42" s="15">
        <f t="shared" si="14"/>
        <v>-0.0007557376384970216</v>
      </c>
      <c r="I42" s="15">
        <f t="shared" si="6"/>
        <v>0.013957919938435178</v>
      </c>
      <c r="J42" s="15">
        <f t="shared" si="6"/>
        <v>0.002807231788465788</v>
      </c>
      <c r="K42" s="15">
        <f t="shared" si="14"/>
        <v>0.00015057645469048443</v>
      </c>
      <c r="L42" s="15">
        <f t="shared" si="14"/>
        <v>0.010570308275032136</v>
      </c>
      <c r="M42" s="15">
        <f t="shared" si="7"/>
        <v>0.012118954448198263</v>
      </c>
      <c r="N42" s="15">
        <f t="shared" si="7"/>
        <v>-0.0015311429706475988</v>
      </c>
      <c r="O42" s="15">
        <f t="shared" si="8"/>
        <v>0.008371567324508488</v>
      </c>
      <c r="P42" s="15">
        <f t="shared" si="8"/>
        <v>-0.0015701976372175935</v>
      </c>
    </row>
    <row r="43" spans="1:16" ht="12.75">
      <c r="A43" s="13" t="str">
        <f t="shared" si="3"/>
        <v>b10</v>
      </c>
      <c r="B43" s="13">
        <v>8</v>
      </c>
      <c r="C43" s="15">
        <f t="shared" si="4"/>
        <v>-0.3665178046875</v>
      </c>
      <c r="D43" s="15">
        <f aca="true" t="shared" si="15" ref="D43:L43">D20*COS(RADIANS($B43*D$34))-D29*SIN(RADIANS($B43*D$34))</f>
        <v>-0.36340149319526627</v>
      </c>
      <c r="E43" s="15">
        <f t="shared" si="15"/>
        <v>-0.3571904494695216</v>
      </c>
      <c r="F43" s="15">
        <f t="shared" si="15"/>
        <v>-0.35703322989780173</v>
      </c>
      <c r="G43" s="15">
        <f t="shared" si="15"/>
        <v>-0.3271103083344018</v>
      </c>
      <c r="H43" s="15">
        <f t="shared" si="15"/>
        <v>-0.319081745553347</v>
      </c>
      <c r="I43" s="15">
        <f t="shared" si="6"/>
        <v>-0.34583723690616847</v>
      </c>
      <c r="J43" s="15">
        <f t="shared" si="6"/>
        <v>-0.32991231373063445</v>
      </c>
      <c r="K43" s="15">
        <f t="shared" si="15"/>
        <v>-0.27776191654116145</v>
      </c>
      <c r="L43" s="15">
        <f t="shared" si="15"/>
        <v>-0.3483314054595117</v>
      </c>
      <c r="M43" s="15">
        <f t="shared" si="7"/>
        <v>-0.34716488628926007</v>
      </c>
      <c r="N43" s="15">
        <f t="shared" si="7"/>
        <v>-0.3305826752046615</v>
      </c>
      <c r="O43" s="15">
        <f t="shared" si="8"/>
        <v>-0.345600684695451</v>
      </c>
      <c r="P43" s="15">
        <f t="shared" si="8"/>
        <v>-0.3094291404434196</v>
      </c>
    </row>
    <row r="44" spans="1:16" ht="12.75">
      <c r="A44" s="13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>
      <c r="A45" s="13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>
      <c r="A46" s="13" t="str">
        <f aca="true" t="shared" si="16" ref="A46:A53">A22</f>
        <v>a3</v>
      </c>
      <c r="B46" s="13">
        <v>1</v>
      </c>
      <c r="C46" s="15">
        <f aca="true" t="shared" si="17" ref="C46:C53">C13*SIN(RADIANS($B46*C$34))+C22*COS(RADIANS($B46*C$34))</f>
        <v>-0.09373717825038551</v>
      </c>
      <c r="D46" s="15">
        <f aca="true" t="shared" si="18" ref="D46:L46">D13*SIN(RADIANS($B46*D$34))+D22*COS(RADIANS($B46*D$34))</f>
        <v>0.024339164220285446</v>
      </c>
      <c r="E46" s="15">
        <f t="shared" si="18"/>
        <v>0.07701354493441362</v>
      </c>
      <c r="F46" s="15">
        <f t="shared" si="18"/>
        <v>-0.18084051421403777</v>
      </c>
      <c r="G46" s="15">
        <f t="shared" si="18"/>
        <v>1.3088203808308752</v>
      </c>
      <c r="H46" s="15">
        <f t="shared" si="18"/>
        <v>-2.6711415685752753</v>
      </c>
      <c r="I46" s="15">
        <f aca="true" t="shared" si="19" ref="I46:J53">I13*SIN(RADIANS($B46*I$34))+I22*COS(RADIANS($B46*I$34))</f>
        <v>0.035589108830038324</v>
      </c>
      <c r="J46" s="15">
        <f t="shared" si="19"/>
        <v>0.413336594008245</v>
      </c>
      <c r="K46" s="15">
        <f t="shared" si="18"/>
        <v>0.03892308601244414</v>
      </c>
      <c r="L46" s="15">
        <f t="shared" si="18"/>
        <v>-0.25918545376928037</v>
      </c>
      <c r="M46" s="15">
        <f aca="true" t="shared" si="20" ref="M46:N53">M13*SIN(RADIANS($B46*M$34))+M22*COS(RADIANS($B46*M$34))</f>
        <v>-0.5116181887375276</v>
      </c>
      <c r="N46" s="15">
        <f t="shared" si="20"/>
        <v>-0.08075533724561036</v>
      </c>
      <c r="O46" s="15">
        <f aca="true" t="shared" si="21" ref="O46:P53">O13*SIN(RADIANS($B46*O$34))+O22*COS(RADIANS($B46*O$34))</f>
        <v>-2.2036101526888974</v>
      </c>
      <c r="P46" s="15">
        <f t="shared" si="21"/>
        <v>-0.568205748333831</v>
      </c>
    </row>
    <row r="47" spans="1:16" ht="12.75">
      <c r="A47" s="13" t="str">
        <f t="shared" si="16"/>
        <v>a4</v>
      </c>
      <c r="B47" s="13">
        <v>2</v>
      </c>
      <c r="C47" s="15">
        <f t="shared" si="17"/>
        <v>-0.06895557586612655</v>
      </c>
      <c r="D47" s="15">
        <f aca="true" t="shared" si="22" ref="D47:L47">D14*SIN(RADIANS($B47*D$34))+D23*COS(RADIANS($B47*D$34))</f>
        <v>-0.02462098205364037</v>
      </c>
      <c r="E47" s="15">
        <f t="shared" si="22"/>
        <v>-0.1307601787422839</v>
      </c>
      <c r="F47" s="15">
        <f t="shared" si="22"/>
        <v>-0.32162902530852294</v>
      </c>
      <c r="G47" s="15">
        <f t="shared" si="22"/>
        <v>-0.5898008144371072</v>
      </c>
      <c r="H47" s="15">
        <f t="shared" si="22"/>
        <v>0.1030640414272891</v>
      </c>
      <c r="I47" s="15">
        <f t="shared" si="19"/>
        <v>0.4350798328367759</v>
      </c>
      <c r="J47" s="15">
        <f t="shared" si="19"/>
        <v>-0.21813950068081034</v>
      </c>
      <c r="K47" s="15">
        <f t="shared" si="22"/>
        <v>0.42086511626994255</v>
      </c>
      <c r="L47" s="15">
        <f t="shared" si="22"/>
        <v>-0.35411583494537274</v>
      </c>
      <c r="M47" s="15">
        <f t="shared" si="20"/>
        <v>-0.13937433179904507</v>
      </c>
      <c r="N47" s="15">
        <f t="shared" si="20"/>
        <v>0.17958544110976</v>
      </c>
      <c r="O47" s="15">
        <f t="shared" si="21"/>
        <v>-0.05231346725616802</v>
      </c>
      <c r="P47" s="15">
        <f t="shared" si="21"/>
        <v>0.17123589526424568</v>
      </c>
    </row>
    <row r="48" spans="1:16" ht="12.75">
      <c r="A48" s="13" t="str">
        <f t="shared" si="16"/>
        <v>a5</v>
      </c>
      <c r="B48" s="13">
        <v>3</v>
      </c>
      <c r="C48" s="15">
        <f t="shared" si="17"/>
        <v>-0.02956929568238821</v>
      </c>
      <c r="D48" s="15">
        <f aca="true" t="shared" si="23" ref="D48:L48">D15*SIN(RADIANS($B48*D$34))+D24*COS(RADIANS($B48*D$34))</f>
        <v>0.2770724971153847</v>
      </c>
      <c r="E48" s="15">
        <f t="shared" si="23"/>
        <v>0.11793941219097222</v>
      </c>
      <c r="F48" s="15">
        <f t="shared" si="23"/>
        <v>0.058805593266486725</v>
      </c>
      <c r="G48" s="15">
        <f t="shared" si="23"/>
        <v>0.42770799697397116</v>
      </c>
      <c r="H48" s="15">
        <f t="shared" si="23"/>
        <v>-0.20346246196877407</v>
      </c>
      <c r="I48" s="15">
        <f t="shared" si="19"/>
        <v>0.07837248617271278</v>
      </c>
      <c r="J48" s="15">
        <f t="shared" si="19"/>
        <v>0.08082576114957621</v>
      </c>
      <c r="K48" s="15">
        <f t="shared" si="23"/>
        <v>0.03256763565220154</v>
      </c>
      <c r="L48" s="15">
        <f t="shared" si="23"/>
        <v>0.06323071907294343</v>
      </c>
      <c r="M48" s="15">
        <f t="shared" si="20"/>
        <v>0.10946771619969138</v>
      </c>
      <c r="N48" s="15">
        <f t="shared" si="20"/>
        <v>0.12292536690628289</v>
      </c>
      <c r="O48" s="15">
        <f t="shared" si="21"/>
        <v>0.03697747041923674</v>
      </c>
      <c r="P48" s="15">
        <f t="shared" si="21"/>
        <v>-0.11186326560532006</v>
      </c>
    </row>
    <row r="49" spans="1:16" ht="12.75">
      <c r="A49" s="13" t="str">
        <f t="shared" si="16"/>
        <v>a6</v>
      </c>
      <c r="B49" s="13">
        <v>4</v>
      </c>
      <c r="C49" s="15">
        <f t="shared" si="17"/>
        <v>-0.21481132361111163</v>
      </c>
      <c r="D49" s="15">
        <f aca="true" t="shared" si="24" ref="D49:L49">D16*SIN(RADIANS($B49*D$34))+D25*COS(RADIANS($B49*D$34))</f>
        <v>-0.22694949831811217</v>
      </c>
      <c r="E49" s="15">
        <f t="shared" si="24"/>
        <v>-0.13967774824267043</v>
      </c>
      <c r="F49" s="15">
        <f t="shared" si="24"/>
        <v>-0.1959192740937145</v>
      </c>
      <c r="G49" s="15">
        <f t="shared" si="24"/>
        <v>-0.12920150907872835</v>
      </c>
      <c r="H49" s="15">
        <f t="shared" si="24"/>
        <v>-0.09261495536868455</v>
      </c>
      <c r="I49" s="15">
        <f t="shared" si="19"/>
        <v>-0.06620353027236785</v>
      </c>
      <c r="J49" s="15">
        <f t="shared" si="19"/>
        <v>0.05970409890999215</v>
      </c>
      <c r="K49" s="15">
        <f t="shared" si="24"/>
        <v>-0.08813407645118036</v>
      </c>
      <c r="L49" s="15">
        <f t="shared" si="24"/>
        <v>-0.15655046293862526</v>
      </c>
      <c r="M49" s="15">
        <f t="shared" si="20"/>
        <v>0.025594461330342877</v>
      </c>
      <c r="N49" s="15">
        <f t="shared" si="20"/>
        <v>0.07154331550338269</v>
      </c>
      <c r="O49" s="15">
        <f t="shared" si="21"/>
        <v>-0.11247858396781094</v>
      </c>
      <c r="P49" s="15">
        <f t="shared" si="21"/>
        <v>-0.08134751236760558</v>
      </c>
    </row>
    <row r="50" spans="1:16" ht="12.75">
      <c r="A50" s="13" t="str">
        <f t="shared" si="16"/>
        <v>a7</v>
      </c>
      <c r="B50" s="13">
        <v>5</v>
      </c>
      <c r="C50" s="15">
        <f t="shared" si="17"/>
        <v>0.04522281648823304</v>
      </c>
      <c r="D50" s="15">
        <f aca="true" t="shared" si="25" ref="D50:L50">D17*SIN(RADIANS($B50*D$34))+D26*COS(RADIANS($B50*D$34))</f>
        <v>-0.0013190289512477439</v>
      </c>
      <c r="E50" s="15">
        <f t="shared" si="25"/>
        <v>0.023382919517843378</v>
      </c>
      <c r="F50" s="15">
        <f t="shared" si="25"/>
        <v>-0.01071380043482452</v>
      </c>
      <c r="G50" s="15">
        <f t="shared" si="25"/>
        <v>-0.045364490818053604</v>
      </c>
      <c r="H50" s="15">
        <f t="shared" si="25"/>
        <v>0.11303166691561937</v>
      </c>
      <c r="I50" s="15">
        <f t="shared" si="19"/>
        <v>-0.03282385693863679</v>
      </c>
      <c r="J50" s="15">
        <f t="shared" si="19"/>
        <v>0.02166400041834085</v>
      </c>
      <c r="K50" s="15">
        <f t="shared" si="25"/>
        <v>-0.01495645326403958</v>
      </c>
      <c r="L50" s="15">
        <f t="shared" si="25"/>
        <v>-0.013947811106201776</v>
      </c>
      <c r="M50" s="15">
        <f t="shared" si="20"/>
        <v>-0.044824994560035976</v>
      </c>
      <c r="N50" s="15">
        <f t="shared" si="20"/>
        <v>-0.007391348039986847</v>
      </c>
      <c r="O50" s="15">
        <f t="shared" si="21"/>
        <v>0.10046140956727062</v>
      </c>
      <c r="P50" s="15">
        <f t="shared" si="21"/>
        <v>0.02010398107485214</v>
      </c>
    </row>
    <row r="51" spans="1:16" ht="12.75">
      <c r="A51" s="13" t="str">
        <f t="shared" si="16"/>
        <v>a8</v>
      </c>
      <c r="B51" s="13">
        <v>6</v>
      </c>
      <c r="C51" s="15">
        <f t="shared" si="17"/>
        <v>0.03187197038816552</v>
      </c>
      <c r="D51" s="15">
        <f aca="true" t="shared" si="26" ref="D51:L51">D18*SIN(RADIANS($B51*D$34))+D27*COS(RADIANS($B51*D$34))</f>
        <v>-0.025408235051260615</v>
      </c>
      <c r="E51" s="15">
        <f t="shared" si="26"/>
        <v>-0.004526875882523163</v>
      </c>
      <c r="F51" s="15">
        <f t="shared" si="26"/>
        <v>-0.026950515451407638</v>
      </c>
      <c r="G51" s="15">
        <f t="shared" si="26"/>
        <v>-0.023820536078343377</v>
      </c>
      <c r="H51" s="15">
        <f t="shared" si="26"/>
        <v>-0.009432218176904348</v>
      </c>
      <c r="I51" s="15">
        <f t="shared" si="19"/>
        <v>0.022492026101630324</v>
      </c>
      <c r="J51" s="15">
        <f t="shared" si="19"/>
        <v>-0.010674502608942094</v>
      </c>
      <c r="K51" s="15">
        <f t="shared" si="26"/>
        <v>0.011384322252329286</v>
      </c>
      <c r="L51" s="15">
        <f t="shared" si="26"/>
        <v>-0.005006977200414523</v>
      </c>
      <c r="M51" s="15">
        <f t="shared" si="20"/>
        <v>0.003121203073313786</v>
      </c>
      <c r="N51" s="15">
        <f t="shared" si="20"/>
        <v>0.0050527821454911335</v>
      </c>
      <c r="O51" s="15">
        <f t="shared" si="21"/>
        <v>-0.009628971095412492</v>
      </c>
      <c r="P51" s="15">
        <f t="shared" si="21"/>
        <v>-0.011510528913068162</v>
      </c>
    </row>
    <row r="52" spans="1:16" ht="12.75">
      <c r="A52" s="13" t="str">
        <f t="shared" si="16"/>
        <v>a9</v>
      </c>
      <c r="B52" s="13">
        <v>7</v>
      </c>
      <c r="C52" s="15">
        <f t="shared" si="17"/>
        <v>0.005054327169174375</v>
      </c>
      <c r="D52" s="15">
        <f aca="true" t="shared" si="27" ref="D52:L52">D19*SIN(RADIANS($B52*D$34))+D28*COS(RADIANS($B52*D$34))</f>
        <v>0.0022804659902180315</v>
      </c>
      <c r="E52" s="15">
        <f t="shared" si="27"/>
        <v>0.008511914569926704</v>
      </c>
      <c r="F52" s="15">
        <f t="shared" si="27"/>
        <v>0.002735870584265327</v>
      </c>
      <c r="G52" s="15">
        <f t="shared" si="27"/>
        <v>-0.0016346580433709407</v>
      </c>
      <c r="H52" s="15">
        <f t="shared" si="27"/>
        <v>0.032821442742626314</v>
      </c>
      <c r="I52" s="15">
        <f t="shared" si="19"/>
        <v>0.002382300166390637</v>
      </c>
      <c r="J52" s="15">
        <f t="shared" si="19"/>
        <v>0.00819184215887114</v>
      </c>
      <c r="K52" s="15">
        <f t="shared" si="27"/>
        <v>-0.007041205888640717</v>
      </c>
      <c r="L52" s="15">
        <f t="shared" si="27"/>
        <v>0.004522222215327757</v>
      </c>
      <c r="M52" s="15">
        <f t="shared" si="20"/>
        <v>0.00027152109229432566</v>
      </c>
      <c r="N52" s="15">
        <f t="shared" si="20"/>
        <v>0.007395360182177559</v>
      </c>
      <c r="O52" s="15">
        <f t="shared" si="21"/>
        <v>0.009151955392733224</v>
      </c>
      <c r="P52" s="15">
        <f t="shared" si="21"/>
        <v>0.00511817446680362</v>
      </c>
    </row>
    <row r="53" spans="1:16" ht="12.75">
      <c r="A53" s="13" t="str">
        <f t="shared" si="16"/>
        <v>a10</v>
      </c>
      <c r="B53" s="13">
        <v>8</v>
      </c>
      <c r="C53" s="15">
        <f t="shared" si="17"/>
        <v>0.010176488217110698</v>
      </c>
      <c r="D53" s="15">
        <f aca="true" t="shared" si="28" ref="D53:L53">D20*SIN(RADIANS($B53*D$34))+D29*COS(RADIANS($B53*D$34))</f>
        <v>0.012845535698000097</v>
      </c>
      <c r="E53" s="15">
        <f t="shared" si="28"/>
        <v>0.011076417533661615</v>
      </c>
      <c r="F53" s="15">
        <f t="shared" si="28"/>
        <v>0.0010236208129679556</v>
      </c>
      <c r="G53" s="15">
        <f t="shared" si="28"/>
        <v>0.002038768801000449</v>
      </c>
      <c r="H53" s="15">
        <f t="shared" si="28"/>
        <v>0.009377186842652274</v>
      </c>
      <c r="I53" s="15">
        <f t="shared" si="19"/>
        <v>-0.04159924321563154</v>
      </c>
      <c r="J53" s="15">
        <f t="shared" si="19"/>
        <v>-0.08273261426732914</v>
      </c>
      <c r="K53" s="15">
        <f t="shared" si="28"/>
        <v>0.012902894329930073</v>
      </c>
      <c r="L53" s="15">
        <f t="shared" si="28"/>
        <v>0.007520310644441218</v>
      </c>
      <c r="M53" s="15">
        <f t="shared" si="20"/>
        <v>-0.035656685762647626</v>
      </c>
      <c r="N53" s="15">
        <f t="shared" si="20"/>
        <v>-0.08934033422931317</v>
      </c>
      <c r="O53" s="15">
        <f t="shared" si="21"/>
        <v>0.007693117825655697</v>
      </c>
      <c r="P53" s="15">
        <f t="shared" si="21"/>
        <v>-0.03849309068398069</v>
      </c>
    </row>
    <row r="56" spans="1:14" ht="12.75">
      <c r="A56" s="25" t="s">
        <v>134</v>
      </c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2.75">
      <c r="A57" s="20" t="s">
        <v>28</v>
      </c>
      <c r="B57" s="20"/>
      <c r="C57" s="25" t="s">
        <v>135</v>
      </c>
      <c r="D57" s="25"/>
      <c r="E57" s="25" t="s">
        <v>135</v>
      </c>
      <c r="F57" s="25"/>
      <c r="G57" s="25" t="s">
        <v>135</v>
      </c>
      <c r="H57" s="25"/>
      <c r="I57" s="25"/>
      <c r="J57" s="25"/>
      <c r="K57" s="25" t="s">
        <v>135</v>
      </c>
      <c r="L57" s="25"/>
      <c r="M57" s="25"/>
      <c r="N57" s="25"/>
    </row>
    <row r="58" spans="1:14" ht="13.5" thickBot="1">
      <c r="A58" s="20" t="s">
        <v>10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20" ht="12.75">
      <c r="A59" s="20"/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R59" s="51"/>
      <c r="S59" s="28" t="s">
        <v>32</v>
      </c>
      <c r="T59" s="29" t="s">
        <v>33</v>
      </c>
    </row>
    <row r="60" spans="1:20" ht="12.75">
      <c r="A60" s="20" t="s">
        <v>11</v>
      </c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R60" s="30" t="s">
        <v>11</v>
      </c>
      <c r="S60" s="31" t="e">
        <f>CORREL(C36:L36,C60:L60)</f>
        <v>#DIV/0!</v>
      </c>
      <c r="T60" s="32" t="e">
        <f>-AVERAGE(C36:L36)+AVERAGE(C60:L60)</f>
        <v>#DIV/0!</v>
      </c>
    </row>
    <row r="61" spans="1:20" ht="12.75">
      <c r="A61" s="20" t="s">
        <v>13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R61" s="30" t="s">
        <v>13</v>
      </c>
      <c r="S61" s="31" t="e">
        <f aca="true" t="shared" si="29" ref="S61:S67">CORREL(C37:L37,C61:L61)</f>
        <v>#DIV/0!</v>
      </c>
      <c r="T61" s="32" t="e">
        <f aca="true" t="shared" si="30" ref="T61:T67">-AVERAGE(C37:L37)+AVERAGE(C61:L61)</f>
        <v>#DIV/0!</v>
      </c>
    </row>
    <row r="62" spans="1:20" ht="12.75">
      <c r="A62" s="20" t="s">
        <v>15</v>
      </c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R62" s="30" t="s">
        <v>15</v>
      </c>
      <c r="S62" s="31" t="e">
        <f t="shared" si="29"/>
        <v>#DIV/0!</v>
      </c>
      <c r="T62" s="32" t="e">
        <f t="shared" si="30"/>
        <v>#DIV/0!</v>
      </c>
    </row>
    <row r="63" spans="1:20" ht="12.75">
      <c r="A63" s="20" t="s">
        <v>17</v>
      </c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R63" s="30" t="s">
        <v>17</v>
      </c>
      <c r="S63" s="31" t="e">
        <f t="shared" si="29"/>
        <v>#DIV/0!</v>
      </c>
      <c r="T63" s="32" t="e">
        <f t="shared" si="30"/>
        <v>#DIV/0!</v>
      </c>
    </row>
    <row r="64" spans="1:20" ht="12.75">
      <c r="A64" s="20" t="s">
        <v>19</v>
      </c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R64" s="30" t="s">
        <v>19</v>
      </c>
      <c r="S64" s="31" t="e">
        <f t="shared" si="29"/>
        <v>#DIV/0!</v>
      </c>
      <c r="T64" s="32" t="e">
        <f t="shared" si="30"/>
        <v>#DIV/0!</v>
      </c>
    </row>
    <row r="65" spans="1:20" ht="12.75">
      <c r="A65" s="20" t="s">
        <v>21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R65" s="30" t="s">
        <v>21</v>
      </c>
      <c r="S65" s="31" t="e">
        <f t="shared" si="29"/>
        <v>#DIV/0!</v>
      </c>
      <c r="T65" s="32" t="e">
        <f t="shared" si="30"/>
        <v>#DIV/0!</v>
      </c>
    </row>
    <row r="66" spans="1:20" ht="12.75">
      <c r="A66" s="20" t="s">
        <v>23</v>
      </c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R66" s="30" t="s">
        <v>23</v>
      </c>
      <c r="S66" s="31" t="e">
        <f t="shared" si="29"/>
        <v>#DIV/0!</v>
      </c>
      <c r="T66" s="32" t="e">
        <f t="shared" si="30"/>
        <v>#DIV/0!</v>
      </c>
    </row>
    <row r="67" spans="1:20" ht="12.75">
      <c r="A67" s="20" t="s">
        <v>25</v>
      </c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R67" s="30" t="s">
        <v>25</v>
      </c>
      <c r="S67" s="31" t="e">
        <f t="shared" si="29"/>
        <v>#DIV/0!</v>
      </c>
      <c r="T67" s="32" t="e">
        <f t="shared" si="30"/>
        <v>#DIV/0!</v>
      </c>
    </row>
    <row r="68" spans="1:20" ht="12.75">
      <c r="A68" s="20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R68" s="30"/>
      <c r="S68" s="31"/>
      <c r="T68" s="32"/>
    </row>
    <row r="69" spans="1:20" ht="12.75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R69" s="30"/>
      <c r="S69" s="31"/>
      <c r="T69" s="32"/>
    </row>
    <row r="70" spans="1:20" ht="12.75">
      <c r="A70" s="20" t="s">
        <v>12</v>
      </c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R70" s="30" t="s">
        <v>12</v>
      </c>
      <c r="S70" s="31" t="e">
        <f>CORREL(C46:L46,C70:L70)</f>
        <v>#DIV/0!</v>
      </c>
      <c r="T70" s="32" t="e">
        <f>-AVERAGE(C46:L46)+AVERAGE(C70:L70)</f>
        <v>#DIV/0!</v>
      </c>
    </row>
    <row r="71" spans="1:20" ht="12.75">
      <c r="A71" s="20" t="s">
        <v>14</v>
      </c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R71" s="30" t="s">
        <v>14</v>
      </c>
      <c r="S71" s="31" t="e">
        <f aca="true" t="shared" si="31" ref="S71:S77">CORREL(C47:L47,C71:L71)</f>
        <v>#DIV/0!</v>
      </c>
      <c r="T71" s="32" t="e">
        <f aca="true" t="shared" si="32" ref="T71:T77">-AVERAGE(C47:L47)+AVERAGE(C71:L71)</f>
        <v>#DIV/0!</v>
      </c>
    </row>
    <row r="72" spans="1:20" ht="12.75">
      <c r="A72" s="20" t="s">
        <v>16</v>
      </c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R72" s="30" t="s">
        <v>16</v>
      </c>
      <c r="S72" s="31" t="e">
        <f t="shared" si="31"/>
        <v>#DIV/0!</v>
      </c>
      <c r="T72" s="32" t="e">
        <f t="shared" si="32"/>
        <v>#DIV/0!</v>
      </c>
    </row>
    <row r="73" spans="1:20" ht="12.75">
      <c r="A73" s="20" t="s">
        <v>18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R73" s="30" t="s">
        <v>18</v>
      </c>
      <c r="S73" s="31" t="e">
        <f t="shared" si="31"/>
        <v>#DIV/0!</v>
      </c>
      <c r="T73" s="32" t="e">
        <f t="shared" si="32"/>
        <v>#DIV/0!</v>
      </c>
    </row>
    <row r="74" spans="1:20" ht="12.75">
      <c r="A74" s="20" t="s">
        <v>20</v>
      </c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R74" s="30" t="s">
        <v>20</v>
      </c>
      <c r="S74" s="31" t="e">
        <f t="shared" si="31"/>
        <v>#DIV/0!</v>
      </c>
      <c r="T74" s="32" t="e">
        <f t="shared" si="32"/>
        <v>#DIV/0!</v>
      </c>
    </row>
    <row r="75" spans="1:20" ht="12.75">
      <c r="A75" s="20" t="s">
        <v>22</v>
      </c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R75" s="30" t="s">
        <v>22</v>
      </c>
      <c r="S75" s="31" t="e">
        <f t="shared" si="31"/>
        <v>#DIV/0!</v>
      </c>
      <c r="T75" s="32" t="e">
        <f t="shared" si="32"/>
        <v>#DIV/0!</v>
      </c>
    </row>
    <row r="76" spans="1:20" ht="12.75">
      <c r="A76" s="20" t="s">
        <v>24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R76" s="30" t="s">
        <v>24</v>
      </c>
      <c r="S76" s="31" t="e">
        <f t="shared" si="31"/>
        <v>#DIV/0!</v>
      </c>
      <c r="T76" s="32" t="e">
        <f t="shared" si="32"/>
        <v>#DIV/0!</v>
      </c>
    </row>
    <row r="77" spans="1:20" ht="13.5" thickBot="1">
      <c r="A77" s="20" t="s">
        <v>26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R77" s="33" t="s">
        <v>26</v>
      </c>
      <c r="S77" s="34" t="e">
        <f t="shared" si="31"/>
        <v>#DIV/0!</v>
      </c>
      <c r="T77" s="35" t="e">
        <f t="shared" si="32"/>
        <v>#DIV/0!</v>
      </c>
    </row>
    <row r="98" spans="2:14" ht="12.75"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</sheetData>
  <conditionalFormatting sqref="S60:S77">
    <cfRule type="cellIs" priority="1" dxfId="0" operator="lessThan" stopIfTrue="1">
      <formula>0.75</formula>
    </cfRule>
  </conditionalFormatting>
  <printOptions/>
  <pageMargins left="0.75" right="0.75" top="0.59" bottom="0.57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Nuria Catalan Lasheras</dc:creator>
  <cp:keywords/>
  <dc:description/>
  <cp:lastModifiedBy>Per HAGEN</cp:lastModifiedBy>
  <cp:lastPrinted>2005-11-03T16:03:44Z</cp:lastPrinted>
  <dcterms:created xsi:type="dcterms:W3CDTF">2005-09-22T15:07:51Z</dcterms:created>
  <dcterms:modified xsi:type="dcterms:W3CDTF">2007-08-29T11:59:45Z</dcterms:modified>
  <cp:category/>
  <cp:version/>
  <cp:contentType/>
  <cp:contentStatus/>
</cp:coreProperties>
</file>