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4215" tabRatio="228" activeTab="1"/>
  </bookViews>
  <sheets>
    <sheet name="calcul config" sheetId="1" r:id="rId1"/>
    <sheet name="choix config" sheetId="2" r:id="rId2"/>
  </sheets>
  <definedNames>
    <definedName name="_xlnm.Print_Area" localSheetId="1">'choix config'!$A$1:$K$30</definedName>
  </definedNames>
  <calcPr fullCalcOnLoad="1"/>
</workbook>
</file>

<file path=xl/comments2.xml><?xml version="1.0" encoding="utf-8"?>
<comments xmlns="http://schemas.openxmlformats.org/spreadsheetml/2006/main">
  <authors>
    <author>simonf</author>
  </authors>
  <commentList>
    <comment ref="D1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 Pre-stress final=80+surcontrainte.
Tient compte de la différence de taille de la cavité selon les toles de protection.</t>
        </r>
      </text>
    </comment>
    <comment ref="H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LL2-delta_L2 : deplacement du plan par rapport à la bobine gauche</t>
        </r>
      </text>
    </comment>
    <comment ref="I39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Delta_L2 :calcul par  rapport à la bobine gauche de la deformation par rapport à la taille de la bobine sous 80 Mpa = taiile du calibre + LL</t>
        </r>
      </text>
    </comment>
    <comment ref="I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Les deformation, offset et contrainte sont calculées entre deux </t>
        </r>
        <r>
          <rPr>
            <u val="single"/>
            <sz val="8"/>
            <rFont val="Tahoma"/>
            <family val="2"/>
          </rPr>
          <t>bobines</t>
        </r>
        <r>
          <rPr>
            <sz val="8"/>
            <rFont val="Tahoma"/>
            <family val="0"/>
          </rPr>
          <t xml:space="preserve"> adjacentes indépendemment de leur position dans l'ouverture</t>
        </r>
      </text>
    </comment>
    <comment ref="G38" authorId="0">
      <text>
        <r>
          <rPr>
            <b/>
            <sz val="8"/>
            <rFont val="Tahoma"/>
            <family val="0"/>
          </rPr>
          <t>simonf:</t>
        </r>
        <r>
          <rPr>
            <sz val="8"/>
            <rFont val="Tahoma"/>
            <family val="0"/>
          </rPr>
          <t xml:space="preserve">
le calcul des multipole est donné par rapport à l'horizontale quand a/e est sur cet horizontale. Il faut donc que a/e corresponde au</t>
        </r>
        <r>
          <rPr>
            <u val="single"/>
            <sz val="8"/>
            <rFont val="Tahoma"/>
            <family val="2"/>
          </rPr>
          <t xml:space="preserve"> pole</t>
        </r>
        <r>
          <rPr>
            <sz val="8"/>
            <rFont val="Tahoma"/>
            <family val="0"/>
          </rPr>
          <t xml:space="preserve"> qui est au dessus de l'horizontale</t>
        </r>
      </text>
    </comment>
  </commentList>
</comments>
</file>

<file path=xl/sharedStrings.xml><?xml version="1.0" encoding="utf-8"?>
<sst xmlns="http://schemas.openxmlformats.org/spreadsheetml/2006/main" count="625" uniqueCount="145">
  <si>
    <t>-----</t>
  </si>
  <si>
    <t>---------------</t>
  </si>
  <si>
    <t>-----------------</t>
  </si>
  <si>
    <t>Geometric harmonics</t>
  </si>
  <si>
    <t>Order</t>
  </si>
  <si>
    <t xml:space="preserve">  Normal</t>
  </si>
  <si>
    <t>Skew</t>
  </si>
  <si>
    <t>Deformed geometry harmonics</t>
  </si>
  <si>
    <t>Total harmonics</t>
  </si>
  <si>
    <t xml:space="preserve">   Normal</t>
  </si>
  <si>
    <t>96122E</t>
  </si>
  <si>
    <t>+04   -1.33002E</t>
  </si>
  <si>
    <t>6E+05    7.83708E</t>
  </si>
  <si>
    <t>9E+04    3.53115E</t>
  </si>
  <si>
    <t>6E+04    3.93007E</t>
  </si>
  <si>
    <t>9E+04    2.73639E</t>
  </si>
  <si>
    <t>5E+04    1.86831E</t>
  </si>
  <si>
    <t>2E+05    1.41954E</t>
  </si>
  <si>
    <t>6E+04    1.86831E</t>
  </si>
  <si>
    <t>6E+05    7.83707E</t>
  </si>
  <si>
    <t>7E+04    3.93007E</t>
  </si>
  <si>
    <t>8E+04    2.73639E</t>
  </si>
  <si>
    <t>----------------------------</t>
  </si>
  <si>
    <t>9.27348E-11   (T)</t>
  </si>
  <si>
    <t>-2.74520E-10  (rad)</t>
  </si>
  <si>
    <t>-2.08254E-10   (T)</t>
  </si>
  <si>
    <t>-1.45093E-07  (rad)</t>
  </si>
  <si>
    <t>1.80731E-07   (T)</t>
  </si>
  <si>
    <t>-1.45094E-07  (rad)</t>
  </si>
  <si>
    <t>--------------</t>
  </si>
  <si>
    <t>cas a</t>
  </si>
  <si>
    <t>cas b</t>
  </si>
  <si>
    <t>cas c</t>
  </si>
  <si>
    <t>cas d</t>
  </si>
  <si>
    <t>cas e</t>
  </si>
  <si>
    <t>cas f</t>
  </si>
  <si>
    <t>cas g</t>
  </si>
  <si>
    <t>CAS</t>
  </si>
  <si>
    <t>a</t>
  </si>
  <si>
    <t>b</t>
  </si>
  <si>
    <t>c</t>
  </si>
  <si>
    <t>d</t>
  </si>
  <si>
    <t>e</t>
  </si>
  <si>
    <t>f</t>
  </si>
  <si>
    <t>g</t>
  </si>
  <si>
    <t>h</t>
  </si>
  <si>
    <t>Multipoles normaux</t>
  </si>
  <si>
    <t>Multipoles skew</t>
  </si>
  <si>
    <t>unités</t>
  </si>
  <si>
    <t>T</t>
  </si>
  <si>
    <t>Valeur de deplacement du plan (en micron)</t>
  </si>
  <si>
    <t>ordre</t>
  </si>
  <si>
    <t>N° bob</t>
  </si>
  <si>
    <t>LLc</t>
  </si>
  <si>
    <t>LRc</t>
  </si>
  <si>
    <t>EL</t>
  </si>
  <si>
    <t>a/e</t>
  </si>
  <si>
    <t>b/f</t>
  </si>
  <si>
    <t>c/g</t>
  </si>
  <si>
    <t>d/h</t>
  </si>
  <si>
    <t>normaux</t>
  </si>
  <si>
    <t>skew</t>
  </si>
  <si>
    <t>norme</t>
  </si>
  <si>
    <t>Offset par rapport au plan median</t>
  </si>
  <si>
    <t>T/rad</t>
  </si>
  <si>
    <t>Harmonics variation (Jacobian)</t>
  </si>
  <si>
    <t>stdev</t>
  </si>
  <si>
    <t>erreur/stdev</t>
  </si>
  <si>
    <t>Score/(err_stdev)</t>
  </si>
  <si>
    <t>pole1</t>
  </si>
  <si>
    <t>pole2</t>
  </si>
  <si>
    <t>pole3</t>
  </si>
  <si>
    <t>pole4</t>
  </si>
  <si>
    <t>Score/norme</t>
  </si>
  <si>
    <t>Simulation de la position des bobines selon les poles de 1 à 4</t>
  </si>
  <si>
    <t>Arrangement retenu</t>
  </si>
  <si>
    <t>Protection sheets Thickness (mm)</t>
  </si>
  <si>
    <t>Déformation de la bobine (&lt;-&gt; calibre)</t>
  </si>
  <si>
    <t>Sur-contrainte réelle (MPa)</t>
  </si>
  <si>
    <t>cas 1 &amp; Meas_Pos=1</t>
  </si>
  <si>
    <t>cas 2 &amp; Meas_Pos=1</t>
  </si>
  <si>
    <t>cas 3 &amp; Meas_Pos=1</t>
  </si>
  <si>
    <t>cas 4 &amp; Meas_Pos=1</t>
  </si>
  <si>
    <t>cas 5 &amp; Meas_Pos=1</t>
  </si>
  <si>
    <t>cas 1 &amp; Meas_Pos=2</t>
  </si>
  <si>
    <t>cas 2 &amp; Meas_Pos=2</t>
  </si>
  <si>
    <t>cas 3 &amp; Meas_Pos=2</t>
  </si>
  <si>
    <t>cas 4 &amp; Meas_Pos=2</t>
  </si>
  <si>
    <t>cas 5 &amp; Meas_Pos=2</t>
  </si>
  <si>
    <t>cas 1 &amp; Meas_Pos=3</t>
  </si>
  <si>
    <t>cas 2 &amp; Meas_Pos=3</t>
  </si>
  <si>
    <t>cas 3 &amp; Meas_Pos=3</t>
  </si>
  <si>
    <t>cas 4 &amp; Meas_Pos=3</t>
  </si>
  <si>
    <t>cas 5 &amp; Meas_Pos=3</t>
  </si>
  <si>
    <t>cas 1 &amp; Meas_Pos=4</t>
  </si>
  <si>
    <t>cas 2 &amp; Meas_Pos=4</t>
  </si>
  <si>
    <t>cas 3 &amp; Meas_Pos=4</t>
  </si>
  <si>
    <t>cas 4 &amp; Meas_Pos=4</t>
  </si>
  <si>
    <t>cas 5 &amp; Meas_Pos=4</t>
  </si>
  <si>
    <t>cas 1 &amp; Meas_Pos=5</t>
  </si>
  <si>
    <t>cas 2 &amp; Meas_Pos=5</t>
  </si>
  <si>
    <t>cas 3 &amp; Meas_Pos=5</t>
  </si>
  <si>
    <t>cas 4 &amp; Meas_Pos=5</t>
  </si>
  <si>
    <t>cas 5 &amp; Meas_Pos=5</t>
  </si>
  <si>
    <t>cas 1 &amp; Meas_Pos=6</t>
  </si>
  <si>
    <t>cas 2 &amp; Meas_Pos=6</t>
  </si>
  <si>
    <t>cas 3 &amp; Meas_Pos=6</t>
  </si>
  <si>
    <t>cas 4 &amp; Meas_Pos=6</t>
  </si>
  <si>
    <t>cas 5 &amp; Meas_Pos=6</t>
  </si>
  <si>
    <t>cas 6 &amp; Meas_Pos=1</t>
  </si>
  <si>
    <t>cas 6 &amp; Meas_Pos=2</t>
  </si>
  <si>
    <t>cas 6 &amp; Meas_Pos=3</t>
  </si>
  <si>
    <t>cas 6 &amp; Meas_Pos=4</t>
  </si>
  <si>
    <t>cas 6 &amp; Meas_Pos=5</t>
  </si>
  <si>
    <t>cas 6 &amp; Meas_Pos=6</t>
  </si>
  <si>
    <t>ER</t>
  </si>
  <si>
    <r>
      <t>Mean size arrangement (</t>
    </r>
    <r>
      <rPr>
        <u val="single"/>
        <sz val="10"/>
        <rFont val="Symbol"/>
        <family val="1"/>
      </rPr>
      <t>m</t>
    </r>
    <r>
      <rPr>
        <u val="single"/>
        <sz val="10"/>
        <rFont val="Arial"/>
        <family val="0"/>
      </rPr>
      <t>m)</t>
    </r>
  </si>
  <si>
    <t>elargissement de la cavit due à la tole</t>
  </si>
  <si>
    <t xml:space="preserve">Sur_contrainte sur 80MPa </t>
  </si>
  <si>
    <t>Déformation de la bobine (&lt;-&gt;taille à 80Mpa)</t>
  </si>
  <si>
    <t>OK</t>
  </si>
  <si>
    <t>Mean value</t>
  </si>
  <si>
    <t>A3</t>
  </si>
  <si>
    <t>B3</t>
  </si>
  <si>
    <t>from Ap 0 to ?</t>
  </si>
  <si>
    <t xml:space="preserve">Calculation done by supposing the first coil is in pole 1. Final sorting is turned counterclockwise by </t>
  </si>
  <si>
    <t>Statistic</t>
  </si>
  <si>
    <t>QH Nr.:</t>
  </si>
  <si>
    <t>According to CERN's specification LHC-M-ES-0001 for field error naming conventions</t>
  </si>
  <si>
    <t>Aperture pole</t>
  </si>
  <si>
    <t xml:space="preserve"> connection end</t>
  </si>
  <si>
    <t xml:space="preserve"> * View from</t>
  </si>
  <si>
    <t xml:space="preserve"> = measurement position of the aperture</t>
  </si>
  <si>
    <t>* In the position</t>
  </si>
  <si>
    <t xml:space="preserve"> of aperture 1 of the magnets</t>
  </si>
  <si>
    <t>Minimum local Pre-stress :</t>
  </si>
  <si>
    <t>Ansicht</t>
  </si>
  <si>
    <t>Leadend</t>
  </si>
  <si>
    <t>PS = 0.87 montiert</t>
  </si>
  <si>
    <t>between to Coillegs Polyimidfilm 1 X 125µ on the whole length</t>
  </si>
  <si>
    <t>calculation-build with 0.87</t>
  </si>
  <si>
    <t>midplane Lotnr.:</t>
  </si>
  <si>
    <t>Cas 1</t>
  </si>
  <si>
    <t>AP 211</t>
  </si>
  <si>
    <t>TRO35018</t>
  </si>
</sst>
</file>

<file path=xl/styles.xml><?xml version="1.0" encoding="utf-8"?>
<styleSheet xmlns="http://schemas.openxmlformats.org/spreadsheetml/2006/main">
  <numFmts count="21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00"/>
    <numFmt numFmtId="173" formatCode="0.0"/>
    <numFmt numFmtId="174" formatCode="#&quot;°&quot;"/>
    <numFmt numFmtId="175" formatCode="0&quot;°&quot;"/>
    <numFmt numFmtId="176" formatCode="0.0000"/>
  </numFmts>
  <fonts count="1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i/>
      <sz val="18"/>
      <color indexed="10"/>
      <name val="Arial"/>
      <family val="2"/>
    </font>
    <font>
      <u val="single"/>
      <sz val="10"/>
      <name val="Arial"/>
      <family val="0"/>
    </font>
    <font>
      <u val="single"/>
      <sz val="10"/>
      <name val="Symbol"/>
      <family val="1"/>
    </font>
    <font>
      <sz val="8"/>
      <name val="Tahoma"/>
      <family val="0"/>
    </font>
    <font>
      <b/>
      <sz val="8"/>
      <name val="Tahoma"/>
      <family val="0"/>
    </font>
    <font>
      <b/>
      <i/>
      <sz val="18"/>
      <name val="Arial"/>
      <family val="2"/>
    </font>
    <font>
      <b/>
      <sz val="10"/>
      <color indexed="20"/>
      <name val="Arial"/>
      <family val="2"/>
    </font>
    <font>
      <u val="single"/>
      <sz val="8"/>
      <name val="Tahoma"/>
      <family val="2"/>
    </font>
    <font>
      <b/>
      <sz val="12"/>
      <color indexed="16"/>
      <name val="Arial"/>
      <family val="2"/>
    </font>
    <font>
      <b/>
      <sz val="20"/>
      <name val="Arial"/>
      <family val="2"/>
    </font>
    <font>
      <sz val="10"/>
      <color indexed="12"/>
      <name val="Arial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10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 horizontal="center" wrapText="1"/>
    </xf>
    <xf numFmtId="0" fontId="0" fillId="0" borderId="3" xfId="0" applyFont="1" applyBorder="1" applyAlignment="1">
      <alignment horizontal="center" wrapText="1"/>
    </xf>
    <xf numFmtId="0" fontId="0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2" borderId="0" xfId="0" applyFont="1" applyFill="1" applyAlignment="1">
      <alignment/>
    </xf>
    <xf numFmtId="9" fontId="5" fillId="0" borderId="0" xfId="17" applyFont="1" applyAlignment="1">
      <alignment horizontal="center"/>
    </xf>
    <xf numFmtId="0" fontId="0" fillId="2" borderId="1" xfId="0" applyFont="1" applyFill="1" applyBorder="1" applyAlignment="1">
      <alignment horizontal="left"/>
    </xf>
    <xf numFmtId="2" fontId="0" fillId="2" borderId="2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/>
    </xf>
    <xf numFmtId="0" fontId="0" fillId="2" borderId="7" xfId="0" applyFont="1" applyFill="1" applyBorder="1" applyAlignment="1">
      <alignment horizontal="left"/>
    </xf>
    <xf numFmtId="2" fontId="0" fillId="2" borderId="8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2" borderId="4" xfId="0" applyFont="1" applyFill="1" applyBorder="1" applyAlignment="1">
      <alignment horizontal="left"/>
    </xf>
    <xf numFmtId="2" fontId="0" fillId="2" borderId="5" xfId="0" applyNumberFormat="1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 wrapText="1"/>
    </xf>
    <xf numFmtId="0" fontId="0" fillId="0" borderId="4" xfId="0" applyFont="1" applyBorder="1" applyAlignment="1">
      <alignment/>
    </xf>
    <xf numFmtId="173" fontId="0" fillId="0" borderId="5" xfId="0" applyNumberFormat="1" applyFont="1" applyBorder="1" applyAlignment="1">
      <alignment horizontal="center"/>
    </xf>
    <xf numFmtId="1" fontId="0" fillId="0" borderId="6" xfId="0" applyNumberFormat="1" applyFont="1" applyBorder="1" applyAlignment="1">
      <alignment horizontal="center"/>
    </xf>
    <xf numFmtId="0" fontId="0" fillId="0" borderId="7" xfId="0" applyFont="1" applyBorder="1" applyAlignment="1">
      <alignment/>
    </xf>
    <xf numFmtId="173" fontId="0" fillId="0" borderId="8" xfId="0" applyNumberFormat="1" applyFont="1" applyBorder="1" applyAlignment="1">
      <alignment horizontal="center"/>
    </xf>
    <xf numFmtId="1" fontId="0" fillId="0" borderId="9" xfId="0" applyNumberFormat="1" applyFont="1" applyBorder="1" applyAlignment="1">
      <alignment horizontal="center"/>
    </xf>
    <xf numFmtId="173" fontId="0" fillId="0" borderId="0" xfId="0" applyNumberFormat="1" applyFont="1" applyBorder="1" applyAlignment="1">
      <alignment horizontal="center"/>
    </xf>
    <xf numFmtId="172" fontId="0" fillId="0" borderId="1" xfId="0" applyNumberFormat="1" applyFont="1" applyBorder="1" applyAlignment="1">
      <alignment/>
    </xf>
    <xf numFmtId="1" fontId="0" fillId="0" borderId="2" xfId="0" applyNumberFormat="1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172" fontId="0" fillId="0" borderId="4" xfId="0" applyNumberFormat="1" applyFont="1" applyBorder="1" applyAlignment="1">
      <alignment/>
    </xf>
    <xf numFmtId="2" fontId="0" fillId="0" borderId="5" xfId="0" applyNumberFormat="1" applyFont="1" applyBorder="1" applyAlignment="1">
      <alignment horizontal="center"/>
    </xf>
    <xf numFmtId="2" fontId="0" fillId="0" borderId="6" xfId="0" applyNumberFormat="1" applyFont="1" applyBorder="1" applyAlignment="1">
      <alignment horizontal="center"/>
    </xf>
    <xf numFmtId="172" fontId="0" fillId="0" borderId="7" xfId="0" applyNumberFormat="1" applyFont="1" applyBorder="1" applyAlignment="1">
      <alignment/>
    </xf>
    <xf numFmtId="2" fontId="0" fillId="0" borderId="8" xfId="0" applyNumberFormat="1" applyFont="1" applyBorder="1" applyAlignment="1">
      <alignment horizontal="center"/>
    </xf>
    <xf numFmtId="2" fontId="0" fillId="0" borderId="9" xfId="0" applyNumberFormat="1" applyFont="1" applyBorder="1" applyAlignment="1">
      <alignment horizontal="center"/>
    </xf>
    <xf numFmtId="0" fontId="0" fillId="3" borderId="0" xfId="0" applyFont="1" applyFill="1" applyAlignment="1">
      <alignment/>
    </xf>
    <xf numFmtId="2" fontId="0" fillId="3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/>
    </xf>
    <xf numFmtId="2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Fill="1" applyAlignment="1">
      <alignment/>
    </xf>
    <xf numFmtId="0" fontId="10" fillId="0" borderId="10" xfId="0" applyFont="1" applyBorder="1" applyAlignment="1">
      <alignment/>
    </xf>
    <xf numFmtId="2" fontId="0" fillId="0" borderId="11" xfId="0" applyNumberFormat="1" applyFont="1" applyBorder="1" applyAlignment="1">
      <alignment/>
    </xf>
    <xf numFmtId="1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/>
    </xf>
    <xf numFmtId="175" fontId="10" fillId="0" borderId="12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8" xfId="0" applyFont="1" applyBorder="1" applyAlignment="1">
      <alignment/>
    </xf>
    <xf numFmtId="0" fontId="1" fillId="0" borderId="19" xfId="0" applyFont="1" applyFill="1" applyBorder="1" applyAlignment="1">
      <alignment/>
    </xf>
    <xf numFmtId="0" fontId="1" fillId="0" borderId="20" xfId="0" applyFont="1" applyFill="1" applyBorder="1" applyAlignment="1">
      <alignment/>
    </xf>
    <xf numFmtId="172" fontId="0" fillId="0" borderId="0" xfId="0" applyNumberFormat="1" applyFont="1" applyFill="1" applyBorder="1" applyAlignment="1">
      <alignment/>
    </xf>
    <xf numFmtId="11" fontId="0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11" fontId="0" fillId="0" borderId="0" xfId="0" applyNumberFormat="1" applyFont="1" applyBorder="1" applyAlignment="1">
      <alignment horizontal="center" wrapText="1"/>
    </xf>
    <xf numFmtId="11" fontId="0" fillId="0" borderId="0" xfId="0" applyNumberFormat="1" applyFont="1" applyBorder="1" applyAlignment="1">
      <alignment wrapText="1"/>
    </xf>
    <xf numFmtId="0" fontId="0" fillId="0" borderId="0" xfId="0" applyFont="1" applyBorder="1" applyAlignment="1">
      <alignment wrapText="1"/>
    </xf>
    <xf numFmtId="1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 horizontal="center"/>
    </xf>
    <xf numFmtId="11" fontId="0" fillId="0" borderId="0" xfId="0" applyNumberFormat="1" applyFont="1" applyBorder="1" applyAlignment="1">
      <alignment/>
    </xf>
    <xf numFmtId="11" fontId="0" fillId="0" borderId="0" xfId="0" applyNumberFormat="1" applyFont="1" applyBorder="1" applyAlignment="1">
      <alignment horizontal="center"/>
    </xf>
    <xf numFmtId="1" fontId="0" fillId="0" borderId="0" xfId="0" applyNumberFormat="1" applyFont="1" applyBorder="1" applyAlignment="1">
      <alignment/>
    </xf>
    <xf numFmtId="11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 horizontal="center"/>
    </xf>
    <xf numFmtId="0" fontId="1" fillId="2" borderId="0" xfId="0" applyFont="1" applyFill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/>
    </xf>
    <xf numFmtId="0" fontId="14" fillId="0" borderId="0" xfId="0" applyFont="1" applyAlignment="1">
      <alignment/>
    </xf>
    <xf numFmtId="0" fontId="2" fillId="0" borderId="0" xfId="0" applyFont="1" applyAlignment="1">
      <alignment/>
    </xf>
    <xf numFmtId="176" fontId="0" fillId="2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0" xfId="0" applyFont="1" applyBorder="1" applyAlignment="1">
      <alignment/>
    </xf>
    <xf numFmtId="0" fontId="1" fillId="4" borderId="0" xfId="0" applyFont="1" applyFill="1" applyAlignment="1">
      <alignment horizontal="center"/>
    </xf>
    <xf numFmtId="2" fontId="0" fillId="0" borderId="21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13" fillId="0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276225</xdr:colOff>
      <xdr:row>6</xdr:row>
      <xdr:rowOff>38100</xdr:rowOff>
    </xdr:from>
    <xdr:to>
      <xdr:col>10</xdr:col>
      <xdr:colOff>447675</xdr:colOff>
      <xdr:row>20</xdr:row>
      <xdr:rowOff>28575</xdr:rowOff>
    </xdr:to>
    <xdr:grpSp>
      <xdr:nvGrpSpPr>
        <xdr:cNvPr id="1" name="Group 115"/>
        <xdr:cNvGrpSpPr>
          <a:grpSpLocks/>
        </xdr:cNvGrpSpPr>
      </xdr:nvGrpSpPr>
      <xdr:grpSpPr>
        <a:xfrm>
          <a:off x="4953000" y="1095375"/>
          <a:ext cx="3305175" cy="3086100"/>
          <a:chOff x="516" y="115"/>
          <a:chExt cx="345" cy="310"/>
        </a:xfrm>
        <a:solidFill>
          <a:srgbClr val="FFFFFF"/>
        </a:solidFill>
      </xdr:grpSpPr>
      <xdr:grpSp>
        <xdr:nvGrpSpPr>
          <xdr:cNvPr id="2" name="Group 46"/>
          <xdr:cNvGrpSpPr>
            <a:grpSpLocks/>
          </xdr:cNvGrpSpPr>
        </xdr:nvGrpSpPr>
        <xdr:grpSpPr>
          <a:xfrm>
            <a:off x="516" y="120"/>
            <a:ext cx="289" cy="305"/>
            <a:chOff x="142" y="381"/>
            <a:chExt cx="320" cy="323"/>
          </a:xfrm>
          <a:solidFill>
            <a:srgbClr val="FFFFFF"/>
          </a:solidFill>
        </xdr:grpSpPr>
        <xdr:sp>
          <xdr:nvSpPr>
            <xdr:cNvPr id="3" name="Oval 47"/>
            <xdr:cNvSpPr>
              <a:spLocks/>
            </xdr:cNvSpPr>
          </xdr:nvSpPr>
          <xdr:spPr>
            <a:xfrm>
              <a:off x="143" y="382"/>
              <a:ext cx="317" cy="317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8"/>
            <xdr:cNvSpPr>
              <a:spLocks/>
            </xdr:cNvSpPr>
          </xdr:nvSpPr>
          <xdr:spPr>
            <a:xfrm rot="19650080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49"/>
            <xdr:cNvSpPr>
              <a:spLocks/>
            </xdr:cNvSpPr>
          </xdr:nvSpPr>
          <xdr:spPr>
            <a:xfrm rot="1949918" flipV="1">
              <a:off x="142" y="541"/>
              <a:ext cx="320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6" name="Line 50"/>
            <xdr:cNvSpPr>
              <a:spLocks/>
            </xdr:cNvSpPr>
          </xdr:nvSpPr>
          <xdr:spPr>
            <a:xfrm rot="1425008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7" name="Line 51"/>
            <xdr:cNvSpPr>
              <a:spLocks/>
            </xdr:cNvSpPr>
          </xdr:nvSpPr>
          <xdr:spPr>
            <a:xfrm rot="18149919" flipV="1">
              <a:off x="302" y="381"/>
              <a:ext cx="0" cy="32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52"/>
            <xdr:cNvSpPr>
              <a:spLocks/>
            </xdr:cNvSpPr>
          </xdr:nvSpPr>
          <xdr:spPr>
            <a:xfrm>
              <a:off x="143" y="543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53"/>
            <xdr:cNvSpPr>
              <a:spLocks/>
            </xdr:cNvSpPr>
          </xdr:nvSpPr>
          <xdr:spPr>
            <a:xfrm rot="5400000">
              <a:off x="142" y="545"/>
              <a:ext cx="318" cy="0"/>
            </a:xfrm>
            <a:prstGeom prst="line">
              <a:avLst/>
            </a:prstGeom>
            <a:noFill/>
            <a:ln w="9525" cmpd="sng">
              <a:solidFill>
                <a:srgbClr val="000000"/>
              </a:solidFill>
              <a:prstDash val="dashDot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" name="Oval 54"/>
            <xdr:cNvSpPr>
              <a:spLocks/>
            </xdr:cNvSpPr>
          </xdr:nvSpPr>
          <xdr:spPr>
            <a:xfrm>
              <a:off x="230" y="472"/>
              <a:ext cx="143" cy="138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1" name="Oval 55"/>
            <xdr:cNvSpPr>
              <a:spLocks/>
            </xdr:cNvSpPr>
          </xdr:nvSpPr>
          <xdr:spPr>
            <a:xfrm>
              <a:off x="190" y="432"/>
              <a:ext cx="226" cy="224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2" name="TextBox 56"/>
          <xdr:cNvSpPr txBox="1">
            <a:spLocks noChangeArrowheads="1"/>
          </xdr:cNvSpPr>
        </xdr:nvSpPr>
        <xdr:spPr>
          <a:xfrm>
            <a:off x="72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a</a:t>
            </a:r>
          </a:p>
        </xdr:txBody>
      </xdr:sp>
      <xdr:sp>
        <xdr:nvSpPr>
          <xdr:cNvPr id="13" name="TextBox 57"/>
          <xdr:cNvSpPr txBox="1">
            <a:spLocks noChangeArrowheads="1"/>
          </xdr:cNvSpPr>
        </xdr:nvSpPr>
        <xdr:spPr>
          <a:xfrm>
            <a:off x="640" y="145"/>
            <a:ext cx="11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f</a:t>
            </a:r>
          </a:p>
        </xdr:txBody>
      </xdr:sp>
      <xdr:sp>
        <xdr:nvSpPr>
          <xdr:cNvPr id="14" name="TextBox 58"/>
          <xdr:cNvSpPr txBox="1">
            <a:spLocks noChangeArrowheads="1"/>
          </xdr:cNvSpPr>
        </xdr:nvSpPr>
        <xdr:spPr>
          <a:xfrm>
            <a:off x="643" y="184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b</a:t>
            </a:r>
          </a:p>
        </xdr:txBody>
      </xdr:sp>
      <xdr:sp>
        <xdr:nvSpPr>
          <xdr:cNvPr id="15" name="TextBox 59"/>
          <xdr:cNvSpPr txBox="1">
            <a:spLocks noChangeArrowheads="1"/>
          </xdr:cNvSpPr>
        </xdr:nvSpPr>
        <xdr:spPr>
          <a:xfrm>
            <a:off x="645" y="35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d</a:t>
            </a:r>
          </a:p>
        </xdr:txBody>
      </xdr:sp>
      <xdr:sp>
        <xdr:nvSpPr>
          <xdr:cNvPr id="16" name="TextBox 60"/>
          <xdr:cNvSpPr txBox="1">
            <a:spLocks noChangeArrowheads="1"/>
          </xdr:cNvSpPr>
        </xdr:nvSpPr>
        <xdr:spPr>
          <a:xfrm>
            <a:off x="779" y="257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e</a:t>
            </a:r>
          </a:p>
        </xdr:txBody>
      </xdr:sp>
      <xdr:sp>
        <xdr:nvSpPr>
          <xdr:cNvPr id="17" name="TextBox 61"/>
          <xdr:cNvSpPr txBox="1">
            <a:spLocks noChangeArrowheads="1"/>
          </xdr:cNvSpPr>
        </xdr:nvSpPr>
        <xdr:spPr>
          <a:xfrm>
            <a:off x="569" y="2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</a:t>
            </a:r>
          </a:p>
        </xdr:txBody>
      </xdr:sp>
      <xdr:sp>
        <xdr:nvSpPr>
          <xdr:cNvPr id="18" name="TextBox 62"/>
          <xdr:cNvSpPr txBox="1">
            <a:spLocks noChangeArrowheads="1"/>
          </xdr:cNvSpPr>
        </xdr:nvSpPr>
        <xdr:spPr>
          <a:xfrm>
            <a:off x="643" y="378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</a:t>
            </a:r>
          </a:p>
        </xdr:txBody>
      </xdr:sp>
      <xdr:sp>
        <xdr:nvSpPr>
          <xdr:cNvPr id="19" name="TextBox 63"/>
          <xdr:cNvSpPr txBox="1">
            <a:spLocks noChangeArrowheads="1"/>
          </xdr:cNvSpPr>
        </xdr:nvSpPr>
        <xdr:spPr>
          <a:xfrm>
            <a:off x="544" y="282"/>
            <a:ext cx="15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g</a:t>
            </a:r>
          </a:p>
        </xdr:txBody>
      </xdr:sp>
      <xdr:sp>
        <xdr:nvSpPr>
          <xdr:cNvPr id="20" name="Line 64"/>
          <xdr:cNvSpPr>
            <a:spLocks/>
          </xdr:cNvSpPr>
        </xdr:nvSpPr>
        <xdr:spPr>
          <a:xfrm flipV="1">
            <a:off x="745" y="261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" name="Line 65"/>
          <xdr:cNvSpPr>
            <a:spLocks/>
          </xdr:cNvSpPr>
        </xdr:nvSpPr>
        <xdr:spPr>
          <a:xfrm flipV="1">
            <a:off x="793" y="257"/>
            <a:ext cx="0" cy="16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Line 66"/>
          <xdr:cNvSpPr>
            <a:spLocks/>
          </xdr:cNvSpPr>
        </xdr:nvSpPr>
        <xdr:spPr>
          <a:xfrm rot="16200000" flipV="1">
            <a:off x="649" y="185"/>
            <a:ext cx="11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Line 67"/>
          <xdr:cNvSpPr>
            <a:spLocks/>
          </xdr:cNvSpPr>
        </xdr:nvSpPr>
        <xdr:spPr>
          <a:xfrm rot="16200000" flipV="1">
            <a:off x="645" y="152"/>
            <a:ext cx="1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" name="Line 68"/>
          <xdr:cNvSpPr>
            <a:spLocks/>
          </xdr:cNvSpPr>
        </xdr:nvSpPr>
        <xdr:spPr>
          <a:xfrm>
            <a:off x="585" y="273"/>
            <a:ext cx="0" cy="1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Line 69"/>
          <xdr:cNvSpPr>
            <a:spLocks/>
          </xdr:cNvSpPr>
        </xdr:nvSpPr>
        <xdr:spPr>
          <a:xfrm>
            <a:off x="536" y="274"/>
            <a:ext cx="0" cy="15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Line 70"/>
          <xdr:cNvSpPr>
            <a:spLocks/>
          </xdr:cNvSpPr>
        </xdr:nvSpPr>
        <xdr:spPr>
          <a:xfrm rot="5400000" flipH="1" flipV="1">
            <a:off x="665" y="353"/>
            <a:ext cx="0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" name="Line 71"/>
          <xdr:cNvSpPr>
            <a:spLocks/>
          </xdr:cNvSpPr>
        </xdr:nvSpPr>
        <xdr:spPr>
          <a:xfrm rot="5400000" flipH="1" flipV="1">
            <a:off x="665" y="387"/>
            <a:ext cx="0" cy="1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arrow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Box 72"/>
          <xdr:cNvSpPr txBox="1">
            <a:spLocks noChangeArrowheads="1"/>
          </xdr:cNvSpPr>
        </xdr:nvSpPr>
        <xdr:spPr>
          <a:xfrm>
            <a:off x="716" y="186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2</a:t>
            </a:r>
          </a:p>
        </xdr:txBody>
      </xdr:sp>
      <xdr:sp>
        <xdr:nvSpPr>
          <xdr:cNvPr id="29" name="TextBox 73"/>
          <xdr:cNvSpPr txBox="1">
            <a:spLocks noChangeArrowheads="1"/>
          </xdr:cNvSpPr>
        </xdr:nvSpPr>
        <xdr:spPr>
          <a:xfrm>
            <a:off x="565" y="186"/>
            <a:ext cx="42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3</a:t>
            </a:r>
          </a:p>
        </xdr:txBody>
      </xdr:sp>
      <xdr:sp>
        <xdr:nvSpPr>
          <xdr:cNvPr id="30" name="TextBox 74"/>
          <xdr:cNvSpPr txBox="1">
            <a:spLocks noChangeArrowheads="1"/>
          </xdr:cNvSpPr>
        </xdr:nvSpPr>
        <xdr:spPr>
          <a:xfrm>
            <a:off x="558" y="349"/>
            <a:ext cx="43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pole 4</a:t>
            </a:r>
          </a:p>
        </xdr:txBody>
      </xdr:sp>
      <xdr:sp>
        <xdr:nvSpPr>
          <xdr:cNvPr id="31" name="TextBox 75"/>
          <xdr:cNvSpPr txBox="1">
            <a:spLocks noChangeArrowheads="1"/>
          </xdr:cNvSpPr>
        </xdr:nvSpPr>
        <xdr:spPr>
          <a:xfrm>
            <a:off x="719" y="345"/>
            <a:ext cx="56" cy="2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>
            <a:spAutoFit/>
          </a:bodyPr>
          <a:p>
            <a:pPr algn="l">
              <a:defRPr/>
            </a:pPr>
            <a:r>
              <a:rPr lang="en-US" cap="none" sz="1200" b="1" i="0" u="none" baseline="0">
                <a:solidFill>
                  <a:srgbClr val="800000"/>
                </a:solidFill>
                <a:latin typeface="Arial"/>
                <a:ea typeface="Arial"/>
                <a:cs typeface="Arial"/>
              </a:rPr>
              <a:t>Pole 1</a:t>
            </a:r>
          </a:p>
        </xdr:txBody>
      </xdr:sp>
      <xdr:sp>
        <xdr:nvSpPr>
          <xdr:cNvPr id="32" name="TextBox 76"/>
          <xdr:cNvSpPr txBox="1">
            <a:spLocks noChangeArrowheads="1"/>
          </xdr:cNvSpPr>
        </xdr:nvSpPr>
        <xdr:spPr>
          <a:xfrm>
            <a:off x="623" y="255"/>
            <a:ext cx="66" cy="3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>
            <a:spAutoFit/>
          </a:bodyPr>
          <a:p>
            <a:pPr algn="ctr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Horizontal 
Plane</a:t>
            </a:r>
          </a:p>
        </xdr:txBody>
      </xdr:sp>
      <xdr:sp>
        <xdr:nvSpPr>
          <xdr:cNvPr id="33" name="Rectangle 108"/>
          <xdr:cNvSpPr>
            <a:spLocks/>
          </xdr:cNvSpPr>
        </xdr:nvSpPr>
        <xdr:spPr>
          <a:xfrm>
            <a:off x="727" y="288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" name="Rectangle 109"/>
          <xdr:cNvSpPr>
            <a:spLocks/>
          </xdr:cNvSpPr>
        </xdr:nvSpPr>
        <xdr:spPr>
          <a:xfrm>
            <a:off x="725" y="240"/>
            <a:ext cx="47" cy="17"/>
          </a:xfrm>
          <a:prstGeom prst="rect">
            <a:avLst/>
          </a:prstGeom>
          <a:solidFill>
            <a:srgbClr val="C0C0C0"/>
          </a:solidFill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" name="TextBox 110"/>
          <xdr:cNvSpPr txBox="1">
            <a:spLocks noChangeArrowheads="1"/>
          </xdr:cNvSpPr>
        </xdr:nvSpPr>
        <xdr:spPr>
          <a:xfrm>
            <a:off x="773" y="115"/>
            <a:ext cx="88" cy="56"/>
          </a:xfrm>
          <a:prstGeom prst="rect">
            <a:avLst/>
          </a:prstGeom>
          <a:noFill/>
          <a:ln w="9525" cmpd="sng">
            <a:solidFill>
              <a:srgbClr val="C0C0C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current leads after connection box</a:t>
            </a:r>
          </a:p>
        </xdr:txBody>
      </xdr:sp>
      <xdr:sp>
        <xdr:nvSpPr>
          <xdr:cNvPr id="36" name="Line 111"/>
          <xdr:cNvSpPr>
            <a:spLocks/>
          </xdr:cNvSpPr>
        </xdr:nvSpPr>
        <xdr:spPr>
          <a:xfrm flipH="1">
            <a:off x="763" y="169"/>
            <a:ext cx="36" cy="68"/>
          </a:xfrm>
          <a:prstGeom prst="line">
            <a:avLst/>
          </a:prstGeom>
          <a:noFill/>
          <a:ln w="9525" cmpd="sng">
            <a:solidFill>
              <a:srgbClr val="C0C0C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" name="Line 112"/>
          <xdr:cNvSpPr>
            <a:spLocks/>
          </xdr:cNvSpPr>
        </xdr:nvSpPr>
        <xdr:spPr>
          <a:xfrm>
            <a:off x="600" y="274"/>
            <a:ext cx="119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prstDash val="lgDashDotDot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</xdr:col>
      <xdr:colOff>419100</xdr:colOff>
      <xdr:row>15</xdr:row>
      <xdr:rowOff>66675</xdr:rowOff>
    </xdr:from>
    <xdr:to>
      <xdr:col>10</xdr:col>
      <xdr:colOff>295275</xdr:colOff>
      <xdr:row>16</xdr:row>
      <xdr:rowOff>133350</xdr:rowOff>
    </xdr:to>
    <xdr:sp>
      <xdr:nvSpPr>
        <xdr:cNvPr id="38" name="TextBox 77"/>
        <xdr:cNvSpPr txBox="1">
          <a:spLocks noChangeArrowheads="1"/>
        </xdr:cNvSpPr>
      </xdr:nvSpPr>
      <xdr:spPr>
        <a:xfrm>
          <a:off x="7467600" y="2914650"/>
          <a:ext cx="6381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120.7 LR</a:t>
          </a:r>
        </a:p>
      </xdr:txBody>
    </xdr:sp>
    <xdr:clientData/>
  </xdr:twoCellAnchor>
  <xdr:twoCellAnchor>
    <xdr:from>
      <xdr:col>7</xdr:col>
      <xdr:colOff>133350</xdr:colOff>
      <xdr:row>19</xdr:row>
      <xdr:rowOff>0</xdr:rowOff>
    </xdr:from>
    <xdr:to>
      <xdr:col>7</xdr:col>
      <xdr:colOff>771525</xdr:colOff>
      <xdr:row>20</xdr:row>
      <xdr:rowOff>38100</xdr:rowOff>
    </xdr:to>
    <xdr:sp>
      <xdr:nvSpPr>
        <xdr:cNvPr id="39" name="TextBox 78"/>
        <xdr:cNvSpPr txBox="1">
          <a:spLocks noChangeArrowheads="1"/>
        </xdr:cNvSpPr>
      </xdr:nvSpPr>
      <xdr:spPr>
        <a:xfrm>
          <a:off x="5467350" y="399097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131.0 LR</a:t>
          </a:r>
        </a:p>
      </xdr:txBody>
    </xdr:sp>
    <xdr:clientData/>
  </xdr:twoCellAnchor>
  <xdr:twoCellAnchor>
    <xdr:from>
      <xdr:col>8</xdr:col>
      <xdr:colOff>266700</xdr:colOff>
      <xdr:row>18</xdr:row>
      <xdr:rowOff>152400</xdr:rowOff>
    </xdr:from>
    <xdr:to>
      <xdr:col>9</xdr:col>
      <xdr:colOff>66675</xdr:colOff>
      <xdr:row>20</xdr:row>
      <xdr:rowOff>28575</xdr:rowOff>
    </xdr:to>
    <xdr:sp>
      <xdr:nvSpPr>
        <xdr:cNvPr id="40" name="TextBox 79"/>
        <xdr:cNvSpPr txBox="1">
          <a:spLocks noChangeArrowheads="1"/>
        </xdr:cNvSpPr>
      </xdr:nvSpPr>
      <xdr:spPr>
        <a:xfrm>
          <a:off x="6477000" y="39814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112.1 LL</a:t>
          </a:r>
        </a:p>
      </xdr:txBody>
    </xdr:sp>
    <xdr:clientData/>
  </xdr:twoCellAnchor>
  <xdr:twoCellAnchor>
    <xdr:from>
      <xdr:col>8</xdr:col>
      <xdr:colOff>228600</xdr:colOff>
      <xdr:row>6</xdr:row>
      <xdr:rowOff>57150</xdr:rowOff>
    </xdr:from>
    <xdr:to>
      <xdr:col>9</xdr:col>
      <xdr:colOff>28575</xdr:colOff>
      <xdr:row>7</xdr:row>
      <xdr:rowOff>104775</xdr:rowOff>
    </xdr:to>
    <xdr:sp>
      <xdr:nvSpPr>
        <xdr:cNvPr id="41" name="TextBox 80"/>
        <xdr:cNvSpPr txBox="1">
          <a:spLocks noChangeArrowheads="1"/>
        </xdr:cNvSpPr>
      </xdr:nvSpPr>
      <xdr:spPr>
        <a:xfrm>
          <a:off x="6438900" y="1114425"/>
          <a:ext cx="6381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86.16 LR</a:t>
          </a:r>
        </a:p>
      </xdr:txBody>
    </xdr:sp>
    <xdr:clientData/>
  </xdr:twoCellAnchor>
  <xdr:twoCellAnchor>
    <xdr:from>
      <xdr:col>5</xdr:col>
      <xdr:colOff>857250</xdr:colOff>
      <xdr:row>11</xdr:row>
      <xdr:rowOff>104775</xdr:rowOff>
    </xdr:from>
    <xdr:to>
      <xdr:col>6</xdr:col>
      <xdr:colOff>619125</xdr:colOff>
      <xdr:row>12</xdr:row>
      <xdr:rowOff>142875</xdr:rowOff>
    </xdr:to>
    <xdr:sp>
      <xdr:nvSpPr>
        <xdr:cNvPr id="42" name="TextBox 81"/>
        <xdr:cNvSpPr txBox="1">
          <a:spLocks noChangeArrowheads="1"/>
        </xdr:cNvSpPr>
      </xdr:nvSpPr>
      <xdr:spPr>
        <a:xfrm>
          <a:off x="4657725" y="21145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135.1 LR</a:t>
          </a:r>
        </a:p>
      </xdr:txBody>
    </xdr:sp>
    <xdr:clientData/>
  </xdr:twoCellAnchor>
  <xdr:twoCellAnchor>
    <xdr:from>
      <xdr:col>7</xdr:col>
      <xdr:colOff>209550</xdr:colOff>
      <xdr:row>6</xdr:row>
      <xdr:rowOff>57150</xdr:rowOff>
    </xdr:from>
    <xdr:to>
      <xdr:col>7</xdr:col>
      <xdr:colOff>847725</xdr:colOff>
      <xdr:row>7</xdr:row>
      <xdr:rowOff>95250</xdr:rowOff>
    </xdr:to>
    <xdr:sp>
      <xdr:nvSpPr>
        <xdr:cNvPr id="43" name="TextBox 82"/>
        <xdr:cNvSpPr txBox="1">
          <a:spLocks noChangeArrowheads="1"/>
        </xdr:cNvSpPr>
      </xdr:nvSpPr>
      <xdr:spPr>
        <a:xfrm>
          <a:off x="5543550" y="1114425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124.9 LL</a:t>
          </a:r>
        </a:p>
      </xdr:txBody>
    </xdr:sp>
    <xdr:clientData/>
  </xdr:twoCellAnchor>
  <xdr:twoCellAnchor>
    <xdr:from>
      <xdr:col>6</xdr:col>
      <xdr:colOff>0</xdr:colOff>
      <xdr:row>15</xdr:row>
      <xdr:rowOff>66675</xdr:rowOff>
    </xdr:from>
    <xdr:to>
      <xdr:col>6</xdr:col>
      <xdr:colOff>638175</xdr:colOff>
      <xdr:row>16</xdr:row>
      <xdr:rowOff>104775</xdr:rowOff>
    </xdr:to>
    <xdr:sp>
      <xdr:nvSpPr>
        <xdr:cNvPr id="44" name="TextBox 83"/>
        <xdr:cNvSpPr txBox="1">
          <a:spLocks noChangeArrowheads="1"/>
        </xdr:cNvSpPr>
      </xdr:nvSpPr>
      <xdr:spPr>
        <a:xfrm>
          <a:off x="4676775" y="2914650"/>
          <a:ext cx="638175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150.3 LL</a:t>
          </a:r>
        </a:p>
      </xdr:txBody>
    </xdr:sp>
    <xdr:clientData/>
  </xdr:twoCellAnchor>
  <xdr:twoCellAnchor>
    <xdr:from>
      <xdr:col>9</xdr:col>
      <xdr:colOff>428625</xdr:colOff>
      <xdr:row>11</xdr:row>
      <xdr:rowOff>38100</xdr:rowOff>
    </xdr:from>
    <xdr:to>
      <xdr:col>10</xdr:col>
      <xdr:colOff>304800</xdr:colOff>
      <xdr:row>12</xdr:row>
      <xdr:rowOff>95250</xdr:rowOff>
    </xdr:to>
    <xdr:sp>
      <xdr:nvSpPr>
        <xdr:cNvPr id="45" name="TextBox 84"/>
        <xdr:cNvSpPr txBox="1">
          <a:spLocks noChangeArrowheads="1"/>
        </xdr:cNvSpPr>
      </xdr:nvSpPr>
      <xdr:spPr>
        <a:xfrm>
          <a:off x="7477125" y="2047875"/>
          <a:ext cx="638175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84.3 LL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1:W118"/>
  <sheetViews>
    <sheetView workbookViewId="0" topLeftCell="A28">
      <selection activeCell="B48" sqref="B48"/>
    </sheetView>
  </sheetViews>
  <sheetFormatPr defaultColWidth="11.421875" defaultRowHeight="12.75"/>
  <cols>
    <col min="1" max="1" width="11.421875" style="89" customWidth="1"/>
    <col min="2" max="2" width="16.28125" style="90" customWidth="1"/>
    <col min="3" max="3" width="12.421875" style="89" customWidth="1"/>
    <col min="4" max="4" width="13.57421875" style="89" customWidth="1"/>
    <col min="5" max="5" width="11.421875" style="89" customWidth="1"/>
    <col min="6" max="6" width="12.8515625" style="89" customWidth="1"/>
    <col min="7" max="7" width="10.8515625" style="89" customWidth="1"/>
    <col min="8" max="10" width="11.421875" style="89" customWidth="1"/>
    <col min="11" max="11" width="10.421875" style="89" customWidth="1"/>
    <col min="12" max="21" width="11.421875" style="89" customWidth="1"/>
    <col min="22" max="23" width="11.421875" style="6" customWidth="1"/>
    <col min="24" max="24" width="11.421875" style="89" customWidth="1"/>
    <col min="25" max="25" width="7.140625" style="89" customWidth="1"/>
    <col min="26" max="26" width="14.28125" style="89" customWidth="1"/>
    <col min="27" max="27" width="11.421875" style="89" customWidth="1"/>
    <col min="28" max="28" width="14.7109375" style="89" customWidth="1"/>
    <col min="29" max="16384" width="11.421875" style="89" customWidth="1"/>
  </cols>
  <sheetData>
    <row r="1" spans="2:23" s="78" customFormat="1" ht="12.75">
      <c r="B1" s="77"/>
      <c r="H1" s="78" t="s">
        <v>30</v>
      </c>
      <c r="J1" s="78" t="s">
        <v>31</v>
      </c>
      <c r="L1" s="78" t="s">
        <v>32</v>
      </c>
      <c r="N1" s="78" t="s">
        <v>33</v>
      </c>
      <c r="P1" s="78" t="s">
        <v>34</v>
      </c>
      <c r="R1" s="78" t="s">
        <v>35</v>
      </c>
      <c r="T1" s="78" t="s">
        <v>36</v>
      </c>
      <c r="V1" s="79"/>
      <c r="W1" s="79"/>
    </row>
    <row r="2" spans="2:23" s="78" customFormat="1" ht="12.75">
      <c r="B2" s="77"/>
      <c r="E2" s="78" t="s">
        <v>3</v>
      </c>
      <c r="V2" s="79"/>
      <c r="W2" s="79"/>
    </row>
    <row r="3" spans="2:23" s="78" customFormat="1" ht="12.75">
      <c r="B3" s="77"/>
      <c r="E3" s="78" t="s">
        <v>4</v>
      </c>
      <c r="H3" s="78" t="s">
        <v>5</v>
      </c>
      <c r="I3" s="78" t="s">
        <v>6</v>
      </c>
      <c r="J3" s="78" t="s">
        <v>5</v>
      </c>
      <c r="K3" s="78" t="s">
        <v>6</v>
      </c>
      <c r="L3" s="78" t="s">
        <v>5</v>
      </c>
      <c r="M3" s="78" t="s">
        <v>6</v>
      </c>
      <c r="N3" s="78" t="s">
        <v>5</v>
      </c>
      <c r="O3" s="78" t="s">
        <v>6</v>
      </c>
      <c r="P3" s="78" t="s">
        <v>5</v>
      </c>
      <c r="Q3" s="78" t="s">
        <v>6</v>
      </c>
      <c r="R3" s="78" t="s">
        <v>5</v>
      </c>
      <c r="S3" s="78" t="s">
        <v>6</v>
      </c>
      <c r="T3" s="78" t="s">
        <v>5</v>
      </c>
      <c r="U3" s="78" t="s">
        <v>6</v>
      </c>
      <c r="V3" s="79" t="s">
        <v>5</v>
      </c>
      <c r="W3" s="79" t="s">
        <v>6</v>
      </c>
    </row>
    <row r="4" spans="2:23" s="78" customFormat="1" ht="12.75">
      <c r="B4" s="77"/>
      <c r="E4" s="78">
        <v>1</v>
      </c>
      <c r="H4" s="78">
        <v>-8.96604E-11</v>
      </c>
      <c r="I4" s="78">
        <v>9.27348E-11</v>
      </c>
      <c r="J4" s="78">
        <v>-8.96604E-11</v>
      </c>
      <c r="K4" s="78" t="s">
        <v>23</v>
      </c>
      <c r="L4" s="78">
        <v>-8.96604E-11</v>
      </c>
      <c r="M4" s="78" t="s">
        <v>23</v>
      </c>
      <c r="N4" s="78">
        <v>-8.96604E-11</v>
      </c>
      <c r="O4" s="78">
        <v>9.27348E-11</v>
      </c>
      <c r="P4" s="78">
        <v>-8.96604E-11</v>
      </c>
      <c r="Q4" s="78">
        <v>9.27348E-11</v>
      </c>
      <c r="R4" s="78">
        <v>-8.96604E-11</v>
      </c>
      <c r="S4" s="78">
        <v>9.27348E-11</v>
      </c>
      <c r="T4" s="78">
        <v>-8.96604E-11</v>
      </c>
      <c r="U4" s="78">
        <v>9.27348E-11</v>
      </c>
      <c r="V4" s="78">
        <v>-8.96604E-11</v>
      </c>
      <c r="W4" s="78">
        <v>9.27348E-11</v>
      </c>
    </row>
    <row r="5" spans="2:23" s="78" customFormat="1" ht="12.75">
      <c r="B5" s="77"/>
      <c r="E5" s="78">
        <v>2</v>
      </c>
      <c r="H5" s="78">
        <v>0.000319438</v>
      </c>
      <c r="I5" s="78">
        <v>-2.7452E-10</v>
      </c>
      <c r="J5" s="78">
        <v>0.000319438</v>
      </c>
      <c r="K5" s="78" t="s">
        <v>24</v>
      </c>
      <c r="L5" s="78">
        <v>0.000319438</v>
      </c>
      <c r="M5" s="78" t="s">
        <v>24</v>
      </c>
      <c r="N5" s="78">
        <v>0.000319438</v>
      </c>
      <c r="O5" s="78">
        <v>-2.7452E-10</v>
      </c>
      <c r="P5" s="78">
        <v>0.000319438</v>
      </c>
      <c r="Q5" s="78">
        <v>-2.7452E-10</v>
      </c>
      <c r="R5" s="78">
        <v>0.000319438</v>
      </c>
      <c r="S5" s="78">
        <v>-2.7452E-10</v>
      </c>
      <c r="T5" s="78">
        <v>0.000319438</v>
      </c>
      <c r="U5" s="78">
        <v>-2.7452E-10</v>
      </c>
      <c r="V5" s="78">
        <v>0.000319438</v>
      </c>
      <c r="W5" s="78">
        <v>-2.7452E-10</v>
      </c>
    </row>
    <row r="6" spans="2:23" s="78" customFormat="1" ht="12.75">
      <c r="B6" s="77"/>
      <c r="E6" s="78">
        <v>3</v>
      </c>
      <c r="H6" s="78">
        <v>0.000879364</v>
      </c>
      <c r="I6" s="78">
        <v>0.000601288</v>
      </c>
      <c r="J6" s="78">
        <v>0.000879364</v>
      </c>
      <c r="K6" s="78">
        <v>0.000601288</v>
      </c>
      <c r="L6" s="78">
        <v>0.000879364</v>
      </c>
      <c r="M6" s="78">
        <v>0.000601288</v>
      </c>
      <c r="N6" s="78">
        <v>0.000879364</v>
      </c>
      <c r="O6" s="78">
        <v>0.000601288</v>
      </c>
      <c r="P6" s="78">
        <v>0.000879364</v>
      </c>
      <c r="Q6" s="78">
        <v>0.000601288</v>
      </c>
      <c r="R6" s="78">
        <v>0.000879364</v>
      </c>
      <c r="S6" s="78">
        <v>0.000601288</v>
      </c>
      <c r="T6" s="78">
        <v>0.000879364</v>
      </c>
      <c r="U6" s="78">
        <v>0.000601288</v>
      </c>
      <c r="V6" s="78">
        <v>0.000879364</v>
      </c>
      <c r="W6" s="78">
        <v>0.000601288</v>
      </c>
    </row>
    <row r="7" spans="2:23" s="78" customFormat="1" ht="12.75">
      <c r="B7" s="77"/>
      <c r="E7" s="78">
        <v>4</v>
      </c>
      <c r="H7" s="78">
        <v>9.24253E-05</v>
      </c>
      <c r="I7" s="78">
        <v>0.000325827</v>
      </c>
      <c r="J7" s="78">
        <v>9.24253E-05</v>
      </c>
      <c r="K7" s="78">
        <v>0.000325827</v>
      </c>
      <c r="L7" s="78">
        <v>9.24253E-05</v>
      </c>
      <c r="M7" s="78">
        <v>0.000325827</v>
      </c>
      <c r="N7" s="78">
        <v>9.24253E-05</v>
      </c>
      <c r="O7" s="78">
        <v>0.000325827</v>
      </c>
      <c r="P7" s="78">
        <v>9.24253E-05</v>
      </c>
      <c r="Q7" s="78">
        <v>0.000325827</v>
      </c>
      <c r="R7" s="78">
        <v>9.24253E-05</v>
      </c>
      <c r="S7" s="78">
        <v>0.000325827</v>
      </c>
      <c r="T7" s="78">
        <v>9.24253E-05</v>
      </c>
      <c r="U7" s="78">
        <v>0.000325827</v>
      </c>
      <c r="V7" s="78">
        <v>9.24253E-05</v>
      </c>
      <c r="W7" s="78">
        <v>0.000325827</v>
      </c>
    </row>
    <row r="8" spans="2:23" s="78" customFormat="1" ht="12.75">
      <c r="B8" s="77"/>
      <c r="E8" s="78">
        <v>5</v>
      </c>
      <c r="H8" s="78">
        <v>-3.91724E-05</v>
      </c>
      <c r="I8" s="78">
        <v>0.000161302</v>
      </c>
      <c r="J8" s="78">
        <v>-3.91724E-05</v>
      </c>
      <c r="K8" s="78">
        <v>0.000161302</v>
      </c>
      <c r="L8" s="78">
        <v>-3.91724E-05</v>
      </c>
      <c r="M8" s="78">
        <v>0.000161302</v>
      </c>
      <c r="N8" s="78">
        <v>-3.91724E-05</v>
      </c>
      <c r="O8" s="78">
        <v>0.000161302</v>
      </c>
      <c r="P8" s="78">
        <v>-3.91724E-05</v>
      </c>
      <c r="Q8" s="78">
        <v>0.000161302</v>
      </c>
      <c r="R8" s="78">
        <v>-3.91724E-05</v>
      </c>
      <c r="S8" s="78">
        <v>0.000161302</v>
      </c>
      <c r="T8" s="78">
        <v>-3.91724E-05</v>
      </c>
      <c r="U8" s="78">
        <v>0.000161302</v>
      </c>
      <c r="V8" s="78">
        <v>-3.91724E-05</v>
      </c>
      <c r="W8" s="78">
        <v>0.000161302</v>
      </c>
    </row>
    <row r="9" spans="2:23" s="78" customFormat="1" ht="12.75">
      <c r="B9" s="77"/>
      <c r="E9" s="78">
        <v>6</v>
      </c>
      <c r="H9" s="78">
        <v>3.92438</v>
      </c>
      <c r="I9" s="78">
        <v>-1.72103E-05</v>
      </c>
      <c r="J9" s="78">
        <v>3.92438</v>
      </c>
      <c r="K9" s="78">
        <v>-1.72103E-05</v>
      </c>
      <c r="L9" s="78">
        <v>3.92438</v>
      </c>
      <c r="M9" s="78">
        <v>-1.72103E-05</v>
      </c>
      <c r="N9" s="78">
        <v>3.92438</v>
      </c>
      <c r="O9" s="78">
        <v>-1.72103E-05</v>
      </c>
      <c r="P9" s="78">
        <v>3.92438</v>
      </c>
      <c r="Q9" s="78">
        <v>-1.72103E-05</v>
      </c>
      <c r="R9" s="78">
        <v>3.92438</v>
      </c>
      <c r="S9" s="78">
        <v>-1.72103E-05</v>
      </c>
      <c r="T9" s="78">
        <v>3.92438</v>
      </c>
      <c r="U9" s="78">
        <v>-1.72103E-05</v>
      </c>
      <c r="V9" s="78">
        <v>3.92438</v>
      </c>
      <c r="W9" s="78">
        <v>-1.72103E-05</v>
      </c>
    </row>
    <row r="10" spans="2:23" s="78" customFormat="1" ht="12.75">
      <c r="B10" s="77"/>
      <c r="E10" s="78">
        <v>7</v>
      </c>
      <c r="H10" s="78">
        <v>-2.33051E-05</v>
      </c>
      <c r="I10" s="78">
        <v>-3.89739E-05</v>
      </c>
      <c r="J10" s="78">
        <v>-2.33051E-05</v>
      </c>
      <c r="K10" s="78">
        <v>-3.89739E-05</v>
      </c>
      <c r="L10" s="78">
        <v>-2.33051E-05</v>
      </c>
      <c r="M10" s="78">
        <v>-3.89739E-05</v>
      </c>
      <c r="N10" s="78">
        <v>-2.33051E-05</v>
      </c>
      <c r="O10" s="78">
        <v>-3.89739E-05</v>
      </c>
      <c r="P10" s="78">
        <v>-2.33051E-05</v>
      </c>
      <c r="Q10" s="78">
        <v>-3.89739E-05</v>
      </c>
      <c r="R10" s="78">
        <v>-2.33051E-05</v>
      </c>
      <c r="S10" s="78">
        <v>-3.89739E-05</v>
      </c>
      <c r="T10" s="78">
        <v>-2.33051E-05</v>
      </c>
      <c r="U10" s="78">
        <v>-3.89739E-05</v>
      </c>
      <c r="V10" s="78">
        <v>-2.33051E-05</v>
      </c>
      <c r="W10" s="78">
        <v>-3.89739E-05</v>
      </c>
    </row>
    <row r="11" spans="2:23" s="78" customFormat="1" ht="12.75">
      <c r="B11" s="77"/>
      <c r="E11" s="78">
        <v>8</v>
      </c>
      <c r="H11" s="78">
        <v>4.70052E-06</v>
      </c>
      <c r="I11" s="78">
        <v>-2.96402E-06</v>
      </c>
      <c r="J11" s="78">
        <v>4.70052E-06</v>
      </c>
      <c r="K11" s="78">
        <v>-2.96402E-06</v>
      </c>
      <c r="L11" s="78">
        <v>4.70052E-06</v>
      </c>
      <c r="M11" s="78">
        <v>-2.96402E-06</v>
      </c>
      <c r="N11" s="78">
        <v>4.70052E-06</v>
      </c>
      <c r="O11" s="78">
        <v>-2.96402E-06</v>
      </c>
      <c r="P11" s="78">
        <v>4.70052E-06</v>
      </c>
      <c r="Q11" s="78">
        <v>-2.96402E-06</v>
      </c>
      <c r="R11" s="78">
        <v>4.70052E-06</v>
      </c>
      <c r="S11" s="78">
        <v>-2.96402E-06</v>
      </c>
      <c r="T11" s="78">
        <v>4.70052E-06</v>
      </c>
      <c r="U11" s="78">
        <v>-2.96402E-06</v>
      </c>
      <c r="V11" s="78">
        <v>4.70052E-06</v>
      </c>
      <c r="W11" s="78">
        <v>-2.96402E-06</v>
      </c>
    </row>
    <row r="12" spans="2:23" s="78" customFormat="1" ht="12.75">
      <c r="B12" s="77"/>
      <c r="E12" s="78">
        <v>9</v>
      </c>
      <c r="H12" s="78">
        <v>-3.68081E-06</v>
      </c>
      <c r="I12" s="78">
        <v>3.48646E-06</v>
      </c>
      <c r="J12" s="78">
        <v>-3.68081E-06</v>
      </c>
      <c r="K12" s="78">
        <v>3.48646E-06</v>
      </c>
      <c r="L12" s="78">
        <v>-3.68081E-06</v>
      </c>
      <c r="M12" s="78">
        <v>3.48646E-06</v>
      </c>
      <c r="N12" s="78">
        <v>-3.68081E-06</v>
      </c>
      <c r="O12" s="78">
        <v>3.48646E-06</v>
      </c>
      <c r="P12" s="78">
        <v>-3.68081E-06</v>
      </c>
      <c r="Q12" s="78">
        <v>3.48646E-06</v>
      </c>
      <c r="R12" s="78">
        <v>-3.68081E-06</v>
      </c>
      <c r="S12" s="78">
        <v>3.48646E-06</v>
      </c>
      <c r="T12" s="78">
        <v>-3.68081E-06</v>
      </c>
      <c r="U12" s="78">
        <v>3.48646E-06</v>
      </c>
      <c r="V12" s="78">
        <v>-3.68081E-06</v>
      </c>
      <c r="W12" s="78">
        <v>3.48646E-06</v>
      </c>
    </row>
    <row r="13" spans="2:23" s="78" customFormat="1" ht="12.75">
      <c r="B13" s="77"/>
      <c r="E13" s="78">
        <v>10</v>
      </c>
      <c r="H13" s="78">
        <v>-0.200959</v>
      </c>
      <c r="I13" s="78">
        <v>-5.06254E-06</v>
      </c>
      <c r="J13" s="78">
        <v>-0.200959</v>
      </c>
      <c r="K13" s="78">
        <v>-5.06254E-06</v>
      </c>
      <c r="L13" s="78">
        <v>-0.200959</v>
      </c>
      <c r="M13" s="78">
        <v>-5.06254E-06</v>
      </c>
      <c r="N13" s="78">
        <v>-0.200959</v>
      </c>
      <c r="O13" s="78">
        <v>-5.06254E-06</v>
      </c>
      <c r="P13" s="78">
        <v>-0.200959</v>
      </c>
      <c r="Q13" s="78">
        <v>-5.06254E-06</v>
      </c>
      <c r="R13" s="78">
        <v>-0.200959</v>
      </c>
      <c r="S13" s="78">
        <v>-5.06254E-06</v>
      </c>
      <c r="T13" s="78">
        <v>-0.200959</v>
      </c>
      <c r="U13" s="78">
        <v>-5.06254E-06</v>
      </c>
      <c r="V13" s="78">
        <v>-0.200959</v>
      </c>
      <c r="W13" s="78">
        <v>-5.06254E-06</v>
      </c>
    </row>
    <row r="14" spans="2:23" s="78" customFormat="1" ht="12.75">
      <c r="B14" s="77"/>
      <c r="E14" s="78">
        <v>11</v>
      </c>
      <c r="H14" s="78">
        <v>1.59338E-06</v>
      </c>
      <c r="I14" s="78">
        <v>1.18763E-06</v>
      </c>
      <c r="J14" s="78">
        <v>1.59338E-06</v>
      </c>
      <c r="K14" s="78">
        <v>1.18763E-06</v>
      </c>
      <c r="L14" s="78">
        <v>1.59338E-06</v>
      </c>
      <c r="M14" s="78">
        <v>1.18763E-06</v>
      </c>
      <c r="N14" s="78">
        <v>1.59338E-06</v>
      </c>
      <c r="O14" s="78">
        <v>1.18763E-06</v>
      </c>
      <c r="P14" s="78">
        <v>1.59338E-06</v>
      </c>
      <c r="Q14" s="78">
        <v>1.18763E-06</v>
      </c>
      <c r="R14" s="78">
        <v>1.59338E-06</v>
      </c>
      <c r="S14" s="78">
        <v>1.18763E-06</v>
      </c>
      <c r="T14" s="78">
        <v>1.59338E-06</v>
      </c>
      <c r="U14" s="78">
        <v>1.18763E-06</v>
      </c>
      <c r="V14" s="78">
        <v>1.59338E-06</v>
      </c>
      <c r="W14" s="78">
        <v>1.18763E-06</v>
      </c>
    </row>
    <row r="15" spans="2:23" s="78" customFormat="1" ht="12.75">
      <c r="B15" s="77"/>
      <c r="E15" s="78">
        <v>12</v>
      </c>
      <c r="H15" s="78">
        <v>2.14477E-08</v>
      </c>
      <c r="I15" s="78">
        <v>1.33651E-06</v>
      </c>
      <c r="J15" s="78">
        <v>2.14477E-08</v>
      </c>
      <c r="K15" s="78">
        <v>1.33651E-06</v>
      </c>
      <c r="L15" s="78">
        <v>2.14477E-08</v>
      </c>
      <c r="M15" s="78">
        <v>1.33651E-06</v>
      </c>
      <c r="N15" s="78">
        <v>2.14477E-08</v>
      </c>
      <c r="O15" s="78">
        <v>1.33651E-06</v>
      </c>
      <c r="P15" s="78">
        <v>2.14477E-08</v>
      </c>
      <c r="Q15" s="78">
        <v>1.33651E-06</v>
      </c>
      <c r="R15" s="78">
        <v>2.14477E-08</v>
      </c>
      <c r="S15" s="78">
        <v>1.33651E-06</v>
      </c>
      <c r="T15" s="78">
        <v>2.14477E-08</v>
      </c>
      <c r="U15" s="78">
        <v>1.33651E-06</v>
      </c>
      <c r="V15" s="78">
        <v>2.14477E-08</v>
      </c>
      <c r="W15" s="78">
        <v>1.33651E-06</v>
      </c>
    </row>
    <row r="16" spans="2:23" s="78" customFormat="1" ht="12.75">
      <c r="B16" s="77"/>
      <c r="E16" s="78">
        <v>13</v>
      </c>
      <c r="H16" s="78">
        <v>-6.04268E-07</v>
      </c>
      <c r="I16" s="78">
        <v>8.7592E-07</v>
      </c>
      <c r="J16" s="78">
        <v>-6.04268E-07</v>
      </c>
      <c r="K16" s="78">
        <v>8.7592E-07</v>
      </c>
      <c r="L16" s="78">
        <v>-6.04268E-07</v>
      </c>
      <c r="M16" s="78">
        <v>8.7592E-07</v>
      </c>
      <c r="N16" s="78">
        <v>-6.04268E-07</v>
      </c>
      <c r="O16" s="78">
        <v>8.7592E-07</v>
      </c>
      <c r="P16" s="78">
        <v>-6.04268E-07</v>
      </c>
      <c r="Q16" s="78">
        <v>8.7592E-07</v>
      </c>
      <c r="R16" s="78">
        <v>-6.04268E-07</v>
      </c>
      <c r="S16" s="78">
        <v>8.7592E-07</v>
      </c>
      <c r="T16" s="78">
        <v>-6.04268E-07</v>
      </c>
      <c r="U16" s="78">
        <v>8.7592E-07</v>
      </c>
      <c r="V16" s="78">
        <v>-6.04268E-07</v>
      </c>
      <c r="W16" s="78">
        <v>8.7592E-07</v>
      </c>
    </row>
    <row r="17" spans="2:23" s="78" customFormat="1" ht="12.75">
      <c r="B17" s="77"/>
      <c r="E17" s="78">
        <v>14</v>
      </c>
      <c r="H17" s="78">
        <v>-0.149992</v>
      </c>
      <c r="I17" s="78">
        <v>6.74043E-07</v>
      </c>
      <c r="J17" s="78">
        <v>-0.149992</v>
      </c>
      <c r="K17" s="78">
        <v>6.74043E-07</v>
      </c>
      <c r="L17" s="78">
        <v>-0.149992</v>
      </c>
      <c r="M17" s="78">
        <v>6.74043E-07</v>
      </c>
      <c r="N17" s="78">
        <v>-0.149992</v>
      </c>
      <c r="O17" s="78">
        <v>6.74043E-07</v>
      </c>
      <c r="P17" s="78">
        <v>-0.149992</v>
      </c>
      <c r="Q17" s="78">
        <v>6.74043E-07</v>
      </c>
      <c r="R17" s="78">
        <v>-0.149992</v>
      </c>
      <c r="S17" s="78">
        <v>6.74043E-07</v>
      </c>
      <c r="T17" s="78">
        <v>-0.149992</v>
      </c>
      <c r="U17" s="78">
        <v>6.74043E-07</v>
      </c>
      <c r="V17" s="78">
        <v>-0.149992</v>
      </c>
      <c r="W17" s="78">
        <v>6.74043E-07</v>
      </c>
    </row>
    <row r="18" spans="2:23" s="78" customFormat="1" ht="12.75">
      <c r="B18" s="77"/>
      <c r="E18" s="78">
        <v>15</v>
      </c>
      <c r="H18" s="78">
        <v>-2.04212E-08</v>
      </c>
      <c r="I18" s="78">
        <v>-4.6634E-07</v>
      </c>
      <c r="J18" s="78">
        <v>-2.04212E-08</v>
      </c>
      <c r="K18" s="78">
        <v>-4.6634E-07</v>
      </c>
      <c r="L18" s="78">
        <v>-2.04212E-08</v>
      </c>
      <c r="M18" s="78">
        <v>-4.6634E-07</v>
      </c>
      <c r="N18" s="78">
        <v>-2.04212E-08</v>
      </c>
      <c r="O18" s="78">
        <v>-4.6634E-07</v>
      </c>
      <c r="P18" s="78">
        <v>-2.04212E-08</v>
      </c>
      <c r="Q18" s="78">
        <v>-4.6634E-07</v>
      </c>
      <c r="R18" s="78">
        <v>-2.04212E-08</v>
      </c>
      <c r="S18" s="78">
        <v>-4.6634E-07</v>
      </c>
      <c r="T18" s="78">
        <v>-2.04212E-08</v>
      </c>
      <c r="U18" s="78">
        <v>-4.6634E-07</v>
      </c>
      <c r="V18" s="78">
        <v>-2.04212E-08</v>
      </c>
      <c r="W18" s="78">
        <v>-4.6634E-07</v>
      </c>
    </row>
    <row r="20" spans="2:23" s="78" customFormat="1" ht="12.75">
      <c r="B20" s="77"/>
      <c r="E20" s="78" t="s">
        <v>0</v>
      </c>
      <c r="H20" s="78" t="s">
        <v>1</v>
      </c>
      <c r="I20" s="78" t="s">
        <v>2</v>
      </c>
      <c r="J20" s="78" t="s">
        <v>1</v>
      </c>
      <c r="K20" s="78" t="s">
        <v>22</v>
      </c>
      <c r="L20" s="78" t="s">
        <v>1</v>
      </c>
      <c r="M20" s="78" t="s">
        <v>22</v>
      </c>
      <c r="N20" s="78" t="s">
        <v>1</v>
      </c>
      <c r="O20" s="78" t="s">
        <v>29</v>
      </c>
      <c r="P20" s="78" t="s">
        <v>1</v>
      </c>
      <c r="Q20" s="78" t="s">
        <v>1</v>
      </c>
      <c r="R20" s="78" t="s">
        <v>1</v>
      </c>
      <c r="S20" s="78" t="s">
        <v>1</v>
      </c>
      <c r="T20" s="78" t="s">
        <v>1</v>
      </c>
      <c r="U20" s="78" t="s">
        <v>1</v>
      </c>
      <c r="V20" s="79" t="s">
        <v>1</v>
      </c>
      <c r="W20" s="79" t="s">
        <v>1</v>
      </c>
    </row>
    <row r="21" spans="2:23" s="78" customFormat="1" ht="12.75">
      <c r="B21" s="77"/>
      <c r="E21" s="78" t="s">
        <v>7</v>
      </c>
      <c r="V21" s="79"/>
      <c r="W21" s="79"/>
    </row>
    <row r="22" spans="2:23" s="78" customFormat="1" ht="12.75">
      <c r="B22" s="77"/>
      <c r="E22" s="78" t="s">
        <v>4</v>
      </c>
      <c r="H22" s="78" t="s">
        <v>5</v>
      </c>
      <c r="I22" s="78" t="s">
        <v>6</v>
      </c>
      <c r="J22" s="78" t="s">
        <v>5</v>
      </c>
      <c r="K22" s="78" t="s">
        <v>6</v>
      </c>
      <c r="L22" s="78" t="s">
        <v>5</v>
      </c>
      <c r="M22" s="78" t="s">
        <v>6</v>
      </c>
      <c r="N22" s="78" t="s">
        <v>5</v>
      </c>
      <c r="O22" s="78" t="s">
        <v>6</v>
      </c>
      <c r="P22" s="78" t="s">
        <v>5</v>
      </c>
      <c r="Q22" s="78" t="s">
        <v>6</v>
      </c>
      <c r="R22" s="78" t="s">
        <v>5</v>
      </c>
      <c r="S22" s="78" t="s">
        <v>6</v>
      </c>
      <c r="T22" s="78" t="s">
        <v>5</v>
      </c>
      <c r="U22" s="78" t="s">
        <v>6</v>
      </c>
      <c r="V22" s="79" t="s">
        <v>5</v>
      </c>
      <c r="W22" s="79" t="s">
        <v>6</v>
      </c>
    </row>
    <row r="23" spans="2:23" s="78" customFormat="1" ht="12.75">
      <c r="B23" s="77"/>
      <c r="E23" s="78">
        <v>1</v>
      </c>
      <c r="H23" s="78">
        <v>-3.91218E-10</v>
      </c>
      <c r="I23" s="78">
        <v>-1.80545E-07</v>
      </c>
      <c r="J23" s="78">
        <v>1.80548E-07</v>
      </c>
      <c r="K23" s="78" t="s">
        <v>25</v>
      </c>
      <c r="L23" s="78">
        <v>2.114E-10</v>
      </c>
      <c r="M23" s="78" t="s">
        <v>27</v>
      </c>
      <c r="N23" s="78">
        <v>-1.80727E-07</v>
      </c>
      <c r="O23" s="78">
        <v>3.94193E-10</v>
      </c>
      <c r="P23" s="78">
        <v>-2.27757E-10</v>
      </c>
      <c r="Q23" s="78">
        <v>-1.38536E-07</v>
      </c>
      <c r="R23" s="78">
        <v>1.38539E-07</v>
      </c>
      <c r="S23" s="78">
        <v>-4.59163E-11</v>
      </c>
      <c r="T23" s="78">
        <v>4.89339E-11</v>
      </c>
      <c r="U23" s="78">
        <v>1.38721E-07</v>
      </c>
      <c r="V23" s="78">
        <v>-1.38718E-07</v>
      </c>
      <c r="W23" s="78">
        <v>2.31528E-10</v>
      </c>
    </row>
    <row r="24" spans="2:23" s="78" customFormat="1" ht="12.75">
      <c r="B24" s="77"/>
      <c r="E24" s="78">
        <v>2</v>
      </c>
      <c r="H24" s="78">
        <v>0.000319438</v>
      </c>
      <c r="I24" s="78">
        <v>-1.45093E-07</v>
      </c>
      <c r="J24" s="78">
        <v>0.000319438</v>
      </c>
      <c r="K24" s="78" t="s">
        <v>26</v>
      </c>
      <c r="L24" s="78">
        <v>0.000319438</v>
      </c>
      <c r="M24" s="78" t="s">
        <v>28</v>
      </c>
      <c r="N24" s="78">
        <v>0.000319438</v>
      </c>
      <c r="O24" s="78">
        <v>-1.45093E-07</v>
      </c>
      <c r="P24" s="78">
        <v>0.000319438</v>
      </c>
      <c r="Q24" s="78">
        <v>-7.24391E-08</v>
      </c>
      <c r="R24" s="78">
        <v>0.000319438</v>
      </c>
      <c r="S24" s="78">
        <v>-7.24392E-08</v>
      </c>
      <c r="T24" s="78">
        <v>0.000319438</v>
      </c>
      <c r="U24" s="78">
        <v>-7.24392E-08</v>
      </c>
      <c r="V24" s="78">
        <v>0.000319438</v>
      </c>
      <c r="W24" s="78">
        <v>-7.24392E-08</v>
      </c>
    </row>
    <row r="25" spans="2:23" s="78" customFormat="1" ht="12.75">
      <c r="B25" s="77"/>
      <c r="E25" s="78">
        <v>3</v>
      </c>
      <c r="H25" s="78">
        <v>-0.011403</v>
      </c>
      <c r="I25" s="78">
        <v>-2.89764</v>
      </c>
      <c r="J25" s="78">
        <v>-2.89736</v>
      </c>
      <c r="K25" s="78">
        <v>0.0128857</v>
      </c>
      <c r="L25" s="78">
        <v>0.0131617</v>
      </c>
      <c r="M25" s="78">
        <v>2.89884</v>
      </c>
      <c r="N25" s="78">
        <v>2.89911</v>
      </c>
      <c r="O25" s="78">
        <v>-0.0116923</v>
      </c>
      <c r="P25" s="78">
        <v>-0.00179958</v>
      </c>
      <c r="Q25" s="78">
        <v>-0.947348</v>
      </c>
      <c r="R25" s="78">
        <v>-0.947072</v>
      </c>
      <c r="S25" s="78">
        <v>0.00328323</v>
      </c>
      <c r="T25" s="78">
        <v>0.00356199</v>
      </c>
      <c r="U25" s="78">
        <v>0.948552</v>
      </c>
      <c r="V25" s="78">
        <v>0.948831</v>
      </c>
      <c r="W25" s="78">
        <v>-0.00207858</v>
      </c>
    </row>
    <row r="26" spans="2:23" s="78" customFormat="1" ht="12.75">
      <c r="B26" s="77"/>
      <c r="E26" s="78">
        <v>4</v>
      </c>
      <c r="H26" s="78">
        <v>-0.00917767</v>
      </c>
      <c r="I26" s="78">
        <v>-1.60206</v>
      </c>
      <c r="J26" s="78">
        <v>0.00937032</v>
      </c>
      <c r="K26" s="78">
        <v>1.60271</v>
      </c>
      <c r="L26" s="78">
        <v>-0.00917927</v>
      </c>
      <c r="M26" s="78">
        <v>-1.60206</v>
      </c>
      <c r="N26" s="78">
        <v>0.00937181</v>
      </c>
      <c r="O26" s="78">
        <v>1.60271</v>
      </c>
      <c r="P26" s="78">
        <v>-0.00127186</v>
      </c>
      <c r="Q26" s="78">
        <v>-0.352768</v>
      </c>
      <c r="R26" s="78">
        <v>0.00145785</v>
      </c>
      <c r="S26" s="78">
        <v>0.353421</v>
      </c>
      <c r="T26" s="78">
        <v>-0.00127293</v>
      </c>
      <c r="U26" s="78">
        <v>-0.352769</v>
      </c>
      <c r="V26" s="78">
        <v>0.00145766</v>
      </c>
      <c r="W26" s="78">
        <v>0.35342</v>
      </c>
    </row>
    <row r="27" spans="2:23" s="78" customFormat="1" ht="12.75">
      <c r="B27" s="77"/>
      <c r="E27" s="78">
        <v>5</v>
      </c>
      <c r="H27" s="78">
        <v>-0.00622924</v>
      </c>
      <c r="I27" s="78">
        <v>-0.791332</v>
      </c>
      <c r="J27" s="78">
        <v>0.791452</v>
      </c>
      <c r="K27" s="78">
        <v>-0.00603168</v>
      </c>
      <c r="L27" s="78">
        <v>0.00615134</v>
      </c>
      <c r="M27" s="78">
        <v>0.791655</v>
      </c>
      <c r="N27" s="78">
        <v>-0.791528</v>
      </c>
      <c r="O27" s="78">
        <v>0.00635333</v>
      </c>
      <c r="P27" s="78">
        <v>-0.000655436</v>
      </c>
      <c r="Q27" s="78">
        <v>-0.118861</v>
      </c>
      <c r="R27" s="78">
        <v>0.118984</v>
      </c>
      <c r="S27" s="78">
        <v>-0.000455118</v>
      </c>
      <c r="T27" s="78">
        <v>0.00057737</v>
      </c>
      <c r="U27" s="78">
        <v>0.119184</v>
      </c>
      <c r="V27" s="78">
        <v>-0.119061</v>
      </c>
      <c r="W27" s="78">
        <v>0.00077752</v>
      </c>
    </row>
    <row r="28" spans="2:23" s="78" customFormat="1" ht="12.75">
      <c r="B28" s="77"/>
      <c r="E28" s="78">
        <v>6</v>
      </c>
      <c r="H28" s="78">
        <v>3.9206</v>
      </c>
      <c r="I28" s="78">
        <v>-0.354214</v>
      </c>
      <c r="J28" s="78">
        <v>3.9206</v>
      </c>
      <c r="K28" s="78">
        <v>-0.354213</v>
      </c>
      <c r="L28" s="78">
        <v>3.9206</v>
      </c>
      <c r="M28" s="78">
        <v>-0.354213</v>
      </c>
      <c r="N28" s="78">
        <v>3.9206</v>
      </c>
      <c r="O28" s="78">
        <v>-0.354211</v>
      </c>
      <c r="P28" s="78">
        <v>3.92413</v>
      </c>
      <c r="Q28" s="78">
        <v>-0.0365762</v>
      </c>
      <c r="R28" s="78">
        <v>3.92413</v>
      </c>
      <c r="S28" s="78">
        <v>-0.0365764</v>
      </c>
      <c r="T28" s="78">
        <v>3.92413</v>
      </c>
      <c r="U28" s="78">
        <v>-0.0365764</v>
      </c>
      <c r="V28" s="78">
        <v>3.92413</v>
      </c>
      <c r="W28" s="78">
        <v>-0.0365761</v>
      </c>
    </row>
    <row r="29" spans="2:23" s="78" customFormat="1" ht="12.75">
      <c r="B29" s="77"/>
      <c r="E29" s="78">
        <v>7</v>
      </c>
      <c r="H29" s="78">
        <v>-0.00219096</v>
      </c>
      <c r="I29" s="78">
        <v>-0.14424</v>
      </c>
      <c r="J29" s="78">
        <v>-0.144224</v>
      </c>
      <c r="K29" s="78">
        <v>0.00213079</v>
      </c>
      <c r="L29" s="78">
        <v>0.00214534</v>
      </c>
      <c r="M29" s="78">
        <v>0.144162</v>
      </c>
      <c r="N29" s="78">
        <v>0.144176</v>
      </c>
      <c r="O29" s="78">
        <v>-0.00220722</v>
      </c>
      <c r="P29" s="78">
        <v>-0.00012212</v>
      </c>
      <c r="Q29" s="78">
        <v>-0.0102932</v>
      </c>
      <c r="R29" s="78">
        <v>-0.0102776</v>
      </c>
      <c r="S29" s="78">
        <v>5.98668E-05</v>
      </c>
      <c r="T29" s="78">
        <v>7.54898E-05</v>
      </c>
      <c r="U29" s="78">
        <v>0.0102154</v>
      </c>
      <c r="V29" s="78">
        <v>0.0102309</v>
      </c>
      <c r="W29" s="78">
        <v>-0.000137705</v>
      </c>
    </row>
    <row r="30" spans="2:23" s="78" customFormat="1" ht="12.75">
      <c r="B30" s="77"/>
      <c r="E30" s="78">
        <v>8</v>
      </c>
      <c r="H30" s="78">
        <v>-0.00117594</v>
      </c>
      <c r="I30" s="78">
        <v>-0.053453</v>
      </c>
      <c r="J30" s="78">
        <v>0.00118647</v>
      </c>
      <c r="K30" s="78">
        <v>0.0534462</v>
      </c>
      <c r="L30" s="78">
        <v>-0.00117641</v>
      </c>
      <c r="M30" s="78">
        <v>-0.0534521</v>
      </c>
      <c r="N30" s="78">
        <v>0.00118535</v>
      </c>
      <c r="O30" s="78">
        <v>0.0534457</v>
      </c>
      <c r="P30" s="78">
        <v>-3.16374E-05</v>
      </c>
      <c r="Q30" s="78">
        <v>-0.00263789</v>
      </c>
      <c r="R30" s="78">
        <v>4.10315E-05</v>
      </c>
      <c r="S30" s="78">
        <v>0.00263202</v>
      </c>
      <c r="T30" s="78">
        <v>-3.16177E-05</v>
      </c>
      <c r="U30" s="78">
        <v>-0.00263795</v>
      </c>
      <c r="V30" s="78">
        <v>4.09906E-05</v>
      </c>
      <c r="W30" s="78">
        <v>0.00263195</v>
      </c>
    </row>
    <row r="31" spans="2:23" s="78" customFormat="1" ht="12.75">
      <c r="B31" s="77"/>
      <c r="E31" s="78">
        <v>9</v>
      </c>
      <c r="H31" s="78">
        <v>-0.000624689</v>
      </c>
      <c r="I31" s="78">
        <v>-0.018155</v>
      </c>
      <c r="J31" s="78">
        <v>0.0181543</v>
      </c>
      <c r="K31" s="78">
        <v>-0.000618031</v>
      </c>
      <c r="L31" s="78">
        <v>0.000617433</v>
      </c>
      <c r="M31" s="78">
        <v>0.0181614</v>
      </c>
      <c r="N31" s="78">
        <v>-0.0181615</v>
      </c>
      <c r="O31" s="78">
        <v>0.000624315</v>
      </c>
      <c r="P31" s="78">
        <v>-1.65541E-05</v>
      </c>
      <c r="Q31" s="78">
        <v>-0.000630447</v>
      </c>
      <c r="R31" s="78">
        <v>0.000630277</v>
      </c>
      <c r="S31" s="78">
        <v>-9.38798E-06</v>
      </c>
      <c r="T31" s="78">
        <v>9.18397E-06</v>
      </c>
      <c r="U31" s="78">
        <v>0.000637445</v>
      </c>
      <c r="V31" s="78">
        <v>-0.000637612</v>
      </c>
      <c r="W31" s="78">
        <v>1.63418E-05</v>
      </c>
    </row>
    <row r="32" spans="2:23" s="78" customFormat="1" ht="12.75">
      <c r="B32" s="77"/>
      <c r="E32" s="78">
        <v>10</v>
      </c>
      <c r="H32" s="78">
        <v>-0.20128</v>
      </c>
      <c r="I32" s="78">
        <v>-0.00585594</v>
      </c>
      <c r="J32" s="78">
        <v>-0.20128</v>
      </c>
      <c r="K32" s="78">
        <v>-0.00585543</v>
      </c>
      <c r="L32" s="78">
        <v>-0.20128</v>
      </c>
      <c r="M32" s="78">
        <v>-0.00585557</v>
      </c>
      <c r="N32" s="78">
        <v>-0.201279</v>
      </c>
      <c r="O32" s="78">
        <v>-0.0058556</v>
      </c>
      <c r="P32" s="78">
        <v>-0.200964</v>
      </c>
      <c r="Q32" s="78">
        <v>-0.000160772</v>
      </c>
      <c r="R32" s="78">
        <v>-0.200964</v>
      </c>
      <c r="S32" s="78">
        <v>-0.000160782</v>
      </c>
      <c r="T32" s="78">
        <v>-0.200964</v>
      </c>
      <c r="U32" s="78">
        <v>-0.000160782</v>
      </c>
      <c r="V32" s="78">
        <v>-0.200964</v>
      </c>
      <c r="W32" s="78">
        <v>-0.000160772</v>
      </c>
    </row>
    <row r="33" spans="2:23" s="78" customFormat="1" ht="12.75">
      <c r="B33" s="77"/>
      <c r="E33" s="78">
        <v>11</v>
      </c>
      <c r="H33" s="78">
        <v>-0.000163346</v>
      </c>
      <c r="I33" s="78">
        <v>-0.00197166</v>
      </c>
      <c r="J33" s="78">
        <v>-0.00197094</v>
      </c>
      <c r="K33" s="78">
        <v>0.000166212</v>
      </c>
      <c r="L33" s="78">
        <v>0.000166592</v>
      </c>
      <c r="M33" s="78">
        <v>0.00197385</v>
      </c>
      <c r="N33" s="78">
        <v>0.00197435</v>
      </c>
      <c r="O33" s="78">
        <v>-0.000163698</v>
      </c>
      <c r="P33" s="78">
        <v>5.33693E-08</v>
      </c>
      <c r="Q33" s="78">
        <v>-4.59129E-05</v>
      </c>
      <c r="R33" s="78">
        <v>-4.55107E-05</v>
      </c>
      <c r="S33" s="78">
        <v>2.72804E-06</v>
      </c>
      <c r="T33" s="78">
        <v>3.13287E-06</v>
      </c>
      <c r="U33" s="78">
        <v>4.82915E-05</v>
      </c>
      <c r="V33" s="78">
        <v>4.8695E-05</v>
      </c>
      <c r="W33" s="78">
        <v>-3.50899E-07</v>
      </c>
    </row>
    <row r="34" spans="2:23" s="78" customFormat="1" ht="12.75">
      <c r="B34" s="77"/>
      <c r="E34" s="78">
        <v>12</v>
      </c>
      <c r="H34" s="78">
        <v>-8.61391E-05</v>
      </c>
      <c r="I34" s="78">
        <v>-0.000800223</v>
      </c>
      <c r="J34" s="78">
        <v>8.62453E-05</v>
      </c>
      <c r="K34" s="78">
        <v>0.000802649</v>
      </c>
      <c r="L34" s="78">
        <v>-8.61505E-05</v>
      </c>
      <c r="M34" s="78">
        <v>-0.000800125</v>
      </c>
      <c r="N34" s="78">
        <v>8.60821E-05</v>
      </c>
      <c r="O34" s="78">
        <v>0.000802883</v>
      </c>
      <c r="P34" s="78">
        <v>-5.16927E-07</v>
      </c>
      <c r="Q34" s="78">
        <v>-1.80765E-05</v>
      </c>
      <c r="R34" s="78">
        <v>5.60128E-07</v>
      </c>
      <c r="S34" s="78">
        <v>2.07509E-05</v>
      </c>
      <c r="T34" s="78">
        <v>-5.16829E-07</v>
      </c>
      <c r="U34" s="78">
        <v>-1.80778E-05</v>
      </c>
      <c r="V34" s="78">
        <v>5.59445E-07</v>
      </c>
      <c r="W34" s="78">
        <v>2.07501E-05</v>
      </c>
    </row>
    <row r="35" spans="2:23" s="78" customFormat="1" ht="12.75">
      <c r="B35" s="77"/>
      <c r="E35" s="78">
        <v>13</v>
      </c>
      <c r="H35" s="78">
        <v>-4.68159E-05</v>
      </c>
      <c r="I35" s="78">
        <v>-0.000398469</v>
      </c>
      <c r="J35" s="78">
        <v>0.000398591</v>
      </c>
      <c r="K35" s="78">
        <v>-4.53929E-05</v>
      </c>
      <c r="L35" s="78">
        <v>4.56192E-05</v>
      </c>
      <c r="M35" s="78">
        <v>0.000400188</v>
      </c>
      <c r="N35" s="78">
        <v>-0.000399962</v>
      </c>
      <c r="O35" s="78">
        <v>4.70152E-05</v>
      </c>
      <c r="P35" s="78">
        <v>-7.97397E-07</v>
      </c>
      <c r="Q35" s="78">
        <v>-8.43508E-06</v>
      </c>
      <c r="R35" s="78">
        <v>8.70718E-06</v>
      </c>
      <c r="S35" s="78">
        <v>6.82503E-07</v>
      </c>
      <c r="T35" s="78">
        <v>-4.10962E-07</v>
      </c>
      <c r="U35" s="78">
        <v>1.01874E-05</v>
      </c>
      <c r="V35" s="78">
        <v>-9.91567E-06</v>
      </c>
      <c r="W35" s="78">
        <v>1.06912E-06</v>
      </c>
    </row>
    <row r="36" spans="2:23" s="78" customFormat="1" ht="12.75">
      <c r="B36" s="77"/>
      <c r="E36" s="78">
        <v>14</v>
      </c>
      <c r="H36" s="78">
        <v>-0.150018</v>
      </c>
      <c r="I36" s="78">
        <v>-0.000216706</v>
      </c>
      <c r="J36" s="78">
        <v>-0.150018</v>
      </c>
      <c r="K36" s="78">
        <v>-0.000216617</v>
      </c>
      <c r="L36" s="78">
        <v>-0.150018</v>
      </c>
      <c r="M36" s="78">
        <v>-0.000216719</v>
      </c>
      <c r="N36" s="78">
        <v>-0.150018</v>
      </c>
      <c r="O36" s="78">
        <v>-0.00021672</v>
      </c>
      <c r="P36" s="78">
        <v>-0.149992</v>
      </c>
      <c r="Q36" s="78">
        <v>-3.70954E-06</v>
      </c>
      <c r="R36" s="78">
        <v>-0.149992</v>
      </c>
      <c r="S36" s="78">
        <v>-3.70964E-06</v>
      </c>
      <c r="T36" s="78">
        <v>-0.149992</v>
      </c>
      <c r="U36" s="78">
        <v>-3.70965E-06</v>
      </c>
      <c r="V36" s="78">
        <v>-0.149992</v>
      </c>
      <c r="W36" s="78">
        <v>-3.70972E-06</v>
      </c>
    </row>
    <row r="37" spans="2:23" s="78" customFormat="1" ht="12.75">
      <c r="B37" s="77"/>
      <c r="E37" s="78">
        <v>15</v>
      </c>
      <c r="H37" s="78">
        <v>-1.45617E-05</v>
      </c>
      <c r="I37" s="78">
        <v>-0.000124111</v>
      </c>
      <c r="J37" s="78">
        <v>-0.000123613</v>
      </c>
      <c r="K37" s="78">
        <v>1.40975E-05</v>
      </c>
      <c r="L37" s="78">
        <v>1.45155E-05</v>
      </c>
      <c r="M37" s="78">
        <v>0.000123186</v>
      </c>
      <c r="N37" s="78">
        <v>0.000123638</v>
      </c>
      <c r="O37" s="78">
        <v>-1.49716E-05</v>
      </c>
      <c r="P37" s="78">
        <v>-4.72185E-08</v>
      </c>
      <c r="Q37" s="78">
        <v>-2.35757E-06</v>
      </c>
      <c r="R37" s="78">
        <v>-1.91167E-06</v>
      </c>
      <c r="S37" s="78">
        <v>-4.39469E-07</v>
      </c>
      <c r="T37" s="78">
        <v>6.45537E-09</v>
      </c>
      <c r="U37" s="78">
        <v>1.42492E-06</v>
      </c>
      <c r="V37" s="78">
        <v>1.87087E-06</v>
      </c>
      <c r="W37" s="78">
        <v>-4.93203E-07</v>
      </c>
    </row>
    <row r="39" spans="2:23" s="78" customFormat="1" ht="12.75">
      <c r="B39" s="77"/>
      <c r="E39" s="78" t="s">
        <v>0</v>
      </c>
      <c r="H39" s="78" t="s">
        <v>1</v>
      </c>
      <c r="I39" s="78" t="s">
        <v>2</v>
      </c>
      <c r="J39" s="78" t="s">
        <v>1</v>
      </c>
      <c r="K39" s="78" t="s">
        <v>22</v>
      </c>
      <c r="L39" s="78" t="s">
        <v>1</v>
      </c>
      <c r="M39" s="78" t="s">
        <v>22</v>
      </c>
      <c r="N39" s="78" t="s">
        <v>1</v>
      </c>
      <c r="O39" s="78" t="s">
        <v>29</v>
      </c>
      <c r="P39" s="78" t="s">
        <v>1</v>
      </c>
      <c r="Q39" s="78" t="s">
        <v>1</v>
      </c>
      <c r="R39" s="78" t="s">
        <v>1</v>
      </c>
      <c r="S39" s="78" t="s">
        <v>1</v>
      </c>
      <c r="T39" s="78" t="s">
        <v>1</v>
      </c>
      <c r="U39" s="78" t="s">
        <v>1</v>
      </c>
      <c r="V39" s="79" t="s">
        <v>1</v>
      </c>
      <c r="W39" s="79" t="s">
        <v>1</v>
      </c>
    </row>
    <row r="40" spans="1:23" s="81" customFormat="1" ht="38.25">
      <c r="A40" s="80" t="s">
        <v>37</v>
      </c>
      <c r="B40" s="80" t="s">
        <v>50</v>
      </c>
      <c r="C40" s="80" t="s">
        <v>46</v>
      </c>
      <c r="D40" s="80" t="s">
        <v>47</v>
      </c>
      <c r="E40" s="80" t="s">
        <v>4</v>
      </c>
      <c r="F40" s="81" t="s">
        <v>48</v>
      </c>
      <c r="G40" s="81" t="s">
        <v>65</v>
      </c>
      <c r="H40" s="81" t="s">
        <v>5</v>
      </c>
      <c r="I40" s="81" t="s">
        <v>6</v>
      </c>
      <c r="J40" s="81" t="s">
        <v>5</v>
      </c>
      <c r="K40" s="81" t="s">
        <v>6</v>
      </c>
      <c r="L40" s="81" t="s">
        <v>5</v>
      </c>
      <c r="M40" s="81" t="s">
        <v>6</v>
      </c>
      <c r="N40" s="81" t="s">
        <v>5</v>
      </c>
      <c r="O40" s="81" t="s">
        <v>6</v>
      </c>
      <c r="P40" s="81" t="s">
        <v>5</v>
      </c>
      <c r="Q40" s="81" t="s">
        <v>6</v>
      </c>
      <c r="R40" s="81" t="s">
        <v>5</v>
      </c>
      <c r="S40" s="81" t="s">
        <v>6</v>
      </c>
      <c r="T40" s="81" t="s">
        <v>5</v>
      </c>
      <c r="U40" s="81" t="s">
        <v>6</v>
      </c>
      <c r="V40" s="82" t="s">
        <v>5</v>
      </c>
      <c r="W40" s="82" t="s">
        <v>6</v>
      </c>
    </row>
    <row r="41" spans="1:23" s="78" customFormat="1" ht="12.75">
      <c r="A41" s="77" t="s">
        <v>38</v>
      </c>
      <c r="B41" s="83">
        <f>'choix config'!H40</f>
        <v>17.310417278992524</v>
      </c>
      <c r="C41" s="77">
        <f aca="true" t="shared" si="0" ref="C41:C55">($B$41*H41+$B$42*J41+$B$43*L41+$B$44*N41+$B$45*P41+$B$46*R41+$B$47*T41+$B$48*V41)/100</f>
        <v>-9.516830853178945E-08</v>
      </c>
      <c r="D41" s="77">
        <f aca="true" t="shared" si="1" ref="D41:D55">($B$41*I41+$B$42*K41+$B$43*M41+$B$44*O41+$B$45*Q41+$B$46*S41+$B$47*U41+$B$48*W41)/100</f>
        <v>-7.523721324648229E-08</v>
      </c>
      <c r="E41" s="84">
        <v>1</v>
      </c>
      <c r="F41" s="85" t="s">
        <v>49</v>
      </c>
      <c r="G41" s="85"/>
      <c r="H41" s="78">
        <v>-3.01558E-10</v>
      </c>
      <c r="I41" s="78">
        <v>-1.80638E-07</v>
      </c>
      <c r="J41" s="78">
        <v>1.80637E-07</v>
      </c>
      <c r="K41" s="78">
        <v>-3.00989E-10</v>
      </c>
      <c r="L41" s="78">
        <v>3.0106E-10</v>
      </c>
      <c r="M41" s="78">
        <v>1.80638E-07</v>
      </c>
      <c r="N41" s="78">
        <v>-1.80638E-07</v>
      </c>
      <c r="O41" s="78">
        <v>3.01458E-10</v>
      </c>
      <c r="P41" s="78">
        <v>-1.38097E-10</v>
      </c>
      <c r="Q41" s="78">
        <v>-1.38628E-07</v>
      </c>
      <c r="R41" s="78">
        <v>1.38629E-07</v>
      </c>
      <c r="S41" s="78">
        <v>-1.38651E-10</v>
      </c>
      <c r="T41" s="78">
        <v>1.38594E-10</v>
      </c>
      <c r="U41" s="78">
        <v>1.38628E-07</v>
      </c>
      <c r="V41" s="78">
        <v>-1.38628E-07</v>
      </c>
      <c r="W41" s="78">
        <v>1.38793E-10</v>
      </c>
    </row>
    <row r="42" spans="1:23" s="78" customFormat="1" ht="12.75">
      <c r="A42" s="77" t="s">
        <v>39</v>
      </c>
      <c r="B42" s="83">
        <f>'choix config'!H41</f>
        <v>-18.653507541340502</v>
      </c>
      <c r="C42" s="77">
        <f t="shared" si="0"/>
        <v>-2.0276785201787934E-11</v>
      </c>
      <c r="D42" s="77">
        <f t="shared" si="1"/>
        <v>-7.557691917733917E-09</v>
      </c>
      <c r="E42" s="84">
        <v>2</v>
      </c>
      <c r="F42" s="85" t="s">
        <v>64</v>
      </c>
      <c r="G42" s="85"/>
      <c r="H42" s="78">
        <v>-4.36608E-10</v>
      </c>
      <c r="I42" s="78">
        <v>-1.44819E-07</v>
      </c>
      <c r="J42" s="78">
        <v>-4.36608E-10</v>
      </c>
      <c r="K42" s="78">
        <v>-1.44819E-07</v>
      </c>
      <c r="L42" s="78">
        <v>-4.36608E-10</v>
      </c>
      <c r="M42" s="78">
        <v>-1.44819E-07</v>
      </c>
      <c r="N42" s="78">
        <v>-4.36608E-10</v>
      </c>
      <c r="O42" s="78">
        <v>-1.44819E-07</v>
      </c>
      <c r="P42" s="78">
        <v>-1.45544E-10</v>
      </c>
      <c r="Q42" s="78">
        <v>-7.21646E-08</v>
      </c>
      <c r="R42" s="78">
        <v>-1.45544E-10</v>
      </c>
      <c r="S42" s="78">
        <v>-7.21647E-08</v>
      </c>
      <c r="T42" s="78">
        <v>-1.45544E-10</v>
      </c>
      <c r="U42" s="78">
        <v>-7.21646E-08</v>
      </c>
      <c r="V42" s="78">
        <v>-1.45544E-10</v>
      </c>
      <c r="W42" s="78">
        <v>-7.21647E-08</v>
      </c>
    </row>
    <row r="43" spans="1:23" s="78" customFormat="1" ht="12.75">
      <c r="A43" s="77" t="s">
        <v>40</v>
      </c>
      <c r="B43" s="83">
        <f>'choix config'!H42</f>
        <v>-6.296289429780003</v>
      </c>
      <c r="C43" s="77">
        <f t="shared" si="0"/>
        <v>1.1417052774259198</v>
      </c>
      <c r="D43" s="77">
        <f t="shared" si="1"/>
        <v>-0.912415948138865</v>
      </c>
      <c r="E43" s="84">
        <v>3</v>
      </c>
      <c r="F43" s="78" t="s">
        <v>48</v>
      </c>
      <c r="H43" s="78">
        <v>-0.0122823</v>
      </c>
      <c r="I43" s="78">
        <v>-2.89824</v>
      </c>
      <c r="J43" s="78">
        <v>-2.89823</v>
      </c>
      <c r="K43" s="78">
        <v>0.0122844</v>
      </c>
      <c r="L43" s="78">
        <v>0.0122823</v>
      </c>
      <c r="M43" s="78">
        <v>2.89824</v>
      </c>
      <c r="N43" s="78">
        <v>2.89823</v>
      </c>
      <c r="O43" s="78">
        <v>-0.0122935</v>
      </c>
      <c r="P43" s="78">
        <v>-0.00267894</v>
      </c>
      <c r="Q43" s="78">
        <v>-0.94795</v>
      </c>
      <c r="R43" s="78">
        <v>-0.947951</v>
      </c>
      <c r="S43" s="78">
        <v>0.00268195</v>
      </c>
      <c r="T43" s="78">
        <v>0.00268262</v>
      </c>
      <c r="U43" s="78">
        <v>0.94795</v>
      </c>
      <c r="V43" s="78">
        <v>0.947951</v>
      </c>
      <c r="W43" s="78">
        <v>-0.00267987</v>
      </c>
    </row>
    <row r="44" spans="1:23" s="78" customFormat="1" ht="12.75">
      <c r="A44" s="77" t="s">
        <v>41</v>
      </c>
      <c r="B44" s="83">
        <f>'choix config'!H39</f>
        <v>11.122453734953211</v>
      </c>
      <c r="C44" s="77">
        <f t="shared" si="0"/>
        <v>-0.00197252504540528</v>
      </c>
      <c r="D44" s="77">
        <f t="shared" si="1"/>
        <v>-0.362649295863744</v>
      </c>
      <c r="E44" s="84">
        <v>4</v>
      </c>
      <c r="F44" s="78" t="s">
        <v>48</v>
      </c>
      <c r="H44" s="78">
        <v>-0.0092701</v>
      </c>
      <c r="I44" s="78">
        <v>-1.60239</v>
      </c>
      <c r="J44" s="78">
        <v>0.00927789</v>
      </c>
      <c r="K44" s="78">
        <v>1.60239</v>
      </c>
      <c r="L44" s="78">
        <v>-0.00927169</v>
      </c>
      <c r="M44" s="78">
        <v>-1.60239</v>
      </c>
      <c r="N44" s="78">
        <v>0.00927939</v>
      </c>
      <c r="O44" s="78">
        <v>1.60238</v>
      </c>
      <c r="P44" s="78">
        <v>-0.00136429</v>
      </c>
      <c r="Q44" s="78">
        <v>-0.353094</v>
      </c>
      <c r="R44" s="78">
        <v>0.00136542</v>
      </c>
      <c r="S44" s="78">
        <v>0.353095</v>
      </c>
      <c r="T44" s="78">
        <v>-0.00136535</v>
      </c>
      <c r="U44" s="78">
        <v>-0.353095</v>
      </c>
      <c r="V44" s="78">
        <v>0.00136524</v>
      </c>
      <c r="W44" s="78">
        <v>0.353094</v>
      </c>
    </row>
    <row r="45" spans="1:23" s="78" customFormat="1" ht="12.75">
      <c r="A45" s="77" t="s">
        <v>42</v>
      </c>
      <c r="B45" s="83">
        <f>B41</f>
        <v>17.310417278992524</v>
      </c>
      <c r="C45" s="77">
        <f t="shared" si="0"/>
        <v>-0.2727207589569413</v>
      </c>
      <c r="D45" s="77">
        <f t="shared" si="1"/>
        <v>-0.21291516922636422</v>
      </c>
      <c r="E45" s="84">
        <v>5</v>
      </c>
      <c r="F45" s="78" t="s">
        <v>48</v>
      </c>
      <c r="H45" s="78">
        <v>-0.00619007</v>
      </c>
      <c r="I45" s="78">
        <v>-0.791493</v>
      </c>
      <c r="J45" s="78">
        <v>0.791491</v>
      </c>
      <c r="K45" s="78">
        <v>-0.00619298</v>
      </c>
      <c r="L45" s="78">
        <v>0.00619051</v>
      </c>
      <c r="M45" s="78">
        <v>0.791493</v>
      </c>
      <c r="N45" s="78">
        <v>-0.791489</v>
      </c>
      <c r="O45" s="78">
        <v>0.00619203</v>
      </c>
      <c r="P45" s="78">
        <v>-0.000616264</v>
      </c>
      <c r="Q45" s="78">
        <v>-0.119022</v>
      </c>
      <c r="R45" s="78">
        <v>0.119023</v>
      </c>
      <c r="S45" s="78">
        <v>-0.000616421</v>
      </c>
      <c r="T45" s="78">
        <v>0.000616543</v>
      </c>
      <c r="U45" s="78">
        <v>0.119022</v>
      </c>
      <c r="V45" s="78">
        <v>-0.119022</v>
      </c>
      <c r="W45" s="78">
        <v>0.000616218</v>
      </c>
    </row>
    <row r="46" spans="1:23" s="78" customFormat="1" ht="12.75">
      <c r="A46" s="77" t="s">
        <v>43</v>
      </c>
      <c r="B46" s="83">
        <f>B42</f>
        <v>-18.653507541340502</v>
      </c>
      <c r="C46" s="77">
        <f t="shared" si="0"/>
        <v>-0.00014001398085760402</v>
      </c>
      <c r="D46" s="77">
        <f t="shared" si="1"/>
        <v>-0.013610362144167559</v>
      </c>
      <c r="E46" s="84">
        <v>6</v>
      </c>
      <c r="F46" s="78" t="s">
        <v>48</v>
      </c>
      <c r="H46" s="78">
        <v>-0.00378499</v>
      </c>
      <c r="I46" s="78">
        <v>-0.354197</v>
      </c>
      <c r="J46" s="78">
        <v>-0.00378855</v>
      </c>
      <c r="K46" s="78">
        <v>-0.354195</v>
      </c>
      <c r="L46" s="78">
        <v>-0.00378632</v>
      </c>
      <c r="M46" s="78">
        <v>-0.354196</v>
      </c>
      <c r="N46" s="78">
        <v>-0.00378543</v>
      </c>
      <c r="O46" s="78">
        <v>-0.354194</v>
      </c>
      <c r="P46" s="78">
        <v>-0.000254914</v>
      </c>
      <c r="Q46" s="78">
        <v>-0.036559</v>
      </c>
      <c r="R46" s="78">
        <v>-0.000254914</v>
      </c>
      <c r="S46" s="78">
        <v>-0.0365592</v>
      </c>
      <c r="T46" s="78">
        <v>-0.000254914</v>
      </c>
      <c r="U46" s="78">
        <v>-0.0365592</v>
      </c>
      <c r="V46" s="78">
        <v>-0.000254914</v>
      </c>
      <c r="W46" s="78">
        <v>-0.0365589</v>
      </c>
    </row>
    <row r="47" spans="1:23" s="78" customFormat="1" ht="12.75">
      <c r="A47" s="77" t="s">
        <v>44</v>
      </c>
      <c r="B47" s="83">
        <f>B43</f>
        <v>-6.296289429780003</v>
      </c>
      <c r="C47" s="77">
        <f t="shared" si="0"/>
        <v>0.045455030698790665</v>
      </c>
      <c r="D47" s="77">
        <f t="shared" si="1"/>
        <v>-0.03713710881566694</v>
      </c>
      <c r="E47" s="84">
        <v>7</v>
      </c>
      <c r="F47" s="78" t="s">
        <v>48</v>
      </c>
      <c r="H47" s="78">
        <v>-0.00216765</v>
      </c>
      <c r="I47" s="78">
        <v>-0.144201</v>
      </c>
      <c r="J47" s="78">
        <v>-0.1442</v>
      </c>
      <c r="K47" s="78">
        <v>0.00216976</v>
      </c>
      <c r="L47" s="78">
        <v>0.00216865</v>
      </c>
      <c r="M47" s="78">
        <v>0.144201</v>
      </c>
      <c r="N47" s="78">
        <v>0.144199</v>
      </c>
      <c r="O47" s="78">
        <v>-0.00216824</v>
      </c>
      <c r="P47" s="78">
        <v>-9.88154E-05</v>
      </c>
      <c r="Q47" s="78">
        <v>-0.0102542</v>
      </c>
      <c r="R47" s="78">
        <v>-0.0102543</v>
      </c>
      <c r="S47" s="78">
        <v>9.88407E-05</v>
      </c>
      <c r="T47" s="78">
        <v>9.87949E-05</v>
      </c>
      <c r="U47" s="78">
        <v>0.0102543</v>
      </c>
      <c r="V47" s="78">
        <v>0.0102542</v>
      </c>
      <c r="W47" s="78">
        <v>-9.87315E-05</v>
      </c>
    </row>
    <row r="48" spans="1:23" s="78" customFormat="1" ht="12.75">
      <c r="A48" s="77" t="s">
        <v>45</v>
      </c>
      <c r="B48" s="83">
        <f>B44</f>
        <v>11.122453734953211</v>
      </c>
      <c r="C48" s="77">
        <f t="shared" si="0"/>
        <v>-0.00022587610560662077</v>
      </c>
      <c r="D48" s="77">
        <f t="shared" si="1"/>
        <v>-0.01040112185571242</v>
      </c>
      <c r="E48" s="84">
        <v>8</v>
      </c>
      <c r="F48" s="78" t="s">
        <v>48</v>
      </c>
      <c r="H48" s="78">
        <v>-0.00118064</v>
      </c>
      <c r="I48" s="78">
        <v>-0.0534501</v>
      </c>
      <c r="J48" s="78">
        <v>0.00118177</v>
      </c>
      <c r="K48" s="78">
        <v>0.0534492</v>
      </c>
      <c r="L48" s="78">
        <v>-0.00118111</v>
      </c>
      <c r="M48" s="78">
        <v>-0.0534492</v>
      </c>
      <c r="N48" s="78">
        <v>0.00118065</v>
      </c>
      <c r="O48" s="78">
        <v>0.0534487</v>
      </c>
      <c r="P48" s="78">
        <v>-3.63379E-05</v>
      </c>
      <c r="Q48" s="78">
        <v>-0.00263493</v>
      </c>
      <c r="R48" s="78">
        <v>3.6331E-05</v>
      </c>
      <c r="S48" s="78">
        <v>0.00263498</v>
      </c>
      <c r="T48" s="78">
        <v>-3.63183E-05</v>
      </c>
      <c r="U48" s="78">
        <v>-0.00263499</v>
      </c>
      <c r="V48" s="78">
        <v>3.62901E-05</v>
      </c>
      <c r="W48" s="78">
        <v>0.00263492</v>
      </c>
    </row>
    <row r="49" spans="2:23" s="78" customFormat="1" ht="12.75">
      <c r="B49" s="77"/>
      <c r="C49" s="77">
        <f t="shared" si="0"/>
        <v>-0.005745105527422348</v>
      </c>
      <c r="D49" s="77">
        <f t="shared" si="1"/>
        <v>-0.004247420958579121</v>
      </c>
      <c r="E49" s="84">
        <v>9</v>
      </c>
      <c r="F49" s="78" t="s">
        <v>48</v>
      </c>
      <c r="H49" s="78">
        <v>-0.000621008</v>
      </c>
      <c r="I49" s="78">
        <v>-0.0181585</v>
      </c>
      <c r="J49" s="78">
        <v>0.018158</v>
      </c>
      <c r="K49" s="78">
        <v>-0.000621517</v>
      </c>
      <c r="L49" s="78">
        <v>0.000621114</v>
      </c>
      <c r="M49" s="78">
        <v>0.0181579</v>
      </c>
      <c r="N49" s="78">
        <v>-0.0181578</v>
      </c>
      <c r="O49" s="78">
        <v>0.000620828</v>
      </c>
      <c r="P49" s="78">
        <v>-1.28733E-05</v>
      </c>
      <c r="Q49" s="78">
        <v>-0.000633933</v>
      </c>
      <c r="R49" s="78">
        <v>0.000633958</v>
      </c>
      <c r="S49" s="78">
        <v>-1.28744E-05</v>
      </c>
      <c r="T49" s="78">
        <v>1.28648E-05</v>
      </c>
      <c r="U49" s="78">
        <v>0.000633958</v>
      </c>
      <c r="V49" s="78">
        <v>-0.000633931</v>
      </c>
      <c r="W49" s="78">
        <v>1.28553E-05</v>
      </c>
    </row>
    <row r="50" spans="2:23" s="78" customFormat="1" ht="12.75">
      <c r="B50" s="77"/>
      <c r="C50" s="77">
        <f t="shared" si="0"/>
        <v>-1.1247682280583252E-05</v>
      </c>
      <c r="D50" s="77">
        <f t="shared" si="1"/>
        <v>-0.00020929274769932295</v>
      </c>
      <c r="E50" s="84">
        <v>10</v>
      </c>
      <c r="F50" s="78" t="s">
        <v>48</v>
      </c>
      <c r="H50" s="78">
        <v>-0.00032035</v>
      </c>
      <c r="I50" s="78">
        <v>-0.00585087</v>
      </c>
      <c r="J50" s="78">
        <v>-0.000320586</v>
      </c>
      <c r="K50" s="78">
        <v>-0.00585036</v>
      </c>
      <c r="L50" s="78">
        <v>-0.000320475</v>
      </c>
      <c r="M50" s="78">
        <v>-0.0058505</v>
      </c>
      <c r="N50" s="78">
        <v>-0.000320225</v>
      </c>
      <c r="O50" s="78">
        <v>-0.00585054</v>
      </c>
      <c r="P50" s="78">
        <v>-4.46302E-06</v>
      </c>
      <c r="Q50" s="78">
        <v>-0.00015571</v>
      </c>
      <c r="R50" s="78">
        <v>-4.46302E-06</v>
      </c>
      <c r="S50" s="78">
        <v>-0.00015572</v>
      </c>
      <c r="T50" s="78">
        <v>-4.46302E-06</v>
      </c>
      <c r="U50" s="78">
        <v>-0.00015572</v>
      </c>
      <c r="V50" s="78">
        <v>-4.46302E-06</v>
      </c>
      <c r="W50" s="78">
        <v>-0.000155709</v>
      </c>
    </row>
    <row r="51" spans="2:23" s="78" customFormat="1" ht="12.75">
      <c r="B51" s="77"/>
      <c r="C51" s="77">
        <f t="shared" si="0"/>
        <v>0.0005620867043244708</v>
      </c>
      <c r="D51" s="77">
        <f t="shared" si="1"/>
        <v>-0.0005264127300756661</v>
      </c>
      <c r="E51" s="84">
        <v>11</v>
      </c>
      <c r="F51" s="78" t="s">
        <v>48</v>
      </c>
      <c r="H51" s="78">
        <v>-0.00016494</v>
      </c>
      <c r="I51" s="78">
        <v>-0.00197285</v>
      </c>
      <c r="J51" s="78">
        <v>-0.00197253</v>
      </c>
      <c r="K51" s="78">
        <v>0.000165025</v>
      </c>
      <c r="L51" s="78">
        <v>0.000164998</v>
      </c>
      <c r="M51" s="78">
        <v>0.00197266</v>
      </c>
      <c r="N51" s="78">
        <v>0.00197276</v>
      </c>
      <c r="O51" s="78">
        <v>-0.000164885</v>
      </c>
      <c r="P51" s="78">
        <v>-1.54001E-06</v>
      </c>
      <c r="Q51" s="78">
        <v>-4.71006E-05</v>
      </c>
      <c r="R51" s="78">
        <v>-4.71041E-05</v>
      </c>
      <c r="S51" s="78">
        <v>1.54041E-06</v>
      </c>
      <c r="T51" s="78">
        <v>1.53949E-06</v>
      </c>
      <c r="U51" s="78">
        <v>4.71039E-05</v>
      </c>
      <c r="V51" s="78">
        <v>4.71016E-05</v>
      </c>
      <c r="W51" s="78">
        <v>-1.53853E-06</v>
      </c>
    </row>
    <row r="52" spans="2:23" s="78" customFormat="1" ht="12.75">
      <c r="B52" s="77"/>
      <c r="C52" s="77">
        <f t="shared" si="0"/>
        <v>-1.6100799860743454E-05</v>
      </c>
      <c r="D52" s="77">
        <f t="shared" si="1"/>
        <v>-0.0001522124034232311</v>
      </c>
      <c r="E52" s="84">
        <v>12</v>
      </c>
      <c r="F52" s="78" t="s">
        <v>48</v>
      </c>
      <c r="H52" s="78">
        <v>-8.61606E-05</v>
      </c>
      <c r="I52" s="78">
        <v>-0.000801559</v>
      </c>
      <c r="J52" s="78">
        <v>8.62239E-05</v>
      </c>
      <c r="K52" s="78">
        <v>0.000801312</v>
      </c>
      <c r="L52" s="78">
        <v>-8.6172E-05</v>
      </c>
      <c r="M52" s="78">
        <v>-0.000801461</v>
      </c>
      <c r="N52" s="78">
        <v>8.60606E-05</v>
      </c>
      <c r="O52" s="78">
        <v>0.000801546</v>
      </c>
      <c r="P52" s="78">
        <v>-5.38375E-07</v>
      </c>
      <c r="Q52" s="78">
        <v>-1.9413E-05</v>
      </c>
      <c r="R52" s="78">
        <v>5.3868E-07</v>
      </c>
      <c r="S52" s="78">
        <v>1.94144E-05</v>
      </c>
      <c r="T52" s="78">
        <v>-5.38277E-07</v>
      </c>
      <c r="U52" s="78">
        <v>-1.94143E-05</v>
      </c>
      <c r="V52" s="78">
        <v>5.37997E-07</v>
      </c>
      <c r="W52" s="78">
        <v>1.94136E-05</v>
      </c>
    </row>
    <row r="53" spans="2:23" s="78" customFormat="1" ht="12.75">
      <c r="B53" s="77"/>
      <c r="C53" s="77">
        <f t="shared" si="0"/>
        <v>-0.00013261042161350379</v>
      </c>
      <c r="D53" s="77">
        <f t="shared" si="1"/>
        <v>-8.264802952728827E-05</v>
      </c>
      <c r="E53" s="84">
        <v>13</v>
      </c>
      <c r="F53" s="78" t="s">
        <v>48</v>
      </c>
      <c r="H53" s="78">
        <v>-4.62116E-05</v>
      </c>
      <c r="I53" s="78">
        <v>-0.000399345</v>
      </c>
      <c r="J53" s="78">
        <v>0.000399196</v>
      </c>
      <c r="K53" s="78">
        <v>-4.62688E-05</v>
      </c>
      <c r="L53" s="78">
        <v>4.62235E-05</v>
      </c>
      <c r="M53" s="78">
        <v>0.000399312</v>
      </c>
      <c r="N53" s="78">
        <v>-0.000399358</v>
      </c>
      <c r="O53" s="78">
        <v>4.61393E-05</v>
      </c>
      <c r="P53" s="78">
        <v>-1.93129E-07</v>
      </c>
      <c r="Q53" s="78">
        <v>-9.311E-06</v>
      </c>
      <c r="R53" s="78">
        <v>9.31145E-06</v>
      </c>
      <c r="S53" s="78">
        <v>-1.93416E-07</v>
      </c>
      <c r="T53" s="78">
        <v>1.93306E-07</v>
      </c>
      <c r="U53" s="78">
        <v>9.31145E-06</v>
      </c>
      <c r="V53" s="78">
        <v>-9.3114E-06</v>
      </c>
      <c r="W53" s="78">
        <v>1.93205E-07</v>
      </c>
    </row>
    <row r="54" spans="2:23" s="78" customFormat="1" ht="12.75">
      <c r="B54" s="77"/>
      <c r="C54" s="77">
        <f t="shared" si="0"/>
        <v>-8.789873205009679E-07</v>
      </c>
      <c r="D54" s="77">
        <f t="shared" si="1"/>
        <v>-7.741524380019591E-06</v>
      </c>
      <c r="E54" s="84">
        <v>14</v>
      </c>
      <c r="F54" s="78" t="s">
        <v>48</v>
      </c>
      <c r="H54" s="78">
        <v>-2.55673E-05</v>
      </c>
      <c r="I54" s="78">
        <v>-0.00021738</v>
      </c>
      <c r="J54" s="78">
        <v>-2.5609E-05</v>
      </c>
      <c r="K54" s="78">
        <v>-0.000217291</v>
      </c>
      <c r="L54" s="78">
        <v>-2.55673E-05</v>
      </c>
      <c r="M54" s="78">
        <v>-0.000217393</v>
      </c>
      <c r="N54" s="78">
        <v>-2.55117E-05</v>
      </c>
      <c r="O54" s="78">
        <v>-0.000217394</v>
      </c>
      <c r="P54" s="78">
        <v>-6.95342E-08</v>
      </c>
      <c r="Q54" s="78">
        <v>-4.38358E-06</v>
      </c>
      <c r="R54" s="78">
        <v>-6.95342E-08</v>
      </c>
      <c r="S54" s="78">
        <v>-4.38368E-06</v>
      </c>
      <c r="T54" s="78">
        <v>-6.95342E-08</v>
      </c>
      <c r="U54" s="78">
        <v>-4.38369E-06</v>
      </c>
      <c r="V54" s="78">
        <v>-6.95342E-08</v>
      </c>
      <c r="W54" s="78">
        <v>-4.38376E-06</v>
      </c>
    </row>
    <row r="55" spans="2:23" s="78" customFormat="1" ht="12.75">
      <c r="B55" s="77"/>
      <c r="C55" s="77">
        <f t="shared" si="0"/>
        <v>3.393258742523082E-05</v>
      </c>
      <c r="D55" s="77">
        <f t="shared" si="1"/>
        <v>-3.3973480220130075E-05</v>
      </c>
      <c r="E55" s="84">
        <v>15</v>
      </c>
      <c r="F55" s="78" t="s">
        <v>48</v>
      </c>
      <c r="H55" s="78">
        <v>-1.45413E-05</v>
      </c>
      <c r="I55" s="78">
        <v>-0.000123645</v>
      </c>
      <c r="J55" s="78">
        <v>-0.000123592</v>
      </c>
      <c r="K55" s="78">
        <v>1.45638E-05</v>
      </c>
      <c r="L55" s="78">
        <v>1.45359E-05</v>
      </c>
      <c r="M55" s="78">
        <v>0.000123653</v>
      </c>
      <c r="N55" s="78">
        <v>0.000123659</v>
      </c>
      <c r="O55" s="78">
        <v>-1.45053E-05</v>
      </c>
      <c r="P55" s="78">
        <v>-2.67973E-08</v>
      </c>
      <c r="Q55" s="78">
        <v>-1.89123E-06</v>
      </c>
      <c r="R55" s="78">
        <v>-1.89125E-06</v>
      </c>
      <c r="S55" s="78">
        <v>2.68704E-08</v>
      </c>
      <c r="T55" s="78">
        <v>2.68766E-08</v>
      </c>
      <c r="U55" s="78">
        <v>1.89126E-06</v>
      </c>
      <c r="V55" s="78">
        <v>1.89129E-06</v>
      </c>
      <c r="W55" s="78">
        <v>-2.68638E-08</v>
      </c>
    </row>
    <row r="56" spans="2:23" s="78" customFormat="1" ht="12.75">
      <c r="B56" s="77"/>
      <c r="V56" s="79"/>
      <c r="W56" s="79"/>
    </row>
    <row r="57" spans="2:23" s="78" customFormat="1" ht="12.75">
      <c r="B57" s="77"/>
      <c r="E57" s="78" t="s">
        <v>0</v>
      </c>
      <c r="H57" s="78" t="s">
        <v>1</v>
      </c>
      <c r="I57" s="78" t="s">
        <v>2</v>
      </c>
      <c r="J57" s="78" t="s">
        <v>1</v>
      </c>
      <c r="K57" s="78" t="s">
        <v>22</v>
      </c>
      <c r="L57" s="78" t="s">
        <v>1</v>
      </c>
      <c r="M57" s="78" t="s">
        <v>22</v>
      </c>
      <c r="N57" s="78" t="s">
        <v>1</v>
      </c>
      <c r="O57" s="78" t="s">
        <v>29</v>
      </c>
      <c r="P57" s="78" t="s">
        <v>1</v>
      </c>
      <c r="Q57" s="78" t="s">
        <v>1</v>
      </c>
      <c r="R57" s="78" t="s">
        <v>1</v>
      </c>
      <c r="S57" s="78" t="s">
        <v>1</v>
      </c>
      <c r="T57" s="78" t="s">
        <v>1</v>
      </c>
      <c r="U57" s="78" t="s">
        <v>1</v>
      </c>
      <c r="V57" s="79" t="s">
        <v>1</v>
      </c>
      <c r="W57" s="79" t="s">
        <v>1</v>
      </c>
    </row>
    <row r="58" spans="2:23" s="78" customFormat="1" ht="12.75">
      <c r="B58" s="77"/>
      <c r="E58" s="78" t="s">
        <v>8</v>
      </c>
      <c r="V58" s="79"/>
      <c r="W58" s="79"/>
    </row>
    <row r="59" spans="2:23" s="78" customFormat="1" ht="12.75">
      <c r="B59" s="77"/>
      <c r="E59" s="78" t="s">
        <v>4</v>
      </c>
      <c r="H59" s="78" t="s">
        <v>9</v>
      </c>
      <c r="I59" s="78" t="s">
        <v>6</v>
      </c>
      <c r="J59" s="78" t="s">
        <v>9</v>
      </c>
      <c r="K59" s="78" t="s">
        <v>6</v>
      </c>
      <c r="L59" s="78" t="s">
        <v>9</v>
      </c>
      <c r="M59" s="78" t="s">
        <v>6</v>
      </c>
      <c r="N59" s="78" t="s">
        <v>9</v>
      </c>
      <c r="O59" s="78" t="s">
        <v>6</v>
      </c>
      <c r="P59" s="78" t="s">
        <v>9</v>
      </c>
      <c r="Q59" s="78" t="s">
        <v>6</v>
      </c>
      <c r="R59" s="78" t="s">
        <v>9</v>
      </c>
      <c r="S59" s="78" t="s">
        <v>6</v>
      </c>
      <c r="T59" s="78" t="s">
        <v>9</v>
      </c>
      <c r="U59" s="78" t="s">
        <v>6</v>
      </c>
      <c r="V59" s="79" t="s">
        <v>9</v>
      </c>
      <c r="W59" s="79" t="s">
        <v>6</v>
      </c>
    </row>
    <row r="60" spans="2:23" s="78" customFormat="1" ht="12.75">
      <c r="B60" s="77"/>
      <c r="E60" s="78">
        <v>1</v>
      </c>
      <c r="H60" s="78">
        <v>-3.91218E-10</v>
      </c>
      <c r="I60" s="78">
        <v>-1.80545E-07</v>
      </c>
      <c r="J60" s="78">
        <v>1.80548E-07</v>
      </c>
      <c r="K60" s="78" t="s">
        <v>25</v>
      </c>
      <c r="L60" s="78">
        <v>2.114E-10</v>
      </c>
      <c r="M60" s="78" t="s">
        <v>27</v>
      </c>
      <c r="N60" s="78">
        <v>-1.80727E-07</v>
      </c>
      <c r="O60" s="78">
        <v>3.94193E-10</v>
      </c>
      <c r="P60" s="78">
        <v>-2.27757E-10</v>
      </c>
      <c r="Q60" s="78">
        <v>-1.38536E-07</v>
      </c>
      <c r="R60" s="78">
        <v>1.38539E-07</v>
      </c>
      <c r="S60" s="78">
        <v>-4.59163E-11</v>
      </c>
      <c r="T60" s="78">
        <v>4.89339E-11</v>
      </c>
      <c r="U60" s="78">
        <v>1.38721E-07</v>
      </c>
      <c r="V60" s="78">
        <v>-1.38718E-07</v>
      </c>
      <c r="W60" s="78">
        <v>2.31528E-10</v>
      </c>
    </row>
    <row r="61" spans="2:23" s="78" customFormat="1" ht="12.75">
      <c r="B61" s="77"/>
      <c r="E61" s="78">
        <v>2</v>
      </c>
      <c r="H61" s="78">
        <v>0.000319438</v>
      </c>
      <c r="I61" s="78">
        <v>-1.45093E-07</v>
      </c>
      <c r="J61" s="78">
        <v>0.000319438</v>
      </c>
      <c r="K61" s="78" t="s">
        <v>26</v>
      </c>
      <c r="L61" s="78">
        <v>0.000319438</v>
      </c>
      <c r="M61" s="78" t="s">
        <v>28</v>
      </c>
      <c r="N61" s="78">
        <v>0.000319438</v>
      </c>
      <c r="O61" s="78">
        <v>-1.45093E-07</v>
      </c>
      <c r="P61" s="78">
        <v>0.000319438</v>
      </c>
      <c r="Q61" s="78">
        <v>-7.24391E-08</v>
      </c>
      <c r="R61" s="78">
        <v>0.000319438</v>
      </c>
      <c r="S61" s="78">
        <v>-7.24392E-08</v>
      </c>
      <c r="T61" s="78">
        <v>0.000319438</v>
      </c>
      <c r="U61" s="78">
        <v>-7.24392E-08</v>
      </c>
      <c r="V61" s="78">
        <v>0.000319438</v>
      </c>
      <c r="W61" s="78">
        <v>-7.24392E-08</v>
      </c>
    </row>
    <row r="62" spans="2:23" s="78" customFormat="1" ht="12.75">
      <c r="B62" s="77"/>
      <c r="E62" s="78">
        <v>3</v>
      </c>
      <c r="H62" s="78">
        <v>-0.011403</v>
      </c>
      <c r="I62" s="78">
        <v>-2.89764</v>
      </c>
      <c r="J62" s="78">
        <v>-2.89736</v>
      </c>
      <c r="K62" s="78">
        <v>0.0128857</v>
      </c>
      <c r="L62" s="78">
        <v>0.0131617</v>
      </c>
      <c r="M62" s="78">
        <v>2.89884</v>
      </c>
      <c r="N62" s="78">
        <v>2.89911</v>
      </c>
      <c r="O62" s="78">
        <v>-0.0116923</v>
      </c>
      <c r="P62" s="78">
        <v>-0.00179958</v>
      </c>
      <c r="Q62" s="78">
        <v>-0.947348</v>
      </c>
      <c r="R62" s="78">
        <v>-0.947072</v>
      </c>
      <c r="S62" s="78">
        <v>0.00328323</v>
      </c>
      <c r="T62" s="78">
        <v>0.00356199</v>
      </c>
      <c r="U62" s="78">
        <v>0.948552</v>
      </c>
      <c r="V62" s="78">
        <v>0.948831</v>
      </c>
      <c r="W62" s="78">
        <v>-0.00207858</v>
      </c>
    </row>
    <row r="63" spans="2:23" s="78" customFormat="1" ht="12.75">
      <c r="B63" s="77"/>
      <c r="E63" s="78">
        <v>4</v>
      </c>
      <c r="H63" s="78">
        <v>-0.00917767</v>
      </c>
      <c r="I63" s="78">
        <v>-1.60206</v>
      </c>
      <c r="J63" s="78">
        <v>0.00937032</v>
      </c>
      <c r="K63" s="78">
        <v>1.60271</v>
      </c>
      <c r="L63" s="78">
        <v>-0.00917927</v>
      </c>
      <c r="M63" s="78">
        <v>-1.60206</v>
      </c>
      <c r="N63" s="78">
        <v>0.00937181</v>
      </c>
      <c r="O63" s="78">
        <v>1.60271</v>
      </c>
      <c r="P63" s="78">
        <v>-0.00127186</v>
      </c>
      <c r="Q63" s="78">
        <v>-0.352768</v>
      </c>
      <c r="R63" s="78">
        <v>0.00145785</v>
      </c>
      <c r="S63" s="78">
        <v>0.353421</v>
      </c>
      <c r="T63" s="78">
        <v>-0.00127293</v>
      </c>
      <c r="U63" s="78">
        <v>-0.352769</v>
      </c>
      <c r="V63" s="78">
        <v>0.00145766</v>
      </c>
      <c r="W63" s="78">
        <v>0.35342</v>
      </c>
    </row>
    <row r="64" spans="2:23" s="78" customFormat="1" ht="12.75">
      <c r="B64" s="77"/>
      <c r="E64" s="78">
        <v>5</v>
      </c>
      <c r="H64" s="78">
        <v>-0.00622924</v>
      </c>
      <c r="I64" s="78">
        <v>-0.791332</v>
      </c>
      <c r="J64" s="78">
        <v>0.791452</v>
      </c>
      <c r="K64" s="78">
        <v>-0.00603168</v>
      </c>
      <c r="L64" s="78">
        <v>0.00615134</v>
      </c>
      <c r="M64" s="78">
        <v>0.791655</v>
      </c>
      <c r="N64" s="78">
        <v>-0.791528</v>
      </c>
      <c r="O64" s="78">
        <v>0.00635333</v>
      </c>
      <c r="P64" s="78">
        <v>-0.000655436</v>
      </c>
      <c r="Q64" s="78">
        <v>-0.118861</v>
      </c>
      <c r="R64" s="78">
        <v>0.118984</v>
      </c>
      <c r="S64" s="78">
        <v>-0.000455118</v>
      </c>
      <c r="T64" s="78">
        <v>0.00057737</v>
      </c>
      <c r="U64" s="78">
        <v>0.119184</v>
      </c>
      <c r="V64" s="78">
        <v>-0.119061</v>
      </c>
      <c r="W64" s="78">
        <v>0.00077752</v>
      </c>
    </row>
    <row r="65" spans="2:23" s="78" customFormat="1" ht="12.75">
      <c r="B65" s="77"/>
      <c r="E65" s="78">
        <v>6</v>
      </c>
      <c r="H65" s="78">
        <v>3.9206</v>
      </c>
      <c r="I65" s="78">
        <v>-0.354214</v>
      </c>
      <c r="J65" s="78">
        <v>3.9206</v>
      </c>
      <c r="K65" s="78">
        <v>-0.354213</v>
      </c>
      <c r="L65" s="78">
        <v>3.9206</v>
      </c>
      <c r="M65" s="78">
        <v>-0.354213</v>
      </c>
      <c r="N65" s="78">
        <v>3.9206</v>
      </c>
      <c r="O65" s="78">
        <v>-0.354211</v>
      </c>
      <c r="P65" s="78">
        <v>3.92413</v>
      </c>
      <c r="Q65" s="78">
        <v>-0.0365762</v>
      </c>
      <c r="R65" s="78">
        <v>3.92413</v>
      </c>
      <c r="S65" s="78">
        <v>-0.0365764</v>
      </c>
      <c r="T65" s="78">
        <v>3.92413</v>
      </c>
      <c r="U65" s="78">
        <v>-0.0365764</v>
      </c>
      <c r="V65" s="78">
        <v>3.92413</v>
      </c>
      <c r="W65" s="78">
        <v>-0.0365761</v>
      </c>
    </row>
    <row r="66" spans="2:23" s="78" customFormat="1" ht="12.75">
      <c r="B66" s="77"/>
      <c r="E66" s="78">
        <v>7</v>
      </c>
      <c r="H66" s="78">
        <v>-0.00219096</v>
      </c>
      <c r="I66" s="78">
        <v>-0.14424</v>
      </c>
      <c r="J66" s="78">
        <v>-0.144224</v>
      </c>
      <c r="K66" s="78">
        <v>0.00213079</v>
      </c>
      <c r="L66" s="78">
        <v>0.00214534</v>
      </c>
      <c r="M66" s="78">
        <v>0.144162</v>
      </c>
      <c r="N66" s="78">
        <v>0.144176</v>
      </c>
      <c r="O66" s="78">
        <v>-0.00220722</v>
      </c>
      <c r="P66" s="78">
        <v>-0.00012212</v>
      </c>
      <c r="Q66" s="78">
        <v>-0.0102932</v>
      </c>
      <c r="R66" s="78">
        <v>-0.0102776</v>
      </c>
      <c r="S66" s="78">
        <v>5.98668E-05</v>
      </c>
      <c r="T66" s="78">
        <v>7.54898E-05</v>
      </c>
      <c r="U66" s="78">
        <v>0.0102154</v>
      </c>
      <c r="V66" s="78">
        <v>0.0102309</v>
      </c>
      <c r="W66" s="78">
        <v>-0.000137705</v>
      </c>
    </row>
    <row r="67" spans="2:23" s="78" customFormat="1" ht="12.75">
      <c r="B67" s="77"/>
      <c r="E67" s="78">
        <v>8</v>
      </c>
      <c r="H67" s="78">
        <v>-0.00117594</v>
      </c>
      <c r="I67" s="78">
        <v>-0.053453</v>
      </c>
      <c r="J67" s="78">
        <v>0.00118647</v>
      </c>
      <c r="K67" s="78">
        <v>0.0534462</v>
      </c>
      <c r="L67" s="78">
        <v>-0.00117641</v>
      </c>
      <c r="M67" s="78">
        <v>-0.0534521</v>
      </c>
      <c r="N67" s="78">
        <v>0.00118535</v>
      </c>
      <c r="O67" s="78">
        <v>0.0534457</v>
      </c>
      <c r="P67" s="78">
        <v>-3.16374E-05</v>
      </c>
      <c r="Q67" s="78">
        <v>-0.00263789</v>
      </c>
      <c r="R67" s="78">
        <v>4.10315E-05</v>
      </c>
      <c r="S67" s="78">
        <v>0.00263202</v>
      </c>
      <c r="T67" s="78">
        <v>-3.16177E-05</v>
      </c>
      <c r="U67" s="78">
        <v>-0.00263795</v>
      </c>
      <c r="V67" s="78">
        <v>4.09906E-05</v>
      </c>
      <c r="W67" s="78">
        <v>0.00263195</v>
      </c>
    </row>
    <row r="68" spans="2:23" s="78" customFormat="1" ht="12.75">
      <c r="B68" s="77"/>
      <c r="E68" s="78">
        <v>9</v>
      </c>
      <c r="H68" s="78">
        <v>-0.000624689</v>
      </c>
      <c r="I68" s="78">
        <v>-0.018155</v>
      </c>
      <c r="J68" s="78">
        <v>0.0181543</v>
      </c>
      <c r="K68" s="78">
        <v>-0.000618031</v>
      </c>
      <c r="L68" s="78">
        <v>0.000617433</v>
      </c>
      <c r="M68" s="78">
        <v>0.0181614</v>
      </c>
      <c r="N68" s="78">
        <v>-0.0181615</v>
      </c>
      <c r="O68" s="78">
        <v>0.000624315</v>
      </c>
      <c r="P68" s="78">
        <v>-1.65541E-05</v>
      </c>
      <c r="Q68" s="78">
        <v>-0.000630447</v>
      </c>
      <c r="R68" s="78">
        <v>0.000630277</v>
      </c>
      <c r="S68" s="78">
        <v>-9.38798E-06</v>
      </c>
      <c r="T68" s="78">
        <v>9.18397E-06</v>
      </c>
      <c r="U68" s="78">
        <v>0.000637445</v>
      </c>
      <c r="V68" s="78">
        <v>-0.000637612</v>
      </c>
      <c r="W68" s="78">
        <v>1.63418E-05</v>
      </c>
    </row>
    <row r="69" spans="2:23" s="78" customFormat="1" ht="12.75">
      <c r="B69" s="77"/>
      <c r="E69" s="78">
        <v>10</v>
      </c>
      <c r="H69" s="78">
        <v>-0.20128</v>
      </c>
      <c r="I69" s="78">
        <v>-0.00585594</v>
      </c>
      <c r="J69" s="78">
        <v>-0.20128</v>
      </c>
      <c r="K69" s="78">
        <v>-0.00585543</v>
      </c>
      <c r="L69" s="78">
        <v>-0.20128</v>
      </c>
      <c r="M69" s="78">
        <v>-0.00585557</v>
      </c>
      <c r="N69" s="78">
        <v>-0.201279</v>
      </c>
      <c r="O69" s="78">
        <v>-0.0058556</v>
      </c>
      <c r="P69" s="78">
        <v>-0.200964</v>
      </c>
      <c r="Q69" s="78">
        <v>-0.000160772</v>
      </c>
      <c r="R69" s="78">
        <v>-0.200964</v>
      </c>
      <c r="S69" s="78">
        <v>-0.000160782</v>
      </c>
      <c r="T69" s="78">
        <v>-0.200964</v>
      </c>
      <c r="U69" s="78">
        <v>-0.000160782</v>
      </c>
      <c r="V69" s="78">
        <v>-0.200964</v>
      </c>
      <c r="W69" s="78">
        <v>-0.000160772</v>
      </c>
    </row>
    <row r="70" spans="2:23" s="78" customFormat="1" ht="12.75">
      <c r="B70" s="77"/>
      <c r="E70" s="78">
        <v>11</v>
      </c>
      <c r="H70" s="78">
        <v>-0.000163346</v>
      </c>
      <c r="I70" s="78">
        <v>-0.00197166</v>
      </c>
      <c r="J70" s="78">
        <v>-0.00197094</v>
      </c>
      <c r="K70" s="78">
        <v>0.000166212</v>
      </c>
      <c r="L70" s="78">
        <v>0.000166592</v>
      </c>
      <c r="M70" s="78">
        <v>0.00197385</v>
      </c>
      <c r="N70" s="78">
        <v>0.00197435</v>
      </c>
      <c r="O70" s="78">
        <v>-0.000163698</v>
      </c>
      <c r="P70" s="78">
        <v>5.33693E-08</v>
      </c>
      <c r="Q70" s="78">
        <v>-4.59129E-05</v>
      </c>
      <c r="R70" s="78">
        <v>-4.55107E-05</v>
      </c>
      <c r="S70" s="78">
        <v>2.72804E-06</v>
      </c>
      <c r="T70" s="78">
        <v>3.13287E-06</v>
      </c>
      <c r="U70" s="78">
        <v>4.82915E-05</v>
      </c>
      <c r="V70" s="78">
        <v>4.8695E-05</v>
      </c>
      <c r="W70" s="78">
        <v>-3.50899E-07</v>
      </c>
    </row>
    <row r="71" spans="2:23" s="78" customFormat="1" ht="12.75">
      <c r="B71" s="77"/>
      <c r="E71" s="78">
        <v>12</v>
      </c>
      <c r="H71" s="78">
        <v>-8.61391E-05</v>
      </c>
      <c r="I71" s="78">
        <v>-0.000800223</v>
      </c>
      <c r="J71" s="78">
        <v>8.62453E-05</v>
      </c>
      <c r="K71" s="78">
        <v>0.000802649</v>
      </c>
      <c r="L71" s="78">
        <v>-8.61505E-05</v>
      </c>
      <c r="M71" s="78">
        <v>-0.000800125</v>
      </c>
      <c r="N71" s="78">
        <v>8.60821E-05</v>
      </c>
      <c r="O71" s="78">
        <v>0.000802883</v>
      </c>
      <c r="P71" s="78">
        <v>-5.16927E-07</v>
      </c>
      <c r="Q71" s="78">
        <v>-1.80765E-05</v>
      </c>
      <c r="R71" s="78">
        <v>5.60128E-07</v>
      </c>
      <c r="S71" s="78">
        <v>2.07509E-05</v>
      </c>
      <c r="T71" s="78">
        <v>-5.16829E-07</v>
      </c>
      <c r="U71" s="78">
        <v>-1.80778E-05</v>
      </c>
      <c r="V71" s="78">
        <v>5.59445E-07</v>
      </c>
      <c r="W71" s="78">
        <v>2.07501E-05</v>
      </c>
    </row>
    <row r="72" spans="2:23" s="78" customFormat="1" ht="12.75">
      <c r="B72" s="77"/>
      <c r="E72" s="78">
        <v>13</v>
      </c>
      <c r="H72" s="78">
        <v>-4.68159E-05</v>
      </c>
      <c r="I72" s="78">
        <v>-0.000398469</v>
      </c>
      <c r="J72" s="78">
        <v>0.000398591</v>
      </c>
      <c r="K72" s="78">
        <v>-4.53929E-05</v>
      </c>
      <c r="L72" s="78">
        <v>4.56192E-05</v>
      </c>
      <c r="M72" s="78">
        <v>0.000400188</v>
      </c>
      <c r="N72" s="78">
        <v>-0.000399962</v>
      </c>
      <c r="O72" s="78">
        <v>4.70152E-05</v>
      </c>
      <c r="P72" s="78">
        <v>-7.97397E-07</v>
      </c>
      <c r="Q72" s="78">
        <v>-8.43508E-06</v>
      </c>
      <c r="R72" s="78">
        <v>8.70718E-06</v>
      </c>
      <c r="S72" s="78">
        <v>6.82503E-07</v>
      </c>
      <c r="T72" s="78">
        <v>-4.10962E-07</v>
      </c>
      <c r="U72" s="78">
        <v>1.01874E-05</v>
      </c>
      <c r="V72" s="78">
        <v>-9.91567E-06</v>
      </c>
      <c r="W72" s="78">
        <v>1.06912E-06</v>
      </c>
    </row>
    <row r="73" spans="2:23" s="78" customFormat="1" ht="12.75">
      <c r="B73" s="77"/>
      <c r="E73" s="78">
        <v>14</v>
      </c>
      <c r="H73" s="78">
        <v>-0.150018</v>
      </c>
      <c r="I73" s="78">
        <v>-0.000216706</v>
      </c>
      <c r="J73" s="78">
        <v>-0.150018</v>
      </c>
      <c r="K73" s="78">
        <v>-0.000216617</v>
      </c>
      <c r="L73" s="78">
        <v>-0.150018</v>
      </c>
      <c r="M73" s="78">
        <v>-0.000216719</v>
      </c>
      <c r="N73" s="78">
        <v>-0.150018</v>
      </c>
      <c r="O73" s="78">
        <v>-0.00021672</v>
      </c>
      <c r="P73" s="78">
        <v>-0.149992</v>
      </c>
      <c r="Q73" s="78">
        <v>-3.70954E-06</v>
      </c>
      <c r="R73" s="78">
        <v>-0.149992</v>
      </c>
      <c r="S73" s="78">
        <v>-3.70964E-06</v>
      </c>
      <c r="T73" s="78">
        <v>-0.149992</v>
      </c>
      <c r="U73" s="78">
        <v>-3.70965E-06</v>
      </c>
      <c r="V73" s="78">
        <v>-0.149992</v>
      </c>
      <c r="W73" s="78">
        <v>-3.70972E-06</v>
      </c>
    </row>
    <row r="74" spans="2:23" s="78" customFormat="1" ht="12.75">
      <c r="B74" s="77"/>
      <c r="E74" s="78">
        <v>15</v>
      </c>
      <c r="H74" s="78">
        <v>-1.45617E-05</v>
      </c>
      <c r="I74" s="78">
        <v>-0.000124111</v>
      </c>
      <c r="J74" s="78">
        <v>-0.000123613</v>
      </c>
      <c r="K74" s="78">
        <v>1.40975E-05</v>
      </c>
      <c r="L74" s="78">
        <v>1.45155E-05</v>
      </c>
      <c r="M74" s="78">
        <v>0.000123186</v>
      </c>
      <c r="N74" s="78">
        <v>0.000123638</v>
      </c>
      <c r="O74" s="78">
        <v>-1.49716E-05</v>
      </c>
      <c r="P74" s="78">
        <v>-4.72185E-08</v>
      </c>
      <c r="Q74" s="78">
        <v>-2.35757E-06</v>
      </c>
      <c r="R74" s="78">
        <v>-1.91167E-06</v>
      </c>
      <c r="S74" s="78">
        <v>-4.39469E-07</v>
      </c>
      <c r="T74" s="78">
        <v>6.45537E-09</v>
      </c>
      <c r="U74" s="78">
        <v>1.42492E-06</v>
      </c>
      <c r="V74" s="78">
        <v>1.87087E-06</v>
      </c>
      <c r="W74" s="78">
        <v>-4.93203E-07</v>
      </c>
    </row>
    <row r="75" spans="2:23" s="78" customFormat="1" ht="12.75">
      <c r="B75" s="77"/>
      <c r="V75" s="79"/>
      <c r="W75" s="79"/>
    </row>
    <row r="76" spans="2:23" s="78" customFormat="1" ht="12.75">
      <c r="B76" s="77"/>
      <c r="E76" s="78" t="s">
        <v>10</v>
      </c>
      <c r="H76" s="78" t="s">
        <v>11</v>
      </c>
      <c r="I76" s="78">
        <v>4195300000</v>
      </c>
      <c r="V76" s="79"/>
      <c r="W76" s="79"/>
    </row>
    <row r="77" spans="2:23" s="78" customFormat="1" ht="12.75">
      <c r="B77" s="77"/>
      <c r="E77" s="78">
        <v>2</v>
      </c>
      <c r="H77" s="78">
        <v>543315</v>
      </c>
      <c r="I77" s="78" t="s">
        <v>12</v>
      </c>
      <c r="V77" s="79"/>
      <c r="W77" s="79"/>
    </row>
    <row r="78" spans="2:23" s="78" customFormat="1" ht="12.75">
      <c r="B78" s="77"/>
      <c r="E78" s="78">
        <v>3</v>
      </c>
      <c r="H78" s="78">
        <v>351526</v>
      </c>
      <c r="I78" s="78" t="s">
        <v>13</v>
      </c>
      <c r="V78" s="79"/>
      <c r="W78" s="79"/>
    </row>
    <row r="79" spans="2:23" s="78" customFormat="1" ht="12.75">
      <c r="B79" s="77"/>
      <c r="E79" s="78">
        <v>4</v>
      </c>
      <c r="H79" s="78">
        <v>389511</v>
      </c>
      <c r="I79" s="78" t="s">
        <v>14</v>
      </c>
      <c r="V79" s="79"/>
      <c r="W79" s="79"/>
    </row>
    <row r="80" spans="2:23" s="78" customFormat="1" ht="12.75">
      <c r="B80" s="77"/>
      <c r="E80" s="78">
        <v>5</v>
      </c>
      <c r="H80" s="78">
        <v>269083</v>
      </c>
      <c r="I80" s="78" t="s">
        <v>15</v>
      </c>
      <c r="V80" s="79"/>
      <c r="W80" s="79"/>
    </row>
    <row r="81" spans="2:23" s="78" customFormat="1" ht="12.75">
      <c r="B81" s="77"/>
      <c r="E81" s="78">
        <v>6</v>
      </c>
      <c r="H81" s="78">
        <v>184730</v>
      </c>
      <c r="I81" s="78" t="s">
        <v>16</v>
      </c>
      <c r="V81" s="79"/>
      <c r="W81" s="79"/>
    </row>
    <row r="82" spans="2:23" s="78" customFormat="1" ht="12.75">
      <c r="B82" s="77"/>
      <c r="E82" s="78">
        <v>7</v>
      </c>
      <c r="H82" s="78">
        <v>49612.3</v>
      </c>
      <c r="I82" s="78" t="s">
        <v>17</v>
      </c>
      <c r="V82" s="79"/>
      <c r="W82" s="79"/>
    </row>
    <row r="83" spans="2:23" s="78" customFormat="1" ht="12.75">
      <c r="B83" s="77"/>
      <c r="E83" s="78">
        <v>8</v>
      </c>
      <c r="H83" s="78">
        <v>543315</v>
      </c>
      <c r="I83" s="78" t="s">
        <v>12</v>
      </c>
      <c r="V83" s="79"/>
      <c r="W83" s="79"/>
    </row>
    <row r="84" spans="2:23" s="78" customFormat="1" ht="12.75">
      <c r="B84" s="77"/>
      <c r="E84" s="78">
        <v>9</v>
      </c>
      <c r="H84" s="78">
        <v>351526</v>
      </c>
      <c r="I84" s="78" t="s">
        <v>13</v>
      </c>
      <c r="V84" s="79"/>
      <c r="W84" s="79"/>
    </row>
    <row r="85" spans="2:23" s="78" customFormat="1" ht="12.75">
      <c r="B85" s="77"/>
      <c r="E85" s="78">
        <v>10</v>
      </c>
      <c r="H85" s="78">
        <v>389511</v>
      </c>
      <c r="I85" s="78" t="s">
        <v>14</v>
      </c>
      <c r="V85" s="79"/>
      <c r="W85" s="79"/>
    </row>
    <row r="86" spans="2:23" s="78" customFormat="1" ht="12.75">
      <c r="B86" s="77"/>
      <c r="E86" s="78">
        <v>11</v>
      </c>
      <c r="H86" s="78">
        <v>269083</v>
      </c>
      <c r="I86" s="78" t="s">
        <v>15</v>
      </c>
      <c r="V86" s="79"/>
      <c r="W86" s="79"/>
    </row>
    <row r="87" spans="2:23" s="78" customFormat="1" ht="12.75">
      <c r="B87" s="77"/>
      <c r="E87" s="78">
        <v>12</v>
      </c>
      <c r="H87" s="78">
        <v>184730</v>
      </c>
      <c r="I87" s="78" t="s">
        <v>18</v>
      </c>
      <c r="V87" s="79"/>
      <c r="W87" s="79"/>
    </row>
    <row r="88" spans="2:23" s="78" customFormat="1" ht="12.75">
      <c r="B88" s="77"/>
      <c r="E88" s="78">
        <v>13</v>
      </c>
      <c r="H88" s="78">
        <v>-49612.2</v>
      </c>
      <c r="I88" s="78" t="s">
        <v>17</v>
      </c>
      <c r="V88" s="79"/>
      <c r="W88" s="79"/>
    </row>
    <row r="89" spans="2:23" s="78" customFormat="1" ht="12.75">
      <c r="B89" s="77"/>
      <c r="E89" s="78">
        <v>14</v>
      </c>
      <c r="H89" s="78">
        <v>-543315</v>
      </c>
      <c r="I89" s="78" t="s">
        <v>19</v>
      </c>
      <c r="V89" s="79"/>
      <c r="W89" s="79"/>
    </row>
    <row r="90" spans="2:23" s="78" customFormat="1" ht="12.75">
      <c r="B90" s="77"/>
      <c r="E90" s="78">
        <v>15</v>
      </c>
      <c r="H90" s="78">
        <v>-351526</v>
      </c>
      <c r="I90" s="78" t="s">
        <v>13</v>
      </c>
      <c r="V90" s="79"/>
      <c r="W90" s="79"/>
    </row>
    <row r="91" spans="2:23" s="78" customFormat="1" ht="12.75">
      <c r="B91" s="77"/>
      <c r="E91" s="78">
        <v>16</v>
      </c>
      <c r="H91" s="78">
        <v>-389511</v>
      </c>
      <c r="I91" s="78" t="s">
        <v>14</v>
      </c>
      <c r="V91" s="79"/>
      <c r="W91" s="79"/>
    </row>
    <row r="92" spans="2:23" s="78" customFormat="1" ht="12.75">
      <c r="B92" s="77"/>
      <c r="E92" s="78">
        <v>17</v>
      </c>
      <c r="H92" s="78">
        <v>-269082</v>
      </c>
      <c r="I92" s="78" t="s">
        <v>15</v>
      </c>
      <c r="V92" s="79"/>
      <c r="W92" s="79"/>
    </row>
    <row r="93" spans="2:23" s="78" customFormat="1" ht="12.75">
      <c r="B93" s="77"/>
      <c r="E93" s="78">
        <v>18</v>
      </c>
      <c r="H93" s="78">
        <v>-184730</v>
      </c>
      <c r="I93" s="78" t="s">
        <v>16</v>
      </c>
      <c r="V93" s="79"/>
      <c r="W93" s="79"/>
    </row>
    <row r="94" spans="2:23" s="78" customFormat="1" ht="12.75">
      <c r="B94" s="77"/>
      <c r="E94" s="78">
        <v>19</v>
      </c>
      <c r="H94" s="78">
        <v>-49612.2</v>
      </c>
      <c r="I94" s="78" t="s">
        <v>17</v>
      </c>
      <c r="V94" s="79"/>
      <c r="W94" s="79"/>
    </row>
    <row r="95" spans="2:23" s="78" customFormat="1" ht="12.75">
      <c r="B95" s="77"/>
      <c r="E95" s="78">
        <v>20</v>
      </c>
      <c r="H95" s="78">
        <v>-543315</v>
      </c>
      <c r="I95" s="78" t="s">
        <v>19</v>
      </c>
      <c r="V95" s="79"/>
      <c r="W95" s="79"/>
    </row>
    <row r="96" spans="2:23" s="78" customFormat="1" ht="12.75">
      <c r="B96" s="77"/>
      <c r="E96" s="78">
        <v>21</v>
      </c>
      <c r="H96" s="78">
        <v>-351526</v>
      </c>
      <c r="I96" s="78" t="s">
        <v>13</v>
      </c>
      <c r="V96" s="79"/>
      <c r="W96" s="79"/>
    </row>
    <row r="97" spans="2:23" s="78" customFormat="1" ht="12.75">
      <c r="B97" s="77"/>
      <c r="E97" s="78">
        <v>22</v>
      </c>
      <c r="H97" s="78">
        <v>-389511</v>
      </c>
      <c r="I97" s="78" t="s">
        <v>20</v>
      </c>
      <c r="V97" s="79"/>
      <c r="W97" s="79"/>
    </row>
    <row r="98" spans="2:23" s="78" customFormat="1" ht="12.75">
      <c r="B98" s="77"/>
      <c r="E98" s="78">
        <v>23</v>
      </c>
      <c r="H98" s="78">
        <v>-269082</v>
      </c>
      <c r="I98" s="78" t="s">
        <v>21</v>
      </c>
      <c r="V98" s="79"/>
      <c r="W98" s="79"/>
    </row>
    <row r="99" spans="2:23" s="78" customFormat="1" ht="12.75">
      <c r="B99" s="77"/>
      <c r="E99" s="78">
        <v>24</v>
      </c>
      <c r="H99" s="78">
        <v>-184730</v>
      </c>
      <c r="I99" s="78" t="s">
        <v>16</v>
      </c>
      <c r="V99" s="79"/>
      <c r="W99" s="79"/>
    </row>
    <row r="100" spans="2:23" s="78" customFormat="1" ht="12.75">
      <c r="B100" s="77"/>
      <c r="V100" s="79"/>
      <c r="W100" s="79"/>
    </row>
    <row r="101" spans="2:23" s="78" customFormat="1" ht="12.75">
      <c r="B101" s="77"/>
      <c r="V101" s="79"/>
      <c r="W101" s="79"/>
    </row>
    <row r="102" spans="2:23" s="78" customFormat="1" ht="12.75">
      <c r="B102" s="77"/>
      <c r="V102" s="79"/>
      <c r="W102" s="79"/>
    </row>
    <row r="103" spans="2:23" s="78" customFormat="1" ht="12.75">
      <c r="B103" s="77"/>
      <c r="M103" s="81"/>
      <c r="O103" s="81"/>
      <c r="P103" s="81"/>
      <c r="Q103" s="80"/>
      <c r="V103" s="79"/>
      <c r="W103" s="79"/>
    </row>
    <row r="104" spans="2:17" ht="12.75">
      <c r="B104" s="77"/>
      <c r="C104" s="78"/>
      <c r="D104" s="78"/>
      <c r="E104" s="78"/>
      <c r="F104" s="78"/>
      <c r="G104" s="78"/>
      <c r="H104" s="78"/>
      <c r="I104" s="78"/>
      <c r="J104" s="78"/>
      <c r="K104" s="78"/>
      <c r="L104" s="78"/>
      <c r="M104" s="86"/>
      <c r="N104" s="78"/>
      <c r="O104" s="87"/>
      <c r="P104" s="87"/>
      <c r="Q104" s="88"/>
    </row>
    <row r="105" spans="13:17" ht="12.75">
      <c r="M105" s="91"/>
      <c r="O105" s="87"/>
      <c r="P105" s="92"/>
      <c r="Q105" s="88"/>
    </row>
    <row r="106" spans="13:17" ht="12.75">
      <c r="M106" s="91"/>
      <c r="O106" s="93"/>
      <c r="P106" s="93"/>
      <c r="Q106" s="94"/>
    </row>
    <row r="107" spans="13:17" ht="12.75">
      <c r="M107" s="91"/>
      <c r="O107" s="93"/>
      <c r="P107" s="93"/>
      <c r="Q107" s="94"/>
    </row>
    <row r="108" spans="13:17" ht="12.75">
      <c r="M108" s="91"/>
      <c r="O108" s="93"/>
      <c r="P108" s="93"/>
      <c r="Q108" s="94"/>
    </row>
    <row r="109" spans="13:17" ht="12.75">
      <c r="M109" s="91"/>
      <c r="O109" s="87"/>
      <c r="P109" s="87"/>
      <c r="Q109" s="88"/>
    </row>
    <row r="110" spans="13:17" ht="12.75">
      <c r="M110" s="91"/>
      <c r="O110" s="93"/>
      <c r="P110" s="93"/>
      <c r="Q110" s="94"/>
    </row>
    <row r="111" spans="13:17" ht="12.75">
      <c r="M111" s="91"/>
      <c r="O111" s="93"/>
      <c r="P111" s="93"/>
      <c r="Q111" s="94"/>
    </row>
    <row r="112" spans="15:17" ht="12.75">
      <c r="O112" s="93"/>
      <c r="P112" s="93"/>
      <c r="Q112" s="94"/>
    </row>
    <row r="113" spans="15:17" ht="12.75">
      <c r="O113" s="87"/>
      <c r="P113" s="87"/>
      <c r="Q113" s="88"/>
    </row>
    <row r="114" spans="15:17" ht="12.75">
      <c r="O114" s="93"/>
      <c r="P114" s="93"/>
      <c r="Q114" s="94"/>
    </row>
    <row r="115" spans="15:17" ht="12.75">
      <c r="O115" s="93"/>
      <c r="P115" s="93"/>
      <c r="Q115" s="94"/>
    </row>
    <row r="116" spans="15:17" ht="12.75">
      <c r="O116" s="93"/>
      <c r="P116" s="93"/>
      <c r="Q116" s="94"/>
    </row>
    <row r="117" spans="15:17" ht="12.75">
      <c r="O117" s="87"/>
      <c r="P117" s="87"/>
      <c r="Q117" s="88"/>
    </row>
    <row r="118" spans="15:17" ht="12.75">
      <c r="O118" s="93"/>
      <c r="P118" s="93"/>
      <c r="Q118" s="94"/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3"/>
  <dimension ref="A1:Y229"/>
  <sheetViews>
    <sheetView tabSelected="1" workbookViewId="0" topLeftCell="C1">
      <selection activeCell="F10" sqref="F10"/>
    </sheetView>
  </sheetViews>
  <sheetFormatPr defaultColWidth="11.421875" defaultRowHeight="12.75"/>
  <cols>
    <col min="1" max="1" width="8.7109375" style="24" customWidth="1"/>
    <col min="2" max="2" width="12.00390625" style="24" customWidth="1"/>
    <col min="3" max="4" width="12.57421875" style="24" bestFit="1" customWidth="1"/>
    <col min="5" max="5" width="11.140625" style="24" customWidth="1"/>
    <col min="6" max="6" width="13.140625" style="24" customWidth="1"/>
    <col min="7" max="7" width="9.8515625" style="24" customWidth="1"/>
    <col min="8" max="8" width="13.140625" style="24" customWidth="1"/>
    <col min="9" max="9" width="12.57421875" style="24" bestFit="1" customWidth="1"/>
    <col min="10" max="10" width="11.421875" style="24" customWidth="1"/>
    <col min="11" max="11" width="10.421875" style="24" customWidth="1"/>
    <col min="12" max="12" width="9.28125" style="24" customWidth="1"/>
    <col min="13" max="13" width="12.57421875" style="24" bestFit="1" customWidth="1"/>
    <col min="14" max="14" width="13.00390625" style="24" bestFit="1" customWidth="1"/>
    <col min="15" max="15" width="12.57421875" style="24" bestFit="1" customWidth="1"/>
    <col min="16" max="16" width="13.28125" style="24" bestFit="1" customWidth="1"/>
    <col min="17" max="17" width="13.140625" style="24" bestFit="1" customWidth="1"/>
    <col min="18" max="18" width="13.8515625" style="24" bestFit="1" customWidth="1"/>
    <col min="19" max="19" width="13.7109375" style="24" bestFit="1" customWidth="1"/>
    <col min="20" max="22" width="13.8515625" style="24" bestFit="1" customWidth="1"/>
    <col min="23" max="23" width="13.7109375" style="24" bestFit="1" customWidth="1"/>
    <col min="24" max="24" width="12.57421875" style="24" bestFit="1" customWidth="1"/>
    <col min="25" max="16384" width="11.421875" style="24" customWidth="1"/>
  </cols>
  <sheetData>
    <row r="1" spans="1:9" s="21" customFormat="1" ht="12.75">
      <c r="A1" s="8" t="s">
        <v>116</v>
      </c>
      <c r="B1" s="20"/>
      <c r="C1" s="20"/>
      <c r="D1" s="20"/>
      <c r="E1" s="20"/>
      <c r="F1" s="20"/>
      <c r="H1" s="9" t="s">
        <v>76</v>
      </c>
      <c r="I1" s="22"/>
    </row>
    <row r="2" spans="1:9" s="1" customFormat="1" ht="13.5" thickBot="1">
      <c r="A2" s="20" t="s">
        <v>52</v>
      </c>
      <c r="B2" s="23" t="s">
        <v>53</v>
      </c>
      <c r="C2" s="23" t="s">
        <v>54</v>
      </c>
      <c r="D2" s="23" t="s">
        <v>55</v>
      </c>
      <c r="E2" s="23" t="s">
        <v>115</v>
      </c>
      <c r="F2" s="95" t="s">
        <v>129</v>
      </c>
      <c r="G2" s="21"/>
      <c r="H2" s="105">
        <v>0.9325</v>
      </c>
      <c r="I2" s="55" t="s">
        <v>140</v>
      </c>
    </row>
    <row r="3" spans="1:8" s="2" customFormat="1" ht="13.5" thickBot="1">
      <c r="A3" s="10">
        <v>940</v>
      </c>
      <c r="B3" s="11">
        <v>112.13333333333333</v>
      </c>
      <c r="C3" s="11">
        <v>120.76666666666667</v>
      </c>
      <c r="D3" s="11">
        <v>8.882385217677877</v>
      </c>
      <c r="E3" s="11">
        <v>9.186017799093733</v>
      </c>
      <c r="F3" s="12" t="s">
        <v>69</v>
      </c>
      <c r="H3" s="102">
        <v>0.0625</v>
      </c>
    </row>
    <row r="4" spans="1:9" ht="16.5" customHeight="1">
      <c r="A4" s="13">
        <v>939</v>
      </c>
      <c r="B4" s="14">
        <v>84.3</v>
      </c>
      <c r="C4" s="14">
        <v>86.16666666666667</v>
      </c>
      <c r="D4" s="14">
        <v>9.668267499412861</v>
      </c>
      <c r="E4" s="14">
        <v>9.901723786949816</v>
      </c>
      <c r="F4" s="15" t="s">
        <v>70</v>
      </c>
      <c r="G4" s="2"/>
      <c r="H4" s="2"/>
      <c r="I4" s="74" t="s">
        <v>127</v>
      </c>
    </row>
    <row r="5" spans="1:9" s="2" customFormat="1" ht="13.5" thickBot="1">
      <c r="A5" s="25">
        <v>938</v>
      </c>
      <c r="B5" s="26">
        <v>124.98</v>
      </c>
      <c r="C5" s="26">
        <v>135.11333333333334</v>
      </c>
      <c r="D5" s="26">
        <v>9.533119853205822</v>
      </c>
      <c r="E5" s="26">
        <v>9.091604559833108</v>
      </c>
      <c r="F5" s="15" t="s">
        <v>71</v>
      </c>
      <c r="I5" s="75">
        <v>432</v>
      </c>
    </row>
    <row r="6" spans="1:6" s="2" customFormat="1" ht="13.5" thickBot="1">
      <c r="A6" s="16">
        <v>937</v>
      </c>
      <c r="B6" s="17">
        <v>150.34333333333333</v>
      </c>
      <c r="C6" s="17">
        <v>131.04333333333332</v>
      </c>
      <c r="D6" s="17">
        <v>8.78396850230393</v>
      </c>
      <c r="E6" s="17">
        <v>9.45497359515332</v>
      </c>
      <c r="F6" s="18" t="s">
        <v>72</v>
      </c>
    </row>
    <row r="7" spans="1:6" s="2" customFormat="1" ht="12.75">
      <c r="A7" s="19" t="s">
        <v>142</v>
      </c>
      <c r="B7" s="19"/>
      <c r="C7" s="19"/>
      <c r="D7" s="19"/>
      <c r="E7" s="19"/>
      <c r="F7" s="19"/>
    </row>
    <row r="8" ht="12.75"/>
    <row r="9" spans="1:3" ht="24" customHeight="1">
      <c r="A9" s="107" t="s">
        <v>75</v>
      </c>
      <c r="B9" s="108"/>
      <c r="C9" s="7" t="s">
        <v>120</v>
      </c>
    </row>
    <row r="10" spans="1:6" ht="12.75">
      <c r="A10" s="27"/>
      <c r="B10" s="27"/>
      <c r="C10" s="27"/>
      <c r="D10" s="27"/>
      <c r="E10" s="27"/>
      <c r="F10" s="27"/>
    </row>
    <row r="11" spans="1:5" s="2" customFormat="1" ht="12.75">
      <c r="A11" s="28"/>
      <c r="B11" s="29"/>
      <c r="C11" s="29"/>
      <c r="D11" s="29"/>
      <c r="E11" s="29"/>
    </row>
    <row r="12" spans="1:5" s="2" customFormat="1" ht="12.75">
      <c r="A12" s="30"/>
      <c r="B12" s="31"/>
      <c r="C12" s="31"/>
      <c r="D12" s="106" t="s">
        <v>141</v>
      </c>
      <c r="E12" s="106" t="s">
        <v>144</v>
      </c>
    </row>
    <row r="13" spans="1:5" s="2" customFormat="1" ht="27" thickBot="1">
      <c r="A13" s="109" t="s">
        <v>143</v>
      </c>
      <c r="B13" s="109"/>
      <c r="C13" s="31"/>
      <c r="D13" s="31"/>
      <c r="E13" s="31"/>
    </row>
    <row r="14" spans="1:11" s="2" customFormat="1" ht="12.75">
      <c r="A14" s="30"/>
      <c r="B14" s="31"/>
      <c r="C14" s="31"/>
      <c r="D14" s="31"/>
      <c r="E14" s="31"/>
      <c r="F14" s="74" t="s">
        <v>127</v>
      </c>
      <c r="K14" s="74" t="s">
        <v>127</v>
      </c>
    </row>
    <row r="15" spans="1:11" s="2" customFormat="1" ht="13.5" thickBot="1">
      <c r="A15" s="103" t="s">
        <v>138</v>
      </c>
      <c r="B15" s="6"/>
      <c r="C15" s="6"/>
      <c r="D15" s="6"/>
      <c r="E15" s="6"/>
      <c r="F15" s="75">
        <v>433</v>
      </c>
      <c r="K15" s="75">
        <v>402</v>
      </c>
    </row>
    <row r="16" ht="12.75">
      <c r="A16" s="104" t="s">
        <v>139</v>
      </c>
    </row>
    <row r="17" s="2" customFormat="1" ht="13.5" thickBot="1"/>
    <row r="18" spans="1:6" ht="51">
      <c r="A18" s="3"/>
      <c r="B18" s="4" t="s">
        <v>63</v>
      </c>
      <c r="C18" s="4" t="s">
        <v>77</v>
      </c>
      <c r="D18" s="5" t="s">
        <v>78</v>
      </c>
      <c r="E18" s="2"/>
      <c r="F18" s="32"/>
    </row>
    <row r="19" spans="1:11" ht="12.75">
      <c r="A19" s="33" t="s">
        <v>56</v>
      </c>
      <c r="B19" s="34">
        <v>17.310417278992524</v>
      </c>
      <c r="C19" s="34">
        <v>34.11041727899252</v>
      </c>
      <c r="D19" s="35">
        <v>13.878649742234309</v>
      </c>
      <c r="K19" s="97" t="s">
        <v>131</v>
      </c>
    </row>
    <row r="20" spans="1:11" ht="12.75">
      <c r="A20" s="33" t="s">
        <v>57</v>
      </c>
      <c r="B20" s="34">
        <v>-18.653507541340502</v>
      </c>
      <c r="C20" s="34">
        <v>38.8264924586595</v>
      </c>
      <c r="D20" s="35">
        <v>15.550053232326079</v>
      </c>
      <c r="F20" s="96" t="s">
        <v>133</v>
      </c>
      <c r="K20" s="98" t="s">
        <v>130</v>
      </c>
    </row>
    <row r="21" spans="1:6" ht="13.5" thickBot="1">
      <c r="A21" s="33" t="s">
        <v>58</v>
      </c>
      <c r="B21" s="34">
        <v>-6.296289429780003</v>
      </c>
      <c r="C21" s="34">
        <v>76.54704390355333</v>
      </c>
      <c r="D21" s="35">
        <v>28.21794252278925</v>
      </c>
      <c r="F21" s="24" t="s">
        <v>134</v>
      </c>
    </row>
    <row r="22" spans="1:11" ht="16.5" thickBot="1">
      <c r="A22" s="36" t="s">
        <v>59</v>
      </c>
      <c r="B22" s="37">
        <v>11.122453734953211</v>
      </c>
      <c r="C22" s="37">
        <v>55.75578706828654</v>
      </c>
      <c r="D22" s="38">
        <v>20.81721745381882</v>
      </c>
      <c r="F22" s="24" t="s">
        <v>132</v>
      </c>
      <c r="I22" s="74" t="s">
        <v>127</v>
      </c>
      <c r="K22" s="101" t="s">
        <v>136</v>
      </c>
    </row>
    <row r="23" spans="1:11" ht="16.5" thickBot="1">
      <c r="A23" s="99" t="s">
        <v>135</v>
      </c>
      <c r="B23" s="39"/>
      <c r="C23" s="39"/>
      <c r="D23" s="52">
        <v>9.247889518737793</v>
      </c>
      <c r="I23" s="75">
        <v>455</v>
      </c>
      <c r="K23" s="101" t="s">
        <v>137</v>
      </c>
    </row>
    <row r="24" ht="12.75"/>
    <row r="25" ht="13.5" thickBot="1"/>
    <row r="26" spans="1:9" ht="12.75">
      <c r="A26" s="40" t="s">
        <v>51</v>
      </c>
      <c r="B26" s="41">
        <v>3</v>
      </c>
      <c r="C26" s="41">
        <v>4</v>
      </c>
      <c r="D26" s="41">
        <v>5</v>
      </c>
      <c r="E26" s="41">
        <v>6</v>
      </c>
      <c r="F26" s="41">
        <v>7</v>
      </c>
      <c r="G26" s="41">
        <v>8</v>
      </c>
      <c r="H26" s="41">
        <v>9</v>
      </c>
      <c r="I26" s="42">
        <v>10</v>
      </c>
    </row>
    <row r="27" spans="1:9" ht="12.75">
      <c r="A27" s="43" t="s">
        <v>60</v>
      </c>
      <c r="B27" s="44">
        <v>1.1417052774259198</v>
      </c>
      <c r="C27" s="44">
        <v>-0.00197252504540528</v>
      </c>
      <c r="D27" s="44">
        <v>-0.2727207589569413</v>
      </c>
      <c r="E27" s="44">
        <v>-0.00014001398085760402</v>
      </c>
      <c r="F27" s="44">
        <v>0.045455030698790665</v>
      </c>
      <c r="G27" s="44">
        <v>-0.00022587610560662077</v>
      </c>
      <c r="H27" s="44">
        <v>-0.005745105527422348</v>
      </c>
      <c r="I27" s="45">
        <v>-1.1247682280583252E-05</v>
      </c>
    </row>
    <row r="28" spans="1:9" ht="13.5" thickBot="1">
      <c r="A28" s="46" t="s">
        <v>61</v>
      </c>
      <c r="B28" s="47">
        <v>-0.912415948138865</v>
      </c>
      <c r="C28" s="47">
        <v>-0.362649295863744</v>
      </c>
      <c r="D28" s="47">
        <v>-0.21291516922636422</v>
      </c>
      <c r="E28" s="47">
        <v>-0.013610362144167559</v>
      </c>
      <c r="F28" s="47">
        <v>-0.03713710881566694</v>
      </c>
      <c r="G28" s="47">
        <v>-0.01040112185571242</v>
      </c>
      <c r="H28" s="47">
        <v>-0.004247420958579121</v>
      </c>
      <c r="I28" s="48">
        <v>-0.00020929274769932295</v>
      </c>
    </row>
    <row r="29" ht="12.75">
      <c r="A29" s="76" t="s">
        <v>128</v>
      </c>
    </row>
    <row r="30" ht="12.75"/>
    <row r="31" ht="12.75"/>
    <row r="32" spans="1:10" ht="12.75">
      <c r="A32" s="60"/>
      <c r="B32" s="53"/>
      <c r="C32" s="53"/>
      <c r="D32" s="53"/>
      <c r="E32" s="53"/>
      <c r="I32" s="66" t="s">
        <v>126</v>
      </c>
      <c r="J32" s="67" t="s">
        <v>121</v>
      </c>
    </row>
    <row r="33" spans="1:12" ht="12.75">
      <c r="A33" s="60"/>
      <c r="B33" s="53"/>
      <c r="C33" s="53"/>
      <c r="D33" s="53"/>
      <c r="E33" s="53"/>
      <c r="I33" s="68" t="s">
        <v>123</v>
      </c>
      <c r="J33" s="69">
        <v>-0.28</v>
      </c>
      <c r="K33" s="1"/>
      <c r="L33" s="1"/>
    </row>
    <row r="34" spans="1:12" ht="12.75">
      <c r="A34" s="60"/>
      <c r="B34" s="53"/>
      <c r="C34" s="53"/>
      <c r="D34" s="53"/>
      <c r="E34" s="53"/>
      <c r="I34" s="70" t="s">
        <v>122</v>
      </c>
      <c r="J34" s="71">
        <v>1.28</v>
      </c>
      <c r="K34" s="2"/>
      <c r="L34" s="2"/>
    </row>
    <row r="35" spans="1:10" ht="12.75">
      <c r="A35" s="60"/>
      <c r="B35" s="53"/>
      <c r="C35" s="53"/>
      <c r="D35" s="53"/>
      <c r="E35" s="53"/>
      <c r="I35" s="72" t="s">
        <v>124</v>
      </c>
      <c r="J35" s="73">
        <v>112</v>
      </c>
    </row>
    <row r="36" ht="12.75"/>
    <row r="37" ht="12.75">
      <c r="A37" s="24" t="s">
        <v>74</v>
      </c>
    </row>
    <row r="38" spans="1:24" ht="51">
      <c r="A38" s="49" t="s">
        <v>52</v>
      </c>
      <c r="B38" s="49" t="s">
        <v>53</v>
      </c>
      <c r="C38" s="49" t="s">
        <v>54</v>
      </c>
      <c r="D38" s="49"/>
      <c r="E38" s="49"/>
      <c r="F38" s="56" t="s">
        <v>118</v>
      </c>
      <c r="H38" s="57" t="s">
        <v>63</v>
      </c>
      <c r="I38" s="57" t="s">
        <v>119</v>
      </c>
      <c r="J38" s="24" t="s">
        <v>51</v>
      </c>
      <c r="K38" s="24">
        <v>3</v>
      </c>
      <c r="L38" s="24">
        <v>4</v>
      </c>
      <c r="M38" s="24">
        <v>5</v>
      </c>
      <c r="N38" s="24">
        <v>6</v>
      </c>
      <c r="O38" s="24">
        <v>7</v>
      </c>
      <c r="P38" s="24">
        <v>8</v>
      </c>
      <c r="Q38" s="24">
        <v>9</v>
      </c>
      <c r="R38" s="24">
        <v>10</v>
      </c>
      <c r="S38" s="24">
        <v>11</v>
      </c>
      <c r="T38" s="24">
        <v>12</v>
      </c>
      <c r="U38" s="24">
        <v>13</v>
      </c>
      <c r="V38" s="24">
        <v>14</v>
      </c>
      <c r="W38" s="24">
        <v>15</v>
      </c>
      <c r="X38" s="55" t="s">
        <v>117</v>
      </c>
    </row>
    <row r="39" spans="1:24" ht="12.75">
      <c r="A39" s="49">
        <v>940</v>
      </c>
      <c r="B39" s="50">
        <v>112.13333333333333</v>
      </c>
      <c r="C39" s="50">
        <v>120.76666666666667</v>
      </c>
      <c r="D39" s="50">
        <v>8.882385217677877</v>
      </c>
      <c r="E39" s="50">
        <v>9.186017799093733</v>
      </c>
      <c r="F39" s="54">
        <f>I39*D39/(23678+B39)*1000</f>
        <v>20.81721745381882</v>
      </c>
      <c r="G39" s="59" t="s">
        <v>59</v>
      </c>
      <c r="H39" s="58">
        <f>I39-B39+X39</f>
        <v>11.122453734953211</v>
      </c>
      <c r="I39" s="58">
        <f>(B39+C42-2*X39)*(23678+B39)*E42/((23678+C42)*D39+E42*(23678+B39))</f>
        <v>55.75578706828654</v>
      </c>
      <c r="J39" s="24" t="s">
        <v>73</v>
      </c>
      <c r="K39" s="24">
        <f>(K40*K40+L40*L40+M40*M40+N40*N40+O40*O40+P40*P40+Q40*Q40+R40*R40+S40*S40+T40*T40+U40*U40+V40*V40+W40*W40)</f>
        <v>2.391012241817608</v>
      </c>
      <c r="M39" s="24" t="s">
        <v>68</v>
      </c>
      <c r="N39" s="24">
        <f>(K44*K44+L44*L44+M44*M44+N44*N44+O44*O44+P44*P44+Q44*Q44+R44*R44+S44*S44+T44*T44+U44*U44+V44*V44+W44*W44)</f>
        <v>1.2919900186770161</v>
      </c>
      <c r="X39" s="55">
        <f>(1-$H$2)*1000</f>
        <v>67.5</v>
      </c>
    </row>
    <row r="40" spans="1:24" ht="12.75">
      <c r="A40" s="49">
        <v>939</v>
      </c>
      <c r="B40" s="50">
        <v>84.3</v>
      </c>
      <c r="C40" s="50">
        <v>86.16666666666667</v>
      </c>
      <c r="D40" s="50">
        <v>9.668267499412861</v>
      </c>
      <c r="E40" s="50">
        <v>9.901723786949816</v>
      </c>
      <c r="F40" s="54">
        <f>I40*D40/(23678+B40)*1000</f>
        <v>13.878649742234309</v>
      </c>
      <c r="G40" s="59" t="s">
        <v>56</v>
      </c>
      <c r="H40" s="58">
        <f>I40-B40+X40</f>
        <v>17.310417278992524</v>
      </c>
      <c r="I40" s="58">
        <f>(B40+C39-2*X40)*(23678+B40)*E39/((23678+C39)*D40+E39*(23678+B40))</f>
        <v>34.11041727899252</v>
      </c>
      <c r="J40" s="24" t="s">
        <v>62</v>
      </c>
      <c r="K40" s="52">
        <f aca="true" t="shared" si="0" ref="K40:W40">SQRT(K41*K41+K42*K42)</f>
        <v>1.4615039524135198</v>
      </c>
      <c r="L40" s="52">
        <f t="shared" si="0"/>
        <v>0.36265466031132715</v>
      </c>
      <c r="M40" s="52">
        <f t="shared" si="0"/>
        <v>0.34599058029481294</v>
      </c>
      <c r="N40" s="52">
        <f t="shared" si="0"/>
        <v>0.013611082308553752</v>
      </c>
      <c r="O40" s="52">
        <f t="shared" si="0"/>
        <v>0.05869688805221865</v>
      </c>
      <c r="P40" s="52">
        <f t="shared" si="0"/>
        <v>0.01040357418738688</v>
      </c>
      <c r="Q40" s="52">
        <f t="shared" si="0"/>
        <v>0.007144705894618476</v>
      </c>
      <c r="R40" s="52">
        <f t="shared" si="0"/>
        <v>0.00020959476280722617</v>
      </c>
      <c r="S40" s="52">
        <f t="shared" si="0"/>
        <v>0.0007700985817179909</v>
      </c>
      <c r="T40" s="52">
        <f t="shared" si="0"/>
        <v>0.00015306159385042407</v>
      </c>
      <c r="U40" s="52">
        <f t="shared" si="0"/>
        <v>0.0001562569061041935</v>
      </c>
      <c r="V40" s="52">
        <f t="shared" si="0"/>
        <v>7.791265522111231E-06</v>
      </c>
      <c r="W40" s="52">
        <f t="shared" si="0"/>
        <v>4.801684962217432E-05</v>
      </c>
      <c r="X40" s="55">
        <f>(1-$H$2)*1000</f>
        <v>67.5</v>
      </c>
    </row>
    <row r="41" spans="1:24" ht="12.75">
      <c r="A41" s="49">
        <v>938</v>
      </c>
      <c r="B41" s="50">
        <v>124.98</v>
      </c>
      <c r="C41" s="50">
        <v>135.11333333333334</v>
      </c>
      <c r="D41" s="50">
        <v>9.533119853205822</v>
      </c>
      <c r="E41" s="50">
        <v>9.091604559833108</v>
      </c>
      <c r="F41" s="54">
        <f>I41*D41/(23678+B41)*1000</f>
        <v>15.550053232326079</v>
      </c>
      <c r="G41" s="59" t="s">
        <v>57</v>
      </c>
      <c r="H41" s="58">
        <f>I41-B41+X41</f>
        <v>-18.653507541340502</v>
      </c>
      <c r="I41" s="58">
        <f>(B41+C40-2*X41)*(23678+B41)*E40/((23678+C40)*D41+E40*(23678+B41))</f>
        <v>38.8264924586595</v>
      </c>
      <c r="J41" s="24" t="s">
        <v>60</v>
      </c>
      <c r="K41" s="52">
        <f>'calcul config'!C43</f>
        <v>1.1417052774259198</v>
      </c>
      <c r="L41" s="52">
        <f>'calcul config'!C44</f>
        <v>-0.00197252504540528</v>
      </c>
      <c r="M41" s="52">
        <f>'calcul config'!C45</f>
        <v>-0.2727207589569413</v>
      </c>
      <c r="N41" s="52">
        <f>'calcul config'!C46</f>
        <v>-0.00014001398085760402</v>
      </c>
      <c r="O41" s="52">
        <f>'calcul config'!C47</f>
        <v>0.045455030698790665</v>
      </c>
      <c r="P41" s="52">
        <f>'calcul config'!C48</f>
        <v>-0.00022587610560662077</v>
      </c>
      <c r="Q41" s="52">
        <f>'calcul config'!C49</f>
        <v>-0.005745105527422348</v>
      </c>
      <c r="R41" s="52">
        <f>'calcul config'!C50</f>
        <v>-1.1247682280583252E-05</v>
      </c>
      <c r="S41" s="52">
        <f>'calcul config'!C51</f>
        <v>0.0005620867043244708</v>
      </c>
      <c r="T41" s="52">
        <f>'calcul config'!C52</f>
        <v>-1.6100799860743454E-05</v>
      </c>
      <c r="U41" s="52">
        <f>'calcul config'!C53</f>
        <v>-0.00013261042161350379</v>
      </c>
      <c r="V41" s="52">
        <f>'calcul config'!C54</f>
        <v>-8.789873205009679E-07</v>
      </c>
      <c r="W41" s="52">
        <f>'calcul config'!C55</f>
        <v>3.393258742523082E-05</v>
      </c>
      <c r="X41" s="55">
        <f>(1-$H$2)*1000</f>
        <v>67.5</v>
      </c>
    </row>
    <row r="42" spans="1:24" ht="12.75">
      <c r="A42" s="49">
        <v>937</v>
      </c>
      <c r="B42" s="50">
        <v>150.34333333333333</v>
      </c>
      <c r="C42" s="50">
        <v>131.04333333333332</v>
      </c>
      <c r="D42" s="50">
        <v>8.78396850230393</v>
      </c>
      <c r="E42" s="50">
        <v>9.45497359515332</v>
      </c>
      <c r="F42" s="54">
        <f>I42*D42/(23678+B42)*1000</f>
        <v>28.21794252278925</v>
      </c>
      <c r="G42" s="59" t="s">
        <v>58</v>
      </c>
      <c r="H42" s="58">
        <f>I42-B42+X42</f>
        <v>-6.296289429780003</v>
      </c>
      <c r="I42" s="58">
        <f>(B42+C41-2*X42)*(23678+B42)*E41/((23678+C41)*D42+E41*(23678+B42))</f>
        <v>76.54704390355333</v>
      </c>
      <c r="J42" s="24" t="s">
        <v>61</v>
      </c>
      <c r="K42" s="52">
        <f>'calcul config'!D43</f>
        <v>-0.912415948138865</v>
      </c>
      <c r="L42" s="52">
        <f>'calcul config'!D44</f>
        <v>-0.362649295863744</v>
      </c>
      <c r="M42" s="52">
        <f>'calcul config'!D45</f>
        <v>-0.21291516922636422</v>
      </c>
      <c r="N42" s="52">
        <f>'calcul config'!D46</f>
        <v>-0.013610362144167559</v>
      </c>
      <c r="O42" s="52">
        <f>'calcul config'!D47</f>
        <v>-0.03713710881566694</v>
      </c>
      <c r="P42" s="52">
        <f>'calcul config'!D48</f>
        <v>-0.01040112185571242</v>
      </c>
      <c r="Q42" s="52">
        <f>'calcul config'!D49</f>
        <v>-0.004247420958579121</v>
      </c>
      <c r="R42" s="52">
        <f>'calcul config'!D50</f>
        <v>-0.00020929274769932295</v>
      </c>
      <c r="S42" s="52">
        <f>'calcul config'!D51</f>
        <v>-0.0005264127300756661</v>
      </c>
      <c r="T42" s="52">
        <f>'calcul config'!D52</f>
        <v>-0.0001522124034232311</v>
      </c>
      <c r="U42" s="52">
        <f>'calcul config'!D53</f>
        <v>-8.264802952728827E-05</v>
      </c>
      <c r="V42" s="52">
        <f>'calcul config'!D54</f>
        <v>-7.741524380019591E-06</v>
      </c>
      <c r="W42" s="52">
        <f>'calcul config'!D55</f>
        <v>-3.3973480220130075E-05</v>
      </c>
      <c r="X42" s="55">
        <f>(1-$H$2)*1000</f>
        <v>67.5</v>
      </c>
    </row>
    <row r="43" spans="1:23" ht="12.75">
      <c r="A43" s="60"/>
      <c r="B43" s="53"/>
      <c r="C43" s="53"/>
      <c r="D43" s="53"/>
      <c r="E43" s="53"/>
      <c r="F43" s="51"/>
      <c r="J43" s="24" t="s">
        <v>66</v>
      </c>
      <c r="K43" s="24">
        <v>1</v>
      </c>
      <c r="L43" s="24">
        <v>0.7</v>
      </c>
      <c r="M43" s="24">
        <v>0.6</v>
      </c>
      <c r="N43" s="24">
        <v>0.5</v>
      </c>
      <c r="O43" s="24">
        <v>0.15</v>
      </c>
      <c r="P43" s="24">
        <v>0.1</v>
      </c>
      <c r="Q43" s="24">
        <v>0.1</v>
      </c>
      <c r="R43" s="24">
        <v>0.3</v>
      </c>
      <c r="S43" s="24">
        <v>0.05</v>
      </c>
      <c r="T43" s="24">
        <v>0.05</v>
      </c>
      <c r="U43" s="24">
        <v>0.05</v>
      </c>
      <c r="V43" s="24">
        <v>0.05</v>
      </c>
      <c r="W43" s="24">
        <v>0.05</v>
      </c>
    </row>
    <row r="44" spans="1:25" ht="15" customHeight="1">
      <c r="A44" s="61" t="s">
        <v>125</v>
      </c>
      <c r="B44" s="62"/>
      <c r="C44" s="62"/>
      <c r="D44" s="62"/>
      <c r="E44" s="62"/>
      <c r="F44" s="63"/>
      <c r="G44" s="64"/>
      <c r="H44" s="64"/>
      <c r="I44" s="65">
        <v>0</v>
      </c>
      <c r="J44" s="24" t="s">
        <v>67</v>
      </c>
      <c r="K44" s="52">
        <f>K40/(K43*1.5)</f>
        <v>0.9743359682756799</v>
      </c>
      <c r="L44" s="52">
        <f>L40/(L43*1.5)</f>
        <v>0.3453853907726926</v>
      </c>
      <c r="M44" s="52">
        <f aca="true" t="shared" si="1" ref="M44:W44">M40/(M43*1.5)</f>
        <v>0.38443397810534774</v>
      </c>
      <c r="N44" s="52">
        <f t="shared" si="1"/>
        <v>0.018148109744738336</v>
      </c>
      <c r="O44" s="52">
        <f t="shared" si="1"/>
        <v>0.26087505800986066</v>
      </c>
      <c r="P44" s="52">
        <f t="shared" si="1"/>
        <v>0.06935716124924586</v>
      </c>
      <c r="Q44" s="52">
        <f t="shared" si="1"/>
        <v>0.047631372630789835</v>
      </c>
      <c r="R44" s="52">
        <f t="shared" si="1"/>
        <v>0.00046576613957161376</v>
      </c>
      <c r="S44" s="52">
        <f t="shared" si="1"/>
        <v>0.01026798108957321</v>
      </c>
      <c r="T44" s="52">
        <f t="shared" si="1"/>
        <v>0.0020408212513389873</v>
      </c>
      <c r="U44" s="52">
        <f t="shared" si="1"/>
        <v>0.00208342541472258</v>
      </c>
      <c r="V44" s="52">
        <f t="shared" si="1"/>
        <v>0.0001038835402948164</v>
      </c>
      <c r="W44" s="52">
        <f t="shared" si="1"/>
        <v>0.0006402246616289909</v>
      </c>
      <c r="X44" s="52"/>
      <c r="Y44" s="52"/>
    </row>
    <row r="45" ht="12.75" hidden="1"/>
    <row r="46" ht="12.75" hidden="1"/>
    <row r="47" ht="12.75" hidden="1"/>
    <row r="48" ht="12.75" hidden="1"/>
    <row r="49" ht="12.75" hidden="1"/>
    <row r="50" ht="12.75" hidden="1">
      <c r="A50" s="24" t="s">
        <v>114</v>
      </c>
    </row>
    <row r="51" spans="1:24" ht="12.75" hidden="1">
      <c r="A51" s="24">
        <v>940</v>
      </c>
      <c r="B51" s="24">
        <v>122.08</v>
      </c>
      <c r="C51" s="24">
        <v>121.28</v>
      </c>
      <c r="D51" s="24">
        <v>8.841630130017483</v>
      </c>
      <c r="E51" s="24">
        <v>9.030455428710482</v>
      </c>
      <c r="F51" s="24">
        <v>13.890044699914053</v>
      </c>
      <c r="G51" s="24" t="s">
        <v>59</v>
      </c>
      <c r="H51" s="24">
        <v>-17.190494874786538</v>
      </c>
      <c r="I51" s="24">
        <v>37.38950512521346</v>
      </c>
      <c r="J51" s="24" t="s">
        <v>73</v>
      </c>
      <c r="K51" s="24">
        <v>4.021268805460914</v>
      </c>
      <c r="M51" s="24" t="s">
        <v>68</v>
      </c>
      <c r="N51" s="24">
        <v>2.1211412987247664</v>
      </c>
      <c r="X51" s="24">
        <v>67.5</v>
      </c>
    </row>
    <row r="52" spans="1:24" ht="12.75" hidden="1">
      <c r="A52" s="24">
        <v>937</v>
      </c>
      <c r="B52" s="24">
        <v>160.0800018310547</v>
      </c>
      <c r="C52" s="24">
        <v>148.77999877929688</v>
      </c>
      <c r="D52" s="24">
        <v>8.658284187316895</v>
      </c>
      <c r="E52" s="24">
        <v>9.740544319152832</v>
      </c>
      <c r="F52" s="24">
        <v>27.160757302739405</v>
      </c>
      <c r="G52" s="24" t="s">
        <v>56</v>
      </c>
      <c r="H52" s="24">
        <v>-17.800716295307012</v>
      </c>
      <c r="I52" s="24">
        <v>74.77928553574768</v>
      </c>
      <c r="J52" s="24" t="s">
        <v>62</v>
      </c>
      <c r="K52" s="24">
        <v>1.925282161616712</v>
      </c>
      <c r="L52" s="24">
        <v>0.3172356890416735</v>
      </c>
      <c r="M52" s="24">
        <v>0.45578362460703575</v>
      </c>
      <c r="N52" s="24">
        <v>0.0053713165725691224</v>
      </c>
      <c r="O52" s="24">
        <v>0.07732306987928766</v>
      </c>
      <c r="P52" s="24">
        <v>0.009100272089124065</v>
      </c>
      <c r="Q52" s="24">
        <v>0.009411976172962607</v>
      </c>
      <c r="R52" s="24">
        <v>8.275714707956623E-05</v>
      </c>
      <c r="S52" s="24">
        <v>0.0010144749953857346</v>
      </c>
      <c r="T52" s="24">
        <v>0.00013391657713203732</v>
      </c>
      <c r="U52" s="24">
        <v>0.0002058686147237054</v>
      </c>
      <c r="V52" s="24">
        <v>3.073676180716028E-06</v>
      </c>
      <c r="W52" s="24">
        <v>6.325837668838575E-05</v>
      </c>
      <c r="X52" s="24">
        <v>67.5</v>
      </c>
    </row>
    <row r="53" spans="1:24" ht="12.75" hidden="1">
      <c r="A53" s="24">
        <v>938</v>
      </c>
      <c r="B53" s="24">
        <v>131.47999572753906</v>
      </c>
      <c r="C53" s="24">
        <v>140.47999572753906</v>
      </c>
      <c r="D53" s="24">
        <v>9.802909851074219</v>
      </c>
      <c r="E53" s="24">
        <v>8.994711875915527</v>
      </c>
      <c r="F53" s="24">
        <v>29.797152911377722</v>
      </c>
      <c r="G53" s="24" t="s">
        <v>57</v>
      </c>
      <c r="H53" s="24">
        <v>8.391853748903827</v>
      </c>
      <c r="I53" s="24">
        <v>72.37184947644289</v>
      </c>
      <c r="J53" s="24" t="s">
        <v>60</v>
      </c>
      <c r="K53" s="24">
        <v>-0.9775053549952025</v>
      </c>
      <c r="L53" s="24">
        <v>-0.0017268666843547407</v>
      </c>
      <c r="M53" s="24">
        <v>0.23585899087724307</v>
      </c>
      <c r="N53" s="24">
        <v>5.4972712722900326E-05</v>
      </c>
      <c r="O53" s="24">
        <v>-0.038537443166387644</v>
      </c>
      <c r="P53" s="24">
        <v>-0.00019743968666370375</v>
      </c>
      <c r="Q53" s="24">
        <v>0.005080140401901816</v>
      </c>
      <c r="R53" s="24">
        <v>4.391958917553998E-06</v>
      </c>
      <c r="S53" s="24">
        <v>-0.00044506558290215425</v>
      </c>
      <c r="T53" s="24">
        <v>-1.4045182907010381E-05</v>
      </c>
      <c r="U53" s="24">
        <v>0.0001245025547506954</v>
      </c>
      <c r="V53" s="24">
        <v>3.3933895048586E-07</v>
      </c>
      <c r="W53" s="24">
        <v>-2.5846431898027253E-05</v>
      </c>
      <c r="X53" s="24">
        <v>67.5</v>
      </c>
    </row>
    <row r="54" spans="1:24" ht="12.75" hidden="1">
      <c r="A54" s="24">
        <v>939</v>
      </c>
      <c r="B54" s="24">
        <v>88.27999877929688</v>
      </c>
      <c r="C54" s="24">
        <v>84.87999725341797</v>
      </c>
      <c r="D54" s="24">
        <v>9.316486358642578</v>
      </c>
      <c r="E54" s="24">
        <v>9.547664642333984</v>
      </c>
      <c r="F54" s="24">
        <v>18.034078608611964</v>
      </c>
      <c r="G54" s="24" t="s">
        <v>58</v>
      </c>
      <c r="H54" s="24">
        <v>25.224787277698546</v>
      </c>
      <c r="I54" s="24">
        <v>46.00478605699542</v>
      </c>
      <c r="J54" s="24" t="s">
        <v>61</v>
      </c>
      <c r="K54" s="24">
        <v>1.6586725664805644</v>
      </c>
      <c r="L54" s="24">
        <v>-0.3172309889232132</v>
      </c>
      <c r="M54" s="24">
        <v>0.3900118573611524</v>
      </c>
      <c r="N54" s="24">
        <v>0.005371035256224966</v>
      </c>
      <c r="O54" s="24">
        <v>0.06703523409189115</v>
      </c>
      <c r="P54" s="24">
        <v>-0.009098130009305242</v>
      </c>
      <c r="Q54" s="24">
        <v>0.007923223395650327</v>
      </c>
      <c r="R54" s="24">
        <v>8.264052328982116E-05</v>
      </c>
      <c r="S54" s="24">
        <v>0.0009116337768966505</v>
      </c>
      <c r="T54" s="24">
        <v>-0.00013317801045168652</v>
      </c>
      <c r="U54" s="24">
        <v>0.00016395426310043769</v>
      </c>
      <c r="V54" s="24">
        <v>3.054886960361091E-06</v>
      </c>
      <c r="W54" s="24">
        <v>5.7737199268672065E-05</v>
      </c>
      <c r="X54" s="24">
        <v>67.5</v>
      </c>
    </row>
    <row r="55" ht="12.75" hidden="1">
      <c r="A55" s="24" t="s">
        <v>108</v>
      </c>
    </row>
    <row r="56" spans="1:24" ht="12.75" hidden="1">
      <c r="A56" s="24">
        <v>940</v>
      </c>
      <c r="B56" s="24">
        <v>122.08</v>
      </c>
      <c r="C56" s="24">
        <v>121.28</v>
      </c>
      <c r="D56" s="24">
        <v>8.841630130017483</v>
      </c>
      <c r="E56" s="24">
        <v>9.030455428710482</v>
      </c>
      <c r="F56" s="24">
        <v>23.888203068639747</v>
      </c>
      <c r="G56" s="24" t="s">
        <v>59</v>
      </c>
      <c r="H56" s="24">
        <v>9.722751385139347</v>
      </c>
      <c r="I56" s="24">
        <v>64.30275138513935</v>
      </c>
      <c r="J56" s="24" t="s">
        <v>73</v>
      </c>
      <c r="K56" s="24">
        <v>3.399906574032677</v>
      </c>
      <c r="M56" s="24" t="s">
        <v>68</v>
      </c>
      <c r="N56" s="24">
        <v>2.870703928567433</v>
      </c>
      <c r="X56" s="24">
        <v>67.5</v>
      </c>
    </row>
    <row r="57" spans="1:24" ht="12.75" hidden="1">
      <c r="A57" s="24">
        <v>937</v>
      </c>
      <c r="B57" s="24">
        <v>160.0800018310547</v>
      </c>
      <c r="C57" s="24">
        <v>148.77999877929688</v>
      </c>
      <c r="D57" s="24">
        <v>8.658284187316895</v>
      </c>
      <c r="E57" s="24">
        <v>9.740544319152832</v>
      </c>
      <c r="F57" s="24">
        <v>27.160757302739405</v>
      </c>
      <c r="G57" s="24" t="s">
        <v>56</v>
      </c>
      <c r="H57" s="24">
        <v>-17.800716295307012</v>
      </c>
      <c r="I57" s="24">
        <v>74.77928553574768</v>
      </c>
      <c r="J57" s="24" t="s">
        <v>62</v>
      </c>
      <c r="K57" s="24">
        <v>0.8621210213745109</v>
      </c>
      <c r="L57" s="24">
        <v>1.6160530886174895</v>
      </c>
      <c r="M57" s="24">
        <v>0.2040959025127056</v>
      </c>
      <c r="N57" s="24">
        <v>0.002165692703653031</v>
      </c>
      <c r="O57" s="24">
        <v>0.034624535041509974</v>
      </c>
      <c r="P57" s="24">
        <v>0.046359490912671684</v>
      </c>
      <c r="Q57" s="24">
        <v>0.004214594810466678</v>
      </c>
      <c r="R57" s="24">
        <v>3.3428217203715957E-05</v>
      </c>
      <c r="S57" s="24">
        <v>0.00045421315701133874</v>
      </c>
      <c r="T57" s="24">
        <v>0.0006821321800956792</v>
      </c>
      <c r="U57" s="24">
        <v>9.214755224544749E-05</v>
      </c>
      <c r="V57" s="24">
        <v>1.2653806853671974E-06</v>
      </c>
      <c r="W57" s="24">
        <v>2.830719339825657E-05</v>
      </c>
      <c r="X57" s="24">
        <v>67.5</v>
      </c>
    </row>
    <row r="58" spans="1:24" ht="12.75" hidden="1">
      <c r="A58" s="24">
        <v>939</v>
      </c>
      <c r="B58" s="24">
        <v>88.27999877929688</v>
      </c>
      <c r="C58" s="24">
        <v>84.87999725341797</v>
      </c>
      <c r="D58" s="24">
        <v>9.316486358642578</v>
      </c>
      <c r="E58" s="24">
        <v>9.547664642333984</v>
      </c>
      <c r="F58" s="24">
        <v>20.423696659114594</v>
      </c>
      <c r="G58" s="24" t="s">
        <v>57</v>
      </c>
      <c r="H58" s="24">
        <v>31.32068325093725</v>
      </c>
      <c r="I58" s="24">
        <v>52.100682030234125</v>
      </c>
      <c r="J58" s="24" t="s">
        <v>60</v>
      </c>
      <c r="K58" s="24">
        <v>-0.8315935084834465</v>
      </c>
      <c r="L58" s="24">
        <v>0.00879277570095051</v>
      </c>
      <c r="M58" s="24">
        <v>0.19624420387235253</v>
      </c>
      <c r="N58" s="24">
        <v>2.154103528590662E-05</v>
      </c>
      <c r="O58" s="24">
        <v>-0.033495172539658405</v>
      </c>
      <c r="P58" s="24">
        <v>0.0010061767649695691</v>
      </c>
      <c r="Q58" s="24">
        <v>0.004020665419425329</v>
      </c>
      <c r="R58" s="24">
        <v>1.7675485456614453E-06</v>
      </c>
      <c r="S58" s="24">
        <v>-0.0004461729529764416</v>
      </c>
      <c r="T58" s="24">
        <v>7.166166530192117E-05</v>
      </c>
      <c r="U58" s="24">
        <v>8.542809773730819E-05</v>
      </c>
      <c r="V58" s="24">
        <v>1.3438122521420718E-07</v>
      </c>
      <c r="W58" s="24">
        <v>-2.796751053198171E-05</v>
      </c>
      <c r="X58" s="24">
        <v>67.5</v>
      </c>
    </row>
    <row r="59" spans="1:24" ht="12.75" hidden="1">
      <c r="A59" s="24">
        <v>938</v>
      </c>
      <c r="B59" s="24">
        <v>131.47999572753906</v>
      </c>
      <c r="C59" s="24">
        <v>140.47999572753906</v>
      </c>
      <c r="D59" s="24">
        <v>9.802909851074219</v>
      </c>
      <c r="E59" s="24">
        <v>8.994711875915527</v>
      </c>
      <c r="F59" s="24">
        <v>16.54436545552352</v>
      </c>
      <c r="G59" s="24" t="s">
        <v>58</v>
      </c>
      <c r="H59" s="24">
        <v>-23.796749697573034</v>
      </c>
      <c r="I59" s="24">
        <v>40.183246029966035</v>
      </c>
      <c r="J59" s="24" t="s">
        <v>61</v>
      </c>
      <c r="K59" s="24">
        <v>-0.22738709757596595</v>
      </c>
      <c r="L59" s="24">
        <v>1.6160291681543375</v>
      </c>
      <c r="M59" s="24">
        <v>-0.056065585424414886</v>
      </c>
      <c r="N59" s="24">
        <v>0.002165585572184758</v>
      </c>
      <c r="O59" s="24">
        <v>-0.0087710799437279</v>
      </c>
      <c r="P59" s="24">
        <v>0.0463485707007209</v>
      </c>
      <c r="Q59" s="24">
        <v>-0.0012637479976047418</v>
      </c>
      <c r="R59" s="24">
        <v>3.338145409591292E-05</v>
      </c>
      <c r="S59" s="24">
        <v>-8.508400575013545E-05</v>
      </c>
      <c r="T59" s="24">
        <v>0.0006783575140353643</v>
      </c>
      <c r="U59" s="24">
        <v>-3.4542893651406695E-05</v>
      </c>
      <c r="V59" s="24">
        <v>1.2582249263189338E-06</v>
      </c>
      <c r="W59" s="24">
        <v>-4.372133658729167E-06</v>
      </c>
      <c r="X59" s="24">
        <v>67.5</v>
      </c>
    </row>
    <row r="60" ht="12.75" hidden="1">
      <c r="A60" s="24" t="s">
        <v>107</v>
      </c>
    </row>
    <row r="61" spans="1:24" ht="12.75" hidden="1">
      <c r="A61" s="24">
        <v>940</v>
      </c>
      <c r="B61" s="24">
        <v>122.08</v>
      </c>
      <c r="C61" s="24">
        <v>121.28</v>
      </c>
      <c r="D61" s="24">
        <v>8.841630130017483</v>
      </c>
      <c r="E61" s="24">
        <v>9.030455428710482</v>
      </c>
      <c r="F61" s="24">
        <v>13.890044699914053</v>
      </c>
      <c r="G61" s="24" t="s">
        <v>59</v>
      </c>
      <c r="H61" s="24">
        <v>-17.190494874786538</v>
      </c>
      <c r="I61" s="24">
        <v>37.38950512521346</v>
      </c>
      <c r="J61" s="24" t="s">
        <v>73</v>
      </c>
      <c r="K61" s="24">
        <v>3.411470339559356</v>
      </c>
      <c r="M61" s="24" t="s">
        <v>68</v>
      </c>
      <c r="N61" s="24">
        <v>2.1577590008631766</v>
      </c>
      <c r="X61" s="24">
        <v>67.5</v>
      </c>
    </row>
    <row r="62" spans="1:24" ht="12.75" hidden="1">
      <c r="A62" s="24">
        <v>938</v>
      </c>
      <c r="B62" s="24">
        <v>131.47999572753906</v>
      </c>
      <c r="C62" s="24">
        <v>140.47999572753906</v>
      </c>
      <c r="D62" s="24">
        <v>9.802909851074219</v>
      </c>
      <c r="E62" s="24">
        <v>8.994711875915527</v>
      </c>
      <c r="F62" s="24">
        <v>23.253131926555</v>
      </c>
      <c r="G62" s="24" t="s">
        <v>56</v>
      </c>
      <c r="H62" s="24">
        <v>-7.502379605969281</v>
      </c>
      <c r="I62" s="24">
        <v>56.47761612156979</v>
      </c>
      <c r="J62" s="24" t="s">
        <v>62</v>
      </c>
      <c r="K62" s="24">
        <v>1.5328382489467243</v>
      </c>
      <c r="L62" s="24">
        <v>0.9620555539400582</v>
      </c>
      <c r="M62" s="24">
        <v>0.36287831274903004</v>
      </c>
      <c r="N62" s="24">
        <v>0.006097857359689311</v>
      </c>
      <c r="O62" s="24">
        <v>0.0615616153904811</v>
      </c>
      <c r="P62" s="24">
        <v>0.027598168085141827</v>
      </c>
      <c r="Q62" s="24">
        <v>0.007493510090147597</v>
      </c>
      <c r="R62" s="24">
        <v>9.388559702259972E-05</v>
      </c>
      <c r="S62" s="24">
        <v>0.0008076667036408236</v>
      </c>
      <c r="T62" s="24">
        <v>0.0004060877628577778</v>
      </c>
      <c r="U62" s="24">
        <v>0.00016392132400729217</v>
      </c>
      <c r="V62" s="24">
        <v>3.474200270416364E-06</v>
      </c>
      <c r="W62" s="24">
        <v>5.036128070730681E-05</v>
      </c>
      <c r="X62" s="24">
        <v>67.5</v>
      </c>
    </row>
    <row r="63" spans="1:24" ht="12.75" hidden="1">
      <c r="A63" s="24">
        <v>937</v>
      </c>
      <c r="B63" s="24">
        <v>160.0800018310547</v>
      </c>
      <c r="C63" s="24">
        <v>148.77999877929688</v>
      </c>
      <c r="D63" s="24">
        <v>8.658284187316895</v>
      </c>
      <c r="E63" s="24">
        <v>9.740544319152832</v>
      </c>
      <c r="F63" s="24">
        <v>30.65208215845352</v>
      </c>
      <c r="G63" s="24" t="s">
        <v>57</v>
      </c>
      <c r="H63" s="24">
        <v>-8.188363614066915</v>
      </c>
      <c r="I63" s="24">
        <v>84.39163821698777</v>
      </c>
      <c r="J63" s="24" t="s">
        <v>60</v>
      </c>
      <c r="K63" s="24">
        <v>-0.3404286979343422</v>
      </c>
      <c r="L63" s="24">
        <v>-0.005235138797058594</v>
      </c>
      <c r="M63" s="24">
        <v>0.084607802235166</v>
      </c>
      <c r="N63" s="24">
        <v>6.299549639519565E-05</v>
      </c>
      <c r="O63" s="24">
        <v>-0.013023771655417562</v>
      </c>
      <c r="P63" s="24">
        <v>-0.0005989451244578243</v>
      </c>
      <c r="Q63" s="24">
        <v>0.0019377603763992824</v>
      </c>
      <c r="R63" s="24">
        <v>5.0275708826527575E-06</v>
      </c>
      <c r="S63" s="24">
        <v>-0.00011719857898887659</v>
      </c>
      <c r="T63" s="24">
        <v>-4.264492789646363E-05</v>
      </c>
      <c r="U63" s="24">
        <v>5.482173657243164E-05</v>
      </c>
      <c r="V63" s="24">
        <v>3.9393349040367493E-07</v>
      </c>
      <c r="W63" s="24">
        <v>-5.653576290740441E-06</v>
      </c>
      <c r="X63" s="24">
        <v>67.5</v>
      </c>
    </row>
    <row r="64" spans="1:24" ht="12.75" hidden="1">
      <c r="A64" s="24">
        <v>939</v>
      </c>
      <c r="B64" s="24">
        <v>88.27999877929688</v>
      </c>
      <c r="C64" s="24">
        <v>84.87999725341797</v>
      </c>
      <c r="D64" s="24">
        <v>9.316486358642578</v>
      </c>
      <c r="E64" s="24">
        <v>9.547664642333984</v>
      </c>
      <c r="F64" s="24">
        <v>20.423696659114594</v>
      </c>
      <c r="G64" s="24" t="s">
        <v>58</v>
      </c>
      <c r="H64" s="24">
        <v>31.32068325093725</v>
      </c>
      <c r="I64" s="24">
        <v>52.100682030234125</v>
      </c>
      <c r="J64" s="24" t="s">
        <v>61</v>
      </c>
      <c r="K64" s="24">
        <v>1.4945572585407318</v>
      </c>
      <c r="L64" s="24">
        <v>-0.9620413100219177</v>
      </c>
      <c r="M64" s="24">
        <v>0.35287701776187963</v>
      </c>
      <c r="N64" s="24">
        <v>0.006097531955353003</v>
      </c>
      <c r="O64" s="24">
        <v>0.060168213047697046</v>
      </c>
      <c r="P64" s="24">
        <v>-0.027591668061094622</v>
      </c>
      <c r="Q64" s="24">
        <v>0.007238630961362843</v>
      </c>
      <c r="R64" s="24">
        <v>9.375088724545431E-05</v>
      </c>
      <c r="S64" s="24">
        <v>0.0007991182623698585</v>
      </c>
      <c r="T64" s="24">
        <v>-0.0004038423965701721</v>
      </c>
      <c r="U64" s="24">
        <v>0.00015448228915796973</v>
      </c>
      <c r="V64" s="24">
        <v>3.4517943050100065E-06</v>
      </c>
      <c r="W64" s="24">
        <v>5.004293825910835E-05</v>
      </c>
      <c r="X64" s="24">
        <v>67.5</v>
      </c>
    </row>
    <row r="65" ht="12.75" hidden="1">
      <c r="A65" s="24" t="s">
        <v>106</v>
      </c>
    </row>
    <row r="66" spans="1:24" ht="12.75" hidden="1">
      <c r="A66" s="24">
        <v>940</v>
      </c>
      <c r="B66" s="24">
        <v>122.08</v>
      </c>
      <c r="C66" s="24">
        <v>121.28</v>
      </c>
      <c r="D66" s="24">
        <v>8.841630130017483</v>
      </c>
      <c r="E66" s="24">
        <v>9.030455428710482</v>
      </c>
      <c r="F66" s="24">
        <v>26.442375441099887</v>
      </c>
      <c r="G66" s="24" t="s">
        <v>59</v>
      </c>
      <c r="H66" s="24">
        <v>16.598124580401134</v>
      </c>
      <c r="I66" s="24">
        <v>71.17812458040113</v>
      </c>
      <c r="J66" s="24" t="s">
        <v>73</v>
      </c>
      <c r="K66" s="24">
        <v>3.995018452364439</v>
      </c>
      <c r="M66" s="24" t="s">
        <v>68</v>
      </c>
      <c r="N66" s="24">
        <v>3.2193753924991415</v>
      </c>
      <c r="X66" s="24">
        <v>67.5</v>
      </c>
    </row>
    <row r="67" spans="1:24" ht="12.75" hidden="1">
      <c r="A67" s="24">
        <v>938</v>
      </c>
      <c r="B67" s="24">
        <v>131.47999572753906</v>
      </c>
      <c r="C67" s="24">
        <v>140.47999572753906</v>
      </c>
      <c r="D67" s="24">
        <v>9.802909851074219</v>
      </c>
      <c r="E67" s="24">
        <v>8.994711875915527</v>
      </c>
      <c r="F67" s="24">
        <v>23.253131926555</v>
      </c>
      <c r="G67" s="24" t="s">
        <v>56</v>
      </c>
      <c r="H67" s="24">
        <v>-7.502379605969281</v>
      </c>
      <c r="I67" s="24">
        <v>56.47761612156979</v>
      </c>
      <c r="J67" s="24" t="s">
        <v>62</v>
      </c>
      <c r="K67" s="24">
        <v>1.1021174131714182</v>
      </c>
      <c r="L67" s="24">
        <v>1.6456181800409941</v>
      </c>
      <c r="M67" s="24">
        <v>0.2609116999978534</v>
      </c>
      <c r="N67" s="24">
        <v>0.001981898743730001</v>
      </c>
      <c r="O67" s="24">
        <v>0.04426294106738831</v>
      </c>
      <c r="P67" s="24">
        <v>0.04720751125456785</v>
      </c>
      <c r="Q67" s="24">
        <v>0.00538790127401554</v>
      </c>
      <c r="R67" s="24">
        <v>3.0553332734478835E-05</v>
      </c>
      <c r="S67" s="24">
        <v>0.0005806643035785781</v>
      </c>
      <c r="T67" s="24">
        <v>0.0006946160476442031</v>
      </c>
      <c r="U67" s="24">
        <v>0.0001178575404828862</v>
      </c>
      <c r="V67" s="24">
        <v>1.1561485590638372E-06</v>
      </c>
      <c r="W67" s="24">
        <v>3.619797712774864E-05</v>
      </c>
      <c r="X67" s="24">
        <v>67.5</v>
      </c>
    </row>
    <row r="68" spans="1:24" ht="12.75" hidden="1">
      <c r="A68" s="24">
        <v>939</v>
      </c>
      <c r="B68" s="24">
        <v>88.27999877929688</v>
      </c>
      <c r="C68" s="24">
        <v>84.87999725341797</v>
      </c>
      <c r="D68" s="24">
        <v>9.316486358642578</v>
      </c>
      <c r="E68" s="24">
        <v>9.547664642333984</v>
      </c>
      <c r="F68" s="24">
        <v>18.034078608611964</v>
      </c>
      <c r="G68" s="24" t="s">
        <v>57</v>
      </c>
      <c r="H68" s="24">
        <v>25.224787277698546</v>
      </c>
      <c r="I68" s="24">
        <v>46.00478605699542</v>
      </c>
      <c r="J68" s="24" t="s">
        <v>60</v>
      </c>
      <c r="K68" s="24">
        <v>-0.33588652396870855</v>
      </c>
      <c r="L68" s="24">
        <v>0.008954011423479775</v>
      </c>
      <c r="M68" s="24">
        <v>0.07668737840236627</v>
      </c>
      <c r="N68" s="24">
        <v>1.997422879900978E-05</v>
      </c>
      <c r="O68" s="24">
        <v>-0.013944090183835293</v>
      </c>
      <c r="P68" s="24">
        <v>0.0010245550782857597</v>
      </c>
      <c r="Q68" s="24">
        <v>0.0014479135591928644</v>
      </c>
      <c r="R68" s="24">
        <v>1.6515329616476567E-06</v>
      </c>
      <c r="S68" s="24">
        <v>-0.00021970018594693794</v>
      </c>
      <c r="T68" s="24">
        <v>7.296294966041871E-05</v>
      </c>
      <c r="U68" s="24">
        <v>2.2529312932647484E-05</v>
      </c>
      <c r="V68" s="24">
        <v>1.2868694327481396E-07</v>
      </c>
      <c r="W68" s="24">
        <v>-1.4792790168490806E-05</v>
      </c>
      <c r="X68" s="24">
        <v>67.5</v>
      </c>
    </row>
    <row r="69" spans="1:24" ht="12.75" hidden="1">
      <c r="A69" s="24">
        <v>937</v>
      </c>
      <c r="B69" s="24">
        <v>160.0800018310547</v>
      </c>
      <c r="C69" s="24">
        <v>148.77999877929688</v>
      </c>
      <c r="D69" s="24">
        <v>8.658284187316895</v>
      </c>
      <c r="E69" s="24">
        <v>9.740544319152832</v>
      </c>
      <c r="F69" s="24">
        <v>20.976410392395714</v>
      </c>
      <c r="G69" s="24" t="s">
        <v>58</v>
      </c>
      <c r="H69" s="24">
        <v>-34.82752590543768</v>
      </c>
      <c r="I69" s="24">
        <v>57.752475925617006</v>
      </c>
      <c r="J69" s="24" t="s">
        <v>61</v>
      </c>
      <c r="K69" s="24">
        <v>-1.0496871131112722</v>
      </c>
      <c r="L69" s="24">
        <v>1.645593819920597</v>
      </c>
      <c r="M69" s="24">
        <v>-0.2493871712609575</v>
      </c>
      <c r="N69" s="24">
        <v>0.0019817980877431586</v>
      </c>
      <c r="O69" s="24">
        <v>-0.04200916924767923</v>
      </c>
      <c r="P69" s="24">
        <v>0.047196391872066965</v>
      </c>
      <c r="Q69" s="24">
        <v>-0.005189703889784438</v>
      </c>
      <c r="R69" s="24">
        <v>3.0508664016314566E-05</v>
      </c>
      <c r="S69" s="24">
        <v>-0.0005374968481258992</v>
      </c>
      <c r="T69" s="24">
        <v>0.0006907733793522338</v>
      </c>
      <c r="U69" s="24">
        <v>-0.0001156841817512576</v>
      </c>
      <c r="V69" s="24">
        <v>1.1489643864175999E-06</v>
      </c>
      <c r="W69" s="24">
        <v>-3.3037356237629174E-05</v>
      </c>
      <c r="X69" s="24">
        <v>67.5</v>
      </c>
    </row>
    <row r="70" ht="12.75" hidden="1">
      <c r="A70" s="24" t="s">
        <v>105</v>
      </c>
    </row>
    <row r="71" spans="1:24" ht="12.75" hidden="1">
      <c r="A71" s="24">
        <v>940</v>
      </c>
      <c r="B71" s="24">
        <v>122.08</v>
      </c>
      <c r="C71" s="24">
        <v>121.28</v>
      </c>
      <c r="D71" s="24">
        <v>8.841630130017483</v>
      </c>
      <c r="E71" s="24">
        <v>9.030455428710482</v>
      </c>
      <c r="F71" s="24">
        <v>23.888203068639747</v>
      </c>
      <c r="G71" s="24" t="s">
        <v>59</v>
      </c>
      <c r="H71" s="24">
        <v>9.722751385139347</v>
      </c>
      <c r="I71" s="24">
        <v>64.30275138513935</v>
      </c>
      <c r="J71" s="24" t="s">
        <v>73</v>
      </c>
      <c r="K71" s="24">
        <v>4.127058596247233</v>
      </c>
      <c r="M71" s="24" t="s">
        <v>68</v>
      </c>
      <c r="N71" s="24">
        <v>2.530637349903598</v>
      </c>
      <c r="X71" s="24">
        <v>67.5</v>
      </c>
    </row>
    <row r="72" spans="1:24" ht="12.75" hidden="1">
      <c r="A72" s="24">
        <v>939</v>
      </c>
      <c r="B72" s="24">
        <v>88.27999877929688</v>
      </c>
      <c r="C72" s="24">
        <v>84.87999725341797</v>
      </c>
      <c r="D72" s="24">
        <v>9.316486358642578</v>
      </c>
      <c r="E72" s="24">
        <v>9.547664642333984</v>
      </c>
      <c r="F72" s="24">
        <v>14.375954820548248</v>
      </c>
      <c r="G72" s="24" t="s">
        <v>56</v>
      </c>
      <c r="H72" s="24">
        <v>15.892943611479225</v>
      </c>
      <c r="I72" s="24">
        <v>36.6729423907761</v>
      </c>
      <c r="J72" s="24" t="s">
        <v>62</v>
      </c>
      <c r="K72" s="24">
        <v>1.7376169762925717</v>
      </c>
      <c r="L72" s="24">
        <v>0.9658208744069466</v>
      </c>
      <c r="M72" s="24">
        <v>0.41135711543008846</v>
      </c>
      <c r="N72" s="24">
        <v>0.0032040342525298275</v>
      </c>
      <c r="O72" s="24">
        <v>0.06978601161300005</v>
      </c>
      <c r="P72" s="24">
        <v>0.0277064565890932</v>
      </c>
      <c r="Q72" s="24">
        <v>0.008494498505839002</v>
      </c>
      <c r="R72" s="24">
        <v>4.92175728690152E-05</v>
      </c>
      <c r="S72" s="24">
        <v>0.00091555371911107</v>
      </c>
      <c r="T72" s="24">
        <v>0.0004076408280012179</v>
      </c>
      <c r="U72" s="24">
        <v>0.00018575454479507868</v>
      </c>
      <c r="V72" s="24">
        <v>1.799745899665547E-06</v>
      </c>
      <c r="W72" s="24">
        <v>5.707874652019437E-05</v>
      </c>
      <c r="X72" s="24">
        <v>67.5</v>
      </c>
    </row>
    <row r="73" spans="1:24" ht="12.75" hidden="1">
      <c r="A73" s="24">
        <v>937</v>
      </c>
      <c r="B73" s="24">
        <v>160.0800018310547</v>
      </c>
      <c r="C73" s="24">
        <v>148.77999877929688</v>
      </c>
      <c r="D73" s="24">
        <v>8.658284187316895</v>
      </c>
      <c r="E73" s="24">
        <v>9.740544319152832</v>
      </c>
      <c r="F73" s="24">
        <v>20.976410392395714</v>
      </c>
      <c r="G73" s="24" t="s">
        <v>57</v>
      </c>
      <c r="H73" s="24">
        <v>-34.82752590543768</v>
      </c>
      <c r="I73" s="24">
        <v>57.752475925617006</v>
      </c>
      <c r="J73" s="24" t="s">
        <v>60</v>
      </c>
      <c r="K73" s="24">
        <v>1.7123623533607508</v>
      </c>
      <c r="L73" s="24">
        <v>-0.005254613082815266</v>
      </c>
      <c r="M73" s="24">
        <v>-0.40614670897924166</v>
      </c>
      <c r="N73" s="24">
        <v>3.4211758243782345E-05</v>
      </c>
      <c r="O73" s="24">
        <v>0.06863978457880376</v>
      </c>
      <c r="P73" s="24">
        <v>-0.0006014927947452594</v>
      </c>
      <c r="Q73" s="24">
        <v>-0.008419387150560785</v>
      </c>
      <c r="R73" s="24">
        <v>2.747249159613179E-06</v>
      </c>
      <c r="S73" s="24">
        <v>0.0008872917195486614</v>
      </c>
      <c r="T73" s="24">
        <v>-4.285311257598722E-05</v>
      </c>
      <c r="U73" s="24">
        <v>-0.00018548679466213086</v>
      </c>
      <c r="V73" s="24">
        <v>2.3014511303805522E-07</v>
      </c>
      <c r="W73" s="24">
        <v>5.481644138565375E-05</v>
      </c>
      <c r="X73" s="24">
        <v>67.5</v>
      </c>
    </row>
    <row r="74" spans="1:24" ht="12.75" hidden="1">
      <c r="A74" s="24">
        <v>938</v>
      </c>
      <c r="B74" s="24">
        <v>131.47999572753906</v>
      </c>
      <c r="C74" s="24">
        <v>140.47999572753906</v>
      </c>
      <c r="D74" s="24">
        <v>9.802909851074219</v>
      </c>
      <c r="E74" s="24">
        <v>8.994711875915527</v>
      </c>
      <c r="F74" s="24">
        <v>29.797152911377722</v>
      </c>
      <c r="G74" s="24" t="s">
        <v>58</v>
      </c>
      <c r="H74" s="24">
        <v>8.391853748903827</v>
      </c>
      <c r="I74" s="24">
        <v>72.37184947644289</v>
      </c>
      <c r="J74" s="24" t="s">
        <v>61</v>
      </c>
      <c r="K74" s="24">
        <v>-0.2951744011478142</v>
      </c>
      <c r="L74" s="24">
        <v>-0.9658065802641587</v>
      </c>
      <c r="M74" s="24">
        <v>-0.06526505343822453</v>
      </c>
      <c r="N74" s="24">
        <v>0.0032038515956551794</v>
      </c>
      <c r="O74" s="24">
        <v>-0.012596324456967211</v>
      </c>
      <c r="P74" s="24">
        <v>-0.027699926771404565</v>
      </c>
      <c r="Q74" s="24">
        <v>-0.0011271312588483145</v>
      </c>
      <c r="R74" s="24">
        <v>4.91408394430928E-05</v>
      </c>
      <c r="S74" s="24">
        <v>-0.00022572553466210137</v>
      </c>
      <c r="T74" s="24">
        <v>-0.0004053821103552404</v>
      </c>
      <c r="U74" s="24">
        <v>-9.96995075190372E-06</v>
      </c>
      <c r="V74" s="24">
        <v>1.7849701763076185E-06</v>
      </c>
      <c r="W74" s="24">
        <v>-1.591040722702555E-05</v>
      </c>
      <c r="X74" s="24">
        <v>67.5</v>
      </c>
    </row>
    <row r="75" s="100" customFormat="1" ht="12.75">
      <c r="A75" s="100" t="s">
        <v>104</v>
      </c>
    </row>
    <row r="76" spans="1:24" s="100" customFormat="1" ht="12.75">
      <c r="A76" s="100">
        <v>940</v>
      </c>
      <c r="B76" s="100">
        <v>122.08</v>
      </c>
      <c r="C76" s="100">
        <v>121.28</v>
      </c>
      <c r="D76" s="100">
        <v>8.841630130017483</v>
      </c>
      <c r="E76" s="100">
        <v>9.030455428710482</v>
      </c>
      <c r="F76" s="100">
        <v>26.442375441099887</v>
      </c>
      <c r="G76" s="100" t="s">
        <v>59</v>
      </c>
      <c r="H76" s="100">
        <v>16.598124580401134</v>
      </c>
      <c r="I76" s="100">
        <v>71.17812458040113</v>
      </c>
      <c r="J76" s="100" t="s">
        <v>73</v>
      </c>
      <c r="K76" s="100">
        <v>3.54551303001719</v>
      </c>
      <c r="M76" s="100" t="s">
        <v>68</v>
      </c>
      <c r="N76" s="100">
        <v>1.8685431568348063</v>
      </c>
      <c r="X76" s="100">
        <v>67.5</v>
      </c>
    </row>
    <row r="77" spans="1:24" s="100" customFormat="1" ht="12.75">
      <c r="A77" s="100">
        <v>939</v>
      </c>
      <c r="B77" s="100">
        <v>88.27999877929688</v>
      </c>
      <c r="C77" s="100">
        <v>84.87999725341797</v>
      </c>
      <c r="D77" s="100">
        <v>9.316486358642578</v>
      </c>
      <c r="E77" s="100">
        <v>9.547664642333984</v>
      </c>
      <c r="F77" s="100">
        <v>14.375954820548248</v>
      </c>
      <c r="G77" s="100" t="s">
        <v>56</v>
      </c>
      <c r="H77" s="100">
        <v>15.892943611479225</v>
      </c>
      <c r="I77" s="100">
        <v>36.6729423907761</v>
      </c>
      <c r="J77" s="100" t="s">
        <v>62</v>
      </c>
      <c r="K77" s="100">
        <v>1.8088073854214197</v>
      </c>
      <c r="L77" s="100">
        <v>0.29143591789843865</v>
      </c>
      <c r="M77" s="100">
        <v>0.42820987329844895</v>
      </c>
      <c r="N77" s="100">
        <v>0.0019771250866249955</v>
      </c>
      <c r="O77" s="100">
        <v>0.07264516158956397</v>
      </c>
      <c r="P77" s="100">
        <v>0.008360540226686718</v>
      </c>
      <c r="Q77" s="100">
        <v>0.008842516904251389</v>
      </c>
      <c r="R77" s="100">
        <v>3.052380577899249E-05</v>
      </c>
      <c r="S77" s="100">
        <v>0.000953088400367883</v>
      </c>
      <c r="T77" s="100">
        <v>0.00012298655527832062</v>
      </c>
      <c r="U77" s="100">
        <v>0.00019338773938299585</v>
      </c>
      <c r="V77" s="100">
        <v>1.1497868906498698E-06</v>
      </c>
      <c r="W77" s="100">
        <v>5.9425900457566815E-05</v>
      </c>
      <c r="X77" s="100">
        <v>67.5</v>
      </c>
    </row>
    <row r="78" spans="1:24" s="100" customFormat="1" ht="12.75">
      <c r="A78" s="100">
        <v>938</v>
      </c>
      <c r="B78" s="100">
        <v>131.47999572753906</v>
      </c>
      <c r="C78" s="100">
        <v>140.47999572753906</v>
      </c>
      <c r="D78" s="100">
        <v>9.802909851074219</v>
      </c>
      <c r="E78" s="100">
        <v>8.994711875915527</v>
      </c>
      <c r="F78" s="100">
        <v>16.54436545552352</v>
      </c>
      <c r="G78" s="100" t="s">
        <v>57</v>
      </c>
      <c r="H78" s="100">
        <v>-23.796749697573034</v>
      </c>
      <c r="I78" s="100">
        <v>40.183246029966035</v>
      </c>
      <c r="J78" s="100" t="s">
        <v>60</v>
      </c>
      <c r="K78" s="100">
        <v>1.550056815952397</v>
      </c>
      <c r="L78" s="100">
        <v>-0.0015850709848650496</v>
      </c>
      <c r="M78" s="100">
        <v>-0.3694396007152876</v>
      </c>
      <c r="N78" s="100">
        <v>-1.955705366788049E-05</v>
      </c>
      <c r="O78" s="100">
        <v>0.061845563021398375</v>
      </c>
      <c r="P78" s="100">
        <v>-0.00018160536763338662</v>
      </c>
      <c r="Q78" s="100">
        <v>-0.007743605017679722</v>
      </c>
      <c r="R78" s="100">
        <v>-1.5562638868169064E-06</v>
      </c>
      <c r="S78" s="100">
        <v>0.0007757711469548902</v>
      </c>
      <c r="T78" s="100">
        <v>-1.2951797415772878E-05</v>
      </c>
      <c r="U78" s="100">
        <v>-0.00017621880577276192</v>
      </c>
      <c r="V78" s="100">
        <v>-1.1055901188345128E-07</v>
      </c>
      <c r="W78" s="100">
        <v>4.719217587066805E-05</v>
      </c>
      <c r="X78" s="100">
        <v>67.5</v>
      </c>
    </row>
    <row r="79" spans="1:24" s="100" customFormat="1" ht="12.75">
      <c r="A79" s="100">
        <v>937</v>
      </c>
      <c r="B79" s="100">
        <v>160.0800018310547</v>
      </c>
      <c r="C79" s="100">
        <v>148.77999877929688</v>
      </c>
      <c r="D79" s="100">
        <v>8.658284187316895</v>
      </c>
      <c r="E79" s="100">
        <v>9.740544319152832</v>
      </c>
      <c r="F79" s="100">
        <v>30.65208215845352</v>
      </c>
      <c r="G79" s="100" t="s">
        <v>58</v>
      </c>
      <c r="H79" s="100">
        <v>-8.188363614066915</v>
      </c>
      <c r="I79" s="100">
        <v>84.39163821698777</v>
      </c>
      <c r="J79" s="100" t="s">
        <v>61</v>
      </c>
      <c r="K79" s="100">
        <v>-0.9322596338330801</v>
      </c>
      <c r="L79" s="100">
        <v>-0.29143160739919477</v>
      </c>
      <c r="M79" s="100">
        <v>-0.21651345688802476</v>
      </c>
      <c r="N79" s="100">
        <v>-0.0019770283583736797</v>
      </c>
      <c r="O79" s="100">
        <v>-0.03811096741018393</v>
      </c>
      <c r="P79" s="100">
        <v>-0.008358567602914601</v>
      </c>
      <c r="Q79" s="100">
        <v>-0.004269272365654011</v>
      </c>
      <c r="R79" s="100">
        <v>-3.0484106710681962E-05</v>
      </c>
      <c r="S79" s="100">
        <v>-0.0005536755606563327</v>
      </c>
      <c r="T79" s="100">
        <v>-0.00012230267259110976</v>
      </c>
      <c r="U79" s="100">
        <v>-7.966021739668515E-05</v>
      </c>
      <c r="V79" s="100">
        <v>-1.1444590856826865E-06</v>
      </c>
      <c r="W79" s="100">
        <v>-3.611559471730427E-05</v>
      </c>
      <c r="X79" s="100">
        <v>67.5</v>
      </c>
    </row>
    <row r="80" ht="12.75" hidden="1">
      <c r="A80" s="24" t="s">
        <v>113</v>
      </c>
    </row>
    <row r="81" spans="1:24" ht="12.75" hidden="1">
      <c r="A81" s="24">
        <v>940</v>
      </c>
      <c r="B81" s="24">
        <v>119.42</v>
      </c>
      <c r="C81" s="24">
        <v>125.22</v>
      </c>
      <c r="D81" s="24">
        <v>8.631443037791513</v>
      </c>
      <c r="E81" s="24">
        <v>8.926080366335569</v>
      </c>
      <c r="F81" s="24">
        <v>13.633603861489162</v>
      </c>
      <c r="G81" s="24" t="s">
        <v>59</v>
      </c>
      <c r="H81" s="24">
        <v>-14.331314564094782</v>
      </c>
      <c r="I81" s="24">
        <v>37.58868543590523</v>
      </c>
      <c r="J81" s="24" t="s">
        <v>73</v>
      </c>
      <c r="K81" s="24">
        <v>3.5119687336947987</v>
      </c>
      <c r="M81" s="24" t="s">
        <v>68</v>
      </c>
      <c r="N81" s="24">
        <v>1.8712414139168723</v>
      </c>
      <c r="X81" s="24">
        <v>67.5</v>
      </c>
    </row>
    <row r="82" spans="1:24" ht="12.75" hidden="1">
      <c r="A82" s="24">
        <v>937</v>
      </c>
      <c r="B82" s="24">
        <v>154.44000244140625</v>
      </c>
      <c r="C82" s="24">
        <v>140.0399932861328</v>
      </c>
      <c r="D82" s="24">
        <v>8.861584663391113</v>
      </c>
      <c r="E82" s="24">
        <v>9.308813095092773</v>
      </c>
      <c r="F82" s="24">
        <v>27.008381057239763</v>
      </c>
      <c r="G82" s="24" t="s">
        <v>56</v>
      </c>
      <c r="H82" s="24">
        <v>-14.303375296276357</v>
      </c>
      <c r="I82" s="24">
        <v>72.63662714512989</v>
      </c>
      <c r="J82" s="24" t="s">
        <v>62</v>
      </c>
      <c r="K82" s="24">
        <v>1.7878956102982793</v>
      </c>
      <c r="L82" s="24">
        <v>0.36109288252768407</v>
      </c>
      <c r="M82" s="24">
        <v>0.4232593557082838</v>
      </c>
      <c r="N82" s="24">
        <v>0.022818642333837354</v>
      </c>
      <c r="O82" s="24">
        <v>0.07180538375826152</v>
      </c>
      <c r="P82" s="24">
        <v>0.010358431507866736</v>
      </c>
      <c r="Q82" s="24">
        <v>0.00874033460063144</v>
      </c>
      <c r="R82" s="24">
        <v>0.00035116936321767677</v>
      </c>
      <c r="S82" s="24">
        <v>0.000942079322602228</v>
      </c>
      <c r="T82" s="24">
        <v>0.0001524297528009828</v>
      </c>
      <c r="U82" s="24">
        <v>0.00019117619343617288</v>
      </c>
      <c r="V82" s="24">
        <v>1.3031284771018006E-05</v>
      </c>
      <c r="W82" s="24">
        <v>5.874504895034034E-05</v>
      </c>
      <c r="X82" s="24">
        <v>67.5</v>
      </c>
    </row>
    <row r="83" spans="1:24" ht="12.75" hidden="1">
      <c r="A83" s="24">
        <v>938</v>
      </c>
      <c r="B83" s="24">
        <v>118.68000030517578</v>
      </c>
      <c r="C83" s="24">
        <v>141.17999267578125</v>
      </c>
      <c r="D83" s="24">
        <v>10.136829376220703</v>
      </c>
      <c r="E83" s="24">
        <v>8.849279403686523</v>
      </c>
      <c r="F83" s="24">
        <v>25.217063059174386</v>
      </c>
      <c r="G83" s="24" t="s">
        <v>57</v>
      </c>
      <c r="H83" s="24">
        <v>8.01823199163902</v>
      </c>
      <c r="I83" s="24">
        <v>59.1982322968148</v>
      </c>
      <c r="J83" s="24" t="s">
        <v>60</v>
      </c>
      <c r="K83" s="24">
        <v>-0.8535049712162746</v>
      </c>
      <c r="L83" s="24">
        <v>-0.0019651406039025124</v>
      </c>
      <c r="M83" s="24">
        <v>0.20626971183698933</v>
      </c>
      <c r="N83" s="24">
        <v>-0.0002364754732399241</v>
      </c>
      <c r="O83" s="24">
        <v>-0.03359562775823889</v>
      </c>
      <c r="P83" s="24">
        <v>-0.00022474404739404</v>
      </c>
      <c r="Q83" s="24">
        <v>0.004458275047168179</v>
      </c>
      <c r="R83" s="24">
        <v>-1.9036641671378066E-05</v>
      </c>
      <c r="S83" s="24">
        <v>-0.0003835406882736411</v>
      </c>
      <c r="T83" s="24">
        <v>-1.59928543764085E-05</v>
      </c>
      <c r="U83" s="24">
        <v>0.0001102401223681744</v>
      </c>
      <c r="V83" s="24">
        <v>-1.5083178024293187E-06</v>
      </c>
      <c r="W83" s="24">
        <v>-2.2118125766237706E-05</v>
      </c>
      <c r="X83" s="24">
        <v>67.5</v>
      </c>
    </row>
    <row r="84" spans="1:24" ht="12.75" hidden="1">
      <c r="A84" s="24">
        <v>939</v>
      </c>
      <c r="B84" s="24">
        <v>85</v>
      </c>
      <c r="C84" s="24">
        <v>85.80000305175781</v>
      </c>
      <c r="D84" s="24">
        <v>9.484882354736328</v>
      </c>
      <c r="E84" s="24">
        <v>9.928689956665039</v>
      </c>
      <c r="F84" s="24">
        <v>17.544711627348327</v>
      </c>
      <c r="G84" s="24" t="s">
        <v>58</v>
      </c>
      <c r="H84" s="24">
        <v>26.455735749583603</v>
      </c>
      <c r="I84" s="24">
        <v>43.9557357495836</v>
      </c>
      <c r="J84" s="24" t="s">
        <v>61</v>
      </c>
      <c r="K84" s="24">
        <v>1.5710187705539878</v>
      </c>
      <c r="L84" s="24">
        <v>-0.3610875351414927</v>
      </c>
      <c r="M84" s="24">
        <v>0.3695961149326071</v>
      </c>
      <c r="N84" s="24">
        <v>-0.022817416972789672</v>
      </c>
      <c r="O84" s="24">
        <v>0.06346138142367416</v>
      </c>
      <c r="P84" s="24">
        <v>-0.01035599311588837</v>
      </c>
      <c r="Q84" s="24">
        <v>0.00751779439295813</v>
      </c>
      <c r="R84" s="24">
        <v>-0.00035065300217819917</v>
      </c>
      <c r="S84" s="24">
        <v>0.0008604707958514656</v>
      </c>
      <c r="T84" s="24">
        <v>-0.00015158844991576277</v>
      </c>
      <c r="U84" s="24">
        <v>0.0001561904361892716</v>
      </c>
      <c r="V84" s="24">
        <v>-1.2943699633035394E-05</v>
      </c>
      <c r="W84" s="24">
        <v>5.442213969302176E-05</v>
      </c>
      <c r="X84" s="24">
        <v>67.5</v>
      </c>
    </row>
    <row r="85" ht="12.75" hidden="1">
      <c r="A85" s="24" t="s">
        <v>103</v>
      </c>
    </row>
    <row r="86" spans="1:24" ht="12.75" hidden="1">
      <c r="A86" s="24">
        <v>940</v>
      </c>
      <c r="B86" s="24">
        <v>119.42</v>
      </c>
      <c r="C86" s="24">
        <v>125.22</v>
      </c>
      <c r="D86" s="24">
        <v>8.631443037791513</v>
      </c>
      <c r="E86" s="24">
        <v>8.926080366335569</v>
      </c>
      <c r="F86" s="24">
        <v>23.051311538607443</v>
      </c>
      <c r="G86" s="24" t="s">
        <v>59</v>
      </c>
      <c r="H86" s="24">
        <v>11.633885466577262</v>
      </c>
      <c r="I86" s="24">
        <v>63.55388546657726</v>
      </c>
      <c r="J86" s="24" t="s">
        <v>73</v>
      </c>
      <c r="K86" s="24">
        <v>2.2445841242438203</v>
      </c>
      <c r="M86" s="24" t="s">
        <v>68</v>
      </c>
      <c r="N86" s="24">
        <v>1.9546364478371312</v>
      </c>
      <c r="X86" s="24">
        <v>67.5</v>
      </c>
    </row>
    <row r="87" spans="1:24" ht="12.75" hidden="1">
      <c r="A87" s="24">
        <v>937</v>
      </c>
      <c r="B87" s="24">
        <v>154.44000244140625</v>
      </c>
      <c r="C87" s="24">
        <v>140.0399932861328</v>
      </c>
      <c r="D87" s="24">
        <v>8.861584663391113</v>
      </c>
      <c r="E87" s="24">
        <v>9.308813095092773</v>
      </c>
      <c r="F87" s="24">
        <v>27.008381057239763</v>
      </c>
      <c r="G87" s="24" t="s">
        <v>56</v>
      </c>
      <c r="H87" s="24">
        <v>-14.303375296276357</v>
      </c>
      <c r="I87" s="24">
        <v>72.63662714512989</v>
      </c>
      <c r="J87" s="24" t="s">
        <v>62</v>
      </c>
      <c r="K87" s="24">
        <v>0.6003712051675858</v>
      </c>
      <c r="L87" s="24">
        <v>1.364160333053538</v>
      </c>
      <c r="M87" s="24">
        <v>0.14213012932103097</v>
      </c>
      <c r="N87" s="24">
        <v>0.02969959436802041</v>
      </c>
      <c r="O87" s="24">
        <v>0.024112214821624636</v>
      </c>
      <c r="P87" s="24">
        <v>0.03913346304931258</v>
      </c>
      <c r="Q87" s="24">
        <v>0.002935005844523269</v>
      </c>
      <c r="R87" s="24">
        <v>0.00045707473976274083</v>
      </c>
      <c r="S87" s="24">
        <v>0.0003163012700131855</v>
      </c>
      <c r="T87" s="24">
        <v>0.0005758099181922615</v>
      </c>
      <c r="U87" s="24">
        <v>6.416154977525422E-05</v>
      </c>
      <c r="V87" s="24">
        <v>1.694312075398185E-05</v>
      </c>
      <c r="W87" s="24">
        <v>1.9709734776219128E-05</v>
      </c>
      <c r="X87" s="24">
        <v>67.5</v>
      </c>
    </row>
    <row r="88" spans="1:24" ht="12.75" hidden="1">
      <c r="A88" s="24">
        <v>939</v>
      </c>
      <c r="B88" s="24">
        <v>85</v>
      </c>
      <c r="C88" s="24">
        <v>85.80000305175781</v>
      </c>
      <c r="D88" s="24">
        <v>9.484882354736328</v>
      </c>
      <c r="E88" s="24">
        <v>9.928689956665039</v>
      </c>
      <c r="F88" s="24">
        <v>17.7803737984587</v>
      </c>
      <c r="G88" s="24" t="s">
        <v>57</v>
      </c>
      <c r="H88" s="24">
        <v>27.04615321209429</v>
      </c>
      <c r="I88" s="24">
        <v>44.54615321209429</v>
      </c>
      <c r="J88" s="24" t="s">
        <v>60</v>
      </c>
      <c r="K88" s="24">
        <v>-0.5931543175345556</v>
      </c>
      <c r="L88" s="24">
        <v>0.007422572902067198</v>
      </c>
      <c r="M88" s="24">
        <v>0.14016276556865834</v>
      </c>
      <c r="N88" s="24">
        <v>-0.00030783659858133735</v>
      </c>
      <c r="O88" s="24">
        <v>-0.02386125148978897</v>
      </c>
      <c r="P88" s="24">
        <v>0.0008493357304143378</v>
      </c>
      <c r="Q88" s="24">
        <v>0.0028806012607465853</v>
      </c>
      <c r="R88" s="24">
        <v>-2.4715149889974127E-05</v>
      </c>
      <c r="S88" s="24">
        <v>-0.0003153715859646647</v>
      </c>
      <c r="T88" s="24">
        <v>6.0488414208190886E-05</v>
      </c>
      <c r="U88" s="24">
        <v>6.179182134961616E-05</v>
      </c>
      <c r="V88" s="24">
        <v>-1.9532916239351263E-06</v>
      </c>
      <c r="W88" s="24">
        <v>-1.9691386670449476E-05</v>
      </c>
      <c r="X88" s="24">
        <v>67.5</v>
      </c>
    </row>
    <row r="89" spans="1:24" ht="12.75" hidden="1">
      <c r="A89" s="24">
        <v>938</v>
      </c>
      <c r="B89" s="24">
        <v>118.68000030517578</v>
      </c>
      <c r="C89" s="24">
        <v>141.17999267578125</v>
      </c>
      <c r="D89" s="24">
        <v>10.136829376220703</v>
      </c>
      <c r="E89" s="24">
        <v>8.849279403686523</v>
      </c>
      <c r="F89" s="24">
        <v>14.655154215472765</v>
      </c>
      <c r="G89" s="24" t="s">
        <v>58</v>
      </c>
      <c r="H89" s="24">
        <v>-16.776341895098994</v>
      </c>
      <c r="I89" s="24">
        <v>34.40365841007679</v>
      </c>
      <c r="J89" s="24" t="s">
        <v>61</v>
      </c>
      <c r="K89" s="24">
        <v>-0.09280915679228494</v>
      </c>
      <c r="L89" s="24">
        <v>1.3641401393142323</v>
      </c>
      <c r="M89" s="24">
        <v>-0.023566349079955265</v>
      </c>
      <c r="N89" s="24">
        <v>-0.029697998960427005</v>
      </c>
      <c r="O89" s="24">
        <v>-0.003469809929263905</v>
      </c>
      <c r="P89" s="24">
        <v>0.039124245156283266</v>
      </c>
      <c r="Q89" s="24">
        <v>-0.0005624906078957492</v>
      </c>
      <c r="R89" s="24">
        <v>-0.0004564060462955036</v>
      </c>
      <c r="S89" s="24">
        <v>-2.4233369103081178E-05</v>
      </c>
      <c r="T89" s="24">
        <v>0.0005726239722847422</v>
      </c>
      <c r="U89" s="24">
        <v>-1.727643724439578E-05</v>
      </c>
      <c r="V89" s="24">
        <v>-1.6830151298068458E-05</v>
      </c>
      <c r="W89" s="24">
        <v>-8.502563988270509E-07</v>
      </c>
      <c r="X89" s="24">
        <v>67.5</v>
      </c>
    </row>
    <row r="90" ht="12.75" hidden="1">
      <c r="A90" s="24" t="s">
        <v>102</v>
      </c>
    </row>
    <row r="91" spans="1:24" ht="12.75" hidden="1">
      <c r="A91" s="24">
        <v>940</v>
      </c>
      <c r="B91" s="24">
        <v>119.42</v>
      </c>
      <c r="C91" s="24">
        <v>125.22</v>
      </c>
      <c r="D91" s="24">
        <v>8.631443037791513</v>
      </c>
      <c r="E91" s="24">
        <v>8.926080366335569</v>
      </c>
      <c r="F91" s="24">
        <v>13.633603861489162</v>
      </c>
      <c r="G91" s="24" t="s">
        <v>59</v>
      </c>
      <c r="H91" s="24">
        <v>-14.331314564094782</v>
      </c>
      <c r="I91" s="24">
        <v>37.58868543590523</v>
      </c>
      <c r="J91" s="24" t="s">
        <v>73</v>
      </c>
      <c r="K91" s="24">
        <v>2.1297980065098505</v>
      </c>
      <c r="M91" s="24" t="s">
        <v>68</v>
      </c>
      <c r="N91" s="24">
        <v>1.474611393615524</v>
      </c>
      <c r="X91" s="24">
        <v>67.5</v>
      </c>
    </row>
    <row r="92" spans="1:24" ht="12.75" hidden="1">
      <c r="A92" s="24">
        <v>938</v>
      </c>
      <c r="B92" s="24">
        <v>118.68000030517578</v>
      </c>
      <c r="C92" s="24">
        <v>141.17999267578125</v>
      </c>
      <c r="D92" s="24">
        <v>10.136829376220703</v>
      </c>
      <c r="E92" s="24">
        <v>8.849279403686523</v>
      </c>
      <c r="F92" s="24">
        <v>21.718097777920644</v>
      </c>
      <c r="G92" s="24" t="s">
        <v>56</v>
      </c>
      <c r="H92" s="24">
        <v>-0.19575228686682067</v>
      </c>
      <c r="I92" s="24">
        <v>50.98424801830896</v>
      </c>
      <c r="J92" s="24" t="s">
        <v>62</v>
      </c>
      <c r="K92" s="24">
        <v>1.0884995760104867</v>
      </c>
      <c r="L92" s="24">
        <v>0.9356174134695163</v>
      </c>
      <c r="M92" s="24">
        <v>0.25768721120184135</v>
      </c>
      <c r="N92" s="24">
        <v>0.022882801001188106</v>
      </c>
      <c r="O92" s="24">
        <v>0.04371610984344171</v>
      </c>
      <c r="P92" s="24">
        <v>0.026839813238077073</v>
      </c>
      <c r="Q92" s="24">
        <v>0.005321272741779611</v>
      </c>
      <c r="R92" s="24">
        <v>0.00035222240731284357</v>
      </c>
      <c r="S92" s="24">
        <v>0.0005735296114467358</v>
      </c>
      <c r="T92" s="24">
        <v>0.0003949349072369299</v>
      </c>
      <c r="U92" s="24">
        <v>0.00011640556536441591</v>
      </c>
      <c r="V92" s="24">
        <v>1.3080126470216051E-05</v>
      </c>
      <c r="W92" s="24">
        <v>3.576246413838786E-05</v>
      </c>
      <c r="X92" s="24">
        <v>67.5</v>
      </c>
    </row>
    <row r="93" spans="1:24" ht="12.75" hidden="1">
      <c r="A93" s="24">
        <v>937</v>
      </c>
      <c r="B93" s="24">
        <v>154.44000244140625</v>
      </c>
      <c r="C93" s="24">
        <v>140.0399932861328</v>
      </c>
      <c r="D93" s="24">
        <v>8.861584663391113</v>
      </c>
      <c r="E93" s="24">
        <v>9.308813095092773</v>
      </c>
      <c r="F93" s="24">
        <v>29.849122412151278</v>
      </c>
      <c r="G93" s="24" t="s">
        <v>57</v>
      </c>
      <c r="H93" s="24">
        <v>-6.663455296067852</v>
      </c>
      <c r="I93" s="24">
        <v>80.2765471453384</v>
      </c>
      <c r="J93" s="24" t="s">
        <v>60</v>
      </c>
      <c r="K93" s="24">
        <v>-0.2908430241128799</v>
      </c>
      <c r="L93" s="24">
        <v>-0.0050908206873683404</v>
      </c>
      <c r="M93" s="24">
        <v>0.07167087173431107</v>
      </c>
      <c r="N93" s="24">
        <v>-0.00023662131066789566</v>
      </c>
      <c r="O93" s="24">
        <v>-0.011225487433450549</v>
      </c>
      <c r="P93" s="24">
        <v>-0.0005824563905790463</v>
      </c>
      <c r="Q93" s="24">
        <v>0.0016136160757836365</v>
      </c>
      <c r="R93" s="24">
        <v>-1.9055848182716783E-05</v>
      </c>
      <c r="S93" s="24">
        <v>-0.00010952743112998829</v>
      </c>
      <c r="T93" s="24">
        <v>-4.147418221797662E-05</v>
      </c>
      <c r="U93" s="24">
        <v>4.399178471449445E-05</v>
      </c>
      <c r="V93" s="24">
        <v>-1.506387977553543E-06</v>
      </c>
      <c r="W93" s="24">
        <v>-5.6642984734414244E-06</v>
      </c>
      <c r="X93" s="24">
        <v>67.5</v>
      </c>
    </row>
    <row r="94" spans="1:24" ht="12.75" hidden="1">
      <c r="A94" s="24">
        <v>939</v>
      </c>
      <c r="B94" s="24">
        <v>85</v>
      </c>
      <c r="C94" s="24">
        <v>85.80000305175781</v>
      </c>
      <c r="D94" s="24">
        <v>9.484882354736328</v>
      </c>
      <c r="E94" s="24">
        <v>9.928689956665039</v>
      </c>
      <c r="F94" s="24">
        <v>17.7803737984587</v>
      </c>
      <c r="G94" s="24" t="s">
        <v>58</v>
      </c>
      <c r="H94" s="24">
        <v>27.04615321209429</v>
      </c>
      <c r="I94" s="24">
        <v>44.54615321209429</v>
      </c>
      <c r="J94" s="24" t="s">
        <v>61</v>
      </c>
      <c r="K94" s="24">
        <v>1.048924049824335</v>
      </c>
      <c r="L94" s="24">
        <v>-0.9356035634456065</v>
      </c>
      <c r="M94" s="24">
        <v>0.24751966580824708</v>
      </c>
      <c r="N94" s="24">
        <v>-0.02288157756832586</v>
      </c>
      <c r="O94" s="24">
        <v>0.042250286291637185</v>
      </c>
      <c r="P94" s="24">
        <v>-0.02683349248994493</v>
      </c>
      <c r="Q94" s="24">
        <v>0.005070718563712575</v>
      </c>
      <c r="R94" s="24">
        <v>-0.0003517065522040952</v>
      </c>
      <c r="S94" s="24">
        <v>0.0005629742063685596</v>
      </c>
      <c r="T94" s="24">
        <v>-0.0003927511593408637</v>
      </c>
      <c r="U94" s="24">
        <v>0.0001077728097687115</v>
      </c>
      <c r="V94" s="24">
        <v>-1.2993094463519025E-05</v>
      </c>
      <c r="W94" s="24">
        <v>3.53110402573083E-05</v>
      </c>
      <c r="X94" s="24">
        <v>67.5</v>
      </c>
    </row>
    <row r="95" ht="12.75" hidden="1">
      <c r="A95" s="24" t="s">
        <v>101</v>
      </c>
    </row>
    <row r="96" spans="1:24" ht="12.75" hidden="1">
      <c r="A96" s="24">
        <v>940</v>
      </c>
      <c r="B96" s="24">
        <v>119.42</v>
      </c>
      <c r="C96" s="24">
        <v>125.22</v>
      </c>
      <c r="D96" s="24">
        <v>8.631443037791513</v>
      </c>
      <c r="E96" s="24">
        <v>8.926080366335569</v>
      </c>
      <c r="F96" s="24">
        <v>23.41358767280925</v>
      </c>
      <c r="G96" s="24" t="s">
        <v>59</v>
      </c>
      <c r="H96" s="24">
        <v>12.63270307839835</v>
      </c>
      <c r="I96" s="24">
        <v>64.55270307839835</v>
      </c>
      <c r="J96" s="24" t="s">
        <v>73</v>
      </c>
      <c r="K96" s="24">
        <v>3.7137413308621934</v>
      </c>
      <c r="M96" s="24" t="s">
        <v>68</v>
      </c>
      <c r="N96" s="24">
        <v>2.73176271395536</v>
      </c>
      <c r="X96" s="24">
        <v>67.5</v>
      </c>
    </row>
    <row r="97" spans="1:24" ht="12.75" hidden="1">
      <c r="A97" s="24">
        <v>938</v>
      </c>
      <c r="B97" s="24">
        <v>118.68000030517578</v>
      </c>
      <c r="C97" s="24">
        <v>141.17999267578125</v>
      </c>
      <c r="D97" s="24">
        <v>10.136829376220703</v>
      </c>
      <c r="E97" s="24">
        <v>8.849279403686523</v>
      </c>
      <c r="F97" s="24">
        <v>21.718097777920644</v>
      </c>
      <c r="G97" s="24" t="s">
        <v>56</v>
      </c>
      <c r="H97" s="24">
        <v>-0.19575228686682067</v>
      </c>
      <c r="I97" s="24">
        <v>50.98424801830896</v>
      </c>
      <c r="J97" s="24" t="s">
        <v>62</v>
      </c>
      <c r="K97" s="24">
        <v>1.307612211244076</v>
      </c>
      <c r="L97" s="24">
        <v>1.3794230612127485</v>
      </c>
      <c r="M97" s="24">
        <v>0.30956003404287147</v>
      </c>
      <c r="N97" s="24">
        <v>0.02984155916104393</v>
      </c>
      <c r="O97" s="24">
        <v>0.05251601701615562</v>
      </c>
      <c r="P97" s="24">
        <v>0.039571177723809796</v>
      </c>
      <c r="Q97" s="24">
        <v>0.006392516703752872</v>
      </c>
      <c r="R97" s="24">
        <v>0.00045930918974368423</v>
      </c>
      <c r="S97" s="24">
        <v>0.0006889544033532396</v>
      </c>
      <c r="T97" s="24">
        <v>0.0005822406193260252</v>
      </c>
      <c r="U97" s="24">
        <v>0.00013982506831171284</v>
      </c>
      <c r="V97" s="24">
        <v>1.70228522141726E-05</v>
      </c>
      <c r="W97" s="24">
        <v>4.2949618058609065E-05</v>
      </c>
      <c r="X97" s="24">
        <v>67.5</v>
      </c>
    </row>
    <row r="98" spans="1:24" ht="12.75" hidden="1">
      <c r="A98" s="24">
        <v>939</v>
      </c>
      <c r="B98" s="24">
        <v>85</v>
      </c>
      <c r="C98" s="24">
        <v>85.80000305175781</v>
      </c>
      <c r="D98" s="24">
        <v>9.484882354736328</v>
      </c>
      <c r="E98" s="24">
        <v>9.928689956665039</v>
      </c>
      <c r="F98" s="24">
        <v>17.544711627348327</v>
      </c>
      <c r="G98" s="24" t="s">
        <v>57</v>
      </c>
      <c r="H98" s="24">
        <v>26.455735749583603</v>
      </c>
      <c r="I98" s="24">
        <v>43.9557357495836</v>
      </c>
      <c r="J98" s="24" t="s">
        <v>60</v>
      </c>
      <c r="K98" s="24">
        <v>-0.5363070136388787</v>
      </c>
      <c r="L98" s="24">
        <v>0.007506007144543501</v>
      </c>
      <c r="M98" s="24">
        <v>0.12374673365623541</v>
      </c>
      <c r="N98" s="24">
        <v>-0.0003090940805495579</v>
      </c>
      <c r="O98" s="24">
        <v>-0.02205468459304843</v>
      </c>
      <c r="P98" s="24">
        <v>0.0008588923940881692</v>
      </c>
      <c r="Q98" s="24">
        <v>0.0024007312126802572</v>
      </c>
      <c r="R98" s="24">
        <v>-2.481233163254664E-05</v>
      </c>
      <c r="S98" s="24">
        <v>-0.0003308731115772424</v>
      </c>
      <c r="T98" s="24">
        <v>6.116535402011838E-05</v>
      </c>
      <c r="U98" s="24">
        <v>4.20304331649819E-05</v>
      </c>
      <c r="V98" s="24">
        <v>-1.961797524440814E-06</v>
      </c>
      <c r="W98" s="24">
        <v>-2.1860354499314002E-05</v>
      </c>
      <c r="X98" s="24">
        <v>67.5</v>
      </c>
    </row>
    <row r="99" spans="1:24" ht="12.75" hidden="1">
      <c r="A99" s="24">
        <v>937</v>
      </c>
      <c r="B99" s="24">
        <v>154.44000244140625</v>
      </c>
      <c r="C99" s="24">
        <v>140.0399932861328</v>
      </c>
      <c r="D99" s="24">
        <v>8.861584663391113</v>
      </c>
      <c r="E99" s="24">
        <v>9.308813095092773</v>
      </c>
      <c r="F99" s="24">
        <v>20.70488668466789</v>
      </c>
      <c r="G99" s="24" t="s">
        <v>58</v>
      </c>
      <c r="H99" s="24">
        <v>-31.256060075181097</v>
      </c>
      <c r="I99" s="24">
        <v>55.68394236622515</v>
      </c>
      <c r="J99" s="24" t="s">
        <v>61</v>
      </c>
      <c r="K99" s="24">
        <v>-1.1925705354889369</v>
      </c>
      <c r="L99" s="24">
        <v>1.3794026394284942</v>
      </c>
      <c r="M99" s="24">
        <v>-0.2837501728387782</v>
      </c>
      <c r="N99" s="24">
        <v>-0.02983995834466687</v>
      </c>
      <c r="O99" s="24">
        <v>-0.04766049654317817</v>
      </c>
      <c r="P99" s="24">
        <v>0.0395618554962317</v>
      </c>
      <c r="Q99" s="24">
        <v>-0.005924589391022999</v>
      </c>
      <c r="R99" s="24">
        <v>-0.00045863850686783404</v>
      </c>
      <c r="S99" s="24">
        <v>-0.0006043022041454193</v>
      </c>
      <c r="T99" s="24">
        <v>0.0005790189446475366</v>
      </c>
      <c r="U99" s="24">
        <v>-0.00013335851085078578</v>
      </c>
      <c r="V99" s="24">
        <v>-1.6909430740822083E-05</v>
      </c>
      <c r="W99" s="24">
        <v>-3.6970185184073933E-05</v>
      </c>
      <c r="X99" s="24">
        <v>67.5</v>
      </c>
    </row>
    <row r="100" ht="12.75" hidden="1">
      <c r="A100" s="24" t="s">
        <v>100</v>
      </c>
    </row>
    <row r="101" spans="1:24" ht="12.75" hidden="1">
      <c r="A101" s="24">
        <v>940</v>
      </c>
      <c r="B101" s="24">
        <v>119.42</v>
      </c>
      <c r="C101" s="24">
        <v>125.22</v>
      </c>
      <c r="D101" s="24">
        <v>8.631443037791513</v>
      </c>
      <c r="E101" s="24">
        <v>8.926080366335569</v>
      </c>
      <c r="F101" s="24">
        <v>23.051311538607443</v>
      </c>
      <c r="G101" s="24" t="s">
        <v>59</v>
      </c>
      <c r="H101" s="24">
        <v>11.633885466577262</v>
      </c>
      <c r="I101" s="24">
        <v>63.55388546657726</v>
      </c>
      <c r="J101" s="24" t="s">
        <v>73</v>
      </c>
      <c r="K101" s="24">
        <v>3.8959072883451724</v>
      </c>
      <c r="M101" s="24" t="s">
        <v>68</v>
      </c>
      <c r="N101" s="24">
        <v>2.368191245536871</v>
      </c>
      <c r="X101" s="24">
        <v>67.5</v>
      </c>
    </row>
    <row r="102" spans="1:24" ht="12.75" hidden="1">
      <c r="A102" s="24">
        <v>939</v>
      </c>
      <c r="B102" s="24">
        <v>85</v>
      </c>
      <c r="C102" s="24">
        <v>85.80000305175781</v>
      </c>
      <c r="D102" s="24">
        <v>9.484882354736328</v>
      </c>
      <c r="E102" s="24">
        <v>9.928689956665039</v>
      </c>
      <c r="F102" s="24">
        <v>14.543528339509978</v>
      </c>
      <c r="G102" s="24" t="s">
        <v>56</v>
      </c>
      <c r="H102" s="24">
        <v>18.93670538087374</v>
      </c>
      <c r="I102" s="24">
        <v>36.43670538087374</v>
      </c>
      <c r="J102" s="24" t="s">
        <v>62</v>
      </c>
      <c r="K102" s="24">
        <v>1.7022525732967178</v>
      </c>
      <c r="L102" s="24">
        <v>0.9108230066233334</v>
      </c>
      <c r="M102" s="24">
        <v>0.4029848571436676</v>
      </c>
      <c r="N102" s="24">
        <v>0.028654869723095805</v>
      </c>
      <c r="O102" s="24">
        <v>0.0683657328992545</v>
      </c>
      <c r="P102" s="24">
        <v>0.026128775848976854</v>
      </c>
      <c r="Q102" s="24">
        <v>0.008321611945260972</v>
      </c>
      <c r="R102" s="24">
        <v>0.0004411763361949196</v>
      </c>
      <c r="S102" s="24">
        <v>0.000896931046980267</v>
      </c>
      <c r="T102" s="24">
        <v>0.0003844322005545159</v>
      </c>
      <c r="U102" s="24">
        <v>0.0001819784892761602</v>
      </c>
      <c r="V102" s="24">
        <v>1.6397760341068012E-05</v>
      </c>
      <c r="W102" s="24">
        <v>5.5918995212941885E-05</v>
      </c>
      <c r="X102" s="24">
        <v>67.5</v>
      </c>
    </row>
    <row r="103" spans="1:24" ht="12.75" hidden="1">
      <c r="A103" s="24">
        <v>937</v>
      </c>
      <c r="B103" s="24">
        <v>154.44000244140625</v>
      </c>
      <c r="C103" s="24">
        <v>140.0399932861328</v>
      </c>
      <c r="D103" s="24">
        <v>8.861584663391113</v>
      </c>
      <c r="E103" s="24">
        <v>9.308813095092773</v>
      </c>
      <c r="F103" s="24">
        <v>20.70488668466789</v>
      </c>
      <c r="G103" s="24" t="s">
        <v>57</v>
      </c>
      <c r="H103" s="24">
        <v>-31.256060075181097</v>
      </c>
      <c r="I103" s="24">
        <v>55.68394236622515</v>
      </c>
      <c r="J103" s="24" t="s">
        <v>60</v>
      </c>
      <c r="K103" s="24">
        <v>1.6479916924002946</v>
      </c>
      <c r="L103" s="24">
        <v>-0.004955000952643373</v>
      </c>
      <c r="M103" s="24">
        <v>-0.39126169984900605</v>
      </c>
      <c r="N103" s="24">
        <v>-0.00029528169205253246</v>
      </c>
      <c r="O103" s="24">
        <v>0.0659978523011711</v>
      </c>
      <c r="P103" s="24">
        <v>-0.0005672247078047422</v>
      </c>
      <c r="Q103" s="24">
        <v>-0.008129036486793736</v>
      </c>
      <c r="R103" s="24">
        <v>-2.373948431426696E-05</v>
      </c>
      <c r="S103" s="24">
        <v>0.0008480739660117213</v>
      </c>
      <c r="T103" s="24">
        <v>-4.041434317137443E-05</v>
      </c>
      <c r="U103" s="24">
        <v>-0.00018029318354187277</v>
      </c>
      <c r="V103" s="24">
        <v>-1.8603860146919009E-06</v>
      </c>
      <c r="W103" s="24">
        <v>5.223645649275739E-05</v>
      </c>
      <c r="X103" s="24">
        <v>67.5</v>
      </c>
    </row>
    <row r="104" spans="1:24" ht="12.75" hidden="1">
      <c r="A104" s="24">
        <v>938</v>
      </c>
      <c r="B104" s="24">
        <v>118.68000030517578</v>
      </c>
      <c r="C104" s="24">
        <v>141.17999267578125</v>
      </c>
      <c r="D104" s="24">
        <v>10.136829376220703</v>
      </c>
      <c r="E104" s="24">
        <v>8.849279403686523</v>
      </c>
      <c r="F104" s="24">
        <v>25.217063059174386</v>
      </c>
      <c r="G104" s="24" t="s">
        <v>58</v>
      </c>
      <c r="H104" s="24">
        <v>8.01823199163902</v>
      </c>
      <c r="I104" s="24">
        <v>59.1982322968148</v>
      </c>
      <c r="J104" s="24" t="s">
        <v>61</v>
      </c>
      <c r="K104" s="24">
        <v>-0.42636510771275554</v>
      </c>
      <c r="L104" s="24">
        <v>-0.9108095285842853</v>
      </c>
      <c r="M104" s="24">
        <v>-0.09649392373806999</v>
      </c>
      <c r="N104" s="24">
        <v>-0.02865334827851592</v>
      </c>
      <c r="O104" s="24">
        <v>-0.0178369539575852</v>
      </c>
      <c r="P104" s="24">
        <v>-0.026122618235868547</v>
      </c>
      <c r="Q104" s="24">
        <v>-0.0017798851546901066</v>
      </c>
      <c r="R104" s="24">
        <v>-0.0004405371681287124</v>
      </c>
      <c r="S104" s="24">
        <v>-0.000291986046259522</v>
      </c>
      <c r="T104" s="24">
        <v>-0.00038230197186152977</v>
      </c>
      <c r="U104" s="24">
        <v>-2.470907783730773E-05</v>
      </c>
      <c r="V104" s="24">
        <v>-1.6291884730731487E-05</v>
      </c>
      <c r="W104" s="24">
        <v>-1.995712000027263E-05</v>
      </c>
      <c r="X104" s="24">
        <v>67.5</v>
      </c>
    </row>
    <row r="105" s="100" customFormat="1" ht="12.75">
      <c r="A105" s="100" t="s">
        <v>99</v>
      </c>
    </row>
    <row r="106" spans="1:24" s="100" customFormat="1" ht="12.75">
      <c r="A106" s="100">
        <v>940</v>
      </c>
      <c r="B106" s="100">
        <v>119.42</v>
      </c>
      <c r="C106" s="100">
        <v>125.22</v>
      </c>
      <c r="D106" s="100">
        <v>8.631443037791513</v>
      </c>
      <c r="E106" s="100">
        <v>8.926080366335569</v>
      </c>
      <c r="F106" s="100">
        <v>23.41358767280925</v>
      </c>
      <c r="G106" s="100" t="s">
        <v>59</v>
      </c>
      <c r="H106" s="100">
        <v>12.63270307839835</v>
      </c>
      <c r="I106" s="100">
        <v>64.55270307839835</v>
      </c>
      <c r="J106" s="100" t="s">
        <v>73</v>
      </c>
      <c r="K106" s="100">
        <v>2.4828619398141516</v>
      </c>
      <c r="M106" s="100" t="s">
        <v>68</v>
      </c>
      <c r="N106" s="100">
        <v>1.3283645474772232</v>
      </c>
      <c r="X106" s="100">
        <v>67.5</v>
      </c>
    </row>
    <row r="107" spans="1:24" s="100" customFormat="1" ht="12.75">
      <c r="A107" s="100">
        <v>939</v>
      </c>
      <c r="B107" s="100">
        <v>85</v>
      </c>
      <c r="C107" s="100">
        <v>85.80000305175781</v>
      </c>
      <c r="D107" s="100">
        <v>9.484882354736328</v>
      </c>
      <c r="E107" s="100">
        <v>9.928689956665039</v>
      </c>
      <c r="F107" s="100">
        <v>14.543528339509978</v>
      </c>
      <c r="G107" s="100" t="s">
        <v>56</v>
      </c>
      <c r="H107" s="100">
        <v>18.93670538087374</v>
      </c>
      <c r="I107" s="100">
        <v>36.43670538087374</v>
      </c>
      <c r="J107" s="100" t="s">
        <v>62</v>
      </c>
      <c r="K107" s="100">
        <v>1.4996599838240594</v>
      </c>
      <c r="L107" s="100">
        <v>0.3210357473905261</v>
      </c>
      <c r="M107" s="100">
        <v>0.3550234271356931</v>
      </c>
      <c r="N107" s="100">
        <v>0.03176859868141539</v>
      </c>
      <c r="O107" s="100">
        <v>0.060229296328241456</v>
      </c>
      <c r="P107" s="100">
        <v>0.009209679426172263</v>
      </c>
      <c r="Q107" s="100">
        <v>0.007331245314999735</v>
      </c>
      <c r="R107" s="100">
        <v>0.0004890875762013847</v>
      </c>
      <c r="S107" s="100">
        <v>0.0007902081902513692</v>
      </c>
      <c r="T107" s="100">
        <v>0.0001354968984009018</v>
      </c>
      <c r="U107" s="100">
        <v>0.000160341087043639</v>
      </c>
      <c r="V107" s="100">
        <v>1.81627109923054E-05</v>
      </c>
      <c r="W107" s="100">
        <v>4.9270990365788355E-05</v>
      </c>
      <c r="X107" s="100">
        <v>67.5</v>
      </c>
    </row>
    <row r="108" spans="1:24" s="100" customFormat="1" ht="12.75">
      <c r="A108" s="100">
        <v>938</v>
      </c>
      <c r="B108" s="100">
        <v>118.68000030517578</v>
      </c>
      <c r="C108" s="100">
        <v>141.17999267578125</v>
      </c>
      <c r="D108" s="100">
        <v>10.136829376220703</v>
      </c>
      <c r="E108" s="100">
        <v>8.849279403686523</v>
      </c>
      <c r="F108" s="100">
        <v>14.655154215472765</v>
      </c>
      <c r="G108" s="100" t="s">
        <v>57</v>
      </c>
      <c r="H108" s="100">
        <v>-16.776341895098994</v>
      </c>
      <c r="I108" s="100">
        <v>34.40365841007679</v>
      </c>
      <c r="J108" s="100" t="s">
        <v>60</v>
      </c>
      <c r="K108" s="100">
        <v>1.1272947533576922</v>
      </c>
      <c r="L108" s="100">
        <v>-0.0017458622709893895</v>
      </c>
      <c r="M108" s="100">
        <v>-0.26951557311935015</v>
      </c>
      <c r="N108" s="100">
        <v>-0.00032779821297127605</v>
      </c>
      <c r="O108" s="100">
        <v>0.04484311153813472</v>
      </c>
      <c r="P108" s="100">
        <v>-0.00019995308785382117</v>
      </c>
      <c r="Q108" s="100">
        <v>-0.005688787831554743</v>
      </c>
      <c r="R108" s="100">
        <v>-2.634232350935243E-05</v>
      </c>
      <c r="S108" s="100">
        <v>0.0005513608599594991</v>
      </c>
      <c r="T108" s="100">
        <v>-1.4255872347735773E-05</v>
      </c>
      <c r="U108" s="100">
        <v>-0.00013203908828441808</v>
      </c>
      <c r="V108" s="100">
        <v>-2.070155444426812E-06</v>
      </c>
      <c r="W108" s="100">
        <v>3.3182792616942615E-05</v>
      </c>
      <c r="X108" s="100">
        <v>67.5</v>
      </c>
    </row>
    <row r="109" spans="1:24" s="100" customFormat="1" ht="12.75">
      <c r="A109" s="100">
        <v>937</v>
      </c>
      <c r="B109" s="100">
        <v>154.44000244140625</v>
      </c>
      <c r="C109" s="100">
        <v>140.0399932861328</v>
      </c>
      <c r="D109" s="100">
        <v>8.861584663391113</v>
      </c>
      <c r="E109" s="100">
        <v>9.308813095092773</v>
      </c>
      <c r="F109" s="100">
        <v>29.849122412151278</v>
      </c>
      <c r="G109" s="100" t="s">
        <v>58</v>
      </c>
      <c r="H109" s="100">
        <v>-6.663455296067852</v>
      </c>
      <c r="I109" s="100">
        <v>80.2765471453384</v>
      </c>
      <c r="J109" s="100" t="s">
        <v>61</v>
      </c>
      <c r="K109" s="100">
        <v>-0.9890331673586068</v>
      </c>
      <c r="L109" s="100">
        <v>-0.32103100016590985</v>
      </c>
      <c r="M109" s="100">
        <v>-0.2310908688402054</v>
      </c>
      <c r="N109" s="100">
        <v>-0.03176690747479837</v>
      </c>
      <c r="O109" s="100">
        <v>-0.04020775402548031</v>
      </c>
      <c r="P109" s="100">
        <v>-0.009207508560708394</v>
      </c>
      <c r="Q109" s="100">
        <v>-0.004624375728275142</v>
      </c>
      <c r="R109" s="100">
        <v>-0.0004883776604091078</v>
      </c>
      <c r="S109" s="100">
        <v>-0.0005660655315818707</v>
      </c>
      <c r="T109" s="100">
        <v>-0.00013474486847323488</v>
      </c>
      <c r="U109" s="100">
        <v>-9.096671566763011E-05</v>
      </c>
      <c r="V109" s="100">
        <v>-1.8044348894485536E-05</v>
      </c>
      <c r="W109" s="100">
        <v>-3.642159751804673E-05</v>
      </c>
      <c r="X109" s="100">
        <v>67.5</v>
      </c>
    </row>
    <row r="110" ht="12.75" hidden="1">
      <c r="A110" s="24" t="s">
        <v>112</v>
      </c>
    </row>
    <row r="111" spans="1:24" ht="12.75" hidden="1">
      <c r="A111" s="24">
        <v>940</v>
      </c>
      <c r="B111" s="24">
        <v>116.04</v>
      </c>
      <c r="C111" s="24">
        <v>129.34</v>
      </c>
      <c r="D111" s="24">
        <v>8.862336784060833</v>
      </c>
      <c r="E111" s="24">
        <v>9.312075036146949</v>
      </c>
      <c r="F111" s="24">
        <v>12.905312744932093</v>
      </c>
      <c r="G111" s="24" t="s">
        <v>59</v>
      </c>
      <c r="H111" s="24">
        <v>-13.891178233522183</v>
      </c>
      <c r="I111" s="24">
        <v>34.64882176647782</v>
      </c>
      <c r="J111" s="24" t="s">
        <v>73</v>
      </c>
      <c r="K111" s="24">
        <v>1.4541877750470238</v>
      </c>
      <c r="M111" s="24" t="s">
        <v>68</v>
      </c>
      <c r="N111" s="24">
        <v>0.8202568323222824</v>
      </c>
      <c r="X111" s="24">
        <v>67.5</v>
      </c>
    </row>
    <row r="112" spans="1:24" ht="12.75" hidden="1">
      <c r="A112" s="24">
        <v>937</v>
      </c>
      <c r="B112" s="24">
        <v>145.5800018310547</v>
      </c>
      <c r="C112" s="24">
        <v>126.87999725341797</v>
      </c>
      <c r="D112" s="24">
        <v>8.792950630187988</v>
      </c>
      <c r="E112" s="24">
        <v>9.491032600402832</v>
      </c>
      <c r="F112" s="24">
        <v>26.570427303301095</v>
      </c>
      <c r="G112" s="24" t="s">
        <v>56</v>
      </c>
      <c r="H112" s="24">
        <v>-6.09020828327759</v>
      </c>
      <c r="I112" s="24">
        <v>71.9897935477771</v>
      </c>
      <c r="J112" s="24" t="s">
        <v>62</v>
      </c>
      <c r="K112" s="24">
        <v>1.1056052487224493</v>
      </c>
      <c r="L112" s="24">
        <v>0.4014755643051164</v>
      </c>
      <c r="M112" s="24">
        <v>0.2617364873419956</v>
      </c>
      <c r="N112" s="24">
        <v>0.0015214121552739259</v>
      </c>
      <c r="O112" s="24">
        <v>0.04440315330586314</v>
      </c>
      <c r="P112" s="24">
        <v>0.011516952583083225</v>
      </c>
      <c r="Q112" s="24">
        <v>0.0054048724093366035</v>
      </c>
      <c r="R112" s="24">
        <v>2.3385950618021347E-05</v>
      </c>
      <c r="S112" s="24">
        <v>0.000582560164729603</v>
      </c>
      <c r="T112" s="24">
        <v>0.0001694772044627929</v>
      </c>
      <c r="U112" s="24">
        <v>0.00011822457810859475</v>
      </c>
      <c r="V112" s="24">
        <v>8.669577448061097E-07</v>
      </c>
      <c r="W112" s="24">
        <v>3.632589818502243E-05</v>
      </c>
      <c r="X112" s="24">
        <v>67.5</v>
      </c>
    </row>
    <row r="113" spans="1:24" ht="12.75" hidden="1">
      <c r="A113" s="24">
        <v>938</v>
      </c>
      <c r="B113" s="24">
        <v>118.4800033569336</v>
      </c>
      <c r="C113" s="24">
        <v>120.87999725341797</v>
      </c>
      <c r="D113" s="24">
        <v>9.61906909942627</v>
      </c>
      <c r="E113" s="24">
        <v>9.0532865524292</v>
      </c>
      <c r="F113" s="24">
        <v>22.15161154029348</v>
      </c>
      <c r="G113" s="24" t="s">
        <v>57</v>
      </c>
      <c r="H113" s="24">
        <v>3.8205574470391426</v>
      </c>
      <c r="I113" s="24">
        <v>54.800560803972736</v>
      </c>
      <c r="J113" s="24" t="s">
        <v>60</v>
      </c>
      <c r="K113" s="24">
        <v>-0.6778375326582516</v>
      </c>
      <c r="L113" s="24">
        <v>-0.002184814977207224</v>
      </c>
      <c r="M113" s="24">
        <v>0.16280851025431572</v>
      </c>
      <c r="N113" s="24">
        <v>-1.602116673047989E-05</v>
      </c>
      <c r="O113" s="24">
        <v>-0.026843087705189932</v>
      </c>
      <c r="P113" s="24">
        <v>-0.0002498781783672945</v>
      </c>
      <c r="Q113" s="24">
        <v>0.0034718792121002516</v>
      </c>
      <c r="R113" s="24">
        <v>-1.3114698015754148E-06</v>
      </c>
      <c r="S113" s="24">
        <v>-0.0003200427559458194</v>
      </c>
      <c r="T113" s="24">
        <v>-1.778524038185342E-05</v>
      </c>
      <c r="U113" s="24">
        <v>8.288442886228652E-05</v>
      </c>
      <c r="V113" s="24">
        <v>-1.09113333501034E-07</v>
      </c>
      <c r="W113" s="24">
        <v>-1.8937192694462795E-05</v>
      </c>
      <c r="X113" s="24">
        <v>67.5</v>
      </c>
    </row>
    <row r="114" spans="1:24" ht="12.75" hidden="1">
      <c r="A114" s="24">
        <v>939</v>
      </c>
      <c r="B114" s="24">
        <v>85.5199966430664</v>
      </c>
      <c r="C114" s="24">
        <v>84.0199966430664</v>
      </c>
      <c r="D114" s="24">
        <v>9.630757331848145</v>
      </c>
      <c r="E114" s="24">
        <v>10.083671569824219</v>
      </c>
      <c r="F114" s="24">
        <v>14.010391089424397</v>
      </c>
      <c r="G114" s="24" t="s">
        <v>58</v>
      </c>
      <c r="H114" s="24">
        <v>16.550099699547594</v>
      </c>
      <c r="I114" s="24">
        <v>34.570096342614</v>
      </c>
      <c r="J114" s="24" t="s">
        <v>61</v>
      </c>
      <c r="K114" s="24">
        <v>0.8734410371183635</v>
      </c>
      <c r="L114" s="24">
        <v>-0.4014696194204824</v>
      </c>
      <c r="M114" s="24">
        <v>0.20493749728855626</v>
      </c>
      <c r="N114" s="24">
        <v>-0.0015213277978239426</v>
      </c>
      <c r="O114" s="24">
        <v>0.03537073177014389</v>
      </c>
      <c r="P114" s="24">
        <v>-0.011514241516355439</v>
      </c>
      <c r="Q114" s="24">
        <v>0.004142306181077661</v>
      </c>
      <c r="R114" s="24">
        <v>-2.3349148448457146E-05</v>
      </c>
      <c r="S114" s="24">
        <v>0.00048677405425555175</v>
      </c>
      <c r="T114" s="24">
        <v>-0.00016854141347776518</v>
      </c>
      <c r="U114" s="24">
        <v>8.430434342978888E-05</v>
      </c>
      <c r="V114" s="24">
        <v>-8.600639579307969E-07</v>
      </c>
      <c r="W114" s="24">
        <v>3.099925179421918E-05</v>
      </c>
      <c r="X114" s="24">
        <v>67.5</v>
      </c>
    </row>
    <row r="115" ht="12.75" hidden="1">
      <c r="A115" s="24" t="s">
        <v>98</v>
      </c>
    </row>
    <row r="116" spans="1:24" ht="12.75" hidden="1">
      <c r="A116" s="24">
        <v>940</v>
      </c>
      <c r="B116" s="24">
        <v>116.04</v>
      </c>
      <c r="C116" s="24">
        <v>129.34</v>
      </c>
      <c r="D116" s="24">
        <v>8.862336784060833</v>
      </c>
      <c r="E116" s="24">
        <v>9.312075036146949</v>
      </c>
      <c r="F116" s="24">
        <v>19.18094995085821</v>
      </c>
      <c r="G116" s="24" t="s">
        <v>59</v>
      </c>
      <c r="H116" s="24">
        <v>2.9579628385995136</v>
      </c>
      <c r="I116" s="24">
        <v>51.49796283859951</v>
      </c>
      <c r="J116" s="24" t="s">
        <v>73</v>
      </c>
      <c r="K116" s="24">
        <v>1.4442155439064193</v>
      </c>
      <c r="M116" s="24" t="s">
        <v>68</v>
      </c>
      <c r="N116" s="24">
        <v>1.088747066708366</v>
      </c>
      <c r="X116" s="24">
        <v>67.5</v>
      </c>
    </row>
    <row r="117" spans="1:24" ht="12.75" hidden="1">
      <c r="A117" s="24">
        <v>937</v>
      </c>
      <c r="B117" s="24">
        <v>145.5800018310547</v>
      </c>
      <c r="C117" s="24">
        <v>126.87999725341797</v>
      </c>
      <c r="D117" s="24">
        <v>8.792950630187988</v>
      </c>
      <c r="E117" s="24">
        <v>9.491032600402832</v>
      </c>
      <c r="F117" s="24">
        <v>26.570427303301095</v>
      </c>
      <c r="G117" s="24" t="s">
        <v>56</v>
      </c>
      <c r="H117" s="24">
        <v>-6.09020828327759</v>
      </c>
      <c r="I117" s="24">
        <v>71.9897935477771</v>
      </c>
      <c r="J117" s="24" t="s">
        <v>62</v>
      </c>
      <c r="K117" s="24">
        <v>0.7782738085486903</v>
      </c>
      <c r="L117" s="24">
        <v>0.8960446014295741</v>
      </c>
      <c r="M117" s="24">
        <v>0.1842462132028897</v>
      </c>
      <c r="N117" s="24">
        <v>0.003210324038500526</v>
      </c>
      <c r="O117" s="24">
        <v>0.03125690631355412</v>
      </c>
      <c r="P117" s="24">
        <v>0.025704681369224904</v>
      </c>
      <c r="Q117" s="24">
        <v>0.003804705830562065</v>
      </c>
      <c r="R117" s="24">
        <v>4.937135146189608E-05</v>
      </c>
      <c r="S117" s="24">
        <v>0.00041005009169508286</v>
      </c>
      <c r="T117" s="24">
        <v>0.00037820855663773525</v>
      </c>
      <c r="U117" s="24">
        <v>8.320130315753417E-05</v>
      </c>
      <c r="V117" s="24">
        <v>1.8152622837541783E-06</v>
      </c>
      <c r="W117" s="24">
        <v>2.5559685361904643E-05</v>
      </c>
      <c r="X117" s="24">
        <v>67.5</v>
      </c>
    </row>
    <row r="118" spans="1:24" ht="12.75" hidden="1">
      <c r="A118" s="24">
        <v>939</v>
      </c>
      <c r="B118" s="24">
        <v>85.5199966430664</v>
      </c>
      <c r="C118" s="24">
        <v>84.0199966430664</v>
      </c>
      <c r="D118" s="24">
        <v>9.630757331848145</v>
      </c>
      <c r="E118" s="24">
        <v>10.083671569824219</v>
      </c>
      <c r="F118" s="24">
        <v>15.555894223863845</v>
      </c>
      <c r="G118" s="24" t="s">
        <v>57</v>
      </c>
      <c r="H118" s="24">
        <v>20.36356871082404</v>
      </c>
      <c r="I118" s="24">
        <v>38.38356535389045</v>
      </c>
      <c r="J118" s="24" t="s">
        <v>60</v>
      </c>
      <c r="K118" s="24">
        <v>-0.6709956364044176</v>
      </c>
      <c r="L118" s="24">
        <v>0.00487538665519786</v>
      </c>
      <c r="M118" s="24">
        <v>0.15777806874286043</v>
      </c>
      <c r="N118" s="24">
        <v>-3.371179475364178E-05</v>
      </c>
      <c r="O118" s="24">
        <v>-0.027117788086368718</v>
      </c>
      <c r="P118" s="24">
        <v>0.0005579385031817185</v>
      </c>
      <c r="Q118" s="24">
        <v>0.003205431421345636</v>
      </c>
      <c r="R118" s="24">
        <v>-2.6925310601807688E-06</v>
      </c>
      <c r="S118" s="24">
        <v>-0.00036871217435297925</v>
      </c>
      <c r="T118" s="24">
        <v>3.97385715311855E-05</v>
      </c>
      <c r="U118" s="24">
        <v>6.630768421668575E-05</v>
      </c>
      <c r="V118" s="24">
        <v>-2.1748069966237003E-07</v>
      </c>
      <c r="W118" s="24">
        <v>-2.3341619937969783E-05</v>
      </c>
      <c r="X118" s="24">
        <v>67.5</v>
      </c>
    </row>
    <row r="119" spans="1:24" ht="12.75" hidden="1">
      <c r="A119" s="24">
        <v>938</v>
      </c>
      <c r="B119" s="24">
        <v>118.4800033569336</v>
      </c>
      <c r="C119" s="24">
        <v>120.87999725341797</v>
      </c>
      <c r="D119" s="24">
        <v>9.61906909942627</v>
      </c>
      <c r="E119" s="24">
        <v>9.0532865524292</v>
      </c>
      <c r="F119" s="24">
        <v>13.974082250955373</v>
      </c>
      <c r="G119" s="24" t="s">
        <v>58</v>
      </c>
      <c r="H119" s="24">
        <v>-16.409717457858534</v>
      </c>
      <c r="I119" s="24">
        <v>34.57028589907506</v>
      </c>
      <c r="J119" s="24" t="s">
        <v>61</v>
      </c>
      <c r="K119" s="24">
        <v>-0.3943031536763484</v>
      </c>
      <c r="L119" s="24">
        <v>0.8960313378203056</v>
      </c>
      <c r="M119" s="24">
        <v>-0.09514593056656652</v>
      </c>
      <c r="N119" s="24">
        <v>-0.0032101470288864987</v>
      </c>
      <c r="O119" s="24">
        <v>-0.01554412305654771</v>
      </c>
      <c r="P119" s="24">
        <v>0.02569862542861087</v>
      </c>
      <c r="Q119" s="24">
        <v>-0.002049633103792742</v>
      </c>
      <c r="R119" s="24">
        <v>-4.9297876441729514E-05</v>
      </c>
      <c r="S119" s="24">
        <v>-0.00017942243500477883</v>
      </c>
      <c r="T119" s="24">
        <v>0.000376115086438526</v>
      </c>
      <c r="U119" s="24">
        <v>-5.025681904908217E-05</v>
      </c>
      <c r="V119" s="24">
        <v>-1.8021873665340132E-06</v>
      </c>
      <c r="W119" s="24">
        <v>-1.041471528515945E-05</v>
      </c>
      <c r="X119" s="24">
        <v>67.5</v>
      </c>
    </row>
    <row r="120" ht="12.75" hidden="1">
      <c r="A120" s="24" t="s">
        <v>97</v>
      </c>
    </row>
    <row r="121" spans="1:24" ht="12.75" hidden="1">
      <c r="A121" s="24">
        <v>940</v>
      </c>
      <c r="B121" s="24">
        <v>116.04</v>
      </c>
      <c r="C121" s="24">
        <v>129.34</v>
      </c>
      <c r="D121" s="24">
        <v>8.862336784060833</v>
      </c>
      <c r="E121" s="24">
        <v>9.312075036146949</v>
      </c>
      <c r="F121" s="24">
        <v>12.905312744932093</v>
      </c>
      <c r="G121" s="24" t="s">
        <v>59</v>
      </c>
      <c r="H121" s="24">
        <v>-13.891178233522183</v>
      </c>
      <c r="I121" s="24">
        <v>34.64882176647782</v>
      </c>
      <c r="J121" s="24" t="s">
        <v>73</v>
      </c>
      <c r="K121" s="24">
        <v>1.364854903601359</v>
      </c>
      <c r="M121" s="24" t="s">
        <v>68</v>
      </c>
      <c r="N121" s="24">
        <v>1.1148744960640145</v>
      </c>
      <c r="X121" s="24">
        <v>67.5</v>
      </c>
    </row>
    <row r="122" spans="1:24" ht="12.75" hidden="1">
      <c r="A122" s="24">
        <v>938</v>
      </c>
      <c r="B122" s="24">
        <v>118.4800033569336</v>
      </c>
      <c r="C122" s="24">
        <v>120.87999725341797</v>
      </c>
      <c r="D122" s="24">
        <v>9.61906909942627</v>
      </c>
      <c r="E122" s="24">
        <v>9.0532865524292</v>
      </c>
      <c r="F122" s="24">
        <v>22.427214780649013</v>
      </c>
      <c r="G122" s="24" t="s">
        <v>56</v>
      </c>
      <c r="H122" s="24">
        <v>4.502368434172176</v>
      </c>
      <c r="I122" s="24">
        <v>55.48237179110577</v>
      </c>
      <c r="J122" s="24" t="s">
        <v>62</v>
      </c>
      <c r="K122" s="24">
        <v>0.617794479999966</v>
      </c>
      <c r="L122" s="24">
        <v>0.9799882576808094</v>
      </c>
      <c r="M122" s="24">
        <v>0.1462543112645641</v>
      </c>
      <c r="N122" s="24">
        <v>0.0014935023866516604</v>
      </c>
      <c r="O122" s="24">
        <v>0.024811616355620278</v>
      </c>
      <c r="P122" s="24">
        <v>0.028112711678973744</v>
      </c>
      <c r="Q122" s="24">
        <v>0.0030201892258541994</v>
      </c>
      <c r="R122" s="24">
        <v>2.296693168781007E-05</v>
      </c>
      <c r="S122" s="24">
        <v>0.00032549731675901643</v>
      </c>
      <c r="T122" s="24">
        <v>0.0004136617421816909</v>
      </c>
      <c r="U122" s="24">
        <v>6.60768954921942E-05</v>
      </c>
      <c r="V122" s="24">
        <v>8.42400853285836E-07</v>
      </c>
      <c r="W122" s="24">
        <v>2.0293876107905743E-05</v>
      </c>
      <c r="X122" s="24">
        <v>67.5</v>
      </c>
    </row>
    <row r="123" spans="1:24" ht="12.75" hidden="1">
      <c r="A123" s="24">
        <v>937</v>
      </c>
      <c r="B123" s="24">
        <v>145.5800018310547</v>
      </c>
      <c r="C123" s="24">
        <v>126.87999725341797</v>
      </c>
      <c r="D123" s="24">
        <v>8.792950630187988</v>
      </c>
      <c r="E123" s="24">
        <v>9.491032600402832</v>
      </c>
      <c r="F123" s="24">
        <v>24.626503233958488</v>
      </c>
      <c r="G123" s="24" t="s">
        <v>57</v>
      </c>
      <c r="H123" s="24">
        <v>-11.357067217350604</v>
      </c>
      <c r="I123" s="24">
        <v>66.72293461370408</v>
      </c>
      <c r="J123" s="24" t="s">
        <v>60</v>
      </c>
      <c r="K123" s="24">
        <v>-0.09509271480329903</v>
      </c>
      <c r="L123" s="24">
        <v>-0.0053323127641745705</v>
      </c>
      <c r="M123" s="24">
        <v>0.024152731523734376</v>
      </c>
      <c r="N123" s="24">
        <v>1.5639485854750946E-05</v>
      </c>
      <c r="O123" s="24">
        <v>-0.003554202550839589</v>
      </c>
      <c r="P123" s="24">
        <v>-0.0006100925448273914</v>
      </c>
      <c r="Q123" s="24">
        <v>0.000576738581846484</v>
      </c>
      <c r="R123" s="24">
        <v>1.2257713989810202E-06</v>
      </c>
      <c r="S123" s="24">
        <v>-2.479393985895396E-05</v>
      </c>
      <c r="T123" s="24">
        <v>-4.3444064106498856E-05</v>
      </c>
      <c r="U123" s="24">
        <v>1.773733536820155E-05</v>
      </c>
      <c r="V123" s="24">
        <v>9.502414844220169E-08</v>
      </c>
      <c r="W123" s="24">
        <v>-8.796059027377594E-07</v>
      </c>
      <c r="X123" s="24">
        <v>67.5</v>
      </c>
    </row>
    <row r="124" spans="1:24" ht="12.75" hidden="1">
      <c r="A124" s="24">
        <v>939</v>
      </c>
      <c r="B124" s="24">
        <v>85.5199966430664</v>
      </c>
      <c r="C124" s="24">
        <v>84.0199966430664</v>
      </c>
      <c r="D124" s="24">
        <v>9.630757331848145</v>
      </c>
      <c r="E124" s="24">
        <v>10.083671569824219</v>
      </c>
      <c r="F124" s="24">
        <v>15.555894223863845</v>
      </c>
      <c r="G124" s="24" t="s">
        <v>58</v>
      </c>
      <c r="H124" s="24">
        <v>20.36356871082404</v>
      </c>
      <c r="I124" s="24">
        <v>38.38356535389045</v>
      </c>
      <c r="J124" s="24" t="s">
        <v>61</v>
      </c>
      <c r="K124" s="24">
        <v>0.610432138005337</v>
      </c>
      <c r="L124" s="24">
        <v>-0.979973750481539</v>
      </c>
      <c r="M124" s="24">
        <v>0.14424621008336547</v>
      </c>
      <c r="N124" s="24">
        <v>0.0014934204985255844</v>
      </c>
      <c r="O124" s="24">
        <v>0.024555731518447768</v>
      </c>
      <c r="P124" s="24">
        <v>-0.028106090888486302</v>
      </c>
      <c r="Q124" s="24">
        <v>0.0029646105255455553</v>
      </c>
      <c r="R124" s="24">
        <v>2.2934197950440176E-05</v>
      </c>
      <c r="S124" s="24">
        <v>0.00032455163497291156</v>
      </c>
      <c r="T124" s="24">
        <v>-0.0004113741001068275</v>
      </c>
      <c r="U124" s="24">
        <v>6.365173251312411E-05</v>
      </c>
      <c r="V124" s="24">
        <v>8.370242582085295E-07</v>
      </c>
      <c r="W124" s="24">
        <v>2.0274804584481115E-05</v>
      </c>
      <c r="X124" s="24">
        <v>67.5</v>
      </c>
    </row>
    <row r="125" ht="12.75" hidden="1">
      <c r="A125" s="24" t="s">
        <v>96</v>
      </c>
    </row>
    <row r="126" spans="1:24" ht="12.75" hidden="1">
      <c r="A126" s="24">
        <v>940</v>
      </c>
      <c r="B126" s="24">
        <v>116.04</v>
      </c>
      <c r="C126" s="24">
        <v>129.34</v>
      </c>
      <c r="D126" s="24">
        <v>8.862336784060833</v>
      </c>
      <c r="E126" s="24">
        <v>9.312075036146949</v>
      </c>
      <c r="F126" s="24">
        <v>20.78184589774177</v>
      </c>
      <c r="G126" s="24" t="s">
        <v>59</v>
      </c>
      <c r="H126" s="24">
        <v>7.256127433799101</v>
      </c>
      <c r="I126" s="24">
        <v>55.79612743379911</v>
      </c>
      <c r="J126" s="24" t="s">
        <v>73</v>
      </c>
      <c r="K126" s="24">
        <v>2.5739505145800137</v>
      </c>
      <c r="M126" s="24" t="s">
        <v>68</v>
      </c>
      <c r="N126" s="24">
        <v>1.6872008136148755</v>
      </c>
      <c r="X126" s="24">
        <v>67.5</v>
      </c>
    </row>
    <row r="127" spans="1:24" ht="12.75" hidden="1">
      <c r="A127" s="24">
        <v>938</v>
      </c>
      <c r="B127" s="24">
        <v>118.4800033569336</v>
      </c>
      <c r="C127" s="24">
        <v>120.87999725341797</v>
      </c>
      <c r="D127" s="24">
        <v>9.61906909942627</v>
      </c>
      <c r="E127" s="24">
        <v>9.0532865524292</v>
      </c>
      <c r="F127" s="24">
        <v>22.427214780649013</v>
      </c>
      <c r="G127" s="24" t="s">
        <v>56</v>
      </c>
      <c r="H127" s="24">
        <v>4.502368434172176</v>
      </c>
      <c r="I127" s="24">
        <v>55.48237179110577</v>
      </c>
      <c r="J127" s="24" t="s">
        <v>62</v>
      </c>
      <c r="K127" s="24">
        <v>1.2811792883519078</v>
      </c>
      <c r="L127" s="24">
        <v>0.9149596797963848</v>
      </c>
      <c r="M127" s="24">
        <v>0.30330221326082124</v>
      </c>
      <c r="N127" s="24">
        <v>0.0032185656381482335</v>
      </c>
      <c r="O127" s="24">
        <v>0.051454512776040386</v>
      </c>
      <c r="P127" s="24">
        <v>0.026247191520504174</v>
      </c>
      <c r="Q127" s="24">
        <v>0.0062632663350367206</v>
      </c>
      <c r="R127" s="24">
        <v>4.954100534150667E-05</v>
      </c>
      <c r="S127" s="24">
        <v>0.0006750530894286083</v>
      </c>
      <c r="T127" s="24">
        <v>0.00038619143276884076</v>
      </c>
      <c r="U127" s="24">
        <v>0.00013699937100018354</v>
      </c>
      <c r="V127" s="24">
        <v>1.822015846934261E-06</v>
      </c>
      <c r="W127" s="24">
        <v>4.208868715827463E-05</v>
      </c>
      <c r="X127" s="24">
        <v>67.5</v>
      </c>
    </row>
    <row r="128" spans="1:24" ht="12.75" hidden="1">
      <c r="A128" s="24">
        <v>939</v>
      </c>
      <c r="B128" s="24">
        <v>85.5199966430664</v>
      </c>
      <c r="C128" s="24">
        <v>84.0199966430664</v>
      </c>
      <c r="D128" s="24">
        <v>9.630757331848145</v>
      </c>
      <c r="E128" s="24">
        <v>10.083671569824219</v>
      </c>
      <c r="F128" s="24">
        <v>14.010391089424397</v>
      </c>
      <c r="G128" s="24" t="s">
        <v>57</v>
      </c>
      <c r="H128" s="24">
        <v>16.550099699547594</v>
      </c>
      <c r="I128" s="24">
        <v>34.570096342614</v>
      </c>
      <c r="J128" s="24" t="s">
        <v>60</v>
      </c>
      <c r="K128" s="24">
        <v>-0.36224969680416663</v>
      </c>
      <c r="L128" s="24">
        <v>0.004978645250697879</v>
      </c>
      <c r="M128" s="24">
        <v>0.0824457793178558</v>
      </c>
      <c r="N128" s="24">
        <v>-3.3532630658644004E-05</v>
      </c>
      <c r="O128" s="24">
        <v>-0.015080268894998862</v>
      </c>
      <c r="P128" s="24">
        <v>0.0005697156079550222</v>
      </c>
      <c r="Q128" s="24">
        <v>0.0015437478130741434</v>
      </c>
      <c r="R128" s="24">
        <v>-2.6711473573628785E-06</v>
      </c>
      <c r="S128" s="24">
        <v>-0.00024095590840028563</v>
      </c>
      <c r="T128" s="24">
        <v>4.0571711689030064E-05</v>
      </c>
      <c r="U128" s="24">
        <v>2.3107899647538582E-05</v>
      </c>
      <c r="V128" s="24">
        <v>-2.1403999875008404E-07</v>
      </c>
      <c r="W128" s="24">
        <v>-1.631598593047405E-05</v>
      </c>
      <c r="X128" s="24">
        <v>67.5</v>
      </c>
    </row>
    <row r="129" spans="1:24" ht="12.75" hidden="1">
      <c r="A129" s="24">
        <v>937</v>
      </c>
      <c r="B129" s="24">
        <v>145.5800018310547</v>
      </c>
      <c r="C129" s="24">
        <v>126.87999725341797</v>
      </c>
      <c r="D129" s="24">
        <v>8.792950630187988</v>
      </c>
      <c r="E129" s="24">
        <v>9.491032600402832</v>
      </c>
      <c r="F129" s="24">
        <v>18.673950521015335</v>
      </c>
      <c r="G129" s="24" t="s">
        <v>58</v>
      </c>
      <c r="H129" s="24">
        <v>-27.484886164161395</v>
      </c>
      <c r="I129" s="24">
        <v>50.59511566689329</v>
      </c>
      <c r="J129" s="24" t="s">
        <v>61</v>
      </c>
      <c r="K129" s="24">
        <v>-1.228900128597597</v>
      </c>
      <c r="L129" s="24">
        <v>0.9149461343404708</v>
      </c>
      <c r="M129" s="24">
        <v>-0.29188169870956987</v>
      </c>
      <c r="N129" s="24">
        <v>-0.0032183909535278116</v>
      </c>
      <c r="O129" s="24">
        <v>-0.04919504421254475</v>
      </c>
      <c r="P129" s="24">
        <v>0.026241007732937364</v>
      </c>
      <c r="Q129" s="24">
        <v>-0.006070036892246464</v>
      </c>
      <c r="R129" s="24">
        <v>-4.946894159007695E-05</v>
      </c>
      <c r="S129" s="24">
        <v>-0.0006305845888967648</v>
      </c>
      <c r="T129" s="24">
        <v>0.00038405436978984143</v>
      </c>
      <c r="U129" s="24">
        <v>-0.00013503648628546738</v>
      </c>
      <c r="V129" s="24">
        <v>-1.8094000733432717E-06</v>
      </c>
      <c r="W129" s="24">
        <v>-3.879750236579263E-05</v>
      </c>
      <c r="X129" s="24">
        <v>67.5</v>
      </c>
    </row>
    <row r="130" ht="12.75" hidden="1">
      <c r="A130" s="24" t="s">
        <v>95</v>
      </c>
    </row>
    <row r="131" spans="1:24" ht="12.75" hidden="1">
      <c r="A131" s="24">
        <v>940</v>
      </c>
      <c r="B131" s="24">
        <v>116.04</v>
      </c>
      <c r="C131" s="24">
        <v>129.34</v>
      </c>
      <c r="D131" s="24">
        <v>8.862336784060833</v>
      </c>
      <c r="E131" s="24">
        <v>9.312075036146949</v>
      </c>
      <c r="F131" s="24">
        <v>19.18094995085821</v>
      </c>
      <c r="G131" s="24" t="s">
        <v>59</v>
      </c>
      <c r="H131" s="24">
        <v>2.9579628385995136</v>
      </c>
      <c r="I131" s="24">
        <v>51.49796283859951</v>
      </c>
      <c r="J131" s="24" t="s">
        <v>73</v>
      </c>
      <c r="K131" s="24">
        <v>2.862377020087999</v>
      </c>
      <c r="M131" s="24" t="s">
        <v>68</v>
      </c>
      <c r="N131" s="24">
        <v>1.87961273825405</v>
      </c>
      <c r="X131" s="24">
        <v>67.5</v>
      </c>
    </row>
    <row r="132" spans="1:24" ht="12.75" hidden="1">
      <c r="A132" s="24">
        <v>939</v>
      </c>
      <c r="B132" s="24">
        <v>85.5199966430664</v>
      </c>
      <c r="C132" s="24">
        <v>84.0199966430664</v>
      </c>
      <c r="D132" s="24">
        <v>9.630757331848145</v>
      </c>
      <c r="E132" s="24">
        <v>10.083671569824219</v>
      </c>
      <c r="F132" s="24">
        <v>15.895476126488196</v>
      </c>
      <c r="G132" s="24" t="s">
        <v>56</v>
      </c>
      <c r="H132" s="24">
        <v>21.20147387813899</v>
      </c>
      <c r="I132" s="24">
        <v>39.2214705212054</v>
      </c>
      <c r="J132" s="24" t="s">
        <v>62</v>
      </c>
      <c r="K132" s="24">
        <v>1.348296376086765</v>
      </c>
      <c r="L132" s="24">
        <v>0.9689368290011405</v>
      </c>
      <c r="M132" s="24">
        <v>0.31919047986820953</v>
      </c>
      <c r="N132" s="24">
        <v>0.0019351308179319082</v>
      </c>
      <c r="O132" s="24">
        <v>0.05415039836871773</v>
      </c>
      <c r="P132" s="24">
        <v>0.027795870639047673</v>
      </c>
      <c r="Q132" s="24">
        <v>0.006591271952304704</v>
      </c>
      <c r="R132" s="24">
        <v>2.989285908418819E-05</v>
      </c>
      <c r="S132" s="24">
        <v>0.0007104417808937706</v>
      </c>
      <c r="T132" s="24">
        <v>0.00040897682862353076</v>
      </c>
      <c r="U132" s="24">
        <v>0.00014413313546708328</v>
      </c>
      <c r="V132" s="24">
        <v>1.1290756676931125E-06</v>
      </c>
      <c r="W132" s="24">
        <v>4.42935458367779E-05</v>
      </c>
      <c r="X132" s="24">
        <v>67.5</v>
      </c>
    </row>
    <row r="133" spans="1:24" ht="12.75" hidden="1">
      <c r="A133" s="24">
        <v>937</v>
      </c>
      <c r="B133" s="24">
        <v>145.5800018310547</v>
      </c>
      <c r="C133" s="24">
        <v>126.87999725341797</v>
      </c>
      <c r="D133" s="24">
        <v>8.792950630187988</v>
      </c>
      <c r="E133" s="24">
        <v>9.491032600402832</v>
      </c>
      <c r="F133" s="24">
        <v>18.673950521015335</v>
      </c>
      <c r="G133" s="24" t="s">
        <v>57</v>
      </c>
      <c r="H133" s="24">
        <v>-27.484886164161395</v>
      </c>
      <c r="I133" s="24">
        <v>50.59511566689329</v>
      </c>
      <c r="J133" s="24" t="s">
        <v>60</v>
      </c>
      <c r="K133" s="24">
        <v>1.1682868141779372</v>
      </c>
      <c r="L133" s="24">
        <v>-0.005271479079706348</v>
      </c>
      <c r="M133" s="24">
        <v>-0.27836928918486675</v>
      </c>
      <c r="N133" s="24">
        <v>-1.90872543839082E-05</v>
      </c>
      <c r="O133" s="24">
        <v>0.046626361754926515</v>
      </c>
      <c r="P133" s="24">
        <v>-0.0006033268364377322</v>
      </c>
      <c r="Q133" s="24">
        <v>-0.005830971338008464</v>
      </c>
      <c r="R133" s="24">
        <v>-1.5443891577282662E-06</v>
      </c>
      <c r="S133" s="24">
        <v>0.000585907333480561</v>
      </c>
      <c r="T133" s="24">
        <v>-4.297931851059192E-05</v>
      </c>
      <c r="U133" s="24">
        <v>-0.00013243120234819164</v>
      </c>
      <c r="V133" s="24">
        <v>-1.1382419210383939E-07</v>
      </c>
      <c r="W133" s="24">
        <v>3.567038724182958E-05</v>
      </c>
      <c r="X133" s="24">
        <v>67.5</v>
      </c>
    </row>
    <row r="134" spans="1:24" ht="12.75" hidden="1">
      <c r="A134" s="24">
        <v>938</v>
      </c>
      <c r="B134" s="24">
        <v>118.4800033569336</v>
      </c>
      <c r="C134" s="24">
        <v>120.87999725341797</v>
      </c>
      <c r="D134" s="24">
        <v>9.61906909942627</v>
      </c>
      <c r="E134" s="24">
        <v>9.0532865524292</v>
      </c>
      <c r="F134" s="24">
        <v>22.15161154029348</v>
      </c>
      <c r="G134" s="24" t="s">
        <v>58</v>
      </c>
      <c r="H134" s="24">
        <v>3.8205574470391426</v>
      </c>
      <c r="I134" s="24">
        <v>54.800560803972736</v>
      </c>
      <c r="J134" s="24" t="s">
        <v>61</v>
      </c>
      <c r="K134" s="24">
        <v>-0.6730594606620351</v>
      </c>
      <c r="L134" s="24">
        <v>-0.9689224892131969</v>
      </c>
      <c r="M134" s="24">
        <v>-0.15618290968351783</v>
      </c>
      <c r="N134" s="24">
        <v>-0.0019350366816238652</v>
      </c>
      <c r="O134" s="24">
        <v>-0.02753630390937669</v>
      </c>
      <c r="P134" s="24">
        <v>-0.02778932207361501</v>
      </c>
      <c r="Q134" s="24">
        <v>-0.0030732131726521096</v>
      </c>
      <c r="R134" s="24">
        <v>-2.9852937650365732E-05</v>
      </c>
      <c r="S134" s="24">
        <v>-0.0004017961182157078</v>
      </c>
      <c r="T134" s="24">
        <v>-0.0004067122134031949</v>
      </c>
      <c r="U134" s="24">
        <v>-5.6888815985085356E-05</v>
      </c>
      <c r="V134" s="24">
        <v>-1.1233236028271446E-06</v>
      </c>
      <c r="W134" s="24">
        <v>-2.6259125591166702E-05</v>
      </c>
      <c r="X134" s="24">
        <v>67.5</v>
      </c>
    </row>
    <row r="135" s="100" customFormat="1" ht="12.75">
      <c r="A135" s="100" t="s">
        <v>94</v>
      </c>
    </row>
    <row r="136" spans="1:24" s="100" customFormat="1" ht="12.75">
      <c r="A136" s="100">
        <v>940</v>
      </c>
      <c r="B136" s="100">
        <v>116.04</v>
      </c>
      <c r="C136" s="100">
        <v>129.34</v>
      </c>
      <c r="D136" s="100">
        <v>8.862336784060833</v>
      </c>
      <c r="E136" s="100">
        <v>9.312075036146949</v>
      </c>
      <c r="F136" s="100">
        <v>20.78184589774177</v>
      </c>
      <c r="G136" s="100" t="s">
        <v>59</v>
      </c>
      <c r="H136" s="100">
        <v>7.256127433799101</v>
      </c>
      <c r="I136" s="100">
        <v>55.79612743379911</v>
      </c>
      <c r="J136" s="100" t="s">
        <v>73</v>
      </c>
      <c r="K136" s="100">
        <v>2.6731098808063765</v>
      </c>
      <c r="M136" s="100" t="s">
        <v>68</v>
      </c>
      <c r="N136" s="100">
        <v>1.4403257664621059</v>
      </c>
      <c r="X136" s="100">
        <v>67.5</v>
      </c>
    </row>
    <row r="137" spans="1:24" s="100" customFormat="1" ht="12.75">
      <c r="A137" s="100">
        <v>939</v>
      </c>
      <c r="B137" s="100">
        <v>85.5199966430664</v>
      </c>
      <c r="C137" s="100">
        <v>84.0199966430664</v>
      </c>
      <c r="D137" s="100">
        <v>9.630757331848145</v>
      </c>
      <c r="E137" s="100">
        <v>10.083671569824219</v>
      </c>
      <c r="F137" s="100">
        <v>15.895476126488196</v>
      </c>
      <c r="G137" s="100" t="s">
        <v>56</v>
      </c>
      <c r="H137" s="100">
        <v>21.20147387813899</v>
      </c>
      <c r="I137" s="100">
        <v>39.2214705212054</v>
      </c>
      <c r="J137" s="100" t="s">
        <v>62</v>
      </c>
      <c r="K137" s="100">
        <v>1.5481357302247012</v>
      </c>
      <c r="L137" s="100">
        <v>0.37150905735754447</v>
      </c>
      <c r="M137" s="100">
        <v>0.366499515607896</v>
      </c>
      <c r="N137" s="100">
        <v>0.0026997058249263756</v>
      </c>
      <c r="O137" s="100">
        <v>0.062176314631271455</v>
      </c>
      <c r="P137" s="100">
        <v>0.010657601404931681</v>
      </c>
      <c r="Q137" s="100">
        <v>0.007568236974900139</v>
      </c>
      <c r="R137" s="100">
        <v>4.1650558166167904E-05</v>
      </c>
      <c r="S137" s="100">
        <v>0.0008157606060332594</v>
      </c>
      <c r="T137" s="100">
        <v>0.00015680900217473546</v>
      </c>
      <c r="U137" s="100">
        <v>0.00016552391366080123</v>
      </c>
      <c r="V137" s="100">
        <v>1.5550179949608668E-06</v>
      </c>
      <c r="W137" s="100">
        <v>5.086677817726582E-05</v>
      </c>
      <c r="X137" s="100">
        <v>67.5</v>
      </c>
    </row>
    <row r="138" spans="1:24" s="100" customFormat="1" ht="12.75">
      <c r="A138" s="100">
        <v>938</v>
      </c>
      <c r="B138" s="100">
        <v>118.4800033569336</v>
      </c>
      <c r="C138" s="100">
        <v>120.87999725341797</v>
      </c>
      <c r="D138" s="100">
        <v>9.61906909942627</v>
      </c>
      <c r="E138" s="100">
        <v>9.0532865524292</v>
      </c>
      <c r="F138" s="100">
        <v>13.974082250955373</v>
      </c>
      <c r="G138" s="100" t="s">
        <v>57</v>
      </c>
      <c r="H138" s="100">
        <v>-16.409717457858534</v>
      </c>
      <c r="I138" s="100">
        <v>34.57028589907506</v>
      </c>
      <c r="J138" s="100" t="s">
        <v>60</v>
      </c>
      <c r="K138" s="100">
        <v>0.9053596502985382</v>
      </c>
      <c r="L138" s="100">
        <v>-0.0020207408167205476</v>
      </c>
      <c r="M138" s="100">
        <v>-0.21769673798280412</v>
      </c>
      <c r="N138" s="100">
        <v>-2.7205020965096644E-05</v>
      </c>
      <c r="O138" s="100">
        <v>0.035814795937946335</v>
      </c>
      <c r="P138" s="100">
        <v>-0.0002313373092195228</v>
      </c>
      <c r="Q138" s="100">
        <v>-0.004653652737673835</v>
      </c>
      <c r="R138" s="100">
        <v>-2.1818689539072614E-06</v>
      </c>
      <c r="S138" s="100">
        <v>0.0004237699906610759</v>
      </c>
      <c r="T138" s="100">
        <v>-1.6487505776944706E-05</v>
      </c>
      <c r="U138" s="100">
        <v>-0.00011179856514096833</v>
      </c>
      <c r="V138" s="100">
        <v>-1.6622625675109858E-07</v>
      </c>
      <c r="W138" s="100">
        <v>2.4958980147066625E-05</v>
      </c>
      <c r="X138" s="100">
        <v>67.5</v>
      </c>
    </row>
    <row r="139" spans="1:24" s="100" customFormat="1" ht="12.75">
      <c r="A139" s="100">
        <v>937</v>
      </c>
      <c r="B139" s="100">
        <v>145.5800018310547</v>
      </c>
      <c r="C139" s="100">
        <v>126.87999725341797</v>
      </c>
      <c r="D139" s="100">
        <v>8.792950630187988</v>
      </c>
      <c r="E139" s="100">
        <v>9.491032600402832</v>
      </c>
      <c r="F139" s="100">
        <v>24.626503233958488</v>
      </c>
      <c r="G139" s="100" t="s">
        <v>58</v>
      </c>
      <c r="H139" s="100">
        <v>-11.357067217350604</v>
      </c>
      <c r="I139" s="100">
        <v>66.72293461370408</v>
      </c>
      <c r="J139" s="100" t="s">
        <v>61</v>
      </c>
      <c r="K139" s="100">
        <v>-1.2558057743176996</v>
      </c>
      <c r="L139" s="100">
        <v>-0.37150356163197534</v>
      </c>
      <c r="M139" s="100">
        <v>-0.29483898184003543</v>
      </c>
      <c r="N139" s="100">
        <v>-0.0026995687485181206</v>
      </c>
      <c r="O139" s="100">
        <v>-0.05082513642923277</v>
      </c>
      <c r="P139" s="100">
        <v>-0.010655090368258957</v>
      </c>
      <c r="Q139" s="100">
        <v>-0.0059683940139191915</v>
      </c>
      <c r="R139" s="100">
        <v>-4.159337018589996E-05</v>
      </c>
      <c r="S139" s="100">
        <v>-0.0006970540591452447</v>
      </c>
      <c r="T139" s="100">
        <v>-0.0001559398131212533</v>
      </c>
      <c r="U139" s="100">
        <v>-0.00012206247099747343</v>
      </c>
      <c r="V139" s="100">
        <v>-1.5461079510236767E-06</v>
      </c>
      <c r="W139" s="100">
        <v>-4.432243711883971E-05</v>
      </c>
      <c r="X139" s="100">
        <v>67.5</v>
      </c>
    </row>
    <row r="140" ht="12.75" hidden="1">
      <c r="A140" s="24" t="s">
        <v>111</v>
      </c>
    </row>
    <row r="141" spans="1:24" ht="12.75" hidden="1">
      <c r="A141" s="24">
        <v>940</v>
      </c>
      <c r="B141" s="24">
        <v>100.08</v>
      </c>
      <c r="C141" s="24">
        <v>120.58</v>
      </c>
      <c r="D141" s="24">
        <v>8.920610720848387</v>
      </c>
      <c r="E141" s="24">
        <v>9.298725544964274</v>
      </c>
      <c r="F141" s="24">
        <v>11.222434253325781</v>
      </c>
      <c r="G141" s="24" t="s">
        <v>59</v>
      </c>
      <c r="H141" s="24">
        <v>-2.6663597997086015</v>
      </c>
      <c r="I141" s="24">
        <v>29.9136402002914</v>
      </c>
      <c r="J141" s="24" t="s">
        <v>73</v>
      </c>
      <c r="K141" s="24">
        <v>1.065684083211104</v>
      </c>
      <c r="M141" s="24" t="s">
        <v>68</v>
      </c>
      <c r="N141" s="24">
        <v>0.559157189267641</v>
      </c>
      <c r="X141" s="24">
        <v>67.5</v>
      </c>
    </row>
    <row r="142" spans="1:24" ht="12.75" hidden="1">
      <c r="A142" s="24">
        <v>937</v>
      </c>
      <c r="B142" s="24">
        <v>146.8800048828125</v>
      </c>
      <c r="C142" s="24">
        <v>121.77999877929688</v>
      </c>
      <c r="D142" s="24">
        <v>8.876687049865723</v>
      </c>
      <c r="E142" s="24">
        <v>9.366029739379883</v>
      </c>
      <c r="F142" s="24">
        <v>25.26261527312874</v>
      </c>
      <c r="G142" s="24" t="s">
        <v>56</v>
      </c>
      <c r="H142" s="24">
        <v>-11.575566795641592</v>
      </c>
      <c r="I142" s="24">
        <v>67.80443808717091</v>
      </c>
      <c r="J142" s="24" t="s">
        <v>62</v>
      </c>
      <c r="K142" s="24">
        <v>0.9944796726634287</v>
      </c>
      <c r="L142" s="24">
        <v>0.139941960026567</v>
      </c>
      <c r="M142" s="24">
        <v>0.23542958902403224</v>
      </c>
      <c r="N142" s="24">
        <v>0.006938489206381557</v>
      </c>
      <c r="O142" s="24">
        <v>0.03994026400227432</v>
      </c>
      <c r="P142" s="24">
        <v>0.0040143780271777695</v>
      </c>
      <c r="Q142" s="24">
        <v>0.004861672819533533</v>
      </c>
      <c r="R142" s="24">
        <v>0.00010683903095287402</v>
      </c>
      <c r="S142" s="24">
        <v>0.0005240204145979718</v>
      </c>
      <c r="T142" s="24">
        <v>5.905935661095464E-05</v>
      </c>
      <c r="U142" s="24">
        <v>0.00010634029130476852</v>
      </c>
      <c r="V142" s="24">
        <v>3.960621495897018E-06</v>
      </c>
      <c r="W142" s="24">
        <v>3.267612084803737E-05</v>
      </c>
      <c r="X142" s="24">
        <v>67.5</v>
      </c>
    </row>
    <row r="143" spans="1:24" ht="12.75" hidden="1">
      <c r="A143" s="24">
        <v>938</v>
      </c>
      <c r="B143" s="24">
        <v>126.30000305175781</v>
      </c>
      <c r="C143" s="24">
        <v>127.4000015258789</v>
      </c>
      <c r="D143" s="24">
        <v>9.216465950012207</v>
      </c>
      <c r="E143" s="24">
        <v>9.107611656188965</v>
      </c>
      <c r="F143" s="24">
        <v>22.069231426742427</v>
      </c>
      <c r="G143" s="24" t="s">
        <v>57</v>
      </c>
      <c r="H143" s="24">
        <v>-1.7995639931988308</v>
      </c>
      <c r="I143" s="24">
        <v>57.000439058558975</v>
      </c>
      <c r="J143" s="24" t="s">
        <v>60</v>
      </c>
      <c r="K143" s="24">
        <v>-0.029471802697839885</v>
      </c>
      <c r="L143" s="24">
        <v>-0.000761838773431188</v>
      </c>
      <c r="M143" s="24">
        <v>0.0096511781421767</v>
      </c>
      <c r="N143" s="24">
        <v>7.161711637998963E-05</v>
      </c>
      <c r="O143" s="24">
        <v>-0.0007529458106260396</v>
      </c>
      <c r="P143" s="24">
        <v>-8.717385377855312E-05</v>
      </c>
      <c r="Q143" s="24">
        <v>0.0003267001585645457</v>
      </c>
      <c r="R143" s="24">
        <v>5.750342708310169E-06</v>
      </c>
      <c r="S143" s="24">
        <v>2.5516952172628064E-05</v>
      </c>
      <c r="T143" s="24">
        <v>-6.204505547794082E-06</v>
      </c>
      <c r="U143" s="24">
        <v>1.5538641765307545E-05</v>
      </c>
      <c r="V143" s="24">
        <v>4.5446616667385773E-07</v>
      </c>
      <c r="W143" s="24">
        <v>2.6743838639686963E-06</v>
      </c>
      <c r="X143" s="24">
        <v>67.5</v>
      </c>
    </row>
    <row r="144" spans="1:24" ht="12.75" hidden="1">
      <c r="A144" s="24">
        <v>939</v>
      </c>
      <c r="B144" s="24">
        <v>95.87999725341797</v>
      </c>
      <c r="C144" s="24">
        <v>91.58000183105469</v>
      </c>
      <c r="D144" s="24">
        <v>9.732867240905762</v>
      </c>
      <c r="E144" s="24">
        <v>9.973414421081543</v>
      </c>
      <c r="F144" s="24">
        <v>17.45895583825142</v>
      </c>
      <c r="G144" s="24" t="s">
        <v>58</v>
      </c>
      <c r="H144" s="24">
        <v>14.265927190251851</v>
      </c>
      <c r="I144" s="24">
        <v>42.64592444366982</v>
      </c>
      <c r="J144" s="24" t="s">
        <v>61</v>
      </c>
      <c r="K144" s="24">
        <v>0.9940428724086804</v>
      </c>
      <c r="L144" s="24">
        <v>-0.13993988630037033</v>
      </c>
      <c r="M144" s="24">
        <v>0.23523168610646972</v>
      </c>
      <c r="N144" s="24">
        <v>0.006938119590761951</v>
      </c>
      <c r="O144" s="24">
        <v>0.03993316618022707</v>
      </c>
      <c r="P144" s="24">
        <v>-0.004013431407699037</v>
      </c>
      <c r="Q144" s="24">
        <v>0.004850683416858395</v>
      </c>
      <c r="R144" s="24">
        <v>0.00010668416983642023</v>
      </c>
      <c r="S144" s="24">
        <v>0.0005233987772886463</v>
      </c>
      <c r="T144" s="24">
        <v>-5.87325439105723E-05</v>
      </c>
      <c r="U144" s="24">
        <v>0.00010519889812575257</v>
      </c>
      <c r="V144" s="24">
        <v>3.934460971608474E-06</v>
      </c>
      <c r="W144" s="24">
        <v>3.2566494202227027E-05</v>
      </c>
      <c r="X144" s="24">
        <v>67.5</v>
      </c>
    </row>
    <row r="145" ht="12.75" hidden="1">
      <c r="A145" s="24" t="s">
        <v>93</v>
      </c>
    </row>
    <row r="146" spans="1:24" ht="12.75" hidden="1">
      <c r="A146" s="24">
        <v>940</v>
      </c>
      <c r="B146" s="24">
        <v>100.08</v>
      </c>
      <c r="C146" s="24">
        <v>120.58</v>
      </c>
      <c r="D146" s="24">
        <v>8.920610720848387</v>
      </c>
      <c r="E146" s="24">
        <v>9.298725544964274</v>
      </c>
      <c r="F146" s="24">
        <v>17.517430183995767</v>
      </c>
      <c r="G146" s="24" t="s">
        <v>59</v>
      </c>
      <c r="H146" s="24">
        <v>14.113087429091657</v>
      </c>
      <c r="I146" s="24">
        <v>46.693087429091655</v>
      </c>
      <c r="J146" s="24" t="s">
        <v>73</v>
      </c>
      <c r="K146" s="24">
        <v>1.1288508091947864</v>
      </c>
      <c r="M146" s="24" t="s">
        <v>68</v>
      </c>
      <c r="N146" s="24">
        <v>1.0504356255202427</v>
      </c>
      <c r="X146" s="24">
        <v>67.5</v>
      </c>
    </row>
    <row r="147" spans="1:24" ht="12.75" hidden="1">
      <c r="A147" s="24">
        <v>937</v>
      </c>
      <c r="B147" s="24">
        <v>146.8800048828125</v>
      </c>
      <c r="C147" s="24">
        <v>121.77999877929688</v>
      </c>
      <c r="D147" s="24">
        <v>8.876687049865723</v>
      </c>
      <c r="E147" s="24">
        <v>9.366029739379883</v>
      </c>
      <c r="F147" s="24">
        <v>25.26261527312874</v>
      </c>
      <c r="G147" s="24" t="s">
        <v>56</v>
      </c>
      <c r="H147" s="24">
        <v>-11.575566795641592</v>
      </c>
      <c r="I147" s="24">
        <v>67.80443808717091</v>
      </c>
      <c r="J147" s="24" t="s">
        <v>62</v>
      </c>
      <c r="K147" s="24">
        <v>0.1757919425595322</v>
      </c>
      <c r="L147" s="24">
        <v>1.0465409572528293</v>
      </c>
      <c r="M147" s="24">
        <v>0.04161615858748718</v>
      </c>
      <c r="N147" s="24">
        <v>0.004002095650788026</v>
      </c>
      <c r="O147" s="24">
        <v>0.00705983509854788</v>
      </c>
      <c r="P147" s="24">
        <v>0.030021954671260963</v>
      </c>
      <c r="Q147" s="24">
        <v>0.0008593833610695439</v>
      </c>
      <c r="R147" s="24">
        <v>6.164871620542567E-05</v>
      </c>
      <c r="S147" s="24">
        <v>9.259631742187106E-05</v>
      </c>
      <c r="T147" s="24">
        <v>0.0004417601227983215</v>
      </c>
      <c r="U147" s="24">
        <v>1.881945888783926E-05</v>
      </c>
      <c r="V147" s="24">
        <v>2.2970824890101994E-06</v>
      </c>
      <c r="W147" s="24">
        <v>5.772969225628585E-06</v>
      </c>
      <c r="X147" s="24">
        <v>67.5</v>
      </c>
    </row>
    <row r="148" spans="1:24" ht="12.75" hidden="1">
      <c r="A148" s="24">
        <v>939</v>
      </c>
      <c r="B148" s="24">
        <v>95.87999725341797</v>
      </c>
      <c r="C148" s="24">
        <v>91.58000183105469</v>
      </c>
      <c r="D148" s="24">
        <v>9.732867240905762</v>
      </c>
      <c r="E148" s="24">
        <v>9.973414421081543</v>
      </c>
      <c r="F148" s="24">
        <v>16.586025008775184</v>
      </c>
      <c r="G148" s="24" t="s">
        <v>57</v>
      </c>
      <c r="H148" s="24">
        <v>12.133672401174948</v>
      </c>
      <c r="I148" s="24">
        <v>40.51366965459292</v>
      </c>
      <c r="J148" s="24" t="s">
        <v>60</v>
      </c>
      <c r="K148" s="24">
        <v>0.07551495946579094</v>
      </c>
      <c r="L148" s="24">
        <v>0.005694205538829488</v>
      </c>
      <c r="M148" s="24">
        <v>-0.018302936150667196</v>
      </c>
      <c r="N148" s="24">
        <v>4.10834409902789E-05</v>
      </c>
      <c r="O148" s="24">
        <v>0.002963612668425861</v>
      </c>
      <c r="P148" s="24">
        <v>0.0006514980570275623</v>
      </c>
      <c r="Q148" s="24">
        <v>-0.0003980676682216629</v>
      </c>
      <c r="R148" s="24">
        <v>3.334721005791783E-06</v>
      </c>
      <c r="S148" s="24">
        <v>3.3141666852823124E-05</v>
      </c>
      <c r="T148" s="24">
        <v>4.639446893052643E-05</v>
      </c>
      <c r="U148" s="24">
        <v>-1.0022512443398377E-05</v>
      </c>
      <c r="V148" s="24">
        <v>2.6530916930681994E-07</v>
      </c>
      <c r="W148" s="24">
        <v>1.8939791731724901E-06</v>
      </c>
      <c r="X148" s="24">
        <v>67.5</v>
      </c>
    </row>
    <row r="149" spans="1:24" ht="12.75" hidden="1">
      <c r="A149" s="24">
        <v>938</v>
      </c>
      <c r="B149" s="24">
        <v>126.30000305175781</v>
      </c>
      <c r="C149" s="24">
        <v>127.4000015258789</v>
      </c>
      <c r="D149" s="24">
        <v>9.216465950012207</v>
      </c>
      <c r="E149" s="24">
        <v>9.107611656188965</v>
      </c>
      <c r="F149" s="24">
        <v>16.689168895055474</v>
      </c>
      <c r="G149" s="24" t="s">
        <v>58</v>
      </c>
      <c r="H149" s="24">
        <v>-15.695196357498375</v>
      </c>
      <c r="I149" s="24">
        <v>43.10480669425944</v>
      </c>
      <c r="J149" s="24" t="s">
        <v>61</v>
      </c>
      <c r="K149" s="24">
        <v>-0.15874601716494754</v>
      </c>
      <c r="L149" s="24">
        <v>1.0465254661167829</v>
      </c>
      <c r="M149" s="24">
        <v>-0.03737522152233325</v>
      </c>
      <c r="N149" s="24">
        <v>0.004001884774569706</v>
      </c>
      <c r="O149" s="24">
        <v>-0.006407672866980204</v>
      </c>
      <c r="P149" s="24">
        <v>0.03001488485010291</v>
      </c>
      <c r="Q149" s="24">
        <v>-0.0007616310739457484</v>
      </c>
      <c r="R149" s="24">
        <v>6.15584587655559E-05</v>
      </c>
      <c r="S149" s="24">
        <v>-8.646217622931074E-05</v>
      </c>
      <c r="T149" s="24">
        <v>0.0004393171512101963</v>
      </c>
      <c r="U149" s="24">
        <v>-1.592863073691511E-05</v>
      </c>
      <c r="V149" s="24">
        <v>2.2817096673325944E-06</v>
      </c>
      <c r="W149" s="24">
        <v>-5.453440801149633E-06</v>
      </c>
      <c r="X149" s="24">
        <v>67.5</v>
      </c>
    </row>
    <row r="150" ht="12.75" hidden="1">
      <c r="A150" s="24" t="s">
        <v>92</v>
      </c>
    </row>
    <row r="151" spans="1:24" ht="12.75" hidden="1">
      <c r="A151" s="24">
        <v>940</v>
      </c>
      <c r="B151" s="24">
        <v>100.08</v>
      </c>
      <c r="C151" s="24">
        <v>120.58</v>
      </c>
      <c r="D151" s="24">
        <v>8.920610720848387</v>
      </c>
      <c r="E151" s="24">
        <v>9.298725544964274</v>
      </c>
      <c r="F151" s="24">
        <v>11.222434253325781</v>
      </c>
      <c r="G151" s="24" t="s">
        <v>59</v>
      </c>
      <c r="H151" s="24">
        <v>-2.6663597997086015</v>
      </c>
      <c r="I151" s="24">
        <v>29.9136402002914</v>
      </c>
      <c r="J151" s="24" t="s">
        <v>73</v>
      </c>
      <c r="K151" s="24">
        <v>0.5681171032662199</v>
      </c>
      <c r="M151" s="24" t="s">
        <v>68</v>
      </c>
      <c r="N151" s="24">
        <v>0.3656726847343344</v>
      </c>
      <c r="X151" s="24">
        <v>67.5</v>
      </c>
    </row>
    <row r="152" spans="1:24" ht="12.75" hidden="1">
      <c r="A152" s="24">
        <v>938</v>
      </c>
      <c r="B152" s="24">
        <v>126.30000305175781</v>
      </c>
      <c r="C152" s="24">
        <v>127.4000015258789</v>
      </c>
      <c r="D152" s="24">
        <v>9.216465950012207</v>
      </c>
      <c r="E152" s="24">
        <v>9.107611656188965</v>
      </c>
      <c r="F152" s="24">
        <v>21.757482812414214</v>
      </c>
      <c r="G152" s="24" t="s">
        <v>56</v>
      </c>
      <c r="H152" s="24">
        <v>-2.6047487116423156</v>
      </c>
      <c r="I152" s="24">
        <v>56.195254340115504</v>
      </c>
      <c r="J152" s="24" t="s">
        <v>62</v>
      </c>
      <c r="K152" s="24">
        <v>0.6142585013757651</v>
      </c>
      <c r="L152" s="24">
        <v>0.41090418843452653</v>
      </c>
      <c r="M152" s="24">
        <v>0.14541762103126937</v>
      </c>
      <c r="N152" s="24">
        <v>0.0076386049637601535</v>
      </c>
      <c r="O152" s="24">
        <v>0.024669740416139625</v>
      </c>
      <c r="P152" s="24">
        <v>0.011787489739503906</v>
      </c>
      <c r="Q152" s="24">
        <v>0.003002913131626674</v>
      </c>
      <c r="R152" s="24">
        <v>0.00011757663772390759</v>
      </c>
      <c r="S152" s="24">
        <v>0.00032365240430450167</v>
      </c>
      <c r="T152" s="24">
        <v>0.0001734338130646659</v>
      </c>
      <c r="U152" s="24">
        <v>6.568242033970884E-05</v>
      </c>
      <c r="V152" s="24">
        <v>4.355076838563057E-06</v>
      </c>
      <c r="W152" s="24">
        <v>2.017874683362706E-05</v>
      </c>
      <c r="X152" s="24">
        <v>67.5</v>
      </c>
    </row>
    <row r="153" spans="1:24" ht="12.75" hidden="1">
      <c r="A153" s="24">
        <v>937</v>
      </c>
      <c r="B153" s="24">
        <v>146.8800048828125</v>
      </c>
      <c r="C153" s="24">
        <v>121.77999877929688</v>
      </c>
      <c r="D153" s="24">
        <v>8.876687049865723</v>
      </c>
      <c r="E153" s="24">
        <v>9.366029739379883</v>
      </c>
      <c r="F153" s="24">
        <v>26.290283201940312</v>
      </c>
      <c r="G153" s="24" t="s">
        <v>57</v>
      </c>
      <c r="H153" s="24">
        <v>-8.817323213181126</v>
      </c>
      <c r="I153" s="24">
        <v>70.56268166963137</v>
      </c>
      <c r="J153" s="24" t="s">
        <v>60</v>
      </c>
      <c r="K153" s="24">
        <v>0.2387826831999753</v>
      </c>
      <c r="L153" s="24">
        <v>-0.0022359436286944704</v>
      </c>
      <c r="M153" s="24">
        <v>-0.055002229596969786</v>
      </c>
      <c r="N153" s="24">
        <v>7.913465094124845E-05</v>
      </c>
      <c r="O153" s="24">
        <v>0.009834616877842355</v>
      </c>
      <c r="P153" s="24">
        <v>-0.00025587144931589673</v>
      </c>
      <c r="Q153" s="24">
        <v>-0.0010624565882118768</v>
      </c>
      <c r="R153" s="24">
        <v>6.351621634459742E-06</v>
      </c>
      <c r="S153" s="24">
        <v>0.0001487643879858273</v>
      </c>
      <c r="T153" s="24">
        <v>-1.8222017799226258E-05</v>
      </c>
      <c r="U153" s="24">
        <v>-1.828203586121641E-05</v>
      </c>
      <c r="V153" s="24">
        <v>5.033327344693584E-07</v>
      </c>
      <c r="W153" s="24">
        <v>9.86310320181805E-06</v>
      </c>
      <c r="X153" s="24">
        <v>67.5</v>
      </c>
    </row>
    <row r="154" spans="1:24" ht="12.75" hidden="1">
      <c r="A154" s="24">
        <v>939</v>
      </c>
      <c r="B154" s="24">
        <v>95.87999725341797</v>
      </c>
      <c r="C154" s="24">
        <v>91.58000183105469</v>
      </c>
      <c r="D154" s="24">
        <v>9.732867240905762</v>
      </c>
      <c r="E154" s="24">
        <v>9.973414421081543</v>
      </c>
      <c r="F154" s="24">
        <v>16.586025008775184</v>
      </c>
      <c r="G154" s="24" t="s">
        <v>58</v>
      </c>
      <c r="H154" s="24">
        <v>12.133672401174948</v>
      </c>
      <c r="I154" s="24">
        <v>40.51366965459292</v>
      </c>
      <c r="J154" s="24" t="s">
        <v>61</v>
      </c>
      <c r="K154" s="24">
        <v>0.565947291464692</v>
      </c>
      <c r="L154" s="24">
        <v>-0.410898104922773</v>
      </c>
      <c r="M154" s="24">
        <v>0.13461440950268325</v>
      </c>
      <c r="N154" s="24">
        <v>0.007638195041984832</v>
      </c>
      <c r="O154" s="24">
        <v>0.022624685700927894</v>
      </c>
      <c r="P154" s="24">
        <v>-0.011784712307066934</v>
      </c>
      <c r="Q154" s="24">
        <v>0.0028086782076736905</v>
      </c>
      <c r="R154" s="24">
        <v>0.00011740495151854403</v>
      </c>
      <c r="S154" s="24">
        <v>0.00028743701167262167</v>
      </c>
      <c r="T154" s="24">
        <v>-0.00017247389826137219</v>
      </c>
      <c r="U154" s="24">
        <v>6.30868251416363E-05</v>
      </c>
      <c r="V154" s="24">
        <v>4.325893020891754E-06</v>
      </c>
      <c r="W154" s="24">
        <v>1.7604005765901712E-05</v>
      </c>
      <c r="X154" s="24">
        <v>67.5</v>
      </c>
    </row>
    <row r="155" ht="12.75" hidden="1">
      <c r="A155" s="24" t="s">
        <v>91</v>
      </c>
    </row>
    <row r="156" spans="1:24" ht="12.75" hidden="1">
      <c r="A156" s="24">
        <v>940</v>
      </c>
      <c r="B156" s="24">
        <v>100.08</v>
      </c>
      <c r="C156" s="24">
        <v>120.58</v>
      </c>
      <c r="D156" s="24">
        <v>8.920610720848387</v>
      </c>
      <c r="E156" s="24">
        <v>9.298725544964274</v>
      </c>
      <c r="F156" s="24">
        <v>16.68268423025824</v>
      </c>
      <c r="G156" s="24" t="s">
        <v>59</v>
      </c>
      <c r="H156" s="24">
        <v>11.888054111444596</v>
      </c>
      <c r="I156" s="24">
        <v>44.468054111444594</v>
      </c>
      <c r="J156" s="24" t="s">
        <v>73</v>
      </c>
      <c r="K156" s="24">
        <v>1.8533416904402737</v>
      </c>
      <c r="M156" s="24" t="s">
        <v>68</v>
      </c>
      <c r="N156" s="24">
        <v>1.4217441389736727</v>
      </c>
      <c r="X156" s="24">
        <v>67.5</v>
      </c>
    </row>
    <row r="157" spans="1:24" ht="12.75" hidden="1">
      <c r="A157" s="24">
        <v>938</v>
      </c>
      <c r="B157" s="24">
        <v>126.30000305175781</v>
      </c>
      <c r="C157" s="24">
        <v>127.4000015258789</v>
      </c>
      <c r="D157" s="24">
        <v>9.216465950012207</v>
      </c>
      <c r="E157" s="24">
        <v>9.107611656188965</v>
      </c>
      <c r="F157" s="24">
        <v>21.757482812414214</v>
      </c>
      <c r="G157" s="24" t="s">
        <v>56</v>
      </c>
      <c r="H157" s="24">
        <v>-2.6047487116423156</v>
      </c>
      <c r="I157" s="24">
        <v>56.195254340115504</v>
      </c>
      <c r="J157" s="24" t="s">
        <v>62</v>
      </c>
      <c r="K157" s="24">
        <v>0.8501652105855834</v>
      </c>
      <c r="L157" s="24">
        <v>1.0430522894296745</v>
      </c>
      <c r="M157" s="24">
        <v>0.20126517311774686</v>
      </c>
      <c r="N157" s="24">
        <v>0.004029889393782659</v>
      </c>
      <c r="O157" s="24">
        <v>0.034144123020128675</v>
      </c>
      <c r="P157" s="24">
        <v>0.029921804944979855</v>
      </c>
      <c r="Q157" s="24">
        <v>0.004156177461054762</v>
      </c>
      <c r="R157" s="24">
        <v>6.204964127208613E-05</v>
      </c>
      <c r="S157" s="24">
        <v>0.00044793424112448495</v>
      </c>
      <c r="T157" s="24">
        <v>0.00044027421419082105</v>
      </c>
      <c r="U157" s="24">
        <v>9.09183529002721E-05</v>
      </c>
      <c r="V157" s="24">
        <v>2.316127215163019E-06</v>
      </c>
      <c r="W157" s="24">
        <v>2.792690696197434E-05</v>
      </c>
      <c r="X157" s="24">
        <v>67.5</v>
      </c>
    </row>
    <row r="158" spans="1:24" ht="12.75" hidden="1">
      <c r="A158" s="24">
        <v>939</v>
      </c>
      <c r="B158" s="24">
        <v>95.87999725341797</v>
      </c>
      <c r="C158" s="24">
        <v>91.58000183105469</v>
      </c>
      <c r="D158" s="24">
        <v>9.732867240905762</v>
      </c>
      <c r="E158" s="24">
        <v>9.973414421081543</v>
      </c>
      <c r="F158" s="24">
        <v>17.45895583825142</v>
      </c>
      <c r="G158" s="24" t="s">
        <v>57</v>
      </c>
      <c r="H158" s="24">
        <v>14.265927190251851</v>
      </c>
      <c r="I158" s="24">
        <v>42.64592444366982</v>
      </c>
      <c r="J158" s="24" t="s">
        <v>60</v>
      </c>
      <c r="K158" s="24">
        <v>-0.0947460331937715</v>
      </c>
      <c r="L158" s="24">
        <v>0.005675429604749408</v>
      </c>
      <c r="M158" s="24">
        <v>0.020155312722363688</v>
      </c>
      <c r="N158" s="24">
        <v>4.142387675330253E-05</v>
      </c>
      <c r="O158" s="24">
        <v>-0.004171168700851994</v>
      </c>
      <c r="P158" s="24">
        <v>0.000649391547607857</v>
      </c>
      <c r="Q158" s="24">
        <v>0.0003075525495831207</v>
      </c>
      <c r="R158" s="24">
        <v>3.3612002375299098E-06</v>
      </c>
      <c r="S158" s="24">
        <v>-8.4596442585246E-05</v>
      </c>
      <c r="T158" s="24">
        <v>4.624437557617274E-05</v>
      </c>
      <c r="U158" s="24">
        <v>-5.061620632469834E-07</v>
      </c>
      <c r="V158" s="24">
        <v>2.6501293818665417E-07</v>
      </c>
      <c r="W158" s="24">
        <v>-6.175985328023296E-06</v>
      </c>
      <c r="X158" s="24">
        <v>67.5</v>
      </c>
    </row>
    <row r="159" spans="1:24" ht="12.75" hidden="1">
      <c r="A159" s="24">
        <v>937</v>
      </c>
      <c r="B159" s="24">
        <v>146.8800048828125</v>
      </c>
      <c r="C159" s="24">
        <v>121.77999877929688</v>
      </c>
      <c r="D159" s="24">
        <v>8.876687049865723</v>
      </c>
      <c r="E159" s="24">
        <v>9.366029739379883</v>
      </c>
      <c r="F159" s="24">
        <v>20.417276883802376</v>
      </c>
      <c r="G159" s="24" t="s">
        <v>58</v>
      </c>
      <c r="H159" s="24">
        <v>-24.580374226641325</v>
      </c>
      <c r="I159" s="24">
        <v>54.799630656171175</v>
      </c>
      <c r="J159" s="24" t="s">
        <v>61</v>
      </c>
      <c r="K159" s="24">
        <v>-0.8448692647292089</v>
      </c>
      <c r="L159" s="24">
        <v>1.0430368488137354</v>
      </c>
      <c r="M159" s="24">
        <v>-0.20025342264036422</v>
      </c>
      <c r="N159" s="24">
        <v>0.004029676486835723</v>
      </c>
      <c r="O159" s="24">
        <v>-0.03388838279532846</v>
      </c>
      <c r="P159" s="24">
        <v>0.029914757257636513</v>
      </c>
      <c r="Q159" s="24">
        <v>-0.004144782565711322</v>
      </c>
      <c r="R159" s="24">
        <v>6.195853706276322E-05</v>
      </c>
      <c r="S159" s="24">
        <v>-0.0004398733070711263</v>
      </c>
      <c r="T159" s="24">
        <v>0.00043783883040328305</v>
      </c>
      <c r="U159" s="24">
        <v>-9.091694393271336E-05</v>
      </c>
      <c r="V159" s="24">
        <v>2.300915778426598E-06</v>
      </c>
      <c r="W159" s="24">
        <v>-2.723544267477237E-05</v>
      </c>
      <c r="X159" s="24">
        <v>67.5</v>
      </c>
    </row>
    <row r="160" ht="12.75" hidden="1">
      <c r="A160" s="24" t="s">
        <v>90</v>
      </c>
    </row>
    <row r="161" spans="1:24" ht="12.75" hidden="1">
      <c r="A161" s="24">
        <v>940</v>
      </c>
      <c r="B161" s="24">
        <v>100.08</v>
      </c>
      <c r="C161" s="24">
        <v>120.58</v>
      </c>
      <c r="D161" s="24">
        <v>8.920610720848387</v>
      </c>
      <c r="E161" s="24">
        <v>9.298725544964274</v>
      </c>
      <c r="F161" s="24">
        <v>17.517430183995767</v>
      </c>
      <c r="G161" s="24" t="s">
        <v>59</v>
      </c>
      <c r="H161" s="24">
        <v>14.113087429091657</v>
      </c>
      <c r="I161" s="24">
        <v>46.693087429091655</v>
      </c>
      <c r="J161" s="24" t="s">
        <v>73</v>
      </c>
      <c r="K161" s="24">
        <v>2.7693254822966282</v>
      </c>
      <c r="M161" s="24" t="s">
        <v>68</v>
      </c>
      <c r="N161" s="24">
        <v>1.4968674979857697</v>
      </c>
      <c r="X161" s="24">
        <v>67.5</v>
      </c>
    </row>
    <row r="162" spans="1:24" ht="12.75" hidden="1">
      <c r="A162" s="24">
        <v>939</v>
      </c>
      <c r="B162" s="24">
        <v>95.87999725341797</v>
      </c>
      <c r="C162" s="24">
        <v>91.58000183105469</v>
      </c>
      <c r="D162" s="24">
        <v>9.732867240905762</v>
      </c>
      <c r="E162" s="24">
        <v>9.973414421081543</v>
      </c>
      <c r="F162" s="24">
        <v>16.285561084388128</v>
      </c>
      <c r="G162" s="24" t="s">
        <v>56</v>
      </c>
      <c r="H162" s="24">
        <v>11.399747535554681</v>
      </c>
      <c r="I162" s="24">
        <v>39.77974478897265</v>
      </c>
      <c r="J162" s="24" t="s">
        <v>62</v>
      </c>
      <c r="K162" s="24">
        <v>1.5724408357082391</v>
      </c>
      <c r="L162" s="24">
        <v>0.3924236173026355</v>
      </c>
      <c r="M162" s="24">
        <v>0.3722536211114839</v>
      </c>
      <c r="N162" s="24">
        <v>0.003388428492698309</v>
      </c>
      <c r="O162" s="24">
        <v>0.06315216578433301</v>
      </c>
      <c r="P162" s="24">
        <v>0.011257507161606874</v>
      </c>
      <c r="Q162" s="24">
        <v>0.0076870116789154105</v>
      </c>
      <c r="R162" s="24">
        <v>5.208107294413532E-05</v>
      </c>
      <c r="S162" s="24">
        <v>0.0008285330563151095</v>
      </c>
      <c r="T162" s="24">
        <v>0.00016561098856312208</v>
      </c>
      <c r="U162" s="24">
        <v>0.00016810926502359424</v>
      </c>
      <c r="V162" s="24">
        <v>1.914454893020079E-06</v>
      </c>
      <c r="W162" s="24">
        <v>5.165757427465425E-05</v>
      </c>
      <c r="X162" s="24">
        <v>67.5</v>
      </c>
    </row>
    <row r="163" spans="1:24" ht="12.75" hidden="1">
      <c r="A163" s="24">
        <v>937</v>
      </c>
      <c r="B163" s="24">
        <v>146.8800048828125</v>
      </c>
      <c r="C163" s="24">
        <v>121.77999877929688</v>
      </c>
      <c r="D163" s="24">
        <v>8.876687049865723</v>
      </c>
      <c r="E163" s="24">
        <v>9.366029739379883</v>
      </c>
      <c r="F163" s="24">
        <v>20.417276883802376</v>
      </c>
      <c r="G163" s="24" t="s">
        <v>57</v>
      </c>
      <c r="H163" s="24">
        <v>-24.580374226641325</v>
      </c>
      <c r="I163" s="24">
        <v>54.799630656171175</v>
      </c>
      <c r="J163" s="24" t="s">
        <v>60</v>
      </c>
      <c r="K163" s="24">
        <v>1.4862457235449682</v>
      </c>
      <c r="L163" s="24">
        <v>-0.002134752759862336</v>
      </c>
      <c r="M163" s="24">
        <v>-0.35320736423467025</v>
      </c>
      <c r="N163" s="24">
        <v>3.586703702959532E-05</v>
      </c>
      <c r="O163" s="24">
        <v>0.059464384646602336</v>
      </c>
      <c r="P163" s="24">
        <v>-0.0002444899708194672</v>
      </c>
      <c r="Q163" s="24">
        <v>-0.007354896748467388</v>
      </c>
      <c r="R163" s="24">
        <v>2.894364767166082E-06</v>
      </c>
      <c r="S163" s="24">
        <v>0.0007595232038011259</v>
      </c>
      <c r="T163" s="24">
        <v>-1.7427888488331015E-05</v>
      </c>
      <c r="U163" s="24">
        <v>-0.0001642138517497813</v>
      </c>
      <c r="V163" s="24">
        <v>2.4039471653992697E-07</v>
      </c>
      <c r="W163" s="24">
        <v>4.6640481839892476E-05</v>
      </c>
      <c r="X163" s="24">
        <v>67.5</v>
      </c>
    </row>
    <row r="164" spans="1:24" ht="12.75" hidden="1">
      <c r="A164" s="24">
        <v>938</v>
      </c>
      <c r="B164" s="24">
        <v>126.30000305175781</v>
      </c>
      <c r="C164" s="24">
        <v>127.4000015258789</v>
      </c>
      <c r="D164" s="24">
        <v>9.216465950012207</v>
      </c>
      <c r="E164" s="24">
        <v>9.107611656188965</v>
      </c>
      <c r="F164" s="24">
        <v>22.069231426742427</v>
      </c>
      <c r="G164" s="24" t="s">
        <v>58</v>
      </c>
      <c r="H164" s="24">
        <v>-1.7995639931988308</v>
      </c>
      <c r="I164" s="24">
        <v>57.000439058558975</v>
      </c>
      <c r="J164" s="24" t="s">
        <v>61</v>
      </c>
      <c r="K164" s="24">
        <v>-0.513462589725015</v>
      </c>
      <c r="L164" s="24">
        <v>-0.3924178108184433</v>
      </c>
      <c r="M164" s="24">
        <v>-0.11754708112500799</v>
      </c>
      <c r="N164" s="24">
        <v>0.003388238658327428</v>
      </c>
      <c r="O164" s="24">
        <v>-0.021264595031479084</v>
      </c>
      <c r="P164" s="24">
        <v>-0.011254851938066478</v>
      </c>
      <c r="Q164" s="24">
        <v>-0.0022350933696751365</v>
      </c>
      <c r="R164" s="24">
        <v>5.2000584723702214E-05</v>
      </c>
      <c r="S164" s="24">
        <v>-0.0003310461120365705</v>
      </c>
      <c r="T164" s="24">
        <v>-0.0001646914334010511</v>
      </c>
      <c r="U164" s="24">
        <v>-3.5979659257334476E-05</v>
      </c>
      <c r="V164" s="24">
        <v>1.899301955368922E-06</v>
      </c>
      <c r="W164" s="24">
        <v>-2.2207440953069773E-05</v>
      </c>
      <c r="X164" s="24">
        <v>67.5</v>
      </c>
    </row>
    <row r="165" s="100" customFormat="1" ht="12.75">
      <c r="A165" s="100" t="s">
        <v>89</v>
      </c>
    </row>
    <row r="166" spans="1:24" s="100" customFormat="1" ht="12.75">
      <c r="A166" s="100">
        <v>940</v>
      </c>
      <c r="B166" s="100">
        <v>100.08</v>
      </c>
      <c r="C166" s="100">
        <v>120.58</v>
      </c>
      <c r="D166" s="100">
        <v>8.920610720848387</v>
      </c>
      <c r="E166" s="100">
        <v>9.298725544964274</v>
      </c>
      <c r="F166" s="100">
        <v>16.68268423025824</v>
      </c>
      <c r="G166" s="100" t="s">
        <v>59</v>
      </c>
      <c r="H166" s="100">
        <v>11.888054111444596</v>
      </c>
      <c r="I166" s="100">
        <v>44.468054111444594</v>
      </c>
      <c r="J166" s="100" t="s">
        <v>73</v>
      </c>
      <c r="K166" s="100">
        <v>1.8456301249841633</v>
      </c>
      <c r="M166" s="100" t="s">
        <v>68</v>
      </c>
      <c r="N166" s="100">
        <v>0.9605078695431527</v>
      </c>
      <c r="X166" s="100">
        <v>67.5</v>
      </c>
    </row>
    <row r="167" spans="1:24" s="100" customFormat="1" ht="12.75">
      <c r="A167" s="100">
        <v>939</v>
      </c>
      <c r="B167" s="100">
        <v>95.87999725341797</v>
      </c>
      <c r="C167" s="100">
        <v>91.58000183105469</v>
      </c>
      <c r="D167" s="100">
        <v>9.732867240905762</v>
      </c>
      <c r="E167" s="100">
        <v>9.973414421081543</v>
      </c>
      <c r="F167" s="100">
        <v>16.285561084388128</v>
      </c>
      <c r="G167" s="100" t="s">
        <v>56</v>
      </c>
      <c r="H167" s="100">
        <v>11.399747535554681</v>
      </c>
      <c r="I167" s="100">
        <v>39.77974478897265</v>
      </c>
      <c r="J167" s="100" t="s">
        <v>62</v>
      </c>
      <c r="K167" s="100">
        <v>1.3153642026751282</v>
      </c>
      <c r="L167" s="100">
        <v>0.12495005680808972</v>
      </c>
      <c r="M167" s="100">
        <v>0.3113940571028758</v>
      </c>
      <c r="N167" s="100">
        <v>0.004785936494210626</v>
      </c>
      <c r="O167" s="100">
        <v>0.05282755860772571</v>
      </c>
      <c r="P167" s="100">
        <v>0.0035845451877467038</v>
      </c>
      <c r="Q167" s="100">
        <v>0.0064302790141819825</v>
      </c>
      <c r="R167" s="100">
        <v>7.36038044028434E-05</v>
      </c>
      <c r="S167" s="100">
        <v>0.0006930876417208909</v>
      </c>
      <c r="T167" s="100">
        <v>5.2722064877411516E-05</v>
      </c>
      <c r="U167" s="100">
        <v>0.00014063450027644784</v>
      </c>
      <c r="V167" s="100">
        <v>2.721230299745111E-06</v>
      </c>
      <c r="W167" s="100">
        <v>4.321559974151498E-05</v>
      </c>
      <c r="X167" s="100">
        <v>67.5</v>
      </c>
    </row>
    <row r="168" spans="1:24" s="100" customFormat="1" ht="12.75">
      <c r="A168" s="100">
        <v>938</v>
      </c>
      <c r="B168" s="100">
        <v>126.30000305175781</v>
      </c>
      <c r="C168" s="100">
        <v>127.4000015258789</v>
      </c>
      <c r="D168" s="100">
        <v>9.216465950012207</v>
      </c>
      <c r="E168" s="100">
        <v>9.107611656188965</v>
      </c>
      <c r="F168" s="100">
        <v>16.689168895055474</v>
      </c>
      <c r="G168" s="100" t="s">
        <v>57</v>
      </c>
      <c r="H168" s="100">
        <v>-15.695196357498375</v>
      </c>
      <c r="I168" s="100">
        <v>43.10480669425944</v>
      </c>
      <c r="J168" s="100" t="s">
        <v>60</v>
      </c>
      <c r="K168" s="100">
        <v>1.057876689765713</v>
      </c>
      <c r="L168" s="100">
        <v>-0.0006794404439051075</v>
      </c>
      <c r="M168" s="100">
        <v>-0.2525251052898972</v>
      </c>
      <c r="N168" s="100">
        <v>5.010114033844628E-05</v>
      </c>
      <c r="O168" s="100">
        <v>0.04214508638136286</v>
      </c>
      <c r="P168" s="100">
        <v>-7.790066625454198E-05</v>
      </c>
      <c r="Q168" s="100">
        <v>-0.005311566685049873</v>
      </c>
      <c r="R168" s="100">
        <v>4.040965659446511E-06</v>
      </c>
      <c r="S168" s="100">
        <v>0.0005234453280807003</v>
      </c>
      <c r="T168" s="100">
        <v>-5.560608108498788E-06</v>
      </c>
      <c r="U168" s="100">
        <v>-0.00012208162758223904</v>
      </c>
      <c r="V168" s="100">
        <v>3.27133558478622E-07</v>
      </c>
      <c r="W168" s="100">
        <v>3.167555550097673E-05</v>
      </c>
      <c r="X168" s="100">
        <v>67.5</v>
      </c>
    </row>
    <row r="169" spans="1:24" s="100" customFormat="1" ht="12.75">
      <c r="A169" s="100">
        <v>937</v>
      </c>
      <c r="B169" s="100">
        <v>146.8800048828125</v>
      </c>
      <c r="C169" s="100">
        <v>121.77999877929688</v>
      </c>
      <c r="D169" s="100">
        <v>8.876687049865723</v>
      </c>
      <c r="E169" s="100">
        <v>9.366029739379883</v>
      </c>
      <c r="F169" s="100">
        <v>26.290283201940312</v>
      </c>
      <c r="G169" s="100" t="s">
        <v>58</v>
      </c>
      <c r="H169" s="100">
        <v>-8.817323213181126</v>
      </c>
      <c r="I169" s="100">
        <v>70.56268166963137</v>
      </c>
      <c r="J169" s="100" t="s">
        <v>61</v>
      </c>
      <c r="K169" s="100">
        <v>-0.7817159937787591</v>
      </c>
      <c r="L169" s="100">
        <v>-0.1249482094990882</v>
      </c>
      <c r="M169" s="100">
        <v>-0.18220134466385104</v>
      </c>
      <c r="N169" s="100">
        <v>0.004785674247413199</v>
      </c>
      <c r="O169" s="100">
        <v>-0.031851886009468214</v>
      </c>
      <c r="P169" s="100">
        <v>-0.0035836986046813633</v>
      </c>
      <c r="Q169" s="100">
        <v>-0.0036243271859060285</v>
      </c>
      <c r="R169" s="100">
        <v>7.349279297394544E-05</v>
      </c>
      <c r="S169" s="100">
        <v>-0.00045428566741282294</v>
      </c>
      <c r="T169" s="100">
        <v>-5.242800551615221E-05</v>
      </c>
      <c r="U169" s="100">
        <v>-6.98150333014151E-05</v>
      </c>
      <c r="V169" s="100">
        <v>2.701495507893356E-06</v>
      </c>
      <c r="W169" s="100">
        <v>-2.9398082330712877E-05</v>
      </c>
      <c r="X169" s="100">
        <v>67.5</v>
      </c>
    </row>
    <row r="170" ht="12.75" hidden="1">
      <c r="A170" s="24" t="s">
        <v>110</v>
      </c>
    </row>
    <row r="171" spans="1:24" ht="12.75" hidden="1">
      <c r="A171" s="24">
        <v>940</v>
      </c>
      <c r="B171" s="24">
        <v>104.18</v>
      </c>
      <c r="C171" s="24">
        <v>111.68</v>
      </c>
      <c r="D171" s="24">
        <v>8.891583323212112</v>
      </c>
      <c r="E171" s="24">
        <v>9.118059299191602</v>
      </c>
      <c r="F171" s="24">
        <v>9.854809260475722</v>
      </c>
      <c r="G171" s="24" t="s">
        <v>59</v>
      </c>
      <c r="H171" s="24">
        <v>-10.321494525900249</v>
      </c>
      <c r="I171" s="24">
        <v>26.35850547409975</v>
      </c>
      <c r="J171" s="24" t="s">
        <v>73</v>
      </c>
      <c r="K171" s="24">
        <v>4.280894073581227</v>
      </c>
      <c r="M171" s="24" t="s">
        <v>68</v>
      </c>
      <c r="N171" s="24">
        <v>2.4008598257971028</v>
      </c>
      <c r="X171" s="24">
        <v>67.5</v>
      </c>
    </row>
    <row r="172" spans="1:24" ht="12.75" hidden="1">
      <c r="A172" s="24">
        <v>937</v>
      </c>
      <c r="B172" s="24">
        <v>144</v>
      </c>
      <c r="C172" s="24">
        <v>117.0999984741211</v>
      </c>
      <c r="D172" s="24">
        <v>8.908041954040527</v>
      </c>
      <c r="E172" s="24">
        <v>9.482688903808594</v>
      </c>
      <c r="F172" s="24">
        <v>22.84184689876719</v>
      </c>
      <c r="G172" s="24" t="s">
        <v>56</v>
      </c>
      <c r="H172" s="24">
        <v>-15.41604017697506</v>
      </c>
      <c r="I172" s="24">
        <v>61.083959823024934</v>
      </c>
      <c r="J172" s="24" t="s">
        <v>62</v>
      </c>
      <c r="K172" s="24">
        <v>1.9050946100929054</v>
      </c>
      <c r="L172" s="24">
        <v>0.6645825913766527</v>
      </c>
      <c r="M172" s="24">
        <v>0.45100518395046985</v>
      </c>
      <c r="N172" s="24">
        <v>0.011287761951816331</v>
      </c>
      <c r="O172" s="24">
        <v>0.07651229683069966</v>
      </c>
      <c r="P172" s="24">
        <v>0.019064576227629658</v>
      </c>
      <c r="Q172" s="24">
        <v>0.00931333800716102</v>
      </c>
      <c r="R172" s="24">
        <v>0.0001736947983942748</v>
      </c>
      <c r="S172" s="24">
        <v>0.001003832433389802</v>
      </c>
      <c r="T172" s="24">
        <v>0.00028051281067181295</v>
      </c>
      <c r="U172" s="24">
        <v>0.00020371698605646817</v>
      </c>
      <c r="V172" s="24">
        <v>6.456297589733512E-06</v>
      </c>
      <c r="W172" s="24">
        <v>6.259514251726708E-05</v>
      </c>
      <c r="X172" s="24">
        <v>67.5</v>
      </c>
    </row>
    <row r="173" spans="1:24" ht="12.75" hidden="1">
      <c r="A173" s="24">
        <v>938</v>
      </c>
      <c r="B173" s="24">
        <v>129.16000366210938</v>
      </c>
      <c r="C173" s="24">
        <v>140.16000366210938</v>
      </c>
      <c r="D173" s="24">
        <v>9.217430114746094</v>
      </c>
      <c r="E173" s="24">
        <v>9.212289810180664</v>
      </c>
      <c r="F173" s="24">
        <v>21.849269053573014</v>
      </c>
      <c r="G173" s="24" t="s">
        <v>57</v>
      </c>
      <c r="H173" s="24">
        <v>-5.226807223841121</v>
      </c>
      <c r="I173" s="24">
        <v>56.433196438268254</v>
      </c>
      <c r="J173" s="24" t="s">
        <v>60</v>
      </c>
      <c r="K173" s="24">
        <v>-0.18857841253637767</v>
      </c>
      <c r="L173" s="24">
        <v>-0.0036165294138084734</v>
      </c>
      <c r="M173" s="24">
        <v>0.04974118002902562</v>
      </c>
      <c r="N173" s="24">
        <v>-0.00011691165188982274</v>
      </c>
      <c r="O173" s="24">
        <v>-0.006751856166678411</v>
      </c>
      <c r="P173" s="24">
        <v>-0.00041379855445660004</v>
      </c>
      <c r="Q173" s="24">
        <v>0.0012697073476452996</v>
      </c>
      <c r="R173" s="24">
        <v>-9.425128525355201E-06</v>
      </c>
      <c r="S173" s="24">
        <v>-2.087521380778834E-05</v>
      </c>
      <c r="T173" s="24">
        <v>-2.94615322498304E-05</v>
      </c>
      <c r="U173" s="24">
        <v>4.3696075585020315E-05</v>
      </c>
      <c r="V173" s="24">
        <v>-7.4408084716422E-07</v>
      </c>
      <c r="W173" s="24">
        <v>7.758397178725113E-07</v>
      </c>
      <c r="X173" s="24">
        <v>67.5</v>
      </c>
    </row>
    <row r="174" spans="1:24" ht="12.75" hidden="1">
      <c r="A174" s="24">
        <v>939</v>
      </c>
      <c r="B174" s="24">
        <v>69.5999984741211</v>
      </c>
      <c r="C174" s="24">
        <v>81</v>
      </c>
      <c r="D174" s="24">
        <v>9.914198875427246</v>
      </c>
      <c r="E174" s="24">
        <v>9.82895565032959</v>
      </c>
      <c r="F174" s="24">
        <v>15.0096715612583</v>
      </c>
      <c r="G174" s="24" t="s">
        <v>58</v>
      </c>
      <c r="H174" s="24">
        <v>33.8528486317298</v>
      </c>
      <c r="I174" s="24">
        <v>35.95284710585089</v>
      </c>
      <c r="J174" s="24" t="s">
        <v>61</v>
      </c>
      <c r="K174" s="24">
        <v>1.895738287773473</v>
      </c>
      <c r="L174" s="24">
        <v>-0.6645727510783946</v>
      </c>
      <c r="M174" s="24">
        <v>0.4482538242553176</v>
      </c>
      <c r="N174" s="24">
        <v>-0.011287156486313319</v>
      </c>
      <c r="O174" s="24">
        <v>0.07621380455411984</v>
      </c>
      <c r="P174" s="24">
        <v>-0.01906008492886198</v>
      </c>
      <c r="Q174" s="24">
        <v>0.009226381093742308</v>
      </c>
      <c r="R174" s="24">
        <v>-0.00017343889396991756</v>
      </c>
      <c r="S174" s="24">
        <v>0.0010036153544928307</v>
      </c>
      <c r="T174" s="24">
        <v>-0.00027896138633956596</v>
      </c>
      <c r="U174" s="24">
        <v>0.00019897553464282846</v>
      </c>
      <c r="V174" s="24">
        <v>-6.413277029731534E-06</v>
      </c>
      <c r="W174" s="24">
        <v>6.259033423372293E-05</v>
      </c>
      <c r="X174" s="24">
        <v>67.5</v>
      </c>
    </row>
    <row r="175" ht="12.75" hidden="1">
      <c r="A175" s="24" t="s">
        <v>88</v>
      </c>
    </row>
    <row r="176" spans="1:24" ht="12.75" hidden="1">
      <c r="A176" s="24">
        <v>940</v>
      </c>
      <c r="B176" s="24">
        <v>104.18</v>
      </c>
      <c r="C176" s="24">
        <v>111.68</v>
      </c>
      <c r="D176" s="24">
        <v>8.891583323212112</v>
      </c>
      <c r="E176" s="24">
        <v>9.118059299191602</v>
      </c>
      <c r="F176" s="24">
        <v>20.786436233259234</v>
      </c>
      <c r="G176" s="24" t="s">
        <v>59</v>
      </c>
      <c r="H176" s="24">
        <v>18.91715858112307</v>
      </c>
      <c r="I176" s="24">
        <v>55.597158581123075</v>
      </c>
      <c r="J176" s="24" t="s">
        <v>73</v>
      </c>
      <c r="K176" s="24">
        <v>2.5832600282142857</v>
      </c>
      <c r="M176" s="24" t="s">
        <v>68</v>
      </c>
      <c r="N176" s="24">
        <v>2.3872017974607975</v>
      </c>
      <c r="X176" s="24">
        <v>67.5</v>
      </c>
    </row>
    <row r="177" spans="1:24" ht="12.75" hidden="1">
      <c r="A177" s="24">
        <v>937</v>
      </c>
      <c r="B177" s="24">
        <v>144</v>
      </c>
      <c r="C177" s="24">
        <v>117.0999984741211</v>
      </c>
      <c r="D177" s="24">
        <v>8.908041954040527</v>
      </c>
      <c r="E177" s="24">
        <v>9.482688903808594</v>
      </c>
      <c r="F177" s="24">
        <v>22.84184689876719</v>
      </c>
      <c r="G177" s="24" t="s">
        <v>56</v>
      </c>
      <c r="H177" s="24">
        <v>-15.41604017697506</v>
      </c>
      <c r="I177" s="24">
        <v>61.083959823024934</v>
      </c>
      <c r="J177" s="24" t="s">
        <v>62</v>
      </c>
      <c r="K177" s="24">
        <v>0.32852429875539074</v>
      </c>
      <c r="L177" s="24">
        <v>1.570622036881634</v>
      </c>
      <c r="M177" s="24">
        <v>0.07777388956825725</v>
      </c>
      <c r="N177" s="24">
        <v>0.014906664366347308</v>
      </c>
      <c r="O177" s="24">
        <v>0.013194019444403422</v>
      </c>
      <c r="P177" s="24">
        <v>0.04505617498425143</v>
      </c>
      <c r="Q177" s="24">
        <v>0.0016060819551255614</v>
      </c>
      <c r="R177" s="24">
        <v>0.0002293797932407901</v>
      </c>
      <c r="S177" s="24">
        <v>0.00017303341023717204</v>
      </c>
      <c r="T177" s="24">
        <v>0.0006629717043167916</v>
      </c>
      <c r="U177" s="24">
        <v>3.513183227827813E-05</v>
      </c>
      <c r="V177" s="24">
        <v>8.49539749068883E-06</v>
      </c>
      <c r="W177" s="24">
        <v>1.0776813777610729E-05</v>
      </c>
      <c r="X177" s="24">
        <v>67.5</v>
      </c>
    </row>
    <row r="178" spans="1:24" ht="12.75" hidden="1">
      <c r="A178" s="24">
        <v>939</v>
      </c>
      <c r="B178" s="24">
        <v>69.5999984741211</v>
      </c>
      <c r="C178" s="24">
        <v>81</v>
      </c>
      <c r="D178" s="24">
        <v>9.914198875427246</v>
      </c>
      <c r="E178" s="24">
        <v>9.82895565032959</v>
      </c>
      <c r="F178" s="24">
        <v>10.541055370058872</v>
      </c>
      <c r="G178" s="24" t="s">
        <v>57</v>
      </c>
      <c r="H178" s="24">
        <v>23.14911843741939</v>
      </c>
      <c r="I178" s="24">
        <v>25.249116911540483</v>
      </c>
      <c r="J178" s="24" t="s">
        <v>60</v>
      </c>
      <c r="K178" s="24">
        <v>-0.16387970533538687</v>
      </c>
      <c r="L178" s="24">
        <v>0.008545907041079139</v>
      </c>
      <c r="M178" s="24">
        <v>0.038028003500708424</v>
      </c>
      <c r="N178" s="24">
        <v>-0.00015471915191262746</v>
      </c>
      <c r="O178" s="24">
        <v>-0.0067050330847673555</v>
      </c>
      <c r="P178" s="24">
        <v>0.000977804624304803</v>
      </c>
      <c r="Q178" s="24">
        <v>0.0007482588260136616</v>
      </c>
      <c r="R178" s="24">
        <v>-1.2393509679157978E-05</v>
      </c>
      <c r="S178" s="24">
        <v>-9.779195396024665E-05</v>
      </c>
      <c r="T178" s="24">
        <v>6.963295862229351E-05</v>
      </c>
      <c r="U178" s="24">
        <v>1.3811540691540281E-05</v>
      </c>
      <c r="V178" s="24">
        <v>-9.771371948352943E-07</v>
      </c>
      <c r="W178" s="24">
        <v>-6.3773640781326696E-06</v>
      </c>
      <c r="X178" s="24">
        <v>67.5</v>
      </c>
    </row>
    <row r="179" spans="1:24" ht="12.75" hidden="1">
      <c r="A179" s="24">
        <v>938</v>
      </c>
      <c r="B179" s="24">
        <v>129.16000366210938</v>
      </c>
      <c r="C179" s="24">
        <v>140.16000366210938</v>
      </c>
      <c r="D179" s="24">
        <v>9.217430114746094</v>
      </c>
      <c r="E179" s="24">
        <v>9.212289810180664</v>
      </c>
      <c r="F179" s="24">
        <v>15.031739150548981</v>
      </c>
      <c r="G179" s="24" t="s">
        <v>58</v>
      </c>
      <c r="H179" s="24">
        <v>-22.835405630395485</v>
      </c>
      <c r="I179" s="24">
        <v>38.8245980317139</v>
      </c>
      <c r="J179" s="24" t="s">
        <v>61</v>
      </c>
      <c r="K179" s="24">
        <v>-0.28473085019349065</v>
      </c>
      <c r="L179" s="24">
        <v>1.570598787154459</v>
      </c>
      <c r="M179" s="24">
        <v>-0.06784282458982366</v>
      </c>
      <c r="N179" s="24">
        <v>-0.014905861414724076</v>
      </c>
      <c r="O179" s="24">
        <v>-0.011363304115945798</v>
      </c>
      <c r="P179" s="24">
        <v>0.045045563625380154</v>
      </c>
      <c r="Q179" s="24">
        <v>-0.0014211291200565144</v>
      </c>
      <c r="R179" s="24">
        <v>-0.00022904473463718878</v>
      </c>
      <c r="S179" s="24">
        <v>-0.0001427490623399764</v>
      </c>
      <c r="T179" s="24">
        <v>0.0006593047336385635</v>
      </c>
      <c r="U179" s="24">
        <v>-3.23030491278299E-05</v>
      </c>
      <c r="V179" s="24">
        <v>-8.439015429969985E-06</v>
      </c>
      <c r="W179" s="24">
        <v>-8.68728626282359E-06</v>
      </c>
      <c r="X179" s="24">
        <v>67.5</v>
      </c>
    </row>
    <row r="180" ht="12.75" hidden="1">
      <c r="A180" s="24" t="s">
        <v>87</v>
      </c>
    </row>
    <row r="181" spans="1:24" ht="12.75" hidden="1">
      <c r="A181" s="24">
        <v>940</v>
      </c>
      <c r="B181" s="24">
        <v>104.18</v>
      </c>
      <c r="C181" s="24">
        <v>111.68</v>
      </c>
      <c r="D181" s="24">
        <v>8.891583323212112</v>
      </c>
      <c r="E181" s="24">
        <v>9.118059299191602</v>
      </c>
      <c r="F181" s="24">
        <v>9.854809260475722</v>
      </c>
      <c r="G181" s="24" t="s">
        <v>59</v>
      </c>
      <c r="H181" s="24">
        <v>-10.321494525900249</v>
      </c>
      <c r="I181" s="24">
        <v>26.35850547409975</v>
      </c>
      <c r="J181" s="24" t="s">
        <v>73</v>
      </c>
      <c r="K181" s="24">
        <v>2.0056816451230772</v>
      </c>
      <c r="M181" s="24" t="s">
        <v>68</v>
      </c>
      <c r="N181" s="24">
        <v>1.1396627763343075</v>
      </c>
      <c r="X181" s="24">
        <v>67.5</v>
      </c>
    </row>
    <row r="182" spans="1:24" ht="12.75" hidden="1">
      <c r="A182" s="24">
        <v>938</v>
      </c>
      <c r="B182" s="24">
        <v>129.16000366210938</v>
      </c>
      <c r="C182" s="24">
        <v>140.16000366210938</v>
      </c>
      <c r="D182" s="24">
        <v>9.217430114746094</v>
      </c>
      <c r="E182" s="24">
        <v>9.212289810180664</v>
      </c>
      <c r="F182" s="24">
        <v>20.38554585734599</v>
      </c>
      <c r="G182" s="24" t="s">
        <v>56</v>
      </c>
      <c r="H182" s="24">
        <v>-9.007372077584904</v>
      </c>
      <c r="I182" s="24">
        <v>52.65263158452447</v>
      </c>
      <c r="J182" s="24" t="s">
        <v>62</v>
      </c>
      <c r="K182" s="24">
        <v>1.2914086869876913</v>
      </c>
      <c r="L182" s="24">
        <v>0.49132184052446665</v>
      </c>
      <c r="M182" s="24">
        <v>0.3057231689044787</v>
      </c>
      <c r="N182" s="24">
        <v>0.012342807551008568</v>
      </c>
      <c r="O182" s="24">
        <v>0.05186546259224918</v>
      </c>
      <c r="P182" s="24">
        <v>0.014094337724946029</v>
      </c>
      <c r="Q182" s="24">
        <v>0.006313224512685293</v>
      </c>
      <c r="R182" s="24">
        <v>0.0001899509459055477</v>
      </c>
      <c r="S182" s="24">
        <v>0.0006804661934527323</v>
      </c>
      <c r="T182" s="24">
        <v>0.00020739031449678796</v>
      </c>
      <c r="U182" s="24">
        <v>0.0001380946107269581</v>
      </c>
      <c r="V182" s="24">
        <v>7.053809729727217E-06</v>
      </c>
      <c r="W182" s="24">
        <v>4.243152305711484E-05</v>
      </c>
      <c r="X182" s="24">
        <v>67.5</v>
      </c>
    </row>
    <row r="183" spans="1:24" ht="12.75" hidden="1">
      <c r="A183" s="24">
        <v>937</v>
      </c>
      <c r="B183" s="24">
        <v>144</v>
      </c>
      <c r="C183" s="24">
        <v>117.0999984741211</v>
      </c>
      <c r="D183" s="24">
        <v>8.908041954040527</v>
      </c>
      <c r="E183" s="24">
        <v>9.482688903808594</v>
      </c>
      <c r="F183" s="24">
        <v>28.359089465571063</v>
      </c>
      <c r="G183" s="24" t="s">
        <v>57</v>
      </c>
      <c r="H183" s="24">
        <v>-0.661759370429607</v>
      </c>
      <c r="I183" s="24">
        <v>75.8382406295704</v>
      </c>
      <c r="J183" s="24" t="s">
        <v>60</v>
      </c>
      <c r="K183" s="24">
        <v>-0.36671903659094673</v>
      </c>
      <c r="L183" s="24">
        <v>-0.0026736199163554016</v>
      </c>
      <c r="M183" s="24">
        <v>0.09014177589793727</v>
      </c>
      <c r="N183" s="24">
        <v>-0.00012783897343853864</v>
      </c>
      <c r="O183" s="24">
        <v>-0.01419072030280436</v>
      </c>
      <c r="P183" s="24">
        <v>-0.00030587349481646413</v>
      </c>
      <c r="Q183" s="24">
        <v>0.0020190864940360666</v>
      </c>
      <c r="R183" s="24">
        <v>-1.0299471271271725E-05</v>
      </c>
      <c r="S183" s="24">
        <v>-0.0001415673518313135</v>
      </c>
      <c r="T183" s="24">
        <v>-2.1775794406480004E-05</v>
      </c>
      <c r="U183" s="24">
        <v>5.4402381419183494E-05</v>
      </c>
      <c r="V183" s="24">
        <v>-8.152002733871091E-07</v>
      </c>
      <c r="W183" s="24">
        <v>-7.444912013060881E-06</v>
      </c>
      <c r="X183" s="24">
        <v>67.5</v>
      </c>
    </row>
    <row r="184" spans="1:24" ht="12.75" hidden="1">
      <c r="A184" s="24">
        <v>939</v>
      </c>
      <c r="B184" s="24">
        <v>69.5999984741211</v>
      </c>
      <c r="C184" s="24">
        <v>81</v>
      </c>
      <c r="D184" s="24">
        <v>9.914198875427246</v>
      </c>
      <c r="E184" s="24">
        <v>9.82895565032959</v>
      </c>
      <c r="F184" s="24">
        <v>10.541055370058872</v>
      </c>
      <c r="G184" s="24" t="s">
        <v>58</v>
      </c>
      <c r="H184" s="24">
        <v>23.14911843741939</v>
      </c>
      <c r="I184" s="24">
        <v>25.249116911540483</v>
      </c>
      <c r="J184" s="24" t="s">
        <v>61</v>
      </c>
      <c r="K184" s="24">
        <v>1.2382461568804002</v>
      </c>
      <c r="L184" s="24">
        <v>-0.49131456596857814</v>
      </c>
      <c r="M184" s="24">
        <v>0.29213201851724924</v>
      </c>
      <c r="N184" s="24">
        <v>-0.01234214549574361</v>
      </c>
      <c r="O184" s="24">
        <v>0.049886367548615675</v>
      </c>
      <c r="P184" s="24">
        <v>-0.014091018320547509</v>
      </c>
      <c r="Q184" s="24">
        <v>0.005981646385166177</v>
      </c>
      <c r="R184" s="24">
        <v>-0.00018967151273173457</v>
      </c>
      <c r="S184" s="24">
        <v>0.00066557713702284</v>
      </c>
      <c r="T184" s="24">
        <v>-0.00020624392675917352</v>
      </c>
      <c r="U184" s="24">
        <v>0.00012692715394174633</v>
      </c>
      <c r="V184" s="24">
        <v>-7.006545526681742E-06</v>
      </c>
      <c r="W184" s="24">
        <v>4.177328612958585E-05</v>
      </c>
      <c r="X184" s="24">
        <v>67.5</v>
      </c>
    </row>
    <row r="185" ht="12.75" hidden="1">
      <c r="A185" s="24" t="s">
        <v>86</v>
      </c>
    </row>
    <row r="186" spans="1:24" ht="12.75" hidden="1">
      <c r="A186" s="24">
        <v>940</v>
      </c>
      <c r="B186" s="24">
        <v>104.18</v>
      </c>
      <c r="C186" s="24">
        <v>111.68</v>
      </c>
      <c r="D186" s="24">
        <v>8.891583323212112</v>
      </c>
      <c r="E186" s="24">
        <v>9.118059299191602</v>
      </c>
      <c r="F186" s="24">
        <v>16.643504123046647</v>
      </c>
      <c r="G186" s="24" t="s">
        <v>59</v>
      </c>
      <c r="H186" s="24">
        <v>7.836122325674459</v>
      </c>
      <c r="I186" s="24">
        <v>44.516122325674466</v>
      </c>
      <c r="J186" s="24" t="s">
        <v>73</v>
      </c>
      <c r="K186" s="24">
        <v>4.143877308391942</v>
      </c>
      <c r="M186" s="24" t="s">
        <v>68</v>
      </c>
      <c r="N186" s="24">
        <v>3.1834231931558548</v>
      </c>
      <c r="X186" s="24">
        <v>67.5</v>
      </c>
    </row>
    <row r="187" spans="1:24" ht="12.75" hidden="1">
      <c r="A187" s="24">
        <v>938</v>
      </c>
      <c r="B187" s="24">
        <v>129.16000366210938</v>
      </c>
      <c r="C187" s="24">
        <v>140.16000366210938</v>
      </c>
      <c r="D187" s="24">
        <v>9.217430114746094</v>
      </c>
      <c r="E187" s="24">
        <v>9.212289810180664</v>
      </c>
      <c r="F187" s="24">
        <v>20.38554585734599</v>
      </c>
      <c r="G187" s="24" t="s">
        <v>56</v>
      </c>
      <c r="H187" s="24">
        <v>-9.007372077584904</v>
      </c>
      <c r="I187" s="24">
        <v>52.65263158452447</v>
      </c>
      <c r="J187" s="24" t="s">
        <v>62</v>
      </c>
      <c r="K187" s="24">
        <v>1.2673716360668346</v>
      </c>
      <c r="L187" s="24">
        <v>1.5629471217196922</v>
      </c>
      <c r="M187" s="24">
        <v>0.3000338382235448</v>
      </c>
      <c r="N187" s="24">
        <v>0.013491979513136085</v>
      </c>
      <c r="O187" s="24">
        <v>0.05089994808354872</v>
      </c>
      <c r="P187" s="24">
        <v>0.04483598118132727</v>
      </c>
      <c r="Q187" s="24">
        <v>0.006195752645723266</v>
      </c>
      <c r="R187" s="24">
        <v>0.0002076077902638613</v>
      </c>
      <c r="S187" s="24">
        <v>0.0006677356971654707</v>
      </c>
      <c r="T187" s="24">
        <v>0.0006597021652160216</v>
      </c>
      <c r="U187" s="24">
        <v>0.00013549388221764598</v>
      </c>
      <c r="V187" s="24">
        <v>7.676494081784879E-06</v>
      </c>
      <c r="W187" s="24">
        <v>4.1621410473022603E-05</v>
      </c>
      <c r="X187" s="24">
        <v>67.5</v>
      </c>
    </row>
    <row r="188" spans="1:24" ht="12.75" hidden="1">
      <c r="A188" s="24">
        <v>939</v>
      </c>
      <c r="B188" s="24">
        <v>69.5999984741211</v>
      </c>
      <c r="C188" s="24">
        <v>81</v>
      </c>
      <c r="D188" s="24">
        <v>9.914198875427246</v>
      </c>
      <c r="E188" s="24">
        <v>9.82895565032959</v>
      </c>
      <c r="F188" s="24">
        <v>15.0096715612583</v>
      </c>
      <c r="G188" s="24" t="s">
        <v>57</v>
      </c>
      <c r="H188" s="24">
        <v>33.8528486317298</v>
      </c>
      <c r="I188" s="24">
        <v>35.95284710585089</v>
      </c>
      <c r="J188" s="24" t="s">
        <v>60</v>
      </c>
      <c r="K188" s="24">
        <v>-1.0036768417610875</v>
      </c>
      <c r="L188" s="24">
        <v>0.00850415217795175</v>
      </c>
      <c r="M188" s="24">
        <v>0.23550961973706677</v>
      </c>
      <c r="N188" s="24">
        <v>-0.00014033909842675558</v>
      </c>
      <c r="O188" s="24">
        <v>-0.040642637534308926</v>
      </c>
      <c r="P188" s="24">
        <v>0.0009731806827165198</v>
      </c>
      <c r="Q188" s="24">
        <v>0.004760861475570643</v>
      </c>
      <c r="R188" s="24">
        <v>-1.1248576538313662E-05</v>
      </c>
      <c r="S188" s="24">
        <v>-0.0005591063491873523</v>
      </c>
      <c r="T188" s="24">
        <v>6.931128302832986E-05</v>
      </c>
      <c r="U188" s="24">
        <v>9.688032791105689E-05</v>
      </c>
      <c r="V188" s="24">
        <v>-8.949381883172647E-07</v>
      </c>
      <c r="W188" s="24">
        <v>-3.5585708112176757E-05</v>
      </c>
      <c r="X188" s="24">
        <v>67.5</v>
      </c>
    </row>
    <row r="189" spans="1:24" ht="12.75" hidden="1">
      <c r="A189" s="24">
        <v>937</v>
      </c>
      <c r="B189" s="24">
        <v>144</v>
      </c>
      <c r="C189" s="24">
        <v>117.0999984741211</v>
      </c>
      <c r="D189" s="24">
        <v>8.908041954040527</v>
      </c>
      <c r="E189" s="24">
        <v>9.482688903808594</v>
      </c>
      <c r="F189" s="24">
        <v>17.67666397374322</v>
      </c>
      <c r="G189" s="24" t="s">
        <v>58</v>
      </c>
      <c r="H189" s="24">
        <v>-29.22883857585441</v>
      </c>
      <c r="I189" s="24">
        <v>47.27116142414558</v>
      </c>
      <c r="J189" s="24" t="s">
        <v>61</v>
      </c>
      <c r="K189" s="24">
        <v>-0.7738628180880728</v>
      </c>
      <c r="L189" s="24">
        <v>1.5629239855756276</v>
      </c>
      <c r="M189" s="24">
        <v>-0.1858911592584608</v>
      </c>
      <c r="N189" s="24">
        <v>-0.01349124961300237</v>
      </c>
      <c r="O189" s="24">
        <v>-0.030642792450472554</v>
      </c>
      <c r="P189" s="24">
        <v>0.0448254183232139</v>
      </c>
      <c r="Q189" s="24">
        <v>-0.003965040839312274</v>
      </c>
      <c r="R189" s="24">
        <v>-0.00020730283187671395</v>
      </c>
      <c r="S189" s="24">
        <v>-0.00036506307888835825</v>
      </c>
      <c r="T189" s="24">
        <v>0.000656050983411864</v>
      </c>
      <c r="U189" s="24">
        <v>-9.472483403128991E-05</v>
      </c>
      <c r="V189" s="24">
        <v>-7.624148937866421E-06</v>
      </c>
      <c r="W189" s="24">
        <v>-2.158701433544697E-05</v>
      </c>
      <c r="X189" s="24">
        <v>67.5</v>
      </c>
    </row>
    <row r="190" ht="12.75" hidden="1">
      <c r="A190" s="24" t="s">
        <v>85</v>
      </c>
    </row>
    <row r="191" spans="1:24" ht="12.75" hidden="1">
      <c r="A191" s="24">
        <v>940</v>
      </c>
      <c r="B191" s="24">
        <v>104.18</v>
      </c>
      <c r="C191" s="24">
        <v>111.68</v>
      </c>
      <c r="D191" s="24">
        <v>8.891583323212112</v>
      </c>
      <c r="E191" s="24">
        <v>9.118059299191602</v>
      </c>
      <c r="F191" s="24">
        <v>20.786436233259234</v>
      </c>
      <c r="G191" s="24" t="s">
        <v>59</v>
      </c>
      <c r="H191" s="24">
        <v>18.91715858112307</v>
      </c>
      <c r="I191" s="24">
        <v>55.597158581123075</v>
      </c>
      <c r="J191" s="24" t="s">
        <v>73</v>
      </c>
      <c r="K191" s="24">
        <v>4.868903227676937</v>
      </c>
      <c r="M191" s="24" t="s">
        <v>68</v>
      </c>
      <c r="N191" s="24">
        <v>2.619671196300618</v>
      </c>
      <c r="X191" s="24">
        <v>67.5</v>
      </c>
    </row>
    <row r="192" spans="1:24" ht="12.75" hidden="1">
      <c r="A192" s="24">
        <v>939</v>
      </c>
      <c r="B192" s="24">
        <v>69.5999984741211</v>
      </c>
      <c r="C192" s="24">
        <v>81</v>
      </c>
      <c r="D192" s="24">
        <v>9.914198875427246</v>
      </c>
      <c r="E192" s="24">
        <v>9.82895565032959</v>
      </c>
      <c r="F192" s="24">
        <v>9.247889682043706</v>
      </c>
      <c r="G192" s="24" t="s">
        <v>56</v>
      </c>
      <c r="H192" s="24">
        <v>20.05158308669622</v>
      </c>
      <c r="I192" s="24">
        <v>22.151581560817313</v>
      </c>
      <c r="J192" s="24" t="s">
        <v>62</v>
      </c>
      <c r="K192" s="24">
        <v>2.091518553589878</v>
      </c>
      <c r="L192" s="24">
        <v>0.4915487755067595</v>
      </c>
      <c r="M192" s="24">
        <v>0.4951378284438298</v>
      </c>
      <c r="N192" s="24">
        <v>0.017636106281498948</v>
      </c>
      <c r="O192" s="24">
        <v>0.0839993828186107</v>
      </c>
      <c r="P192" s="24">
        <v>0.014101176251721075</v>
      </c>
      <c r="Q192" s="24">
        <v>0.010224575415219088</v>
      </c>
      <c r="R192" s="24">
        <v>0.00027157564062984374</v>
      </c>
      <c r="S192" s="24">
        <v>0.0011020531019945337</v>
      </c>
      <c r="T192" s="24">
        <v>0.00020745066356377142</v>
      </c>
      <c r="U192" s="24">
        <v>0.00022361035040124747</v>
      </c>
      <c r="V192" s="24">
        <v>1.0100280795375736E-05</v>
      </c>
      <c r="W192" s="24">
        <v>6.871274865669353E-05</v>
      </c>
      <c r="X192" s="24">
        <v>67.5</v>
      </c>
    </row>
    <row r="193" spans="1:24" ht="12.75" hidden="1">
      <c r="A193" s="24">
        <v>937</v>
      </c>
      <c r="B193" s="24">
        <v>144</v>
      </c>
      <c r="C193" s="24">
        <v>117.0999984741211</v>
      </c>
      <c r="D193" s="24">
        <v>8.908041954040527</v>
      </c>
      <c r="E193" s="24">
        <v>9.482688903808594</v>
      </c>
      <c r="F193" s="24">
        <v>17.67666397374322</v>
      </c>
      <c r="G193" s="24" t="s">
        <v>57</v>
      </c>
      <c r="H193" s="24">
        <v>-29.22883857585441</v>
      </c>
      <c r="I193" s="24">
        <v>47.27116142414558</v>
      </c>
      <c r="J193" s="24" t="s">
        <v>60</v>
      </c>
      <c r="K193" s="24">
        <v>1.8480000419232057</v>
      </c>
      <c r="L193" s="24">
        <v>-0.0026736403330444142</v>
      </c>
      <c r="M193" s="24">
        <v>-0.44009604629422727</v>
      </c>
      <c r="N193" s="24">
        <v>-0.0001812979128085459</v>
      </c>
      <c r="O193" s="24">
        <v>0.07379037763144303</v>
      </c>
      <c r="P193" s="24">
        <v>-0.0003062169908623354</v>
      </c>
      <c r="Q193" s="24">
        <v>-0.009207772707726974</v>
      </c>
      <c r="R193" s="24">
        <v>-1.4559962968452775E-05</v>
      </c>
      <c r="S193" s="24">
        <v>0.000930329541817506</v>
      </c>
      <c r="T193" s="24">
        <v>-2.18300385143192E-05</v>
      </c>
      <c r="U193" s="24">
        <v>-0.00020844162136203885</v>
      </c>
      <c r="V193" s="24">
        <v>-1.1343085391407022E-06</v>
      </c>
      <c r="W193" s="24">
        <v>5.674554164701484E-05</v>
      </c>
      <c r="X193" s="24">
        <v>67.5</v>
      </c>
    </row>
    <row r="194" spans="1:24" ht="12.75" hidden="1">
      <c r="A194" s="24">
        <v>938</v>
      </c>
      <c r="B194" s="24">
        <v>129.16000366210938</v>
      </c>
      <c r="C194" s="24">
        <v>140.16000366210938</v>
      </c>
      <c r="D194" s="24">
        <v>9.217430114746094</v>
      </c>
      <c r="E194" s="24">
        <v>9.212289810180664</v>
      </c>
      <c r="F194" s="24">
        <v>21.849269053573014</v>
      </c>
      <c r="G194" s="24" t="s">
        <v>58</v>
      </c>
      <c r="H194" s="24">
        <v>-5.226807223841121</v>
      </c>
      <c r="I194" s="24">
        <v>56.433196438268254</v>
      </c>
      <c r="J194" s="24" t="s">
        <v>61</v>
      </c>
      <c r="K194" s="24">
        <v>-0.9794619467148918</v>
      </c>
      <c r="L194" s="24">
        <v>-0.4915415041983374</v>
      </c>
      <c r="M194" s="24">
        <v>-0.2268852996389603</v>
      </c>
      <c r="N194" s="24">
        <v>-0.017635174392081808</v>
      </c>
      <c r="O194" s="24">
        <v>-0.04013572576790586</v>
      </c>
      <c r="P194" s="24">
        <v>-0.014097851000652887</v>
      </c>
      <c r="Q194" s="24">
        <v>-0.004445094395436488</v>
      </c>
      <c r="R194" s="24">
        <v>-0.0002711850586995296</v>
      </c>
      <c r="S194" s="24">
        <v>-0.000590768976197467</v>
      </c>
      <c r="T194" s="24">
        <v>-0.0002062988784058518</v>
      </c>
      <c r="U194" s="24">
        <v>-8.095479782281653E-05</v>
      </c>
      <c r="V194" s="24">
        <v>-1.0036384622137017E-05</v>
      </c>
      <c r="W194" s="24">
        <v>-3.874771388281948E-05</v>
      </c>
      <c r="X194" s="24">
        <v>67.5</v>
      </c>
    </row>
    <row r="195" s="100" customFormat="1" ht="12.75">
      <c r="A195" s="100" t="s">
        <v>84</v>
      </c>
    </row>
    <row r="196" spans="1:24" s="100" customFormat="1" ht="12.75">
      <c r="A196" s="100">
        <v>940</v>
      </c>
      <c r="B196" s="100">
        <v>104.18</v>
      </c>
      <c r="C196" s="100">
        <v>111.68</v>
      </c>
      <c r="D196" s="100">
        <v>8.891583323212112</v>
      </c>
      <c r="E196" s="100">
        <v>9.118059299191602</v>
      </c>
      <c r="F196" s="100">
        <v>16.643504123046647</v>
      </c>
      <c r="G196" s="100" t="s">
        <v>59</v>
      </c>
      <c r="H196" s="100">
        <v>7.836122325674459</v>
      </c>
      <c r="I196" s="100">
        <v>44.516122325674466</v>
      </c>
      <c r="J196" s="100" t="s">
        <v>73</v>
      </c>
      <c r="K196" s="100">
        <v>2.596160652985642</v>
      </c>
      <c r="M196" s="100" t="s">
        <v>68</v>
      </c>
      <c r="N196" s="100">
        <v>1.5349058346276858</v>
      </c>
      <c r="X196" s="100">
        <v>67.5</v>
      </c>
    </row>
    <row r="197" spans="1:24" s="100" customFormat="1" ht="12.75">
      <c r="A197" s="100">
        <v>939</v>
      </c>
      <c r="B197" s="100">
        <v>69.5999984741211</v>
      </c>
      <c r="C197" s="100">
        <v>81</v>
      </c>
      <c r="D197" s="100">
        <v>9.914198875427246</v>
      </c>
      <c r="E197" s="100">
        <v>9.82895565032959</v>
      </c>
      <c r="F197" s="100">
        <v>9.247889682043706</v>
      </c>
      <c r="G197" s="100" t="s">
        <v>56</v>
      </c>
      <c r="H197" s="100">
        <v>20.05158308669622</v>
      </c>
      <c r="I197" s="100">
        <v>22.151581560817313</v>
      </c>
      <c r="J197" s="100" t="s">
        <v>62</v>
      </c>
      <c r="K197" s="100">
        <v>1.4235080042581127</v>
      </c>
      <c r="L197" s="100">
        <v>0.6724844414334611</v>
      </c>
      <c r="M197" s="100">
        <v>0.3369956443578337</v>
      </c>
      <c r="N197" s="100">
        <v>0.017157382252831067</v>
      </c>
      <c r="O197" s="100">
        <v>0.057170963739975</v>
      </c>
      <c r="P197" s="100">
        <v>0.01929160854468993</v>
      </c>
      <c r="Q197" s="100">
        <v>0.006958955833632203</v>
      </c>
      <c r="R197" s="100">
        <v>0.0002641936474859023</v>
      </c>
      <c r="S197" s="100">
        <v>0.0007500773793611462</v>
      </c>
      <c r="T197" s="100">
        <v>0.0002838430595084106</v>
      </c>
      <c r="U197" s="100">
        <v>0.00015218545534781758</v>
      </c>
      <c r="V197" s="100">
        <v>9.821069062532253E-06</v>
      </c>
      <c r="W197" s="100">
        <v>4.676676770623064E-05</v>
      </c>
      <c r="X197" s="100">
        <v>67.5</v>
      </c>
    </row>
    <row r="198" spans="1:24" s="100" customFormat="1" ht="12.75">
      <c r="A198" s="100">
        <v>938</v>
      </c>
      <c r="B198" s="100">
        <v>129.16000366210938</v>
      </c>
      <c r="C198" s="100">
        <v>140.16000366210938</v>
      </c>
      <c r="D198" s="100">
        <v>9.217430114746094</v>
      </c>
      <c r="E198" s="100">
        <v>9.212289810180664</v>
      </c>
      <c r="F198" s="100">
        <v>15.031739150548981</v>
      </c>
      <c r="G198" s="100" t="s">
        <v>57</v>
      </c>
      <c r="H198" s="100">
        <v>-22.835405630395485</v>
      </c>
      <c r="I198" s="100">
        <v>38.8245980317139</v>
      </c>
      <c r="J198" s="100" t="s">
        <v>60</v>
      </c>
      <c r="K198" s="100">
        <v>1.1765834834262734</v>
      </c>
      <c r="L198" s="100">
        <v>-0.003658288720761973</v>
      </c>
      <c r="M198" s="100">
        <v>-0.2806781449985066</v>
      </c>
      <c r="N198" s="100">
        <v>-0.00017658635480581088</v>
      </c>
      <c r="O198" s="100">
        <v>0.04690394038459925</v>
      </c>
      <c r="P198" s="100">
        <v>-0.0004187642783834376</v>
      </c>
      <c r="Q198" s="100">
        <v>-0.005895061513121311</v>
      </c>
      <c r="R198" s="100">
        <v>-1.4196532995653793E-05</v>
      </c>
      <c r="S198" s="100">
        <v>0.0005849865097968691</v>
      </c>
      <c r="T198" s="100">
        <v>-2.9837318709424553E-05</v>
      </c>
      <c r="U198" s="100">
        <v>-0.0001349202176842352</v>
      </c>
      <c r="V198" s="100">
        <v>-1.1117163176309897E-06</v>
      </c>
      <c r="W198" s="100">
        <v>3.547537876733679E-05</v>
      </c>
      <c r="X198" s="100">
        <v>67.5</v>
      </c>
    </row>
    <row r="199" spans="1:24" s="100" customFormat="1" ht="12.75">
      <c r="A199" s="100">
        <v>937</v>
      </c>
      <c r="B199" s="100">
        <v>144</v>
      </c>
      <c r="C199" s="100">
        <v>117.0999984741211</v>
      </c>
      <c r="D199" s="100">
        <v>8.908041954040527</v>
      </c>
      <c r="E199" s="100">
        <v>9.482688903808594</v>
      </c>
      <c r="F199" s="100">
        <v>28.359089465571063</v>
      </c>
      <c r="G199" s="100" t="s">
        <v>58</v>
      </c>
      <c r="H199" s="100">
        <v>-0.661759370429607</v>
      </c>
      <c r="I199" s="100">
        <v>75.8382406295704</v>
      </c>
      <c r="J199" s="100" t="s">
        <v>61</v>
      </c>
      <c r="K199" s="100">
        <v>-0.8012654645717683</v>
      </c>
      <c r="L199" s="100">
        <v>-0.6724744908869851</v>
      </c>
      <c r="M199" s="100">
        <v>-0.18650963309263371</v>
      </c>
      <c r="N199" s="100">
        <v>-0.0171564735021233</v>
      </c>
      <c r="O199" s="100">
        <v>-0.032688522012405144</v>
      </c>
      <c r="P199" s="100">
        <v>-0.019287062936608663</v>
      </c>
      <c r="Q199" s="100">
        <v>-0.0036980151501798293</v>
      </c>
      <c r="R199" s="100">
        <v>-0.0002638119440488026</v>
      </c>
      <c r="S199" s="100">
        <v>-0.0004694750881409602</v>
      </c>
      <c r="T199" s="100">
        <v>-0.00028227046753659396</v>
      </c>
      <c r="U199" s="100">
        <v>-7.04055940920973E-05</v>
      </c>
      <c r="V199" s="100">
        <v>-9.757944679087966E-06</v>
      </c>
      <c r="W199" s="100">
        <v>-3.0473399268912004E-05</v>
      </c>
      <c r="X199" s="100">
        <v>67.5</v>
      </c>
    </row>
    <row r="200" ht="12.75" hidden="1">
      <c r="A200" s="24" t="s">
        <v>109</v>
      </c>
    </row>
    <row r="201" spans="1:24" ht="12.75" hidden="1">
      <c r="A201" s="24">
        <v>940</v>
      </c>
      <c r="B201" s="24">
        <v>111</v>
      </c>
      <c r="C201" s="24">
        <v>116.5</v>
      </c>
      <c r="D201" s="24">
        <v>9.14670731013694</v>
      </c>
      <c r="E201" s="24">
        <v>9.430711119213525</v>
      </c>
      <c r="F201" s="24">
        <v>13.233306209646843</v>
      </c>
      <c r="G201" s="24" t="s">
        <v>59</v>
      </c>
      <c r="H201" s="24">
        <v>-9.082464733248841</v>
      </c>
      <c r="I201" s="24">
        <v>34.41753526675116</v>
      </c>
      <c r="J201" s="24" t="s">
        <v>73</v>
      </c>
      <c r="K201" s="24">
        <v>3.1958835826870438</v>
      </c>
      <c r="M201" s="24" t="s">
        <v>68</v>
      </c>
      <c r="N201" s="24">
        <v>1.7156231041006984</v>
      </c>
      <c r="X201" s="24">
        <v>67.5</v>
      </c>
    </row>
    <row r="202" spans="1:24" ht="12.75" hidden="1">
      <c r="A202" s="24">
        <v>937</v>
      </c>
      <c r="B202" s="24">
        <v>151.0800018310547</v>
      </c>
      <c r="C202" s="24">
        <v>131.67999267578125</v>
      </c>
      <c r="D202" s="24">
        <v>8.60626220703125</v>
      </c>
      <c r="E202" s="24">
        <v>9.34073257446289</v>
      </c>
      <c r="F202" s="24">
        <v>25.05341401910769</v>
      </c>
      <c r="G202" s="24" t="s">
        <v>56</v>
      </c>
      <c r="H202" s="24">
        <v>-14.211930928849469</v>
      </c>
      <c r="I202" s="24">
        <v>69.36807090220522</v>
      </c>
      <c r="J202" s="24" t="s">
        <v>62</v>
      </c>
      <c r="K202" s="24">
        <v>1.6975002203184564</v>
      </c>
      <c r="L202" s="24">
        <v>0.38342598881881673</v>
      </c>
      <c r="M202" s="24">
        <v>0.4018597874462884</v>
      </c>
      <c r="N202" s="24">
        <v>0.0321096219340788</v>
      </c>
      <c r="O202" s="24">
        <v>0.06817497868300695</v>
      </c>
      <c r="P202" s="24">
        <v>0.010999111380525941</v>
      </c>
      <c r="Q202" s="24">
        <v>0.008298445182852164</v>
      </c>
      <c r="R202" s="24">
        <v>0.0004941888258173382</v>
      </c>
      <c r="S202" s="24">
        <v>0.0008944518516769801</v>
      </c>
      <c r="T202" s="24">
        <v>0.00016184623873157538</v>
      </c>
      <c r="U202" s="24">
        <v>0.00018151197101063882</v>
      </c>
      <c r="V202" s="24">
        <v>1.8343515257541373E-05</v>
      </c>
      <c r="W202" s="24">
        <v>5.5776206755354756E-05</v>
      </c>
      <c r="X202" s="24">
        <v>67.5</v>
      </c>
    </row>
    <row r="203" spans="1:24" ht="12.75" hidden="1">
      <c r="A203" s="24">
        <v>938</v>
      </c>
      <c r="B203" s="24">
        <v>125.77999877929688</v>
      </c>
      <c r="C203" s="24">
        <v>140.5800018310547</v>
      </c>
      <c r="D203" s="24">
        <v>9.206015586853027</v>
      </c>
      <c r="E203" s="24">
        <v>9.33244800567627</v>
      </c>
      <c r="F203" s="24">
        <v>23.849525264250474</v>
      </c>
      <c r="G203" s="24" t="s">
        <v>57</v>
      </c>
      <c r="H203" s="24">
        <v>3.387162992217327</v>
      </c>
      <c r="I203" s="24">
        <v>61.6671617715142</v>
      </c>
      <c r="J203" s="24" t="s">
        <v>60</v>
      </c>
      <c r="K203" s="24">
        <v>-0.4732694220493232</v>
      </c>
      <c r="L203" s="24">
        <v>-0.0020865082112584634</v>
      </c>
      <c r="M203" s="24">
        <v>0.11641916765657007</v>
      </c>
      <c r="N203" s="24">
        <v>-0.00033240825980905954</v>
      </c>
      <c r="O203" s="24">
        <v>-0.01829996931970817</v>
      </c>
      <c r="P203" s="24">
        <v>-0.00023870379428006045</v>
      </c>
      <c r="Q203" s="24">
        <v>0.0026116541977809727</v>
      </c>
      <c r="R203" s="24">
        <v>-2.6743959824187142E-05</v>
      </c>
      <c r="S203" s="24">
        <v>-0.00018136432050514976</v>
      </c>
      <c r="T203" s="24">
        <v>-1.6991384399585036E-05</v>
      </c>
      <c r="U203" s="24">
        <v>7.06033846938859E-05</v>
      </c>
      <c r="V203" s="24">
        <v>-2.113007187061182E-06</v>
      </c>
      <c r="W203" s="24">
        <v>-9.487325103519256E-06</v>
      </c>
      <c r="X203" s="24">
        <v>67.5</v>
      </c>
    </row>
    <row r="204" spans="1:24" ht="12.75" hidden="1">
      <c r="A204" s="24">
        <v>939</v>
      </c>
      <c r="B204" s="24">
        <v>81.5199966430664</v>
      </c>
      <c r="C204" s="24">
        <v>89.72000122070312</v>
      </c>
      <c r="D204" s="24">
        <v>9.930413246154785</v>
      </c>
      <c r="E204" s="24">
        <v>10.04794692993164</v>
      </c>
      <c r="F204" s="24">
        <v>17.614341735275513</v>
      </c>
      <c r="G204" s="24" t="s">
        <v>58</v>
      </c>
      <c r="H204" s="24">
        <v>28.124100919946514</v>
      </c>
      <c r="I204" s="24">
        <v>42.14409756301292</v>
      </c>
      <c r="J204" s="24" t="s">
        <v>61</v>
      </c>
      <c r="K204" s="24">
        <v>1.6301911090833208</v>
      </c>
      <c r="L204" s="24">
        <v>-0.3834203116492027</v>
      </c>
      <c r="M204" s="24">
        <v>0.38462691815384886</v>
      </c>
      <c r="N204" s="24">
        <v>-0.032107901293891586</v>
      </c>
      <c r="O204" s="24">
        <v>0.06567296887857434</v>
      </c>
      <c r="P204" s="24">
        <v>-0.010996520888890794</v>
      </c>
      <c r="Q204" s="24">
        <v>0.00787676677349376</v>
      </c>
      <c r="R204" s="24">
        <v>-0.0004934646453147801</v>
      </c>
      <c r="S204" s="24">
        <v>0.0008758716219949609</v>
      </c>
      <c r="T204" s="24">
        <v>-0.00016095184946978282</v>
      </c>
      <c r="U204" s="24">
        <v>0.00016721769550479443</v>
      </c>
      <c r="V204" s="24">
        <v>-1.8221409183460014E-05</v>
      </c>
      <c r="W204" s="24">
        <v>5.4963405120099816E-05</v>
      </c>
      <c r="X204" s="24">
        <v>67.5</v>
      </c>
    </row>
    <row r="205" ht="12.75" hidden="1">
      <c r="A205" s="24" t="s">
        <v>83</v>
      </c>
    </row>
    <row r="206" spans="1:24" ht="12.75" hidden="1">
      <c r="A206" s="24">
        <v>940</v>
      </c>
      <c r="B206" s="24">
        <v>111</v>
      </c>
      <c r="C206" s="24">
        <v>116.5</v>
      </c>
      <c r="D206" s="24">
        <v>9.14670731013694</v>
      </c>
      <c r="E206" s="24">
        <v>9.430711119213525</v>
      </c>
      <c r="F206" s="24">
        <v>22.623453707912336</v>
      </c>
      <c r="G206" s="24" t="s">
        <v>59</v>
      </c>
      <c r="H206" s="24">
        <v>15.339680992204947</v>
      </c>
      <c r="I206" s="24">
        <v>58.83968099220495</v>
      </c>
      <c r="J206" s="24" t="s">
        <v>73</v>
      </c>
      <c r="K206" s="24">
        <v>1.9764446679053864</v>
      </c>
      <c r="M206" s="24" t="s">
        <v>68</v>
      </c>
      <c r="N206" s="24">
        <v>1.8135474069613424</v>
      </c>
      <c r="X206" s="24">
        <v>67.5</v>
      </c>
    </row>
    <row r="207" spans="1:24" ht="12.75" hidden="1">
      <c r="A207" s="24">
        <v>937</v>
      </c>
      <c r="B207" s="24">
        <v>151.0800018310547</v>
      </c>
      <c r="C207" s="24">
        <v>131.67999267578125</v>
      </c>
      <c r="D207" s="24">
        <v>8.60626220703125</v>
      </c>
      <c r="E207" s="24">
        <v>9.34073257446289</v>
      </c>
      <c r="F207" s="24">
        <v>25.05341401910769</v>
      </c>
      <c r="G207" s="24" t="s">
        <v>56</v>
      </c>
      <c r="H207" s="24">
        <v>-14.211930928849469</v>
      </c>
      <c r="I207" s="24">
        <v>69.36807090220522</v>
      </c>
      <c r="J207" s="24" t="s">
        <v>62</v>
      </c>
      <c r="K207" s="24">
        <v>0.3362021989537561</v>
      </c>
      <c r="L207" s="24">
        <v>1.3616910168968024</v>
      </c>
      <c r="M207" s="24">
        <v>0.0795916906666729</v>
      </c>
      <c r="N207" s="24">
        <v>0.03411649112734046</v>
      </c>
      <c r="O207" s="24">
        <v>0.013502706222427304</v>
      </c>
      <c r="P207" s="24">
        <v>0.03906261555225634</v>
      </c>
      <c r="Q207" s="24">
        <v>0.0016435961975253147</v>
      </c>
      <c r="R207" s="24">
        <v>0.0005250676267129321</v>
      </c>
      <c r="S207" s="24">
        <v>0.00017710391498879864</v>
      </c>
      <c r="T207" s="24">
        <v>0.0005747749194066359</v>
      </c>
      <c r="U207" s="24">
        <v>3.592020107172348E-05</v>
      </c>
      <c r="V207" s="24">
        <v>1.946944290796921E-05</v>
      </c>
      <c r="W207" s="24">
        <v>1.103022555717432E-05</v>
      </c>
      <c r="X207" s="24">
        <v>67.5</v>
      </c>
    </row>
    <row r="208" spans="1:24" ht="12.75" hidden="1">
      <c r="A208" s="24">
        <v>939</v>
      </c>
      <c r="B208" s="24">
        <v>81.5199966430664</v>
      </c>
      <c r="C208" s="24">
        <v>89.72000122070312</v>
      </c>
      <c r="D208" s="24">
        <v>9.930413246154785</v>
      </c>
      <c r="E208" s="24">
        <v>10.04794692993164</v>
      </c>
      <c r="F208" s="24">
        <v>15.824775285242392</v>
      </c>
      <c r="G208" s="24" t="s">
        <v>57</v>
      </c>
      <c r="H208" s="24">
        <v>23.842381841302164</v>
      </c>
      <c r="I208" s="24">
        <v>37.86237848436857</v>
      </c>
      <c r="J208" s="24" t="s">
        <v>60</v>
      </c>
      <c r="K208" s="24">
        <v>-0.3273332128823434</v>
      </c>
      <c r="L208" s="24">
        <v>0.007409226055664755</v>
      </c>
      <c r="M208" s="24">
        <v>0.07728062134636905</v>
      </c>
      <c r="N208" s="24">
        <v>-0.0003534091082852961</v>
      </c>
      <c r="O208" s="24">
        <v>-0.01317906922066854</v>
      </c>
      <c r="P208" s="24">
        <v>0.0008477594497958182</v>
      </c>
      <c r="Q208" s="24">
        <v>0.0015849905258905495</v>
      </c>
      <c r="R208" s="24">
        <v>-2.8374996078992423E-05</v>
      </c>
      <c r="S208" s="24">
        <v>-0.00017507339355193562</v>
      </c>
      <c r="T208" s="24">
        <v>6.037313525608253E-05</v>
      </c>
      <c r="U208" s="24">
        <v>3.3766470755122E-05</v>
      </c>
      <c r="V208" s="24">
        <v>-2.239668896861654E-06</v>
      </c>
      <c r="W208" s="24">
        <v>-1.0953697036583583E-05</v>
      </c>
      <c r="X208" s="24">
        <v>67.5</v>
      </c>
    </row>
    <row r="209" spans="1:24" ht="12.75" hidden="1">
      <c r="A209" s="24">
        <v>938</v>
      </c>
      <c r="B209" s="24">
        <v>125.77999877929688</v>
      </c>
      <c r="C209" s="24">
        <v>140.5800018310547</v>
      </c>
      <c r="D209" s="24">
        <v>9.206015586853027</v>
      </c>
      <c r="E209" s="24">
        <v>9.33244800567627</v>
      </c>
      <c r="F209" s="24">
        <v>16.258989548061663</v>
      </c>
      <c r="G209" s="24" t="s">
        <v>58</v>
      </c>
      <c r="H209" s="24">
        <v>-16.239508346365497</v>
      </c>
      <c r="I209" s="24">
        <v>42.04049043293138</v>
      </c>
      <c r="J209" s="24" t="s">
        <v>61</v>
      </c>
      <c r="K209" s="24">
        <v>-0.07671301275183653</v>
      </c>
      <c r="L209" s="24">
        <v>1.3616708592265254</v>
      </c>
      <c r="M209" s="24">
        <v>-0.01904055638626334</v>
      </c>
      <c r="N209" s="24">
        <v>-0.034114660614522924</v>
      </c>
      <c r="O209" s="24">
        <v>-0.0029385727498233106</v>
      </c>
      <c r="P209" s="24">
        <v>0.03905341518610966</v>
      </c>
      <c r="Q209" s="24">
        <v>-0.00043498677377234416</v>
      </c>
      <c r="R209" s="24">
        <v>-0.0005243003645044206</v>
      </c>
      <c r="S209" s="24">
        <v>-2.674142057873287E-05</v>
      </c>
      <c r="T209" s="24">
        <v>0.0005715953923172016</v>
      </c>
      <c r="U209" s="24">
        <v>-1.2250971299310736E-05</v>
      </c>
      <c r="V209" s="24">
        <v>-1.9340193648955616E-05</v>
      </c>
      <c r="W209" s="24">
        <v>-1.2970725010120278E-06</v>
      </c>
      <c r="X209" s="24">
        <v>67.5</v>
      </c>
    </row>
    <row r="210" ht="12.75" hidden="1">
      <c r="A210" s="24" t="s">
        <v>82</v>
      </c>
    </row>
    <row r="211" spans="1:24" ht="12.75" hidden="1">
      <c r="A211" s="24">
        <v>940</v>
      </c>
      <c r="B211" s="24">
        <v>111</v>
      </c>
      <c r="C211" s="24">
        <v>116.5</v>
      </c>
      <c r="D211" s="24">
        <v>9.14670731013694</v>
      </c>
      <c r="E211" s="24">
        <v>9.430711119213525</v>
      </c>
      <c r="F211" s="24">
        <v>13.233306209646843</v>
      </c>
      <c r="G211" s="24" t="s">
        <v>59</v>
      </c>
      <c r="H211" s="24">
        <v>-9.082464733248841</v>
      </c>
      <c r="I211" s="24">
        <v>34.41753526675116</v>
      </c>
      <c r="J211" s="24" t="s">
        <v>73</v>
      </c>
      <c r="K211" s="24">
        <v>1.65759938105551</v>
      </c>
      <c r="M211" s="24" t="s">
        <v>68</v>
      </c>
      <c r="N211" s="24">
        <v>1.0148513255954759</v>
      </c>
      <c r="X211" s="24">
        <v>67.5</v>
      </c>
    </row>
    <row r="212" spans="1:24" ht="12.75" hidden="1">
      <c r="A212" s="24">
        <v>938</v>
      </c>
      <c r="B212" s="24">
        <v>125.77999877929688</v>
      </c>
      <c r="C212" s="24">
        <v>140.5800018310547</v>
      </c>
      <c r="D212" s="24">
        <v>9.206015586853027</v>
      </c>
      <c r="E212" s="24">
        <v>9.33244800567627</v>
      </c>
      <c r="F212" s="24">
        <v>20.999211431178068</v>
      </c>
      <c r="G212" s="24" t="s">
        <v>56</v>
      </c>
      <c r="H212" s="24">
        <v>-3.9828270724123627</v>
      </c>
      <c r="I212" s="24">
        <v>54.29717170688452</v>
      </c>
      <c r="J212" s="24" t="s">
        <v>62</v>
      </c>
      <c r="K212" s="24">
        <v>1.1037591130258897</v>
      </c>
      <c r="L212" s="24">
        <v>0.6062840623849365</v>
      </c>
      <c r="M212" s="24">
        <v>0.2612997737994706</v>
      </c>
      <c r="N212" s="24">
        <v>0.034057267497085</v>
      </c>
      <c r="O212" s="24">
        <v>0.0443290762692445</v>
      </c>
      <c r="P212" s="24">
        <v>0.017392280441317503</v>
      </c>
      <c r="Q212" s="24">
        <v>0.005395862731290398</v>
      </c>
      <c r="R212" s="24">
        <v>0.0005242091832178158</v>
      </c>
      <c r="S212" s="24">
        <v>0.00058158217682126</v>
      </c>
      <c r="T212" s="24">
        <v>0.00025591888078832915</v>
      </c>
      <c r="U212" s="24">
        <v>0.00011802915290022898</v>
      </c>
      <c r="V212" s="24">
        <v>1.9460072459905965E-05</v>
      </c>
      <c r="W212" s="24">
        <v>3.6265869082440324E-05</v>
      </c>
      <c r="X212" s="24">
        <v>67.5</v>
      </c>
    </row>
    <row r="213" spans="1:24" ht="12.75" hidden="1">
      <c r="A213" s="24">
        <v>937</v>
      </c>
      <c r="B213" s="24">
        <v>151.0800018310547</v>
      </c>
      <c r="C213" s="24">
        <v>131.67999267578125</v>
      </c>
      <c r="D213" s="24">
        <v>8.60626220703125</v>
      </c>
      <c r="E213" s="24">
        <v>9.34073257446289</v>
      </c>
      <c r="F213" s="24">
        <v>29.441614038183562</v>
      </c>
      <c r="G213" s="24" t="s">
        <v>57</v>
      </c>
      <c r="H213" s="24">
        <v>-2.061851509567404</v>
      </c>
      <c r="I213" s="24">
        <v>81.51815032148728</v>
      </c>
      <c r="J213" s="24" t="s">
        <v>60</v>
      </c>
      <c r="K213" s="24">
        <v>-0.2658616182069889</v>
      </c>
      <c r="L213" s="24">
        <v>-0.003298818343143899</v>
      </c>
      <c r="M213" s="24">
        <v>0.06581744189511943</v>
      </c>
      <c r="N213" s="24">
        <v>-0.0003522910087443092</v>
      </c>
      <c r="O213" s="24">
        <v>-0.01021265683459534</v>
      </c>
      <c r="P213" s="24">
        <v>-0.00037743736792741705</v>
      </c>
      <c r="Q213" s="24">
        <v>0.001495692113453982</v>
      </c>
      <c r="R213" s="24">
        <v>-2.834451954539862E-05</v>
      </c>
      <c r="S213" s="24">
        <v>-9.547424611869254E-05</v>
      </c>
      <c r="T213" s="24">
        <v>-2.6874927687669695E-05</v>
      </c>
      <c r="U213" s="24">
        <v>4.160952934060737E-05</v>
      </c>
      <c r="V213" s="24">
        <v>-2.238501309376199E-06</v>
      </c>
      <c r="W213" s="24">
        <v>-4.76344760049483E-06</v>
      </c>
      <c r="X213" s="24">
        <v>67.5</v>
      </c>
    </row>
    <row r="214" spans="1:24" ht="12.75" hidden="1">
      <c r="A214" s="24">
        <v>939</v>
      </c>
      <c r="B214" s="24">
        <v>81.5199966430664</v>
      </c>
      <c r="C214" s="24">
        <v>89.72000122070312</v>
      </c>
      <c r="D214" s="24">
        <v>9.930413246154785</v>
      </c>
      <c r="E214" s="24">
        <v>10.04794692993164</v>
      </c>
      <c r="F214" s="24">
        <v>15.824775285242392</v>
      </c>
      <c r="G214" s="24" t="s">
        <v>58</v>
      </c>
      <c r="H214" s="24">
        <v>23.842381841302164</v>
      </c>
      <c r="I214" s="24">
        <v>37.86237848436857</v>
      </c>
      <c r="J214" s="24" t="s">
        <v>61</v>
      </c>
      <c r="K214" s="24">
        <v>1.0712617698546234</v>
      </c>
      <c r="L214" s="24">
        <v>-0.6062750878104102</v>
      </c>
      <c r="M214" s="24">
        <v>0.2528747439544667</v>
      </c>
      <c r="N214" s="24">
        <v>-0.03405544538562314</v>
      </c>
      <c r="O214" s="24">
        <v>0.04313662762969874</v>
      </c>
      <c r="P214" s="24">
        <v>-0.017388184493578603</v>
      </c>
      <c r="Q214" s="24">
        <v>0.005184422794938723</v>
      </c>
      <c r="R214" s="24">
        <v>-0.0005234423139006151</v>
      </c>
      <c r="S214" s="24">
        <v>0.000573691987676508</v>
      </c>
      <c r="T214" s="24">
        <v>-0.0002545038542060484</v>
      </c>
      <c r="U214" s="24">
        <v>0.00011045147351845862</v>
      </c>
      <c r="V214" s="24">
        <v>-1.933089578971217E-05</v>
      </c>
      <c r="W214" s="24">
        <v>3.595167349737757E-05</v>
      </c>
      <c r="X214" s="24">
        <v>67.5</v>
      </c>
    </row>
    <row r="215" ht="12.75" hidden="1">
      <c r="A215" s="24" t="s">
        <v>81</v>
      </c>
    </row>
    <row r="216" spans="1:24" ht="12.75" hidden="1">
      <c r="A216" s="24">
        <v>940</v>
      </c>
      <c r="B216" s="24">
        <v>111</v>
      </c>
      <c r="C216" s="24">
        <v>116.5</v>
      </c>
      <c r="D216" s="24">
        <v>9.14670731013694</v>
      </c>
      <c r="E216" s="24">
        <v>9.430711119213525</v>
      </c>
      <c r="F216" s="24">
        <v>20.909373958215685</v>
      </c>
      <c r="G216" s="24" t="s">
        <v>59</v>
      </c>
      <c r="H216" s="24">
        <v>10.881656723696558</v>
      </c>
      <c r="I216" s="24">
        <v>54.38165672369656</v>
      </c>
      <c r="J216" s="24" t="s">
        <v>73</v>
      </c>
      <c r="K216" s="24">
        <v>3.1105714293994686</v>
      </c>
      <c r="M216" s="24" t="s">
        <v>68</v>
      </c>
      <c r="N216" s="24">
        <v>2.39684088646345</v>
      </c>
      <c r="X216" s="24">
        <v>67.5</v>
      </c>
    </row>
    <row r="217" spans="1:24" ht="12.75" hidden="1">
      <c r="A217" s="24">
        <v>938</v>
      </c>
      <c r="B217" s="24">
        <v>125.77999877929688</v>
      </c>
      <c r="C217" s="24">
        <v>140.5800018310547</v>
      </c>
      <c r="D217" s="24">
        <v>9.206015586853027</v>
      </c>
      <c r="E217" s="24">
        <v>9.33244800567627</v>
      </c>
      <c r="F217" s="24">
        <v>20.999211431178068</v>
      </c>
      <c r="G217" s="24" t="s">
        <v>56</v>
      </c>
      <c r="H217" s="24">
        <v>-3.9828270724123627</v>
      </c>
      <c r="I217" s="24">
        <v>54.29717170688452</v>
      </c>
      <c r="J217" s="24" t="s">
        <v>62</v>
      </c>
      <c r="K217" s="24">
        <v>1.0915399608858076</v>
      </c>
      <c r="L217" s="24">
        <v>1.3593242699294592</v>
      </c>
      <c r="M217" s="24">
        <v>0.25840795332663613</v>
      </c>
      <c r="N217" s="24">
        <v>0.033211788237951984</v>
      </c>
      <c r="O217" s="24">
        <v>0.04383817051244374</v>
      </c>
      <c r="P217" s="24">
        <v>0.03899464533469613</v>
      </c>
      <c r="Q217" s="24">
        <v>0.005336206552976381</v>
      </c>
      <c r="R217" s="24">
        <v>0.0005111695128569262</v>
      </c>
      <c r="S217" s="24">
        <v>0.0005750948669090003</v>
      </c>
      <c r="T217" s="24">
        <v>0.0005737566062240123</v>
      </c>
      <c r="U217" s="24">
        <v>0.00011670948276348613</v>
      </c>
      <c r="V217" s="24">
        <v>1.8947270852929742E-05</v>
      </c>
      <c r="W217" s="24">
        <v>3.584748453794966E-05</v>
      </c>
      <c r="X217" s="24">
        <v>67.5</v>
      </c>
    </row>
    <row r="218" spans="1:24" ht="12.75" hidden="1">
      <c r="A218" s="24">
        <v>939</v>
      </c>
      <c r="B218" s="24">
        <v>81.5199966430664</v>
      </c>
      <c r="C218" s="24">
        <v>89.72000122070312</v>
      </c>
      <c r="D218" s="24">
        <v>9.930413246154785</v>
      </c>
      <c r="E218" s="24">
        <v>10.04794692993164</v>
      </c>
      <c r="F218" s="24">
        <v>17.614341735275513</v>
      </c>
      <c r="G218" s="24" t="s">
        <v>57</v>
      </c>
      <c r="H218" s="24">
        <v>28.124100919946514</v>
      </c>
      <c r="I218" s="24">
        <v>42.14409756301292</v>
      </c>
      <c r="J218" s="24" t="s">
        <v>60</v>
      </c>
      <c r="K218" s="24">
        <v>-0.6665490063683629</v>
      </c>
      <c r="L218" s="24">
        <v>0.007396550050173351</v>
      </c>
      <c r="M218" s="24">
        <v>0.15546078626612692</v>
      </c>
      <c r="N218" s="24">
        <v>-0.00034405071811292057</v>
      </c>
      <c r="O218" s="24">
        <v>-0.02714296064377266</v>
      </c>
      <c r="P218" s="24">
        <v>0.0008463822729407541</v>
      </c>
      <c r="Q218" s="24">
        <v>0.0030973083346665727</v>
      </c>
      <c r="R218" s="24">
        <v>-2.7625711511523626E-05</v>
      </c>
      <c r="S218" s="24">
        <v>-0.00038575108271426495</v>
      </c>
      <c r="T218" s="24">
        <v>6.027653827384834E-05</v>
      </c>
      <c r="U218" s="24">
        <v>5.9955738835207686E-05</v>
      </c>
      <c r="V218" s="24">
        <v>-2.1845707900987047E-06</v>
      </c>
      <c r="W218" s="24">
        <v>-2.4911472301864016E-05</v>
      </c>
      <c r="X218" s="24">
        <v>67.5</v>
      </c>
    </row>
    <row r="219" spans="1:24" ht="12.75" hidden="1">
      <c r="A219" s="24">
        <v>937</v>
      </c>
      <c r="B219" s="24">
        <v>151.0800018310547</v>
      </c>
      <c r="C219" s="24">
        <v>131.67999267578125</v>
      </c>
      <c r="D219" s="24">
        <v>8.60626220703125</v>
      </c>
      <c r="E219" s="24">
        <v>9.34073257446289</v>
      </c>
      <c r="F219" s="24">
        <v>20.606760209310018</v>
      </c>
      <c r="G219" s="24" t="s">
        <v>58</v>
      </c>
      <c r="H219" s="24">
        <v>-26.523857619573278</v>
      </c>
      <c r="I219" s="24">
        <v>57.05614421148141</v>
      </c>
      <c r="J219" s="24" t="s">
        <v>61</v>
      </c>
      <c r="K219" s="24">
        <v>-0.864391062147185</v>
      </c>
      <c r="L219" s="24">
        <v>1.3593041461963589</v>
      </c>
      <c r="M219" s="24">
        <v>-0.20641369691950817</v>
      </c>
      <c r="N219" s="24">
        <v>-0.03321000612866447</v>
      </c>
      <c r="O219" s="24">
        <v>-0.034424480843851524</v>
      </c>
      <c r="P219" s="24">
        <v>0.038985458851048434</v>
      </c>
      <c r="Q219" s="24">
        <v>-0.0043453171870455045</v>
      </c>
      <c r="R219" s="24">
        <v>-0.0005104224631987402</v>
      </c>
      <c r="S219" s="24">
        <v>-0.0004265327749773199</v>
      </c>
      <c r="T219" s="24">
        <v>0.0005705816174040464</v>
      </c>
      <c r="U219" s="24">
        <v>-0.00010013197664904471</v>
      </c>
      <c r="V219" s="24">
        <v>-1.8820911859878854E-05</v>
      </c>
      <c r="W219" s="24">
        <v>-2.577713512886957E-05</v>
      </c>
      <c r="X219" s="24">
        <v>67.5</v>
      </c>
    </row>
    <row r="220" ht="12.75" hidden="1">
      <c r="A220" s="24" t="s">
        <v>80</v>
      </c>
    </row>
    <row r="221" spans="1:24" ht="12.75" hidden="1">
      <c r="A221" s="24">
        <v>940</v>
      </c>
      <c r="B221" s="24">
        <v>111</v>
      </c>
      <c r="C221" s="24">
        <v>116.5</v>
      </c>
      <c r="D221" s="24">
        <v>9.14670731013694</v>
      </c>
      <c r="E221" s="24">
        <v>9.430711119213525</v>
      </c>
      <c r="F221" s="24">
        <v>22.623453707912336</v>
      </c>
      <c r="G221" s="24" t="s">
        <v>59</v>
      </c>
      <c r="H221" s="24">
        <v>15.339680992204947</v>
      </c>
      <c r="I221" s="24">
        <v>58.83968099220495</v>
      </c>
      <c r="J221" s="24" t="s">
        <v>73</v>
      </c>
      <c r="K221" s="24">
        <v>3.391890159085098</v>
      </c>
      <c r="M221" s="24" t="s">
        <v>68</v>
      </c>
      <c r="N221" s="24">
        <v>1.9134251026745184</v>
      </c>
      <c r="X221" s="24">
        <v>67.5</v>
      </c>
    </row>
    <row r="222" spans="1:24" ht="12.75" hidden="1">
      <c r="A222" s="24">
        <v>939</v>
      </c>
      <c r="B222" s="24">
        <v>81.5199966430664</v>
      </c>
      <c r="C222" s="24">
        <v>89.72000122070312</v>
      </c>
      <c r="D222" s="24">
        <v>9.930413246154785</v>
      </c>
      <c r="E222" s="24">
        <v>10.04794692993164</v>
      </c>
      <c r="F222" s="24">
        <v>12.820178706962757</v>
      </c>
      <c r="G222" s="24" t="s">
        <v>56</v>
      </c>
      <c r="H222" s="24">
        <v>16.65358005491902</v>
      </c>
      <c r="I222" s="24">
        <v>30.67357669798543</v>
      </c>
      <c r="J222" s="24" t="s">
        <v>62</v>
      </c>
      <c r="K222" s="24">
        <v>1.689076220091314</v>
      </c>
      <c r="L222" s="24">
        <v>0.6106091750987722</v>
      </c>
      <c r="M222" s="24">
        <v>0.39986538763610513</v>
      </c>
      <c r="N222" s="24">
        <v>0.03460938041935376</v>
      </c>
      <c r="O222" s="24">
        <v>0.06783648509708125</v>
      </c>
      <c r="P222" s="24">
        <v>0.01751659717333024</v>
      </c>
      <c r="Q222" s="24">
        <v>0.008257195812133095</v>
      </c>
      <c r="R222" s="24">
        <v>0.0005328193610130577</v>
      </c>
      <c r="S222" s="24">
        <v>0.000889994290433805</v>
      </c>
      <c r="T222" s="24">
        <v>0.00025771062457346545</v>
      </c>
      <c r="U222" s="24">
        <v>0.0001805782200778436</v>
      </c>
      <c r="V222" s="24">
        <v>1.979523423417618E-05</v>
      </c>
      <c r="W222" s="24">
        <v>5.548865376438237E-05</v>
      </c>
      <c r="X222" s="24">
        <v>67.5</v>
      </c>
    </row>
    <row r="223" spans="1:24" ht="12.75" hidden="1">
      <c r="A223" s="24">
        <v>937</v>
      </c>
      <c r="B223" s="24">
        <v>151.0800018310547</v>
      </c>
      <c r="C223" s="24">
        <v>131.67999267578125</v>
      </c>
      <c r="D223" s="24">
        <v>8.60626220703125</v>
      </c>
      <c r="E223" s="24">
        <v>9.34073257446289</v>
      </c>
      <c r="F223" s="24">
        <v>20.606760209310018</v>
      </c>
      <c r="G223" s="24" t="s">
        <v>57</v>
      </c>
      <c r="H223" s="24">
        <v>-26.523857619573278</v>
      </c>
      <c r="I223" s="24">
        <v>57.05614421148141</v>
      </c>
      <c r="J223" s="24" t="s">
        <v>60</v>
      </c>
      <c r="K223" s="24">
        <v>1.608162772165324</v>
      </c>
      <c r="L223" s="24">
        <v>-0.003321464639958916</v>
      </c>
      <c r="M223" s="24">
        <v>-0.3820758520666352</v>
      </c>
      <c r="N223" s="24">
        <v>-0.0003569650755877701</v>
      </c>
      <c r="O223" s="24">
        <v>0.06435922120627655</v>
      </c>
      <c r="P223" s="24">
        <v>-0.0003803193153579313</v>
      </c>
      <c r="Q223" s="24">
        <v>-0.007951033806619852</v>
      </c>
      <c r="R223" s="24">
        <v>-2.868974390487221E-05</v>
      </c>
      <c r="S223" s="24">
        <v>0.0008234412135330574</v>
      </c>
      <c r="T223" s="24">
        <v>-2.710433628415556E-05</v>
      </c>
      <c r="U223" s="24">
        <v>-0.00017719635249438943</v>
      </c>
      <c r="V223" s="24">
        <v>-2.250953937589774E-06</v>
      </c>
      <c r="W223" s="24">
        <v>5.060916777050186E-05</v>
      </c>
      <c r="X223" s="24">
        <v>67.5</v>
      </c>
    </row>
    <row r="224" spans="1:24" ht="12.75" hidden="1">
      <c r="A224" s="24">
        <v>938</v>
      </c>
      <c r="B224" s="24">
        <v>125.77999877929688</v>
      </c>
      <c r="C224" s="24">
        <v>140.5800018310547</v>
      </c>
      <c r="D224" s="24">
        <v>9.206015586853027</v>
      </c>
      <c r="E224" s="24">
        <v>9.33244800567627</v>
      </c>
      <c r="F224" s="24">
        <v>23.849525264250474</v>
      </c>
      <c r="G224" s="24" t="s">
        <v>58</v>
      </c>
      <c r="H224" s="24">
        <v>3.387162992217327</v>
      </c>
      <c r="I224" s="24">
        <v>61.6671617715142</v>
      </c>
      <c r="J224" s="24" t="s">
        <v>61</v>
      </c>
      <c r="K224" s="24">
        <v>-0.5165181269805558</v>
      </c>
      <c r="L224" s="24">
        <v>-0.6106001413260962</v>
      </c>
      <c r="M224" s="24">
        <v>-0.11794223796811436</v>
      </c>
      <c r="N224" s="24">
        <v>-0.034607539481251164</v>
      </c>
      <c r="O224" s="24">
        <v>-0.021440134235775878</v>
      </c>
      <c r="P224" s="24">
        <v>-0.01751246795146494</v>
      </c>
      <c r="Q224" s="24">
        <v>-0.002227631945788294</v>
      </c>
      <c r="R224" s="24">
        <v>-0.0005320463984137436</v>
      </c>
      <c r="S224" s="24">
        <v>-0.0003376898056796767</v>
      </c>
      <c r="T224" s="24">
        <v>-0.00025628133168969033</v>
      </c>
      <c r="U224" s="24">
        <v>-3.47842813518722E-05</v>
      </c>
      <c r="V224" s="24">
        <v>-1.9666837690812158E-05</v>
      </c>
      <c r="W224" s="24">
        <v>-2.2753084058226072E-05</v>
      </c>
      <c r="X224" s="24">
        <v>67.5</v>
      </c>
    </row>
    <row r="225" s="100" customFormat="1" ht="12.75">
      <c r="A225" s="100" t="s">
        <v>79</v>
      </c>
    </row>
    <row r="226" spans="1:24" s="100" customFormat="1" ht="12.75" hidden="1">
      <c r="A226" s="100">
        <v>940</v>
      </c>
      <c r="B226" s="100">
        <v>111</v>
      </c>
      <c r="C226" s="100">
        <v>116.5</v>
      </c>
      <c r="D226" s="100">
        <v>9.14670731013694</v>
      </c>
      <c r="E226" s="100">
        <v>9.430711119213525</v>
      </c>
      <c r="F226" s="100">
        <v>20.909373958215685</v>
      </c>
      <c r="G226" s="100" t="s">
        <v>59</v>
      </c>
      <c r="H226" s="100">
        <v>10.881656723696558</v>
      </c>
      <c r="I226" s="100">
        <v>54.38165672369656</v>
      </c>
      <c r="J226" s="100" t="s">
        <v>73</v>
      </c>
      <c r="K226" s="100">
        <v>1.8525751647599584</v>
      </c>
      <c r="M226" s="100" t="s">
        <v>68</v>
      </c>
      <c r="N226" s="100">
        <v>1.0239505456357127</v>
      </c>
      <c r="X226" s="100">
        <v>67.5</v>
      </c>
    </row>
    <row r="227" spans="1:24" s="100" customFormat="1" ht="12.75" hidden="1">
      <c r="A227" s="100">
        <v>939</v>
      </c>
      <c r="B227" s="100">
        <v>81.5199966430664</v>
      </c>
      <c r="C227" s="100">
        <v>89.72000122070312</v>
      </c>
      <c r="D227" s="100">
        <v>9.930413246154785</v>
      </c>
      <c r="E227" s="100">
        <v>10.04794692993164</v>
      </c>
      <c r="F227" s="100">
        <v>12.820178706962757</v>
      </c>
      <c r="G227" s="100" t="s">
        <v>56</v>
      </c>
      <c r="H227" s="100">
        <v>16.65358005491902</v>
      </c>
      <c r="I227" s="100">
        <v>30.67357669798543</v>
      </c>
      <c r="J227" s="100" t="s">
        <v>62</v>
      </c>
      <c r="K227" s="100">
        <v>1.2673998339543975</v>
      </c>
      <c r="L227" s="100">
        <v>0.39011784831136637</v>
      </c>
      <c r="M227" s="100">
        <v>0.3000391174043698</v>
      </c>
      <c r="N227" s="100">
        <v>0.03608382214232307</v>
      </c>
      <c r="O227" s="100">
        <v>0.05090125953919532</v>
      </c>
      <c r="P227" s="100">
        <v>0.011191398304253431</v>
      </c>
      <c r="Q227" s="100">
        <v>0.0061958106439106726</v>
      </c>
      <c r="R227" s="100">
        <v>0.0005555001467611797</v>
      </c>
      <c r="S227" s="100">
        <v>0.0006678223698404526</v>
      </c>
      <c r="T227" s="100">
        <v>0.00016465708407015093</v>
      </c>
      <c r="U227" s="100">
        <v>0.00013550437811444323</v>
      </c>
      <c r="V227" s="100">
        <v>2.0627893804075174E-05</v>
      </c>
      <c r="W227" s="100">
        <v>4.163883925937538E-05</v>
      </c>
      <c r="X227" s="100">
        <v>67.5</v>
      </c>
    </row>
    <row r="228" spans="1:24" s="100" customFormat="1" ht="12.75" hidden="1">
      <c r="A228" s="100">
        <v>938</v>
      </c>
      <c r="B228" s="100">
        <v>125.77999877929688</v>
      </c>
      <c r="C228" s="100">
        <v>140.5800018310547</v>
      </c>
      <c r="D228" s="100">
        <v>9.206015586853027</v>
      </c>
      <c r="E228" s="100">
        <v>9.33244800567627</v>
      </c>
      <c r="F228" s="100">
        <v>16.258989548061663</v>
      </c>
      <c r="G228" s="100" t="s">
        <v>57</v>
      </c>
      <c r="H228" s="100">
        <v>-16.239508346365497</v>
      </c>
      <c r="I228" s="100">
        <v>42.04049043293138</v>
      </c>
      <c r="J228" s="100" t="s">
        <v>60</v>
      </c>
      <c r="K228" s="100">
        <v>1.0403289613938294</v>
      </c>
      <c r="L228" s="100">
        <v>-0.0021217958018609467</v>
      </c>
      <c r="M228" s="100">
        <v>-0.24821552808285582</v>
      </c>
      <c r="N228" s="100">
        <v>-0.0003724820933219106</v>
      </c>
      <c r="O228" s="100">
        <v>0.04146548698587959</v>
      </c>
      <c r="P228" s="100">
        <v>-0.00024295919439287352</v>
      </c>
      <c r="Q228" s="100">
        <v>-0.005215208878922767</v>
      </c>
      <c r="R228" s="100">
        <v>-2.9938329870659668E-05</v>
      </c>
      <c r="S228" s="100">
        <v>0.0005166144163489607</v>
      </c>
      <c r="T228" s="100">
        <v>-1.7317100420689305E-05</v>
      </c>
      <c r="U228" s="100">
        <v>-0.00011949469698955246</v>
      </c>
      <c r="V228" s="100">
        <v>-2.35445164078141E-06</v>
      </c>
      <c r="W228" s="100">
        <v>3.131344185495019E-05</v>
      </c>
      <c r="X228" s="100">
        <v>67.5</v>
      </c>
    </row>
    <row r="229" spans="1:24" s="100" customFormat="1" ht="12.75" hidden="1">
      <c r="A229" s="100">
        <v>937</v>
      </c>
      <c r="B229" s="100">
        <v>151.0800018310547</v>
      </c>
      <c r="C229" s="100">
        <v>131.67999267578125</v>
      </c>
      <c r="D229" s="100">
        <v>8.60626220703125</v>
      </c>
      <c r="E229" s="100">
        <v>9.34073257446289</v>
      </c>
      <c r="F229" s="100">
        <v>29.441614038183562</v>
      </c>
      <c r="G229" s="100" t="s">
        <v>58</v>
      </c>
      <c r="H229" s="100">
        <v>-2.061851509567404</v>
      </c>
      <c r="I229" s="100">
        <v>81.51815032148728</v>
      </c>
      <c r="J229" s="100" t="s">
        <v>61</v>
      </c>
      <c r="K229" s="100">
        <v>-0.7238908696708855</v>
      </c>
      <c r="L229" s="100">
        <v>-0.39011207819505594</v>
      </c>
      <c r="M229" s="100">
        <v>-0.16856014828939314</v>
      </c>
      <c r="N229" s="100">
        <v>-0.036081899582601794</v>
      </c>
      <c r="O229" s="100">
        <v>-0.029522052972318386</v>
      </c>
      <c r="P229" s="100">
        <v>-0.011188760737199922</v>
      </c>
      <c r="Q229" s="100">
        <v>-0.0033450957959977657</v>
      </c>
      <c r="R229" s="100">
        <v>-0.000554692806385884</v>
      </c>
      <c r="S229" s="100">
        <v>-0.00042319766360383057</v>
      </c>
      <c r="T229" s="100">
        <v>-0.00016374392620034647</v>
      </c>
      <c r="U229" s="100">
        <v>-6.389408329068538E-05</v>
      </c>
      <c r="V229" s="100">
        <v>-2.0493085669645374E-05</v>
      </c>
      <c r="W229" s="100">
        <v>-2.744560609760247E-05</v>
      </c>
      <c r="X229" s="100">
        <v>67.5</v>
      </c>
    </row>
    <row r="230" ht="12.75" hidden="1"/>
    <row r="231" ht="12.75" hidden="1"/>
    <row r="232" ht="12.75" hidden="1"/>
    <row r="233" ht="12.75" hidden="1"/>
    <row r="234" ht="12.75" hidden="1"/>
    <row r="235" ht="12.75" hidden="1"/>
    <row r="236" ht="12.75" hidden="1"/>
    <row r="237" ht="12.75" hidden="1"/>
    <row r="238" ht="12.75" hidden="1"/>
    <row r="239" ht="12.75" hidden="1"/>
    <row r="240" ht="12.75" hidden="1"/>
    <row r="241" ht="12.75" hidden="1"/>
    <row r="242" ht="12.75" hidden="1"/>
    <row r="243" ht="12.75" hidden="1"/>
    <row r="244" ht="12.75" hidden="1"/>
    <row r="245" ht="12.75" hidden="1"/>
    <row r="246" ht="12.75" hidden="1"/>
    <row r="247" ht="12.75" hidden="1"/>
    <row r="248" ht="12.75" hidden="1"/>
    <row r="249" ht="12.75" hidden="1"/>
    <row r="250" ht="12.75" hidden="1"/>
    <row r="251" ht="12.75" hidden="1"/>
    <row r="252" ht="12.75" hidden="1"/>
    <row r="253" ht="12.75" hidden="1"/>
    <row r="254" ht="12.75" hidden="1"/>
  </sheetData>
  <mergeCells count="2">
    <mergeCell ref="A9:B9"/>
    <mergeCell ref="A13:B13"/>
  </mergeCells>
  <printOptions/>
  <pageMargins left="0.75" right="0.75" top="1" bottom="1" header="0.4921259845" footer="0.4921259845"/>
  <pageSetup horizontalDpi="600" verticalDpi="600" orientation="landscape" paperSize="9" r:id="rId4"/>
  <headerFooter alignWithMargins="0">
    <oddHeader xml:space="preserve">&amp;C&amp;16Aperturen - Aufbauplan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simonf</dc:creator>
  <cp:keywords/>
  <dc:description/>
  <cp:lastModifiedBy>Burgwinkel</cp:lastModifiedBy>
  <cp:lastPrinted>2004-03-15T06:33:27Z</cp:lastPrinted>
  <dcterms:created xsi:type="dcterms:W3CDTF">2003-07-09T12:58:06Z</dcterms:created>
  <dcterms:modified xsi:type="dcterms:W3CDTF">2004-03-22T13:25:02Z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1136071150</vt:i4>
  </property>
  <property fmtid="{D5CDD505-2E9C-101B-9397-08002B2CF9AE}" pid="3" name="_EmailSubject">
    <vt:lpwstr>Macro </vt:lpwstr>
  </property>
  <property fmtid="{D5CDD505-2E9C-101B-9397-08002B2CF9AE}" pid="4" name="_AuthorEmail">
    <vt:lpwstr>SIMONF@DAPNIA.CEA.FR</vt:lpwstr>
  </property>
  <property fmtid="{D5CDD505-2E9C-101B-9397-08002B2CF9AE}" pid="5" name="_AuthorEmailDisplayName">
    <vt:lpwstr>SIMON Fabrice          DAPNIA</vt:lpwstr>
  </property>
</Properties>
</file>