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90" windowWidth="12120" windowHeight="463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<sst xmlns="http://schemas.openxmlformats.org/spreadsheetml/2006/main" count="713" uniqueCount="168">
  <si>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</si>
  <si>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</si>
  <si>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</si>
  <si>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</si>
  <si>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</si>
  <si>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</si>
  <si>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</si>
  <si>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</si>
  <si>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</si>
  <si>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</si>
  <si>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</si>
  <si>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</si>
  <si>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</si>
  <si>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</si>
  <si>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</si>
  <si>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</si>
  <si>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</si>
  <si>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</si>
  <si>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</si>
  <si>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</si>
  <si>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</si>
  <si>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</si>
  <si>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</si>
  <si>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</si>
  <si>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</si>
  <si>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</si>
  <si>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</si>
  <si>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</si>
  <si>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</si>
  <si>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</si>
  <si>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</si>
  <si>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</si>
  <si>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</si>
  <si>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</si>
  <si>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</si>
  <si>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</si>
  <si>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</si>
  <si>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</si>
  <si>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</si>
  <si>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</si>
  <si>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</si>
  <si>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</si>
  <si>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</si>
  <si>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</si>
  <si>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</si>
  <si>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</si>
  <si>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</si>
  <si>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</si>
  <si>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</si>
  <si>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</si>
  <si>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</si>
  <si>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</si>
  <si>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</si>
  <si>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</si>
  <si>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</si>
  <si>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</si>
  <si>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</si>
  <si>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</si>
  <si>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</si>
  <si>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</si>
  <si>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</si>
  <si>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</si>
  <si>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</si>
  <si>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</si>
  <si>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</si>
  <si>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</si>
  <si>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</si>
  <si>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</si>
  <si>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</si>
  <si>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</si>
  <si>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</si>
  <si>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</si>
  <si>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</si>
  <si>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</si>
  <si>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</si>
  <si>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</si>
  <si>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</si>
  <si>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</si>
  <si>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</si>
  <si>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</si>
  <si>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</si>
  <si>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</si>
  <si>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</si>
  <si>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</si>
  <si>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</si>
  <si>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</si>
  <si>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</si>
  <si>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</si>
  <si>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</si>
  <si>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</si>
  <si>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</si>
  <si>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</si>
  <si>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</si>
  <si>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</si>
  <si>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</si>
  <si>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</si>
  <si>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</si>
  <si>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</si>
  <si>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</si>
  <si>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</si>
  <si>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</si>
  <si>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</si>
  <si>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</si>
  <si>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</si>
  <si>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</si>
  <si>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</si>
  <si>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</si>
  <si>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</si>
  <si>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</si>
  <si>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</si>
  <si>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</si>
  <si>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</si>
  <si>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</si>
  <si>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</si>
  <si>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</si>
  <si>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</si>
  <si>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</si>
  <si>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</si>
  <si>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</si>
  <si>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</si>
  <si>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</si>
  <si>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</si>
  <si>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</si>
  <si>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</si>
  <si>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</si>
  <si>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</si>
  <si>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</si>
  <si>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</si>
  <si>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</si>
  <si>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</si>
  <si>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</si>
  <si>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</si>
  <si>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</si>
  <si>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</si>
  <si>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</si>
  <si>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</si>
  <si>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</si>
  <si>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</si>
  <si>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</si>
  <si>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</si>
  <si>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</si>
  <si>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</si>
  <si>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</si>
  <si>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</si>
  <si>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</si>
  <si>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</si>
  <si>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</si>
  <si>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</si>
  <si>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</si>
  <si>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</si>
  <si>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</si>
  <si>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</si>
  <si>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</si>
  <si>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</si>
  <si>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</si>
  <si>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</si>
  <si>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</si>
  <si>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</si>
  <si>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</si>
  <si>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</si>
  <si>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</si>
  <si>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</si>
  <si>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</si>
  <si>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3</t>
  </si>
  <si>
    <t>AP 226</t>
  </si>
  <si>
    <t>Freigabe durch CEA</t>
  </si>
  <si>
    <t>REF CEA : 5C2390F-S1200687 /F.Simon(CEA)</t>
  </si>
  <si>
    <t>4E14455C-5</t>
  </si>
</sst>
</file>

<file path=xl/styles.xml><?xml version="1.0" encoding="utf-8"?>
<styleSheet xmlns="http://schemas.openxmlformats.org/spreadsheetml/2006/main">
  <numFmts count="37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0.000"/>
    <numFmt numFmtId="189" formatCode="0.0"/>
    <numFmt numFmtId="190" formatCode="#&quot;°&quot;"/>
    <numFmt numFmtId="191" formatCode="0&quot;°&quot;"/>
    <numFmt numFmtId="192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92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89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89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89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88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88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88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88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91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2" fontId="0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116.4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151.4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126.3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125.7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128.0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126.5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150.0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-0.46405438267969146</v>
      </c>
      <c r="C41" s="2">
        <f aca="true" t="shared" si="0" ref="C41:C55">($B$41*H41+$B$42*J41+$B$43*L41+$B$44*N41+$B$45*P41+$B$46*R41+$B$47*T41+$B$48*V41)/100</f>
        <v>-4.330243346290724E-08</v>
      </c>
      <c r="D41" s="2">
        <f aca="true" t="shared" si="1" ref="D41:D55">($B$41*I41+$B$42*K41+$B$43*M41+$B$44*O41+$B$45*Q41+$B$46*S41+$B$47*U41+$B$48*W41)/100</f>
        <v>-2.1195141595437418E-08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-1.9401127258159647</v>
      </c>
      <c r="C42" s="2">
        <f t="shared" si="0"/>
        <v>-1.215663276288795E-11</v>
      </c>
      <c r="D42" s="2">
        <f t="shared" si="1"/>
        <v>-4.531111414801088E-09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-7.121450145300486</v>
      </c>
      <c r="C43" s="2">
        <f t="shared" si="0"/>
        <v>0.5203132785350315</v>
      </c>
      <c r="D43" s="2">
        <f t="shared" si="1"/>
        <v>-0.25808543743637236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11.613840391892026</v>
      </c>
      <c r="C44" s="2">
        <f t="shared" si="0"/>
        <v>0.001836618980151335</v>
      </c>
      <c r="D44" s="2">
        <f t="shared" si="1"/>
        <v>0.3375004145069536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-0.46405438267969146</v>
      </c>
      <c r="C45" s="2">
        <f t="shared" si="0"/>
        <v>-0.12386346806948836</v>
      </c>
      <c r="D45" s="2">
        <f t="shared" si="1"/>
        <v>-0.0596937779164697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-1.9401127258159647</v>
      </c>
      <c r="C46" s="2">
        <f t="shared" si="0"/>
        <v>-8.42495276826139E-05</v>
      </c>
      <c r="D46" s="2">
        <f t="shared" si="1"/>
        <v>-0.008159589070076028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-7.121450145300486</v>
      </c>
      <c r="C47" s="2">
        <f t="shared" si="0"/>
        <v>0.020783578331934702</v>
      </c>
      <c r="D47" s="2">
        <f t="shared" si="1"/>
        <v>-0.01058999692401595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11.613840391892026</v>
      </c>
      <c r="C48" s="2">
        <f t="shared" si="0"/>
        <v>0.00021004693708511223</v>
      </c>
      <c r="D48" s="2">
        <f t="shared" si="1"/>
        <v>0.009679638469433524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-0.0025892337440218244</v>
      </c>
      <c r="D49" s="2">
        <f t="shared" si="1"/>
        <v>-0.0011651428145620603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-6.754822859983595E-06</v>
      </c>
      <c r="D50" s="2">
        <f t="shared" si="1"/>
        <v>-0.00012542768934069488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0.0002626793540092411</v>
      </c>
      <c r="D51" s="2">
        <f t="shared" si="1"/>
        <v>-0.00015702252976898214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1.4951490522004366E-05</v>
      </c>
      <c r="D52" s="2">
        <f t="shared" si="1"/>
        <v>0.00014168990208654288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-5.8477923389494786E-05</v>
      </c>
      <c r="D53" s="2">
        <f t="shared" si="1"/>
        <v>-2.0921126650095835E-05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-5.280879813751212E-07</v>
      </c>
      <c r="D54" s="2">
        <f t="shared" si="1"/>
        <v>-4.633356370096553E-06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1.6046249812828245E-05</v>
      </c>
      <c r="D55" s="2">
        <f t="shared" si="1"/>
        <v>-1.0328833271453135E-05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E9" sqref="E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1044</v>
      </c>
      <c r="B3" s="31">
        <v>126.34666666666669</v>
      </c>
      <c r="C3" s="31">
        <v>116.44666666666667</v>
      </c>
      <c r="D3" s="31">
        <v>9.317328876685682</v>
      </c>
      <c r="E3" s="31">
        <v>9.984357587797842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1675</v>
      </c>
      <c r="B4" s="36">
        <v>124.13666666666667</v>
      </c>
      <c r="C4" s="36">
        <v>125.73666666666668</v>
      </c>
      <c r="D4" s="36">
        <v>8.7853088122364</v>
      </c>
      <c r="E4" s="36">
        <v>8.918512016870645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1042</v>
      </c>
      <c r="B5" s="41">
        <v>126.52</v>
      </c>
      <c r="C5" s="41">
        <v>128.03666666666666</v>
      </c>
      <c r="D5" s="41">
        <v>9.402698867926615</v>
      </c>
      <c r="E5" s="41">
        <v>9.642248078837277</v>
      </c>
      <c r="F5" s="37" t="s">
        <v>71</v>
      </c>
      <c r="I5" s="42">
        <v>4978</v>
      </c>
    </row>
    <row r="6" spans="1:6" s="33" customFormat="1" ht="13.5" thickBot="1">
      <c r="A6" s="43">
        <v>1674</v>
      </c>
      <c r="B6" s="44">
        <v>150.0066666666667</v>
      </c>
      <c r="C6" s="44">
        <v>151.44</v>
      </c>
      <c r="D6" s="44">
        <v>8.661889411581742</v>
      </c>
      <c r="E6" s="44">
        <v>9.086556973591007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20" t="s">
        <v>115</v>
      </c>
      <c r="B9" s="121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167</v>
      </c>
    </row>
    <row r="12" spans="1:5" s="33" customFormat="1" ht="12.75">
      <c r="A12" s="52" t="s">
        <v>166</v>
      </c>
      <c r="B12" s="53"/>
      <c r="C12" s="53"/>
      <c r="D12" s="53"/>
      <c r="E12" s="53"/>
    </row>
    <row r="13" spans="1:5" s="33" customFormat="1" ht="27" thickBot="1">
      <c r="A13" s="122" t="s">
        <v>164</v>
      </c>
      <c r="B13" s="122"/>
      <c r="C13" s="119" t="s">
        <v>165</v>
      </c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4989</v>
      </c>
      <c r="K15" s="42">
        <v>3036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-0.46405438267969146</v>
      </c>
      <c r="C19" s="62">
        <v>56.17261228398698</v>
      </c>
      <c r="D19" s="63">
        <v>20.73316999292568</v>
      </c>
      <c r="K19" s="64" t="s">
        <v>93</v>
      </c>
    </row>
    <row r="20" spans="1:11" ht="12.75">
      <c r="A20" s="61" t="s">
        <v>57</v>
      </c>
      <c r="B20" s="62">
        <v>-1.9401127258159647</v>
      </c>
      <c r="C20" s="62">
        <v>57.07988727418403</v>
      </c>
      <c r="D20" s="63">
        <v>22.546347981574463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-7.121450145300486</v>
      </c>
      <c r="C21" s="62">
        <v>75.3852165213662</v>
      </c>
      <c r="D21" s="63">
        <v>27.403820131109814</v>
      </c>
      <c r="F21" s="39" t="s">
        <v>96</v>
      </c>
    </row>
    <row r="22" spans="1:11" ht="16.5" thickBot="1">
      <c r="A22" s="67" t="s">
        <v>59</v>
      </c>
      <c r="B22" s="68">
        <v>11.613840391892026</v>
      </c>
      <c r="C22" s="68">
        <v>70.46050705855872</v>
      </c>
      <c r="D22" s="69">
        <v>27.579152928482994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18.295911222531338</v>
      </c>
      <c r="I23" s="42">
        <v>4993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0.5203132785350315</v>
      </c>
      <c r="C27" s="78">
        <v>0.001836618980151335</v>
      </c>
      <c r="D27" s="78">
        <v>-0.12386346806948836</v>
      </c>
      <c r="E27" s="78">
        <v>-8.42495276826139E-05</v>
      </c>
      <c r="F27" s="78">
        <v>0.020783578331934702</v>
      </c>
      <c r="G27" s="78">
        <v>0.00021004693708511223</v>
      </c>
      <c r="H27" s="78">
        <v>-0.0025892337440218244</v>
      </c>
      <c r="I27" s="79">
        <v>-6.754822859983595E-06</v>
      </c>
    </row>
    <row r="28" spans="1:9" ht="13.5" thickBot="1">
      <c r="A28" s="80" t="s">
        <v>61</v>
      </c>
      <c r="B28" s="81">
        <v>-0.25808543743637236</v>
      </c>
      <c r="C28" s="81">
        <v>0.3375004145069536</v>
      </c>
      <c r="D28" s="81">
        <v>-0.0596937779164697</v>
      </c>
      <c r="E28" s="81">
        <v>-0.008159589070076028</v>
      </c>
      <c r="F28" s="81">
        <v>-0.01058999692401595</v>
      </c>
      <c r="G28" s="81">
        <v>0.009679638469433524</v>
      </c>
      <c r="H28" s="81">
        <v>-0.0011651428145620603</v>
      </c>
      <c r="I28" s="82">
        <v>-0.00012542768934069488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1044</v>
      </c>
      <c r="B39" s="89">
        <v>126.34666666666669</v>
      </c>
      <c r="C39" s="89">
        <v>116.44666666666667</v>
      </c>
      <c r="D39" s="89">
        <v>9.317328876685682</v>
      </c>
      <c r="E39" s="89">
        <v>9.984357587797842</v>
      </c>
      <c r="F39" s="90">
        <f>I39*D39/(23678+B39)*1000</f>
        <v>27.579152928482994</v>
      </c>
      <c r="G39" s="91" t="s">
        <v>59</v>
      </c>
      <c r="H39" s="92">
        <f>I39-B39+X39</f>
        <v>11.613840391892026</v>
      </c>
      <c r="I39" s="92">
        <f>(B39+C42-2*X39)*(23678+B39)*E42/((23678+C42)*D39+E42*(23678+B39))</f>
        <v>70.46050705855872</v>
      </c>
      <c r="J39" s="39" t="s">
        <v>73</v>
      </c>
      <c r="K39" s="39">
        <f>(K40*K40+L40*L40+M40*M40+N40*N40+O40*O40+P40*P40+Q40*Q40+R40*R40+S40*S40+T40*T40+U40*U40+V40*V40+W40*W40)</f>
        <v>0.47086203598416365</v>
      </c>
      <c r="M39" s="39" t="s">
        <v>68</v>
      </c>
      <c r="N39" s="39">
        <f>(K44*K44+L44*L44+M44*M44+N44*N44+O44*O44+P44*P44+Q44*Q44+R44*R44+S44*S44+T44*T44+U44*U44+V44*V44+W44*W44)</f>
        <v>0.2919977138934916</v>
      </c>
      <c r="X39" s="28">
        <f>(1-$H$2)*1000</f>
        <v>67.5</v>
      </c>
    </row>
    <row r="40" spans="1:24" ht="12.75">
      <c r="A40" s="86">
        <v>1675</v>
      </c>
      <c r="B40" s="89">
        <v>124.13666666666667</v>
      </c>
      <c r="C40" s="89">
        <v>125.73666666666668</v>
      </c>
      <c r="D40" s="89">
        <v>8.7853088122364</v>
      </c>
      <c r="E40" s="89">
        <v>8.918512016870645</v>
      </c>
      <c r="F40" s="90">
        <f>I40*D40/(23678+B40)*1000</f>
        <v>20.73316999292568</v>
      </c>
      <c r="G40" s="91" t="s">
        <v>56</v>
      </c>
      <c r="H40" s="92">
        <f>I40-B40+X40</f>
        <v>-0.46405438267969146</v>
      </c>
      <c r="I40" s="92">
        <f>(B40+C39-2*X40)*(23678+B40)*E39/((23678+C39)*D40+E39*(23678+B40))</f>
        <v>56.17261228398698</v>
      </c>
      <c r="J40" s="39" t="s">
        <v>62</v>
      </c>
      <c r="K40" s="73">
        <f aca="true" t="shared" si="0" ref="K40:W40">SQRT(K41*K41+K42*K42)</f>
        <v>0.5808046150269442</v>
      </c>
      <c r="L40" s="73">
        <f t="shared" si="0"/>
        <v>0.33750541175163956</v>
      </c>
      <c r="M40" s="73">
        <f t="shared" si="0"/>
        <v>0.13749729395207008</v>
      </c>
      <c r="N40" s="73">
        <f t="shared" si="0"/>
        <v>0.008160024005811436</v>
      </c>
      <c r="O40" s="73">
        <f t="shared" si="0"/>
        <v>0.02332606188644652</v>
      </c>
      <c r="P40" s="73">
        <f t="shared" si="0"/>
        <v>0.009681917197266058</v>
      </c>
      <c r="Q40" s="73">
        <f t="shared" si="0"/>
        <v>0.002839311388260695</v>
      </c>
      <c r="R40" s="73">
        <f t="shared" si="0"/>
        <v>0.00012560944584391582</v>
      </c>
      <c r="S40" s="73">
        <f t="shared" si="0"/>
        <v>0.0003060335241076754</v>
      </c>
      <c r="T40" s="73">
        <f t="shared" si="0"/>
        <v>0.00014247657850370948</v>
      </c>
      <c r="U40" s="73">
        <f t="shared" si="0"/>
        <v>6.210765705013329E-05</v>
      </c>
      <c r="V40" s="73">
        <f t="shared" si="0"/>
        <v>4.6633537468636405E-06</v>
      </c>
      <c r="W40" s="73">
        <f t="shared" si="0"/>
        <v>1.908315827647949E-05</v>
      </c>
      <c r="X40" s="28">
        <f>(1-$H$2)*1000</f>
        <v>67.5</v>
      </c>
    </row>
    <row r="41" spans="1:24" ht="12.75">
      <c r="A41" s="86">
        <v>1042</v>
      </c>
      <c r="B41" s="89">
        <v>126.52</v>
      </c>
      <c r="C41" s="89">
        <v>128.03666666666666</v>
      </c>
      <c r="D41" s="89">
        <v>9.402698867926615</v>
      </c>
      <c r="E41" s="89">
        <v>9.642248078837277</v>
      </c>
      <c r="F41" s="90">
        <f>I41*D41/(23678+B41)*1000</f>
        <v>22.546347981574463</v>
      </c>
      <c r="G41" s="91" t="s">
        <v>57</v>
      </c>
      <c r="H41" s="92">
        <f>I41-B41+X41</f>
        <v>-1.9401127258159647</v>
      </c>
      <c r="I41" s="92">
        <f>(B41+C40-2*X41)*(23678+B41)*E40/((23678+C40)*D41+E40*(23678+B41))</f>
        <v>57.07988727418403</v>
      </c>
      <c r="J41" s="39" t="s">
        <v>60</v>
      </c>
      <c r="K41" s="73">
        <f>'calcul config'!C43</f>
        <v>0.5203132785350315</v>
      </c>
      <c r="L41" s="73">
        <f>'calcul config'!C44</f>
        <v>0.001836618980151335</v>
      </c>
      <c r="M41" s="73">
        <f>'calcul config'!C45</f>
        <v>-0.12386346806948836</v>
      </c>
      <c r="N41" s="73">
        <f>'calcul config'!C46</f>
        <v>-8.42495276826139E-05</v>
      </c>
      <c r="O41" s="73">
        <f>'calcul config'!C47</f>
        <v>0.020783578331934702</v>
      </c>
      <c r="P41" s="73">
        <f>'calcul config'!C48</f>
        <v>0.00021004693708511223</v>
      </c>
      <c r="Q41" s="73">
        <f>'calcul config'!C49</f>
        <v>-0.0025892337440218244</v>
      </c>
      <c r="R41" s="73">
        <f>'calcul config'!C50</f>
        <v>-6.754822859983595E-06</v>
      </c>
      <c r="S41" s="73">
        <f>'calcul config'!C51</f>
        <v>0.0002626793540092411</v>
      </c>
      <c r="T41" s="73">
        <f>'calcul config'!C52</f>
        <v>1.4951490522004366E-05</v>
      </c>
      <c r="U41" s="73">
        <f>'calcul config'!C53</f>
        <v>-5.8477923389494786E-05</v>
      </c>
      <c r="V41" s="73">
        <f>'calcul config'!C54</f>
        <v>-5.280879813751212E-07</v>
      </c>
      <c r="W41" s="73">
        <f>'calcul config'!C55</f>
        <v>1.6046249812828245E-05</v>
      </c>
      <c r="X41" s="28">
        <f>(1-$H$2)*1000</f>
        <v>67.5</v>
      </c>
    </row>
    <row r="42" spans="1:24" ht="12.75">
      <c r="A42" s="86">
        <v>1674</v>
      </c>
      <c r="B42" s="89">
        <v>150.0066666666667</v>
      </c>
      <c r="C42" s="89">
        <v>151.44</v>
      </c>
      <c r="D42" s="89">
        <v>8.661889411581742</v>
      </c>
      <c r="E42" s="89">
        <v>9.086556973591007</v>
      </c>
      <c r="F42" s="90">
        <f>I42*D42/(23678+B42)*1000</f>
        <v>27.403820131109814</v>
      </c>
      <c r="G42" s="91" t="s">
        <v>58</v>
      </c>
      <c r="H42" s="92">
        <f>I42-B42+X42</f>
        <v>-7.121450145300486</v>
      </c>
      <c r="I42" s="92">
        <f>(B42+C41-2*X42)*(23678+B42)*E41/((23678+C41)*D42+E41*(23678+B42))</f>
        <v>75.3852165213662</v>
      </c>
      <c r="J42" s="39" t="s">
        <v>61</v>
      </c>
      <c r="K42" s="73">
        <f>'calcul config'!D43</f>
        <v>-0.25808543743637236</v>
      </c>
      <c r="L42" s="73">
        <f>'calcul config'!D44</f>
        <v>0.3375004145069536</v>
      </c>
      <c r="M42" s="73">
        <f>'calcul config'!D45</f>
        <v>-0.0596937779164697</v>
      </c>
      <c r="N42" s="73">
        <f>'calcul config'!D46</f>
        <v>-0.008159589070076028</v>
      </c>
      <c r="O42" s="73">
        <f>'calcul config'!D47</f>
        <v>-0.01058999692401595</v>
      </c>
      <c r="P42" s="73">
        <f>'calcul config'!D48</f>
        <v>0.009679638469433524</v>
      </c>
      <c r="Q42" s="73">
        <f>'calcul config'!D49</f>
        <v>-0.0011651428145620603</v>
      </c>
      <c r="R42" s="73">
        <f>'calcul config'!D50</f>
        <v>-0.00012542768934069488</v>
      </c>
      <c r="S42" s="73">
        <f>'calcul config'!D51</f>
        <v>-0.00015702252976898214</v>
      </c>
      <c r="T42" s="73">
        <f>'calcul config'!D52</f>
        <v>0.00014168990208654288</v>
      </c>
      <c r="U42" s="73">
        <f>'calcul config'!D53</f>
        <v>-2.0921126650095835E-05</v>
      </c>
      <c r="V42" s="73">
        <f>'calcul config'!D54</f>
        <v>-4.633356370096553E-06</v>
      </c>
      <c r="W42" s="73">
        <f>'calcul config'!D55</f>
        <v>-1.0328833271453135E-05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0.3872030766846295</v>
      </c>
      <c r="L44" s="73">
        <f>L40/(L43*1.5)</f>
        <v>0.321433725477752</v>
      </c>
      <c r="M44" s="73">
        <f aca="true" t="shared" si="1" ref="M44:W44">M40/(M43*1.5)</f>
        <v>0.15277477105785567</v>
      </c>
      <c r="N44" s="73">
        <f t="shared" si="1"/>
        <v>0.010880032007748583</v>
      </c>
      <c r="O44" s="73">
        <f t="shared" si="1"/>
        <v>0.10367138616198454</v>
      </c>
      <c r="P44" s="73">
        <f t="shared" si="1"/>
        <v>0.06454611464844037</v>
      </c>
      <c r="Q44" s="73">
        <f t="shared" si="1"/>
        <v>0.018928742588404632</v>
      </c>
      <c r="R44" s="73">
        <f t="shared" si="1"/>
        <v>0.0002791321018753685</v>
      </c>
      <c r="S44" s="73">
        <f t="shared" si="1"/>
        <v>0.0040804469881023375</v>
      </c>
      <c r="T44" s="73">
        <f t="shared" si="1"/>
        <v>0.0018996877133827927</v>
      </c>
      <c r="U44" s="73">
        <f t="shared" si="1"/>
        <v>0.0008281020940017771</v>
      </c>
      <c r="V44" s="73">
        <f t="shared" si="1"/>
        <v>6.217804995818186E-05</v>
      </c>
      <c r="W44" s="73">
        <f t="shared" si="1"/>
        <v>0.0002544421103530598</v>
      </c>
      <c r="X44" s="73"/>
      <c r="Y44" s="73"/>
    </row>
    <row r="45" s="101" customFormat="1" ht="12.75"/>
    <row r="46" spans="1:24" s="101" customFormat="1" ht="12.75">
      <c r="A46" s="101">
        <v>1044</v>
      </c>
      <c r="B46" s="101">
        <v>148.94</v>
      </c>
      <c r="C46" s="101">
        <v>111.44</v>
      </c>
      <c r="D46" s="101">
        <v>8.97968131988337</v>
      </c>
      <c r="E46" s="101">
        <v>9.760110005454742</v>
      </c>
      <c r="F46" s="101">
        <v>29.130756860835085</v>
      </c>
      <c r="G46" s="101" t="s">
        <v>59</v>
      </c>
      <c r="H46" s="101">
        <v>-4.1436270941159705</v>
      </c>
      <c r="I46" s="101">
        <v>77.29637290588403</v>
      </c>
      <c r="J46" s="101" t="s">
        <v>73</v>
      </c>
      <c r="K46" s="101">
        <v>1.3958352550480253</v>
      </c>
      <c r="M46" s="101" t="s">
        <v>68</v>
      </c>
      <c r="N46" s="101">
        <v>0.8778901648148791</v>
      </c>
      <c r="X46" s="101">
        <v>67.5</v>
      </c>
    </row>
    <row r="47" spans="1:24" s="101" customFormat="1" ht="12.75">
      <c r="A47" s="101">
        <v>1674</v>
      </c>
      <c r="B47" s="101">
        <v>156.86000061035156</v>
      </c>
      <c r="C47" s="101">
        <v>161.25999450683594</v>
      </c>
      <c r="D47" s="101">
        <v>8.430717468261719</v>
      </c>
      <c r="E47" s="101">
        <v>8.935440063476562</v>
      </c>
      <c r="F47" s="101">
        <v>25.32025449517228</v>
      </c>
      <c r="G47" s="101" t="s">
        <v>56</v>
      </c>
      <c r="H47" s="101">
        <v>-17.775971926646974</v>
      </c>
      <c r="I47" s="101">
        <v>71.58402868370459</v>
      </c>
      <c r="J47" s="101" t="s">
        <v>62</v>
      </c>
      <c r="K47" s="101">
        <v>0.9869492472243527</v>
      </c>
      <c r="L47" s="101">
        <v>0.6036295053836903</v>
      </c>
      <c r="M47" s="101">
        <v>0.23364641558811422</v>
      </c>
      <c r="N47" s="101">
        <v>0.030205066814141136</v>
      </c>
      <c r="O47" s="101">
        <v>0.03963793872043944</v>
      </c>
      <c r="P47" s="101">
        <v>0.017316352367642614</v>
      </c>
      <c r="Q47" s="101">
        <v>0.004824807322456354</v>
      </c>
      <c r="R47" s="101">
        <v>0.0004650114347358636</v>
      </c>
      <c r="S47" s="101">
        <v>0.000520053858988797</v>
      </c>
      <c r="T47" s="101">
        <v>0.000254789510666435</v>
      </c>
      <c r="U47" s="101">
        <v>0.00010551379040735695</v>
      </c>
      <c r="V47" s="101">
        <v>1.726892437708901E-05</v>
      </c>
      <c r="W47" s="101">
        <v>3.2425048496720524E-05</v>
      </c>
      <c r="X47" s="101">
        <v>67.5</v>
      </c>
    </row>
    <row r="48" spans="1:24" s="101" customFormat="1" ht="12.75">
      <c r="A48" s="101">
        <v>1675</v>
      </c>
      <c r="B48" s="101">
        <v>133.25999450683594</v>
      </c>
      <c r="C48" s="101">
        <v>140.4600067138672</v>
      </c>
      <c r="D48" s="101">
        <v>8.549659729003906</v>
      </c>
      <c r="E48" s="101">
        <v>8.769132614135742</v>
      </c>
      <c r="F48" s="101">
        <v>29.25362932810218</v>
      </c>
      <c r="G48" s="101" t="s">
        <v>57</v>
      </c>
      <c r="H48" s="101">
        <v>15.71292907061806</v>
      </c>
      <c r="I48" s="101">
        <v>81.472923577454</v>
      </c>
      <c r="J48" s="101" t="s">
        <v>60</v>
      </c>
      <c r="K48" s="101">
        <v>-0.7612874684601623</v>
      </c>
      <c r="L48" s="101">
        <v>0.0032836475958553813</v>
      </c>
      <c r="M48" s="101">
        <v>0.1819028346083305</v>
      </c>
      <c r="N48" s="101">
        <v>0.00031174173548049013</v>
      </c>
      <c r="O48" s="101">
        <v>-0.030300901345900685</v>
      </c>
      <c r="P48" s="101">
        <v>0.00037584237323428027</v>
      </c>
      <c r="Q48" s="101">
        <v>0.0038344507054107984</v>
      </c>
      <c r="R48" s="101">
        <v>2.5065923200427473E-05</v>
      </c>
      <c r="S48" s="101">
        <v>-0.0003739817771440761</v>
      </c>
      <c r="T48" s="101">
        <v>2.6776617799530123E-05</v>
      </c>
      <c r="U48" s="101">
        <v>8.866428447485428E-05</v>
      </c>
      <c r="V48" s="101">
        <v>1.9727318527518596E-06</v>
      </c>
      <c r="W48" s="101">
        <v>-2.2551569048560922E-05</v>
      </c>
      <c r="X48" s="101">
        <v>67.5</v>
      </c>
    </row>
    <row r="49" spans="1:24" s="101" customFormat="1" ht="12.75">
      <c r="A49" s="101">
        <v>1042</v>
      </c>
      <c r="B49" s="101">
        <v>139.4600067138672</v>
      </c>
      <c r="C49" s="101">
        <v>135.16000366210938</v>
      </c>
      <c r="D49" s="101">
        <v>9.27239990234375</v>
      </c>
      <c r="E49" s="101">
        <v>9.661006927490234</v>
      </c>
      <c r="F49" s="101">
        <v>27.421986696131814</v>
      </c>
      <c r="G49" s="101" t="s">
        <v>58</v>
      </c>
      <c r="H49" s="101">
        <v>-1.5227867580419456</v>
      </c>
      <c r="I49" s="101">
        <v>70.43721995582524</v>
      </c>
      <c r="J49" s="101" t="s">
        <v>61</v>
      </c>
      <c r="K49" s="101">
        <v>0.6281004752125523</v>
      </c>
      <c r="L49" s="101">
        <v>0.6036205740597522</v>
      </c>
      <c r="M49" s="101">
        <v>0.1466356241798975</v>
      </c>
      <c r="N49" s="101">
        <v>0.030203458052631818</v>
      </c>
      <c r="O49" s="101">
        <v>0.02555428659992891</v>
      </c>
      <c r="P49" s="101">
        <v>0.017312273156083333</v>
      </c>
      <c r="Q49" s="101">
        <v>0.002928438745578107</v>
      </c>
      <c r="R49" s="101">
        <v>0.00046433536794995123</v>
      </c>
      <c r="S49" s="101">
        <v>0.0003613774295847738</v>
      </c>
      <c r="T49" s="101">
        <v>0.0002533785852925603</v>
      </c>
      <c r="U49" s="101">
        <v>5.719969077442432E-05</v>
      </c>
      <c r="V49" s="101">
        <v>1.7155875908234975E-05</v>
      </c>
      <c r="W49" s="101">
        <v>2.3298294003267E-05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1044</v>
      </c>
      <c r="B56" s="101">
        <v>119.34</v>
      </c>
      <c r="C56" s="101">
        <v>111.74</v>
      </c>
      <c r="D56" s="101">
        <v>9.39692322341627</v>
      </c>
      <c r="E56" s="101">
        <v>9.84016882455497</v>
      </c>
      <c r="F56" s="101">
        <v>29.431499651247403</v>
      </c>
      <c r="G56" s="101" t="s">
        <v>59</v>
      </c>
      <c r="H56" s="101">
        <v>22.694120079357972</v>
      </c>
      <c r="I56" s="101">
        <v>74.53412007935798</v>
      </c>
      <c r="J56" s="101" t="s">
        <v>73</v>
      </c>
      <c r="K56" s="101">
        <v>2.359194474338913</v>
      </c>
      <c r="M56" s="101" t="s">
        <v>68</v>
      </c>
      <c r="N56" s="101">
        <v>1.6122127931249186</v>
      </c>
      <c r="X56" s="101">
        <v>67.5</v>
      </c>
    </row>
    <row r="57" spans="1:24" s="101" customFormat="1" ht="12.75" hidden="1">
      <c r="A57" s="101">
        <v>1042</v>
      </c>
      <c r="B57" s="101">
        <v>109.27999877929688</v>
      </c>
      <c r="C57" s="101">
        <v>124.9800033569336</v>
      </c>
      <c r="D57" s="101">
        <v>9.392908096313477</v>
      </c>
      <c r="E57" s="101">
        <v>9.456117630004883</v>
      </c>
      <c r="F57" s="101">
        <v>17.377470807454948</v>
      </c>
      <c r="G57" s="101" t="s">
        <v>56</v>
      </c>
      <c r="H57" s="101">
        <v>2.22796547724478</v>
      </c>
      <c r="I57" s="101">
        <v>44.007964256541655</v>
      </c>
      <c r="J57" s="101" t="s">
        <v>62</v>
      </c>
      <c r="K57" s="101">
        <v>1.166261733109355</v>
      </c>
      <c r="L57" s="101">
        <v>0.9585942286909741</v>
      </c>
      <c r="M57" s="101">
        <v>0.27609594412860894</v>
      </c>
      <c r="N57" s="101">
        <v>0.030212782629147866</v>
      </c>
      <c r="O57" s="101">
        <v>0.0468390374328555</v>
      </c>
      <c r="P57" s="101">
        <v>0.02749890438045429</v>
      </c>
      <c r="Q57" s="101">
        <v>0.005701422022059646</v>
      </c>
      <c r="R57" s="101">
        <v>0.0004650612912623782</v>
      </c>
      <c r="S57" s="101">
        <v>0.000614511507406517</v>
      </c>
      <c r="T57" s="101">
        <v>0.0004046395319772101</v>
      </c>
      <c r="U57" s="101">
        <v>0.00012472867735425846</v>
      </c>
      <c r="V57" s="101">
        <v>1.7254147707326657E-05</v>
      </c>
      <c r="W57" s="101">
        <v>3.831757772318133E-05</v>
      </c>
      <c r="X57" s="101">
        <v>67.5</v>
      </c>
    </row>
    <row r="58" spans="1:24" s="101" customFormat="1" ht="12.75" hidden="1">
      <c r="A58" s="101">
        <v>1675</v>
      </c>
      <c r="B58" s="101">
        <v>116.05999755859375</v>
      </c>
      <c r="C58" s="101">
        <v>120.45999908447266</v>
      </c>
      <c r="D58" s="101">
        <v>9.026739120483398</v>
      </c>
      <c r="E58" s="101">
        <v>8.99503231048584</v>
      </c>
      <c r="F58" s="101">
        <v>20.57767593735584</v>
      </c>
      <c r="G58" s="101" t="s">
        <v>57</v>
      </c>
      <c r="H58" s="101">
        <v>5.681788908094589</v>
      </c>
      <c r="I58" s="101">
        <v>54.24178646668834</v>
      </c>
      <c r="J58" s="101" t="s">
        <v>60</v>
      </c>
      <c r="K58" s="101">
        <v>0.6505689041552987</v>
      </c>
      <c r="L58" s="101">
        <v>0.005216435246760171</v>
      </c>
      <c r="M58" s="101">
        <v>-0.1566075450932049</v>
      </c>
      <c r="N58" s="101">
        <v>-0.00031234817571889733</v>
      </c>
      <c r="O58" s="101">
        <v>0.025706915681275158</v>
      </c>
      <c r="P58" s="101">
        <v>0.0005967231584633667</v>
      </c>
      <c r="Q58" s="101">
        <v>-0.00335602647845521</v>
      </c>
      <c r="R58" s="101">
        <v>-2.5069777581536225E-05</v>
      </c>
      <c r="S58" s="101">
        <v>0.0003018384843039599</v>
      </c>
      <c r="T58" s="101">
        <v>4.2483423374451125E-05</v>
      </c>
      <c r="U58" s="101">
        <v>-8.118384211826654E-05</v>
      </c>
      <c r="V58" s="101">
        <v>-1.9718954044968348E-06</v>
      </c>
      <c r="W58" s="101">
        <v>1.7707433504633678E-05</v>
      </c>
      <c r="X58" s="101">
        <v>67.5</v>
      </c>
    </row>
    <row r="59" spans="1:24" s="101" customFormat="1" ht="12.75" hidden="1">
      <c r="A59" s="101">
        <v>1674</v>
      </c>
      <c r="B59" s="101">
        <v>170.5</v>
      </c>
      <c r="C59" s="101">
        <v>167.89999389648438</v>
      </c>
      <c r="D59" s="101">
        <v>8.53072452545166</v>
      </c>
      <c r="E59" s="101">
        <v>9.031757354736328</v>
      </c>
      <c r="F59" s="101">
        <v>28.66208656957837</v>
      </c>
      <c r="G59" s="101" t="s">
        <v>58</v>
      </c>
      <c r="H59" s="101">
        <v>-22.87224889102849</v>
      </c>
      <c r="I59" s="101">
        <v>80.12775110897151</v>
      </c>
      <c r="J59" s="101" t="s">
        <v>61</v>
      </c>
      <c r="K59" s="101">
        <v>-0.9679496531645695</v>
      </c>
      <c r="L59" s="101">
        <v>0.9585800353037611</v>
      </c>
      <c r="M59" s="101">
        <v>-0.22738304066958853</v>
      </c>
      <c r="N59" s="101">
        <v>-0.030211168014713765</v>
      </c>
      <c r="O59" s="101">
        <v>-0.03915418130662737</v>
      </c>
      <c r="P59" s="101">
        <v>0.027492429205101566</v>
      </c>
      <c r="Q59" s="101">
        <v>-0.0046090453837572725</v>
      </c>
      <c r="R59" s="101">
        <v>-0.00046438508899688294</v>
      </c>
      <c r="S59" s="101">
        <v>-0.0005352736889929467</v>
      </c>
      <c r="T59" s="101">
        <v>0.00040240316795115165</v>
      </c>
      <c r="U59" s="101">
        <v>-9.469121782646519E-05</v>
      </c>
      <c r="V59" s="101">
        <v>-1.7141098028421925E-05</v>
      </c>
      <c r="W59" s="101">
        <v>-3.3980635091931684E-05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1044</v>
      </c>
      <c r="B61" s="101">
        <v>119.42</v>
      </c>
      <c r="C61" s="101">
        <v>114.02</v>
      </c>
      <c r="D61" s="101">
        <v>9.263749165090891</v>
      </c>
      <c r="E61" s="101">
        <v>10.045198500275884</v>
      </c>
      <c r="F61" s="101">
        <v>26.12721786850296</v>
      </c>
      <c r="G61" s="101" t="s">
        <v>59</v>
      </c>
      <c r="H61" s="101">
        <v>15.197574749463683</v>
      </c>
      <c r="I61" s="101">
        <v>67.11757474946369</v>
      </c>
      <c r="J61" s="101" t="s">
        <v>73</v>
      </c>
      <c r="K61" s="101">
        <v>1.5032781370400037</v>
      </c>
      <c r="M61" s="101" t="s">
        <v>68</v>
      </c>
      <c r="N61" s="101">
        <v>1.0161173954972915</v>
      </c>
      <c r="X61" s="101">
        <v>67.5</v>
      </c>
    </row>
    <row r="62" spans="1:24" s="101" customFormat="1" ht="12.75" hidden="1">
      <c r="A62" s="101">
        <v>1042</v>
      </c>
      <c r="B62" s="101">
        <v>112.27999877929688</v>
      </c>
      <c r="C62" s="101">
        <v>129.0800018310547</v>
      </c>
      <c r="D62" s="101">
        <v>9.70614242553711</v>
      </c>
      <c r="E62" s="101">
        <v>9.63133716583252</v>
      </c>
      <c r="F62" s="101">
        <v>18.94367379672559</v>
      </c>
      <c r="G62" s="101" t="s">
        <v>56</v>
      </c>
      <c r="H62" s="101">
        <v>1.6519701812967753</v>
      </c>
      <c r="I62" s="101">
        <v>46.43196896059365</v>
      </c>
      <c r="J62" s="101" t="s">
        <v>62</v>
      </c>
      <c r="K62" s="101">
        <v>0.9436412888332193</v>
      </c>
      <c r="L62" s="101">
        <v>0.7489883158622065</v>
      </c>
      <c r="M62" s="101">
        <v>0.22339384072812005</v>
      </c>
      <c r="N62" s="101">
        <v>0.003373223194470959</v>
      </c>
      <c r="O62" s="101">
        <v>0.037898292409518156</v>
      </c>
      <c r="P62" s="101">
        <v>0.02148601009423893</v>
      </c>
      <c r="Q62" s="101">
        <v>0.00461311441186615</v>
      </c>
      <c r="R62" s="101">
        <v>5.193036513553438E-05</v>
      </c>
      <c r="S62" s="101">
        <v>0.000497208793937087</v>
      </c>
      <c r="T62" s="101">
        <v>0.00031615939705708366</v>
      </c>
      <c r="U62" s="101">
        <v>0.00010091670028587322</v>
      </c>
      <c r="V62" s="101">
        <v>1.9221195209958984E-06</v>
      </c>
      <c r="W62" s="101">
        <v>3.100336711703362E-05</v>
      </c>
      <c r="X62" s="101">
        <v>67.5</v>
      </c>
    </row>
    <row r="63" spans="1:24" s="101" customFormat="1" ht="12.75" hidden="1">
      <c r="A63" s="101">
        <v>1675</v>
      </c>
      <c r="B63" s="101">
        <v>125.08000183105469</v>
      </c>
      <c r="C63" s="101">
        <v>118.4800033569336</v>
      </c>
      <c r="D63" s="101">
        <v>8.888493537902832</v>
      </c>
      <c r="E63" s="101">
        <v>8.976414680480957</v>
      </c>
      <c r="F63" s="101">
        <v>23.138758924075894</v>
      </c>
      <c r="G63" s="101" t="s">
        <v>57</v>
      </c>
      <c r="H63" s="101">
        <v>4.384798780457189</v>
      </c>
      <c r="I63" s="101">
        <v>61.964800611511876</v>
      </c>
      <c r="J63" s="101" t="s">
        <v>60</v>
      </c>
      <c r="K63" s="101">
        <v>0.4125832705733905</v>
      </c>
      <c r="L63" s="101">
        <v>0.00407561152102549</v>
      </c>
      <c r="M63" s="101">
        <v>-0.09995048881852081</v>
      </c>
      <c r="N63" s="101">
        <v>-3.4828875306803146E-05</v>
      </c>
      <c r="O63" s="101">
        <v>0.01620128693271148</v>
      </c>
      <c r="P63" s="101">
        <v>0.00046625529259493553</v>
      </c>
      <c r="Q63" s="101">
        <v>-0.0021715173937326073</v>
      </c>
      <c r="R63" s="101">
        <v>-2.770026359256397E-06</v>
      </c>
      <c r="S63" s="101">
        <v>0.00018173747455866188</v>
      </c>
      <c r="T63" s="101">
        <v>3.319679074939269E-05</v>
      </c>
      <c r="U63" s="101">
        <v>-5.441778395379902E-05</v>
      </c>
      <c r="V63" s="101">
        <v>-2.1470362452995032E-07</v>
      </c>
      <c r="W63" s="101">
        <v>1.0371162209199807E-05</v>
      </c>
      <c r="X63" s="101">
        <v>67.5</v>
      </c>
    </row>
    <row r="64" spans="1:24" s="101" customFormat="1" ht="12.75" hidden="1">
      <c r="A64" s="101">
        <v>1674</v>
      </c>
      <c r="B64" s="101">
        <v>162.3800048828125</v>
      </c>
      <c r="C64" s="101">
        <v>150.5800018310547</v>
      </c>
      <c r="D64" s="101">
        <v>8.611823081970215</v>
      </c>
      <c r="E64" s="101">
        <v>9.171364784240723</v>
      </c>
      <c r="F64" s="101">
        <v>26.91475833241052</v>
      </c>
      <c r="G64" s="101" t="s">
        <v>58</v>
      </c>
      <c r="H64" s="101">
        <v>-20.371035030931367</v>
      </c>
      <c r="I64" s="101">
        <v>74.50896985188113</v>
      </c>
      <c r="J64" s="101" t="s">
        <v>61</v>
      </c>
      <c r="K64" s="101">
        <v>-0.8486659689381822</v>
      </c>
      <c r="L64" s="101">
        <v>0.7489772270829295</v>
      </c>
      <c r="M64" s="101">
        <v>-0.19978665586119462</v>
      </c>
      <c r="N64" s="101">
        <v>-0.0033730433838244245</v>
      </c>
      <c r="O64" s="101">
        <v>-0.03426074823002693</v>
      </c>
      <c r="P64" s="101">
        <v>0.021480950532317335</v>
      </c>
      <c r="Q64" s="101">
        <v>-0.004070053658821211</v>
      </c>
      <c r="R64" s="101">
        <v>-5.1856434288128117E-05</v>
      </c>
      <c r="S64" s="101">
        <v>-0.0004628045755061335</v>
      </c>
      <c r="T64" s="101">
        <v>0.00031441173233745544</v>
      </c>
      <c r="U64" s="101">
        <v>-8.498755900804785E-05</v>
      </c>
      <c r="V64" s="101">
        <v>-1.9100905231447026E-06</v>
      </c>
      <c r="W64" s="101">
        <v>-2.9217251188707456E-05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1044</v>
      </c>
      <c r="B66" s="101">
        <v>116.06</v>
      </c>
      <c r="C66" s="101">
        <v>120.56</v>
      </c>
      <c r="D66" s="101">
        <v>9.362665765358924</v>
      </c>
      <c r="E66" s="101">
        <v>9.955973370443202</v>
      </c>
      <c r="F66" s="101">
        <v>23.93609961540678</v>
      </c>
      <c r="G66" s="101" t="s">
        <v>59</v>
      </c>
      <c r="H66" s="101">
        <v>12.270644251149584</v>
      </c>
      <c r="I66" s="101">
        <v>60.830644251149586</v>
      </c>
      <c r="J66" s="101" t="s">
        <v>73</v>
      </c>
      <c r="K66" s="101">
        <v>0.394043650153757</v>
      </c>
      <c r="M66" s="101" t="s">
        <v>68</v>
      </c>
      <c r="N66" s="101">
        <v>0.3292283128651085</v>
      </c>
      <c r="X66" s="101">
        <v>67.5</v>
      </c>
    </row>
    <row r="67" spans="1:24" s="101" customFormat="1" ht="12.75" hidden="1">
      <c r="A67" s="101">
        <v>1042</v>
      </c>
      <c r="B67" s="101">
        <v>125.80000305175781</v>
      </c>
      <c r="C67" s="101">
        <v>125.0999984741211</v>
      </c>
      <c r="D67" s="101">
        <v>9.363414764404297</v>
      </c>
      <c r="E67" s="101">
        <v>9.779428482055664</v>
      </c>
      <c r="F67" s="101">
        <v>22.576358825542645</v>
      </c>
      <c r="G67" s="101" t="s">
        <v>56</v>
      </c>
      <c r="H67" s="101">
        <v>-0.9060774592136482</v>
      </c>
      <c r="I67" s="101">
        <v>57.393925592544164</v>
      </c>
      <c r="J67" s="101" t="s">
        <v>62</v>
      </c>
      <c r="K67" s="101">
        <v>0.3122273554984612</v>
      </c>
      <c r="L67" s="101">
        <v>0.5373501882778998</v>
      </c>
      <c r="M67" s="101">
        <v>0.07391526477259323</v>
      </c>
      <c r="N67" s="101">
        <v>0.04417364270682876</v>
      </c>
      <c r="O67" s="101">
        <v>0.012539435059888413</v>
      </c>
      <c r="P67" s="101">
        <v>0.01541482312119874</v>
      </c>
      <c r="Q67" s="101">
        <v>0.0015263773341104877</v>
      </c>
      <c r="R67" s="101">
        <v>0.0006799354888633827</v>
      </c>
      <c r="S67" s="101">
        <v>0.00016451330250726162</v>
      </c>
      <c r="T67" s="101">
        <v>0.0002268210900520283</v>
      </c>
      <c r="U67" s="101">
        <v>3.340370926942785E-05</v>
      </c>
      <c r="V67" s="101">
        <v>2.5229555845775568E-05</v>
      </c>
      <c r="W67" s="101">
        <v>1.0257732059463942E-05</v>
      </c>
      <c r="X67" s="101">
        <v>67.5</v>
      </c>
    </row>
    <row r="68" spans="1:24" s="101" customFormat="1" ht="12.75" hidden="1">
      <c r="A68" s="101">
        <v>1675</v>
      </c>
      <c r="B68" s="101">
        <v>115.55999755859375</v>
      </c>
      <c r="C68" s="101">
        <v>120.86000061035156</v>
      </c>
      <c r="D68" s="101">
        <v>8.942588806152344</v>
      </c>
      <c r="E68" s="101">
        <v>9.008261680603027</v>
      </c>
      <c r="F68" s="101">
        <v>20.739204467402793</v>
      </c>
      <c r="G68" s="101" t="s">
        <v>57</v>
      </c>
      <c r="H68" s="101">
        <v>7.120836145544828</v>
      </c>
      <c r="I68" s="101">
        <v>55.18083370413858</v>
      </c>
      <c r="J68" s="101" t="s">
        <v>60</v>
      </c>
      <c r="K68" s="101">
        <v>0.19713183587583794</v>
      </c>
      <c r="L68" s="101">
        <v>0.0029242835462797456</v>
      </c>
      <c r="M68" s="101">
        <v>-0.04731651518259852</v>
      </c>
      <c r="N68" s="101">
        <v>-0.00045688968527872296</v>
      </c>
      <c r="O68" s="101">
        <v>0.007811670564738351</v>
      </c>
      <c r="P68" s="101">
        <v>0.00033451846499060983</v>
      </c>
      <c r="Q68" s="101">
        <v>-0.0010075059470875053</v>
      </c>
      <c r="R68" s="101">
        <v>-3.670991329135493E-05</v>
      </c>
      <c r="S68" s="101">
        <v>9.358419264906909E-05</v>
      </c>
      <c r="T68" s="101">
        <v>2.3816851895363E-05</v>
      </c>
      <c r="U68" s="101">
        <v>-2.397005725181809E-05</v>
      </c>
      <c r="V68" s="101">
        <v>-2.8941787834649757E-06</v>
      </c>
      <c r="W68" s="101">
        <v>5.556584469434405E-06</v>
      </c>
      <c r="X68" s="101">
        <v>67.5</v>
      </c>
    </row>
    <row r="69" spans="1:24" s="101" customFormat="1" ht="12.75" hidden="1">
      <c r="A69" s="101">
        <v>1674</v>
      </c>
      <c r="B69" s="101">
        <v>136.3800048828125</v>
      </c>
      <c r="C69" s="101">
        <v>141.3800048828125</v>
      </c>
      <c r="D69" s="101">
        <v>8.845020294189453</v>
      </c>
      <c r="E69" s="101">
        <v>9.254162788391113</v>
      </c>
      <c r="F69" s="101">
        <v>22.91585625701543</v>
      </c>
      <c r="G69" s="101" t="s">
        <v>58</v>
      </c>
      <c r="H69" s="101">
        <v>-7.181230782730381</v>
      </c>
      <c r="I69" s="101">
        <v>61.698774100082126</v>
      </c>
      <c r="J69" s="101" t="s">
        <v>61</v>
      </c>
      <c r="K69" s="101">
        <v>-0.24212591931840788</v>
      </c>
      <c r="L69" s="101">
        <v>0.5373422311786367</v>
      </c>
      <c r="M69" s="101">
        <v>-0.05678568267950546</v>
      </c>
      <c r="N69" s="101">
        <v>-0.044171279829840246</v>
      </c>
      <c r="O69" s="101">
        <v>-0.009808936466771468</v>
      </c>
      <c r="P69" s="101">
        <v>0.015411192986087209</v>
      </c>
      <c r="Q69" s="101">
        <v>-0.0011466296405856374</v>
      </c>
      <c r="R69" s="101">
        <v>-0.0006789437762304243</v>
      </c>
      <c r="S69" s="101">
        <v>-0.0001353019792466751</v>
      </c>
      <c r="T69" s="101">
        <v>0.00022556720607877528</v>
      </c>
      <c r="U69" s="101">
        <v>-2.326465448488378E-05</v>
      </c>
      <c r="V69" s="101">
        <v>-2.50630049544034E-05</v>
      </c>
      <c r="W69" s="101">
        <v>-8.622379952066293E-06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1044</v>
      </c>
      <c r="B71" s="101">
        <v>124.62</v>
      </c>
      <c r="C71" s="101">
        <v>119.82</v>
      </c>
      <c r="D71" s="101">
        <v>9.354662226931499</v>
      </c>
      <c r="E71" s="101">
        <v>10.130948124995392</v>
      </c>
      <c r="F71" s="101">
        <v>24.4512569783798</v>
      </c>
      <c r="G71" s="101" t="s">
        <v>59</v>
      </c>
      <c r="H71" s="101">
        <v>5.095392096485185</v>
      </c>
      <c r="I71" s="101">
        <v>62.21539209648519</v>
      </c>
      <c r="J71" s="101" t="s">
        <v>73</v>
      </c>
      <c r="K71" s="101">
        <v>0.28409125370937377</v>
      </c>
      <c r="M71" s="101" t="s">
        <v>68</v>
      </c>
      <c r="N71" s="101">
        <v>0.21495478048470873</v>
      </c>
      <c r="X71" s="101">
        <v>67.5</v>
      </c>
    </row>
    <row r="72" spans="1:24" s="101" customFormat="1" ht="12.75" hidden="1">
      <c r="A72" s="101">
        <v>1042</v>
      </c>
      <c r="B72" s="101">
        <v>129.82000732421875</v>
      </c>
      <c r="C72" s="101">
        <v>128.72000122070312</v>
      </c>
      <c r="D72" s="101">
        <v>9.237735748291016</v>
      </c>
      <c r="E72" s="101">
        <v>9.735259056091309</v>
      </c>
      <c r="F72" s="101">
        <v>23.271217278356115</v>
      </c>
      <c r="G72" s="101" t="s">
        <v>56</v>
      </c>
      <c r="H72" s="101">
        <v>-2.3446012928291964</v>
      </c>
      <c r="I72" s="101">
        <v>59.97540603138955</v>
      </c>
      <c r="J72" s="101" t="s">
        <v>62</v>
      </c>
      <c r="K72" s="101">
        <v>0.34407411754486533</v>
      </c>
      <c r="L72" s="101">
        <v>0.3977583667950296</v>
      </c>
      <c r="M72" s="101">
        <v>0.08145477307722541</v>
      </c>
      <c r="N72" s="101">
        <v>0.023097329794630465</v>
      </c>
      <c r="O72" s="101">
        <v>0.013818623763096623</v>
      </c>
      <c r="P72" s="101">
        <v>0.011410414234308082</v>
      </c>
      <c r="Q72" s="101">
        <v>0.0016820398292127351</v>
      </c>
      <c r="R72" s="101">
        <v>0.00035553249714975304</v>
      </c>
      <c r="S72" s="101">
        <v>0.00018128776226986466</v>
      </c>
      <c r="T72" s="101">
        <v>0.0001679009650267193</v>
      </c>
      <c r="U72" s="101">
        <v>3.679585456899965E-05</v>
      </c>
      <c r="V72" s="101">
        <v>1.3197614286601357E-05</v>
      </c>
      <c r="W72" s="101">
        <v>1.1304673009793122E-05</v>
      </c>
      <c r="X72" s="101">
        <v>67.5</v>
      </c>
    </row>
    <row r="73" spans="1:24" s="101" customFormat="1" ht="12.75" hidden="1">
      <c r="A73" s="101">
        <v>1675</v>
      </c>
      <c r="B73" s="101">
        <v>131.8000030517578</v>
      </c>
      <c r="C73" s="101">
        <v>116.4000015258789</v>
      </c>
      <c r="D73" s="101">
        <v>8.663616180419922</v>
      </c>
      <c r="E73" s="101">
        <v>8.93588638305664</v>
      </c>
      <c r="F73" s="101">
        <v>24.167909967040348</v>
      </c>
      <c r="G73" s="101" t="s">
        <v>57</v>
      </c>
      <c r="H73" s="101">
        <v>2.119502478449192</v>
      </c>
      <c r="I73" s="101">
        <v>66.419505530207</v>
      </c>
      <c r="J73" s="101" t="s">
        <v>60</v>
      </c>
      <c r="K73" s="101">
        <v>0.11319553193426152</v>
      </c>
      <c r="L73" s="101">
        <v>0.0021640717700234726</v>
      </c>
      <c r="M73" s="101">
        <v>-0.02767001778056812</v>
      </c>
      <c r="N73" s="101">
        <v>0.00023882767454381576</v>
      </c>
      <c r="O73" s="101">
        <v>0.004405022417364361</v>
      </c>
      <c r="P73" s="101">
        <v>0.0002476083544965641</v>
      </c>
      <c r="Q73" s="101">
        <v>-0.0006127028860672296</v>
      </c>
      <c r="R73" s="101">
        <v>1.9213209275669697E-05</v>
      </c>
      <c r="S73" s="101">
        <v>4.6062753529927346E-05</v>
      </c>
      <c r="T73" s="101">
        <v>1.7632352167293157E-05</v>
      </c>
      <c r="U73" s="101">
        <v>-1.6081118594237523E-05</v>
      </c>
      <c r="V73" s="101">
        <v>1.5172373702056082E-06</v>
      </c>
      <c r="W73" s="101">
        <v>2.5092268062251863E-06</v>
      </c>
      <c r="X73" s="101">
        <v>67.5</v>
      </c>
    </row>
    <row r="74" spans="1:24" s="101" customFormat="1" ht="12.75" hidden="1">
      <c r="A74" s="101">
        <v>1674</v>
      </c>
      <c r="B74" s="101">
        <v>138.86000061035156</v>
      </c>
      <c r="C74" s="101">
        <v>136.25999450683594</v>
      </c>
      <c r="D74" s="101">
        <v>8.811699867248535</v>
      </c>
      <c r="E74" s="101">
        <v>9.146190643310547</v>
      </c>
      <c r="F74" s="101">
        <v>22.412904131478545</v>
      </c>
      <c r="G74" s="101" t="s">
        <v>58</v>
      </c>
      <c r="H74" s="101">
        <v>-10.78088330625674</v>
      </c>
      <c r="I74" s="101">
        <v>60.57911730409482</v>
      </c>
      <c r="J74" s="101" t="s">
        <v>61</v>
      </c>
      <c r="K74" s="101">
        <v>-0.3249211749246229</v>
      </c>
      <c r="L74" s="101">
        <v>0.3977524797519476</v>
      </c>
      <c r="M74" s="101">
        <v>-0.07661103166702123</v>
      </c>
      <c r="N74" s="101">
        <v>0.023096095015906825</v>
      </c>
      <c r="O74" s="101">
        <v>-0.013097715075864802</v>
      </c>
      <c r="P74" s="101">
        <v>0.011407727341643645</v>
      </c>
      <c r="Q74" s="101">
        <v>-0.0015664779476465332</v>
      </c>
      <c r="R74" s="101">
        <v>0.00035501297035301185</v>
      </c>
      <c r="S74" s="101">
        <v>-0.0001753381746399116</v>
      </c>
      <c r="T74" s="101">
        <v>0.00016697255527167382</v>
      </c>
      <c r="U74" s="101">
        <v>-3.309580846906509E-05</v>
      </c>
      <c r="V74" s="101">
        <v>1.3110111121586872E-05</v>
      </c>
      <c r="W74" s="101">
        <v>-1.102267720171765E-05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1044</v>
      </c>
      <c r="B76" s="101">
        <v>129.7</v>
      </c>
      <c r="C76" s="101">
        <v>121.1</v>
      </c>
      <c r="D76" s="101">
        <v>9.546291559433135</v>
      </c>
      <c r="E76" s="101">
        <v>10.173746701062857</v>
      </c>
      <c r="F76" s="101">
        <v>28.356130321178224</v>
      </c>
      <c r="G76" s="101" t="s">
        <v>59</v>
      </c>
      <c r="H76" s="101">
        <v>8.517957821058047</v>
      </c>
      <c r="I76" s="101">
        <v>70.71795782105804</v>
      </c>
      <c r="J76" s="101" t="s">
        <v>73</v>
      </c>
      <c r="K76" s="101">
        <v>0.32703423567106266</v>
      </c>
      <c r="M76" s="101" t="s">
        <v>68</v>
      </c>
      <c r="N76" s="101">
        <v>0.22925968048986228</v>
      </c>
      <c r="X76" s="101">
        <v>67.5</v>
      </c>
    </row>
    <row r="77" spans="1:24" s="101" customFormat="1" ht="12.75" hidden="1">
      <c r="A77" s="101">
        <v>1042</v>
      </c>
      <c r="B77" s="101">
        <v>142.47999572753906</v>
      </c>
      <c r="C77" s="101">
        <v>125.18000030517578</v>
      </c>
      <c r="D77" s="101">
        <v>9.44359302520752</v>
      </c>
      <c r="E77" s="101">
        <v>9.590338706970215</v>
      </c>
      <c r="F77" s="101">
        <v>26.447745370653582</v>
      </c>
      <c r="G77" s="101" t="s">
        <v>56</v>
      </c>
      <c r="H77" s="101">
        <v>-8.268312171067151</v>
      </c>
      <c r="I77" s="101">
        <v>66.71168355647191</v>
      </c>
      <c r="J77" s="101" t="s">
        <v>62</v>
      </c>
      <c r="K77" s="101">
        <v>0.4201201875058615</v>
      </c>
      <c r="L77" s="101">
        <v>0.3737636914369473</v>
      </c>
      <c r="M77" s="101">
        <v>0.09945790375948978</v>
      </c>
      <c r="N77" s="101">
        <v>0.023195081952566966</v>
      </c>
      <c r="O77" s="101">
        <v>0.016872890097241768</v>
      </c>
      <c r="P77" s="101">
        <v>0.010722126065592152</v>
      </c>
      <c r="Q77" s="101">
        <v>0.002053798281325036</v>
      </c>
      <c r="R77" s="101">
        <v>0.0003570006596049729</v>
      </c>
      <c r="S77" s="101">
        <v>0.00022139395530280473</v>
      </c>
      <c r="T77" s="101">
        <v>0.00015777815609695737</v>
      </c>
      <c r="U77" s="101">
        <v>4.491776742088561E-05</v>
      </c>
      <c r="V77" s="101">
        <v>1.3248465634049277E-05</v>
      </c>
      <c r="W77" s="101">
        <v>1.3809476601064337E-05</v>
      </c>
      <c r="X77" s="101">
        <v>67.5</v>
      </c>
    </row>
    <row r="78" spans="1:24" s="101" customFormat="1" ht="12.75" hidden="1">
      <c r="A78" s="101">
        <v>1675</v>
      </c>
      <c r="B78" s="101">
        <v>123.05999755859375</v>
      </c>
      <c r="C78" s="101">
        <v>137.75999450683594</v>
      </c>
      <c r="D78" s="101">
        <v>8.640755653381348</v>
      </c>
      <c r="E78" s="101">
        <v>8.826346397399902</v>
      </c>
      <c r="F78" s="101">
        <v>21.625101294806004</v>
      </c>
      <c r="G78" s="101" t="s">
        <v>57</v>
      </c>
      <c r="H78" s="101">
        <v>4.006590598489979</v>
      </c>
      <c r="I78" s="101">
        <v>59.56658815708373</v>
      </c>
      <c r="J78" s="101" t="s">
        <v>60</v>
      </c>
      <c r="K78" s="101">
        <v>0.17500372468279812</v>
      </c>
      <c r="L78" s="101">
        <v>0.0020337759421105773</v>
      </c>
      <c r="M78" s="101">
        <v>-0.04039928218586842</v>
      </c>
      <c r="N78" s="101">
        <v>-0.00023999992162266218</v>
      </c>
      <c r="O78" s="101">
        <v>0.007193386815228251</v>
      </c>
      <c r="P78" s="101">
        <v>0.00023263976146802455</v>
      </c>
      <c r="Q78" s="101">
        <v>-0.0007846960295853281</v>
      </c>
      <c r="R78" s="101">
        <v>-1.928090537610337E-05</v>
      </c>
      <c r="S78" s="101">
        <v>0.00010769454951496634</v>
      </c>
      <c r="T78" s="101">
        <v>1.6564908487402138E-05</v>
      </c>
      <c r="U78" s="101">
        <v>-1.3826614531177293E-05</v>
      </c>
      <c r="V78" s="101">
        <v>-1.5186659734458911E-06</v>
      </c>
      <c r="W78" s="101">
        <v>7.1158361705449135E-06</v>
      </c>
      <c r="X78" s="101">
        <v>67.5</v>
      </c>
    </row>
    <row r="79" spans="1:24" s="101" customFormat="1" ht="12.75" hidden="1">
      <c r="A79" s="101">
        <v>1674</v>
      </c>
      <c r="B79" s="101">
        <v>135.05999755859375</v>
      </c>
      <c r="C79" s="101">
        <v>151.25999450683594</v>
      </c>
      <c r="D79" s="101">
        <v>8.741352081298828</v>
      </c>
      <c r="E79" s="101">
        <v>8.980426788330078</v>
      </c>
      <c r="F79" s="101">
        <v>25.41658659874966</v>
      </c>
      <c r="G79" s="101" t="s">
        <v>58</v>
      </c>
      <c r="H79" s="101">
        <v>1.6794857593278323</v>
      </c>
      <c r="I79" s="101">
        <v>69.23948331792158</v>
      </c>
      <c r="J79" s="101" t="s">
        <v>61</v>
      </c>
      <c r="K79" s="101">
        <v>0.3819354242501049</v>
      </c>
      <c r="L79" s="101">
        <v>0.3737581581611174</v>
      </c>
      <c r="M79" s="101">
        <v>0.09088329119864942</v>
      </c>
      <c r="N79" s="101">
        <v>-0.023193840277623688</v>
      </c>
      <c r="O79" s="101">
        <v>0.015262686734651263</v>
      </c>
      <c r="P79" s="101">
        <v>0.010719601956594972</v>
      </c>
      <c r="Q79" s="101">
        <v>0.001897983014024808</v>
      </c>
      <c r="R79" s="101">
        <v>-0.0003564796174345225</v>
      </c>
      <c r="S79" s="101">
        <v>0.00019343517634956876</v>
      </c>
      <c r="T79" s="101">
        <v>0.0001569061832693659</v>
      </c>
      <c r="U79" s="101">
        <v>4.2736758893053764E-05</v>
      </c>
      <c r="V79" s="101">
        <v>-1.3161135791324484E-05</v>
      </c>
      <c r="W79" s="101">
        <v>1.1834970198074356E-05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1044</v>
      </c>
      <c r="B81" s="101">
        <v>148.94</v>
      </c>
      <c r="C81" s="101">
        <v>111.44</v>
      </c>
      <c r="D81" s="101">
        <v>8.97968131988337</v>
      </c>
      <c r="E81" s="101">
        <v>9.760110005454742</v>
      </c>
      <c r="F81" s="101">
        <v>32.92383306991292</v>
      </c>
      <c r="G81" s="101" t="s">
        <v>59</v>
      </c>
      <c r="H81" s="101">
        <v>5.921028435363198</v>
      </c>
      <c r="I81" s="101">
        <v>87.3610284353632</v>
      </c>
      <c r="J81" s="101" t="s">
        <v>73</v>
      </c>
      <c r="K81" s="101">
        <v>0.4016157489835918</v>
      </c>
      <c r="M81" s="101" t="s">
        <v>68</v>
      </c>
      <c r="N81" s="101">
        <v>0.3556378991678736</v>
      </c>
      <c r="X81" s="101">
        <v>67.5</v>
      </c>
    </row>
    <row r="82" spans="1:24" s="101" customFormat="1" ht="12.75" hidden="1">
      <c r="A82" s="101">
        <v>1042</v>
      </c>
      <c r="B82" s="101">
        <v>139.4600067138672</v>
      </c>
      <c r="C82" s="101">
        <v>135.16000366210938</v>
      </c>
      <c r="D82" s="101">
        <v>9.27239990234375</v>
      </c>
      <c r="E82" s="101">
        <v>9.661006927490234</v>
      </c>
      <c r="F82" s="101">
        <v>23.151962259505087</v>
      </c>
      <c r="G82" s="101" t="s">
        <v>56</v>
      </c>
      <c r="H82" s="101">
        <v>-12.490943580240838</v>
      </c>
      <c r="I82" s="101">
        <v>59.46906313362635</v>
      </c>
      <c r="J82" s="101" t="s">
        <v>62</v>
      </c>
      <c r="K82" s="101">
        <v>0.2301642360442913</v>
      </c>
      <c r="L82" s="101">
        <v>0.5867642673292803</v>
      </c>
      <c r="M82" s="101">
        <v>0.054488334838528336</v>
      </c>
      <c r="N82" s="101">
        <v>0.03175728388041767</v>
      </c>
      <c r="O82" s="101">
        <v>0.009243921872130271</v>
      </c>
      <c r="P82" s="101">
        <v>0.016832470385406386</v>
      </c>
      <c r="Q82" s="101">
        <v>0.0011252120670788102</v>
      </c>
      <c r="R82" s="101">
        <v>0.0004888680265569684</v>
      </c>
      <c r="S82" s="101">
        <v>0.00012130831076017837</v>
      </c>
      <c r="T82" s="101">
        <v>0.00024768845246868056</v>
      </c>
      <c r="U82" s="101">
        <v>2.460721084426697E-05</v>
      </c>
      <c r="V82" s="101">
        <v>1.8146564888579708E-05</v>
      </c>
      <c r="W82" s="101">
        <v>7.566380290056528E-06</v>
      </c>
      <c r="X82" s="101">
        <v>67.5</v>
      </c>
    </row>
    <row r="83" spans="1:24" s="101" customFormat="1" ht="12.75" hidden="1">
      <c r="A83" s="101">
        <v>1675</v>
      </c>
      <c r="B83" s="101">
        <v>133.25999450683594</v>
      </c>
      <c r="C83" s="101">
        <v>140.4600067138672</v>
      </c>
      <c r="D83" s="101">
        <v>8.549659729003906</v>
      </c>
      <c r="E83" s="101">
        <v>8.769132614135742</v>
      </c>
      <c r="F83" s="101">
        <v>25.41368619611823</v>
      </c>
      <c r="G83" s="101" t="s">
        <v>57</v>
      </c>
      <c r="H83" s="101">
        <v>5.018481902199198</v>
      </c>
      <c r="I83" s="101">
        <v>70.77847640903514</v>
      </c>
      <c r="J83" s="101" t="s">
        <v>60</v>
      </c>
      <c r="K83" s="101">
        <v>0.03559839761459723</v>
      </c>
      <c r="L83" s="101">
        <v>0.0031921480903747013</v>
      </c>
      <c r="M83" s="101">
        <v>-0.00781503795969826</v>
      </c>
      <c r="N83" s="101">
        <v>0.0003281915388698259</v>
      </c>
      <c r="O83" s="101">
        <v>0.0015279703293668272</v>
      </c>
      <c r="P83" s="101">
        <v>0.00036524610215194896</v>
      </c>
      <c r="Q83" s="101">
        <v>-0.00013210044012876683</v>
      </c>
      <c r="R83" s="101">
        <v>2.6400189199059873E-05</v>
      </c>
      <c r="S83" s="101">
        <v>2.808633351344989E-05</v>
      </c>
      <c r="T83" s="101">
        <v>2.601259936815393E-05</v>
      </c>
      <c r="U83" s="101">
        <v>-9.521753388042177E-07</v>
      </c>
      <c r="V83" s="101">
        <v>2.08461479424278E-06</v>
      </c>
      <c r="W83" s="101">
        <v>1.9986730813870954E-06</v>
      </c>
      <c r="X83" s="101">
        <v>67.5</v>
      </c>
    </row>
    <row r="84" spans="1:24" s="101" customFormat="1" ht="12.75" hidden="1">
      <c r="A84" s="101">
        <v>1674</v>
      </c>
      <c r="B84" s="101">
        <v>156.86000061035156</v>
      </c>
      <c r="C84" s="101">
        <v>161.25999450683594</v>
      </c>
      <c r="D84" s="101">
        <v>8.430717468261719</v>
      </c>
      <c r="E84" s="101">
        <v>8.935440063476562</v>
      </c>
      <c r="F84" s="101">
        <v>29.282116014949118</v>
      </c>
      <c r="G84" s="101" t="s">
        <v>58</v>
      </c>
      <c r="H84" s="101">
        <v>-6.575215286280468</v>
      </c>
      <c r="I84" s="101">
        <v>82.7847853240711</v>
      </c>
      <c r="J84" s="101" t="s">
        <v>61</v>
      </c>
      <c r="K84" s="101">
        <v>0.22739465614021204</v>
      </c>
      <c r="L84" s="101">
        <v>0.5867555842129125</v>
      </c>
      <c r="M84" s="101">
        <v>0.05392498321895016</v>
      </c>
      <c r="N84" s="101">
        <v>0.031755588008652115</v>
      </c>
      <c r="O84" s="101">
        <v>0.009116764681103876</v>
      </c>
      <c r="P84" s="101">
        <v>0.016828507199405592</v>
      </c>
      <c r="Q84" s="101">
        <v>0.0011174308343774816</v>
      </c>
      <c r="R84" s="101">
        <v>0.00048815466544934155</v>
      </c>
      <c r="S84" s="101">
        <v>0.00011801213551690042</v>
      </c>
      <c r="T84" s="101">
        <v>0.00024631872474589045</v>
      </c>
      <c r="U84" s="101">
        <v>2.458878174408775E-05</v>
      </c>
      <c r="V84" s="101">
        <v>1.8026430551139568E-05</v>
      </c>
      <c r="W84" s="101">
        <v>7.297630890055657E-06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17.377470807454948</v>
      </c>
      <c r="G85" s="102"/>
      <c r="H85" s="102"/>
      <c r="I85" s="115"/>
      <c r="J85" s="115" t="s">
        <v>158</v>
      </c>
      <c r="K85" s="102">
        <f>AVERAGE(K83,K78,K73,K68,K63,K58)</f>
        <v>0.26401361080603064</v>
      </c>
      <c r="L85" s="102">
        <f>AVERAGE(L83,L78,L73,L68,L63,L58)</f>
        <v>0.003267721019429026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32.92383306991292</v>
      </c>
      <c r="G86" s="102"/>
      <c r="H86" s="102"/>
      <c r="I86" s="115"/>
      <c r="J86" s="115" t="s">
        <v>159</v>
      </c>
      <c r="K86" s="102">
        <f>AVERAGE(K84,K79,K74,K69,K64,K59)</f>
        <v>-0.2957221059925776</v>
      </c>
      <c r="L86" s="102">
        <f>AVERAGE(L84,L79,L74,L69,L64,L59)</f>
        <v>0.6005276192818841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0.16500850675376913</v>
      </c>
      <c r="L87" s="102">
        <f>ABS(L85/$H$33)</f>
        <v>0.009077002831747295</v>
      </c>
      <c r="M87" s="115" t="s">
        <v>111</v>
      </c>
      <c r="N87" s="102">
        <f>K87+L87+L88+K88</f>
        <v>0.7174391954961131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0.16802392385941908</v>
      </c>
      <c r="L88" s="102">
        <f>ABS(L86/$H$34)</f>
        <v>0.3753297620511776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1044</v>
      </c>
      <c r="B91" s="101">
        <v>119.34</v>
      </c>
      <c r="C91" s="101">
        <v>111.74</v>
      </c>
      <c r="D91" s="101">
        <v>9.39692322341627</v>
      </c>
      <c r="E91" s="101">
        <v>9.84016882455497</v>
      </c>
      <c r="F91" s="101">
        <v>20.23871422960651</v>
      </c>
      <c r="G91" s="101" t="s">
        <v>59</v>
      </c>
      <c r="H91" s="101">
        <v>-0.5862489334155043</v>
      </c>
      <c r="I91" s="101">
        <v>51.25375106658449</v>
      </c>
      <c r="J91" s="101" t="s">
        <v>73</v>
      </c>
      <c r="K91" s="101">
        <v>2.2339242409948867</v>
      </c>
      <c r="M91" s="101" t="s">
        <v>68</v>
      </c>
      <c r="N91" s="101">
        <v>1.5197578234984481</v>
      </c>
      <c r="X91" s="101">
        <v>67.5</v>
      </c>
    </row>
    <row r="92" spans="1:24" s="101" customFormat="1" ht="12.75" hidden="1">
      <c r="A92" s="101">
        <v>1042</v>
      </c>
      <c r="B92" s="101">
        <v>109.27999877929688</v>
      </c>
      <c r="C92" s="101">
        <v>124.9800033569336</v>
      </c>
      <c r="D92" s="101">
        <v>9.392908096313477</v>
      </c>
      <c r="E92" s="101">
        <v>9.456117630004883</v>
      </c>
      <c r="F92" s="101">
        <v>17.377470807454948</v>
      </c>
      <c r="G92" s="101" t="s">
        <v>56</v>
      </c>
      <c r="H92" s="101">
        <v>2.22796547724478</v>
      </c>
      <c r="I92" s="101">
        <v>44.007964256541655</v>
      </c>
      <c r="J92" s="101" t="s">
        <v>62</v>
      </c>
      <c r="K92" s="101">
        <v>1.141843266260938</v>
      </c>
      <c r="L92" s="101">
        <v>0.9235735613195583</v>
      </c>
      <c r="M92" s="101">
        <v>0.2703164745492973</v>
      </c>
      <c r="N92" s="101">
        <v>0.034959143165485804</v>
      </c>
      <c r="O92" s="101">
        <v>0.045858517864603605</v>
      </c>
      <c r="P92" s="101">
        <v>0.026494371705373606</v>
      </c>
      <c r="Q92" s="101">
        <v>0.005582060700621676</v>
      </c>
      <c r="R92" s="101">
        <v>0.0005381363389305865</v>
      </c>
      <c r="S92" s="101">
        <v>0.0006016281617358231</v>
      </c>
      <c r="T92" s="101">
        <v>0.0003898258837741788</v>
      </c>
      <c r="U92" s="101">
        <v>0.00012208578516377557</v>
      </c>
      <c r="V92" s="101">
        <v>1.9989978254228018E-05</v>
      </c>
      <c r="W92" s="101">
        <v>3.7509114517954055E-05</v>
      </c>
      <c r="X92" s="101">
        <v>67.5</v>
      </c>
    </row>
    <row r="93" spans="1:24" s="101" customFormat="1" ht="12.75" hidden="1">
      <c r="A93" s="101">
        <v>1674</v>
      </c>
      <c r="B93" s="101">
        <v>170.5</v>
      </c>
      <c r="C93" s="101">
        <v>167.89999389648438</v>
      </c>
      <c r="D93" s="101">
        <v>8.53072452545166</v>
      </c>
      <c r="E93" s="101">
        <v>9.031757354736328</v>
      </c>
      <c r="F93" s="101">
        <v>30.206266047170164</v>
      </c>
      <c r="G93" s="101" t="s">
        <v>57</v>
      </c>
      <c r="H93" s="101">
        <v>-18.555339563869296</v>
      </c>
      <c r="I93" s="101">
        <v>84.4446604361307</v>
      </c>
      <c r="J93" s="101" t="s">
        <v>60</v>
      </c>
      <c r="K93" s="101">
        <v>0.694660294212539</v>
      </c>
      <c r="L93" s="101">
        <v>-0.005024938078752419</v>
      </c>
      <c r="M93" s="101">
        <v>-0.16200246621451012</v>
      </c>
      <c r="N93" s="101">
        <v>-0.0003610916419889865</v>
      </c>
      <c r="O93" s="101">
        <v>0.0282898968223385</v>
      </c>
      <c r="P93" s="101">
        <v>-0.0005750936068685354</v>
      </c>
      <c r="Q93" s="101">
        <v>-0.0032269232596546086</v>
      </c>
      <c r="R93" s="101">
        <v>-2.9047123672105016E-05</v>
      </c>
      <c r="S93" s="101">
        <v>0.00040226544120392025</v>
      </c>
      <c r="T93" s="101">
        <v>-4.0961371127995804E-05</v>
      </c>
      <c r="U93" s="101">
        <v>-6.243478276217148E-05</v>
      </c>
      <c r="V93" s="101">
        <v>-2.2860662057059055E-06</v>
      </c>
      <c r="W93" s="101">
        <v>2.5989116620729683E-05</v>
      </c>
      <c r="X93" s="101">
        <v>67.5</v>
      </c>
    </row>
    <row r="94" spans="1:24" s="101" customFormat="1" ht="12.75" hidden="1">
      <c r="A94" s="101">
        <v>1675</v>
      </c>
      <c r="B94" s="101">
        <v>116.05999755859375</v>
      </c>
      <c r="C94" s="101">
        <v>120.45999908447266</v>
      </c>
      <c r="D94" s="101">
        <v>9.026739120483398</v>
      </c>
      <c r="E94" s="101">
        <v>8.99503231048584</v>
      </c>
      <c r="F94" s="101">
        <v>28.232539309605823</v>
      </c>
      <c r="G94" s="101" t="s">
        <v>58</v>
      </c>
      <c r="H94" s="101">
        <v>25.859648921697797</v>
      </c>
      <c r="I94" s="101">
        <v>74.41964648029155</v>
      </c>
      <c r="J94" s="101" t="s">
        <v>61</v>
      </c>
      <c r="K94" s="101">
        <v>0.9062301696313115</v>
      </c>
      <c r="L94" s="101">
        <v>-0.9235598914882546</v>
      </c>
      <c r="M94" s="101">
        <v>0.21639361671079257</v>
      </c>
      <c r="N94" s="101">
        <v>-0.034957278264919574</v>
      </c>
      <c r="O94" s="101">
        <v>0.03609273332015199</v>
      </c>
      <c r="P94" s="101">
        <v>-0.026488129405562794</v>
      </c>
      <c r="Q94" s="101">
        <v>0.0045548181019361275</v>
      </c>
      <c r="R94" s="101">
        <v>-0.0005373518250494666</v>
      </c>
      <c r="S94" s="101">
        <v>0.0004473689303099189</v>
      </c>
      <c r="T94" s="101">
        <v>-0.00038766788071187193</v>
      </c>
      <c r="U94" s="101">
        <v>0.00010491347311235112</v>
      </c>
      <c r="V94" s="101">
        <v>-1.9858830073990722E-05</v>
      </c>
      <c r="W94" s="101">
        <v>2.70462472294236E-05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1044</v>
      </c>
      <c r="B96" s="101">
        <v>119.42</v>
      </c>
      <c r="C96" s="101">
        <v>114.02</v>
      </c>
      <c r="D96" s="101">
        <v>9.263749165090891</v>
      </c>
      <c r="E96" s="101">
        <v>10.045198500275884</v>
      </c>
      <c r="F96" s="101">
        <v>19.713111813181996</v>
      </c>
      <c r="G96" s="101" t="s">
        <v>59</v>
      </c>
      <c r="H96" s="101">
        <v>-1.27946634942694</v>
      </c>
      <c r="I96" s="101">
        <v>50.64053365057307</v>
      </c>
      <c r="J96" s="101" t="s">
        <v>73</v>
      </c>
      <c r="K96" s="101">
        <v>0.7400803002539482</v>
      </c>
      <c r="M96" s="101" t="s">
        <v>68</v>
      </c>
      <c r="N96" s="101">
        <v>0.5193889922383227</v>
      </c>
      <c r="X96" s="101">
        <v>67.5</v>
      </c>
    </row>
    <row r="97" spans="1:24" s="101" customFormat="1" ht="12.75" hidden="1">
      <c r="A97" s="101">
        <v>1042</v>
      </c>
      <c r="B97" s="101">
        <v>112.27999877929688</v>
      </c>
      <c r="C97" s="101">
        <v>129.0800018310547</v>
      </c>
      <c r="D97" s="101">
        <v>9.70614242553711</v>
      </c>
      <c r="E97" s="101">
        <v>9.63133716583252</v>
      </c>
      <c r="F97" s="101">
        <v>18.94367379672559</v>
      </c>
      <c r="G97" s="101" t="s">
        <v>56</v>
      </c>
      <c r="H97" s="101">
        <v>1.6519701812967753</v>
      </c>
      <c r="I97" s="101">
        <v>46.43196896059365</v>
      </c>
      <c r="J97" s="101" t="s">
        <v>62</v>
      </c>
      <c r="K97" s="101">
        <v>0.6292862425610577</v>
      </c>
      <c r="L97" s="101">
        <v>0.5664928629118617</v>
      </c>
      <c r="M97" s="101">
        <v>0.14897532850003248</v>
      </c>
      <c r="N97" s="101">
        <v>0.0076703168730533995</v>
      </c>
      <c r="O97" s="101">
        <v>0.025273275109612584</v>
      </c>
      <c r="P97" s="101">
        <v>0.016250868516694317</v>
      </c>
      <c r="Q97" s="101">
        <v>0.0030763614163196954</v>
      </c>
      <c r="R97" s="101">
        <v>0.00011808449382681487</v>
      </c>
      <c r="S97" s="101">
        <v>0.0003315614575008318</v>
      </c>
      <c r="T97" s="101">
        <v>0.00023910751039721824</v>
      </c>
      <c r="U97" s="101">
        <v>6.728184562777315E-05</v>
      </c>
      <c r="V97" s="101">
        <v>4.393679886535096E-06</v>
      </c>
      <c r="W97" s="101">
        <v>2.0670109253081486E-05</v>
      </c>
      <c r="X97" s="101">
        <v>67.5</v>
      </c>
    </row>
    <row r="98" spans="1:24" s="101" customFormat="1" ht="12.75" hidden="1">
      <c r="A98" s="101">
        <v>1674</v>
      </c>
      <c r="B98" s="101">
        <v>162.3800048828125</v>
      </c>
      <c r="C98" s="101">
        <v>150.5800018310547</v>
      </c>
      <c r="D98" s="101">
        <v>8.611823081970215</v>
      </c>
      <c r="E98" s="101">
        <v>9.171364784240723</v>
      </c>
      <c r="F98" s="101">
        <v>29.857829723645047</v>
      </c>
      <c r="G98" s="101" t="s">
        <v>57</v>
      </c>
      <c r="H98" s="101">
        <v>-12.223638169583154</v>
      </c>
      <c r="I98" s="101">
        <v>82.65636671322935</v>
      </c>
      <c r="J98" s="101" t="s">
        <v>60</v>
      </c>
      <c r="K98" s="101">
        <v>0.42275274621806813</v>
      </c>
      <c r="L98" s="101">
        <v>-0.0030822648815269416</v>
      </c>
      <c r="M98" s="101">
        <v>-0.09882037173740073</v>
      </c>
      <c r="N98" s="101">
        <v>-7.903818740117966E-05</v>
      </c>
      <c r="O98" s="101">
        <v>0.017179540076639317</v>
      </c>
      <c r="P98" s="101">
        <v>-0.0003527454611258917</v>
      </c>
      <c r="Q98" s="101">
        <v>-0.001979521188443423</v>
      </c>
      <c r="R98" s="101">
        <v>-6.3654503311119776E-06</v>
      </c>
      <c r="S98" s="101">
        <v>0.00024128449537231473</v>
      </c>
      <c r="T98" s="101">
        <v>-2.5123886073005706E-05</v>
      </c>
      <c r="U98" s="101">
        <v>-3.9060290112290076E-05</v>
      </c>
      <c r="V98" s="101">
        <v>-4.988140190789111E-07</v>
      </c>
      <c r="W98" s="101">
        <v>1.5503276568351032E-05</v>
      </c>
      <c r="X98" s="101">
        <v>67.5</v>
      </c>
    </row>
    <row r="99" spans="1:24" s="101" customFormat="1" ht="12.75" hidden="1">
      <c r="A99" s="101">
        <v>1675</v>
      </c>
      <c r="B99" s="101">
        <v>125.08000183105469</v>
      </c>
      <c r="C99" s="101">
        <v>118.4800033569336</v>
      </c>
      <c r="D99" s="101">
        <v>8.888493537902832</v>
      </c>
      <c r="E99" s="101">
        <v>8.976414680480957</v>
      </c>
      <c r="F99" s="101">
        <v>26.659766050825368</v>
      </c>
      <c r="G99" s="101" t="s">
        <v>58</v>
      </c>
      <c r="H99" s="101">
        <v>13.813934771572448</v>
      </c>
      <c r="I99" s="101">
        <v>71.39393660262714</v>
      </c>
      <c r="J99" s="101" t="s">
        <v>61</v>
      </c>
      <c r="K99" s="101">
        <v>0.46613441263405564</v>
      </c>
      <c r="L99" s="101">
        <v>-0.5664844776101791</v>
      </c>
      <c r="M99" s="101">
        <v>0.11148175918675898</v>
      </c>
      <c r="N99" s="101">
        <v>-0.0076699096407963</v>
      </c>
      <c r="O99" s="101">
        <v>0.01853650014218721</v>
      </c>
      <c r="P99" s="101">
        <v>-0.016247039674554306</v>
      </c>
      <c r="Q99" s="101">
        <v>0.0023548875617158587</v>
      </c>
      <c r="R99" s="101">
        <v>-0.00011791280135938263</v>
      </c>
      <c r="S99" s="101">
        <v>0.00022740886612663828</v>
      </c>
      <c r="T99" s="101">
        <v>-0.0002377839184573811</v>
      </c>
      <c r="U99" s="101">
        <v>5.4782665939357415E-05</v>
      </c>
      <c r="V99" s="101">
        <v>-4.3652729032345045E-06</v>
      </c>
      <c r="W99" s="101">
        <v>1.367120448898131E-05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1044</v>
      </c>
      <c r="B101" s="101">
        <v>116.06</v>
      </c>
      <c r="C101" s="101">
        <v>120.56</v>
      </c>
      <c r="D101" s="101">
        <v>9.362665765358924</v>
      </c>
      <c r="E101" s="101">
        <v>9.955973370443202</v>
      </c>
      <c r="F101" s="101">
        <v>19.663265739660336</v>
      </c>
      <c r="G101" s="101" t="s">
        <v>59</v>
      </c>
      <c r="H101" s="101">
        <v>1.4117640820307997</v>
      </c>
      <c r="I101" s="101">
        <v>49.971764082030795</v>
      </c>
      <c r="J101" s="101" t="s">
        <v>73</v>
      </c>
      <c r="K101" s="101">
        <v>0.4451343630917862</v>
      </c>
      <c r="M101" s="101" t="s">
        <v>68</v>
      </c>
      <c r="N101" s="101">
        <v>0.26502195256179206</v>
      </c>
      <c r="X101" s="101">
        <v>67.5</v>
      </c>
    </row>
    <row r="102" spans="1:24" s="101" customFormat="1" ht="12.75" hidden="1">
      <c r="A102" s="101">
        <v>1042</v>
      </c>
      <c r="B102" s="101">
        <v>125.80000305175781</v>
      </c>
      <c r="C102" s="101">
        <v>125.0999984741211</v>
      </c>
      <c r="D102" s="101">
        <v>9.363414764404297</v>
      </c>
      <c r="E102" s="101">
        <v>9.779428482055664</v>
      </c>
      <c r="F102" s="101">
        <v>22.576358825542645</v>
      </c>
      <c r="G102" s="101" t="s">
        <v>56</v>
      </c>
      <c r="H102" s="101">
        <v>-0.9060774592136482</v>
      </c>
      <c r="I102" s="101">
        <v>57.393925592544164</v>
      </c>
      <c r="J102" s="101" t="s">
        <v>62</v>
      </c>
      <c r="K102" s="101">
        <v>0.5893254639859035</v>
      </c>
      <c r="L102" s="101">
        <v>0.27485371325695834</v>
      </c>
      <c r="M102" s="101">
        <v>0.13951495906996172</v>
      </c>
      <c r="N102" s="101">
        <v>0.046792891847329855</v>
      </c>
      <c r="O102" s="101">
        <v>0.023668474508712463</v>
      </c>
      <c r="P102" s="101">
        <v>0.007884664626356425</v>
      </c>
      <c r="Q102" s="101">
        <v>0.0028809770082599364</v>
      </c>
      <c r="R102" s="101">
        <v>0.0007202579928865824</v>
      </c>
      <c r="S102" s="101">
        <v>0.0003105243505643806</v>
      </c>
      <c r="T102" s="101">
        <v>0.00011601309560096104</v>
      </c>
      <c r="U102" s="101">
        <v>6.301270504010461E-05</v>
      </c>
      <c r="V102" s="101">
        <v>2.6735577695733492E-05</v>
      </c>
      <c r="W102" s="101">
        <v>1.936433941881136E-05</v>
      </c>
      <c r="X102" s="101">
        <v>67.5</v>
      </c>
    </row>
    <row r="103" spans="1:24" s="101" customFormat="1" ht="12.75" hidden="1">
      <c r="A103" s="101">
        <v>1674</v>
      </c>
      <c r="B103" s="101">
        <v>136.3800048828125</v>
      </c>
      <c r="C103" s="101">
        <v>141.3800048828125</v>
      </c>
      <c r="D103" s="101">
        <v>8.845020294189453</v>
      </c>
      <c r="E103" s="101">
        <v>9.254162788391113</v>
      </c>
      <c r="F103" s="101">
        <v>24.672273762581643</v>
      </c>
      <c r="G103" s="101" t="s">
        <v>57</v>
      </c>
      <c r="H103" s="101">
        <v>-2.4522428851830824</v>
      </c>
      <c r="I103" s="101">
        <v>66.42776199762942</v>
      </c>
      <c r="J103" s="101" t="s">
        <v>60</v>
      </c>
      <c r="K103" s="101">
        <v>0.15083551510546497</v>
      </c>
      <c r="L103" s="101">
        <v>-0.0014951395797300241</v>
      </c>
      <c r="M103" s="101">
        <v>-0.03417300774382834</v>
      </c>
      <c r="N103" s="101">
        <v>-0.0004838564085908061</v>
      </c>
      <c r="O103" s="101">
        <v>0.0063042942532976765</v>
      </c>
      <c r="P103" s="101">
        <v>-0.00017114079322386487</v>
      </c>
      <c r="Q103" s="101">
        <v>-0.0006321202953277062</v>
      </c>
      <c r="R103" s="101">
        <v>-3.890410535693406E-05</v>
      </c>
      <c r="S103" s="101">
        <v>0.00010273398410454092</v>
      </c>
      <c r="T103" s="101">
        <v>-1.2190360049653246E-05</v>
      </c>
      <c r="U103" s="101">
        <v>-8.904938644292868E-06</v>
      </c>
      <c r="V103" s="101">
        <v>-3.0680373896605727E-06</v>
      </c>
      <c r="W103" s="101">
        <v>7.008897069645027E-06</v>
      </c>
      <c r="X103" s="101">
        <v>67.5</v>
      </c>
    </row>
    <row r="104" spans="1:24" s="101" customFormat="1" ht="12.75" hidden="1">
      <c r="A104" s="101">
        <v>1675</v>
      </c>
      <c r="B104" s="101">
        <v>115.55999755859375</v>
      </c>
      <c r="C104" s="101">
        <v>120.86000061035156</v>
      </c>
      <c r="D104" s="101">
        <v>8.942588806152344</v>
      </c>
      <c r="E104" s="101">
        <v>9.008261680603027</v>
      </c>
      <c r="F104" s="101">
        <v>23.294948707738754</v>
      </c>
      <c r="G104" s="101" t="s">
        <v>58</v>
      </c>
      <c r="H104" s="101">
        <v>13.92090883579445</v>
      </c>
      <c r="I104" s="101">
        <v>61.9809063943882</v>
      </c>
      <c r="J104" s="101" t="s">
        <v>61</v>
      </c>
      <c r="K104" s="101">
        <v>0.5696956642673958</v>
      </c>
      <c r="L104" s="101">
        <v>-0.2748496466229771</v>
      </c>
      <c r="M104" s="101">
        <v>0.13526503371541865</v>
      </c>
      <c r="N104" s="101">
        <v>-0.04679039015024105</v>
      </c>
      <c r="O104" s="101">
        <v>0.022813429368190342</v>
      </c>
      <c r="P104" s="101">
        <v>-0.007882807057071168</v>
      </c>
      <c r="Q104" s="101">
        <v>0.002810774351376714</v>
      </c>
      <c r="R104" s="101">
        <v>-0.0007192065398085481</v>
      </c>
      <c r="S104" s="101">
        <v>0.00029303771225464866</v>
      </c>
      <c r="T104" s="101">
        <v>-0.00011537085192013425</v>
      </c>
      <c r="U104" s="101">
        <v>6.238030990795577E-05</v>
      </c>
      <c r="V104" s="101">
        <v>-2.6558958211877343E-05</v>
      </c>
      <c r="W104" s="101">
        <v>1.805139892069456E-05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1044</v>
      </c>
      <c r="B106" s="101">
        <v>124.62</v>
      </c>
      <c r="C106" s="101">
        <v>119.82</v>
      </c>
      <c r="D106" s="101">
        <v>9.354662226931499</v>
      </c>
      <c r="E106" s="101">
        <v>10.130948124995392</v>
      </c>
      <c r="F106" s="101">
        <v>20.36004686304193</v>
      </c>
      <c r="G106" s="101" t="s">
        <v>59</v>
      </c>
      <c r="H106" s="101">
        <v>-5.314552950508386</v>
      </c>
      <c r="I106" s="101">
        <v>51.80544704949161</v>
      </c>
      <c r="J106" s="101" t="s">
        <v>73</v>
      </c>
      <c r="K106" s="101">
        <v>0.11309061225054359</v>
      </c>
      <c r="M106" s="101" t="s">
        <v>68</v>
      </c>
      <c r="N106" s="101">
        <v>0.07149280689566279</v>
      </c>
      <c r="X106" s="101">
        <v>67.5</v>
      </c>
    </row>
    <row r="107" spans="1:24" s="101" customFormat="1" ht="12.75" hidden="1">
      <c r="A107" s="101">
        <v>1042</v>
      </c>
      <c r="B107" s="101">
        <v>129.82000732421875</v>
      </c>
      <c r="C107" s="101">
        <v>128.72000122070312</v>
      </c>
      <c r="D107" s="101">
        <v>9.237735748291016</v>
      </c>
      <c r="E107" s="101">
        <v>9.735259056091309</v>
      </c>
      <c r="F107" s="101">
        <v>23.271217278356115</v>
      </c>
      <c r="G107" s="101" t="s">
        <v>56</v>
      </c>
      <c r="H107" s="101">
        <v>-2.3446012928291964</v>
      </c>
      <c r="I107" s="101">
        <v>59.97540603138955</v>
      </c>
      <c r="J107" s="101" t="s">
        <v>62</v>
      </c>
      <c r="K107" s="101">
        <v>0.28069834755908485</v>
      </c>
      <c r="L107" s="101">
        <v>0.17113389773859555</v>
      </c>
      <c r="M107" s="101">
        <v>0.06645135879548235</v>
      </c>
      <c r="N107" s="101">
        <v>0.02105352653073206</v>
      </c>
      <c r="O107" s="101">
        <v>0.011273327475785438</v>
      </c>
      <c r="P107" s="101">
        <v>0.004909246602821927</v>
      </c>
      <c r="Q107" s="101">
        <v>0.0013722406280328237</v>
      </c>
      <c r="R107" s="101">
        <v>0.00032407405629681014</v>
      </c>
      <c r="S107" s="101">
        <v>0.00014790480632743855</v>
      </c>
      <c r="T107" s="101">
        <v>7.223669241331041E-05</v>
      </c>
      <c r="U107" s="101">
        <v>3.0020582949694207E-05</v>
      </c>
      <c r="V107" s="101">
        <v>1.2025837264410583E-05</v>
      </c>
      <c r="W107" s="101">
        <v>9.222046306699681E-06</v>
      </c>
      <c r="X107" s="101">
        <v>67.5</v>
      </c>
    </row>
    <row r="108" spans="1:24" s="101" customFormat="1" ht="12.75" hidden="1">
      <c r="A108" s="101">
        <v>1674</v>
      </c>
      <c r="B108" s="101">
        <v>138.86000061035156</v>
      </c>
      <c r="C108" s="101">
        <v>136.25999450683594</v>
      </c>
      <c r="D108" s="101">
        <v>8.811699867248535</v>
      </c>
      <c r="E108" s="101">
        <v>9.146190643310547</v>
      </c>
      <c r="F108" s="101">
        <v>25.752290996395875</v>
      </c>
      <c r="G108" s="101" t="s">
        <v>57</v>
      </c>
      <c r="H108" s="101">
        <v>-1.7549620143587532</v>
      </c>
      <c r="I108" s="101">
        <v>69.60503859599281</v>
      </c>
      <c r="J108" s="101" t="s">
        <v>60</v>
      </c>
      <c r="K108" s="101">
        <v>-0.13595497136686613</v>
      </c>
      <c r="L108" s="101">
        <v>-0.0009314633378772236</v>
      </c>
      <c r="M108" s="101">
        <v>0.03284407947434088</v>
      </c>
      <c r="N108" s="101">
        <v>0.0002176881921367748</v>
      </c>
      <c r="O108" s="101">
        <v>-0.005353445319862617</v>
      </c>
      <c r="P108" s="101">
        <v>-0.0001065381972964072</v>
      </c>
      <c r="Q108" s="101">
        <v>0.0007092937019656549</v>
      </c>
      <c r="R108" s="101">
        <v>1.749225375469403E-05</v>
      </c>
      <c r="S108" s="101">
        <v>-6.129393448565488E-05</v>
      </c>
      <c r="T108" s="101">
        <v>-7.583593464660373E-06</v>
      </c>
      <c r="U108" s="101">
        <v>1.750676404028008E-05</v>
      </c>
      <c r="V108" s="101">
        <v>1.3789997975913292E-06</v>
      </c>
      <c r="W108" s="101">
        <v>-3.5423241702140018E-06</v>
      </c>
      <c r="X108" s="101">
        <v>67.5</v>
      </c>
    </row>
    <row r="109" spans="1:24" s="101" customFormat="1" ht="12.75" hidden="1">
      <c r="A109" s="101">
        <v>1675</v>
      </c>
      <c r="B109" s="101">
        <v>131.8000030517578</v>
      </c>
      <c r="C109" s="101">
        <v>116.4000015258789</v>
      </c>
      <c r="D109" s="101">
        <v>8.663616180419922</v>
      </c>
      <c r="E109" s="101">
        <v>8.93588638305664</v>
      </c>
      <c r="F109" s="101">
        <v>24.861792452161442</v>
      </c>
      <c r="G109" s="101" t="s">
        <v>58</v>
      </c>
      <c r="H109" s="101">
        <v>4.026466366541584</v>
      </c>
      <c r="I109" s="101">
        <v>68.3264694182994</v>
      </c>
      <c r="J109" s="101" t="s">
        <v>61</v>
      </c>
      <c r="K109" s="101">
        <v>0.24557648112764263</v>
      </c>
      <c r="L109" s="101">
        <v>-0.17113136279260524</v>
      </c>
      <c r="M109" s="101">
        <v>0.057767201154713295</v>
      </c>
      <c r="N109" s="101">
        <v>0.021052401079953872</v>
      </c>
      <c r="O109" s="101">
        <v>0.00992111564208078</v>
      </c>
      <c r="P109" s="101">
        <v>-0.004908090445360136</v>
      </c>
      <c r="Q109" s="101">
        <v>0.0011747113626656444</v>
      </c>
      <c r="R109" s="101">
        <v>0.00032360163013070474</v>
      </c>
      <c r="S109" s="101">
        <v>0.00013460640894855398</v>
      </c>
      <c r="T109" s="101">
        <v>-7.183751694607755E-05</v>
      </c>
      <c r="U109" s="101">
        <v>2.4387468369583317E-05</v>
      </c>
      <c r="V109" s="101">
        <v>1.1946510849127843E-05</v>
      </c>
      <c r="W109" s="101">
        <v>8.514580292417878E-06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1044</v>
      </c>
      <c r="B111" s="101">
        <v>129.7</v>
      </c>
      <c r="C111" s="101">
        <v>121.1</v>
      </c>
      <c r="D111" s="101">
        <v>9.546291559433135</v>
      </c>
      <c r="E111" s="101">
        <v>10.173746701062857</v>
      </c>
      <c r="F111" s="101">
        <v>25.51144439390909</v>
      </c>
      <c r="G111" s="101" t="s">
        <v>59</v>
      </c>
      <c r="H111" s="101">
        <v>1.4235349523449372</v>
      </c>
      <c r="I111" s="101">
        <v>63.623534952344926</v>
      </c>
      <c r="J111" s="101" t="s">
        <v>73</v>
      </c>
      <c r="K111" s="101">
        <v>0.918814031457739</v>
      </c>
      <c r="M111" s="101" t="s">
        <v>68</v>
      </c>
      <c r="N111" s="101">
        <v>0.4854252426107989</v>
      </c>
      <c r="X111" s="101">
        <v>67.5</v>
      </c>
    </row>
    <row r="112" spans="1:24" s="101" customFormat="1" ht="12.75" hidden="1">
      <c r="A112" s="101">
        <v>1042</v>
      </c>
      <c r="B112" s="101">
        <v>142.47999572753906</v>
      </c>
      <c r="C112" s="101">
        <v>125.18000030517578</v>
      </c>
      <c r="D112" s="101">
        <v>9.44359302520752</v>
      </c>
      <c r="E112" s="101">
        <v>9.590338706970215</v>
      </c>
      <c r="F112" s="101">
        <v>26.447745370653582</v>
      </c>
      <c r="G112" s="101" t="s">
        <v>56</v>
      </c>
      <c r="H112" s="101">
        <v>-8.268312171067151</v>
      </c>
      <c r="I112" s="101">
        <v>66.71168355647191</v>
      </c>
      <c r="J112" s="101" t="s">
        <v>62</v>
      </c>
      <c r="K112" s="101">
        <v>0.9200170779199054</v>
      </c>
      <c r="L112" s="101">
        <v>0.1512915900235204</v>
      </c>
      <c r="M112" s="101">
        <v>0.2178017394901</v>
      </c>
      <c r="N112" s="101">
        <v>0.025516959654427778</v>
      </c>
      <c r="O112" s="101">
        <v>0.036949711639967464</v>
      </c>
      <c r="P112" s="101">
        <v>0.004340001693998111</v>
      </c>
      <c r="Q112" s="101">
        <v>0.004497630399876592</v>
      </c>
      <c r="R112" s="101">
        <v>0.00039274360371377394</v>
      </c>
      <c r="S112" s="101">
        <v>0.00048478267052353145</v>
      </c>
      <c r="T112" s="101">
        <v>6.384984372795394E-05</v>
      </c>
      <c r="U112" s="101">
        <v>9.837388514387095E-05</v>
      </c>
      <c r="V112" s="101">
        <v>1.4581048496267421E-05</v>
      </c>
      <c r="W112" s="101">
        <v>3.023065137303825E-05</v>
      </c>
      <c r="X112" s="101">
        <v>67.5</v>
      </c>
    </row>
    <row r="113" spans="1:24" s="101" customFormat="1" ht="12.75" hidden="1">
      <c r="A113" s="101">
        <v>1674</v>
      </c>
      <c r="B113" s="101">
        <v>135.05999755859375</v>
      </c>
      <c r="C113" s="101">
        <v>151.25999450683594</v>
      </c>
      <c r="D113" s="101">
        <v>8.741352081298828</v>
      </c>
      <c r="E113" s="101">
        <v>8.980426788330078</v>
      </c>
      <c r="F113" s="101">
        <v>24.056021922155132</v>
      </c>
      <c r="G113" s="101" t="s">
        <v>57</v>
      </c>
      <c r="H113" s="101">
        <v>-2.02694408962185</v>
      </c>
      <c r="I113" s="101">
        <v>65.5330534689719</v>
      </c>
      <c r="J113" s="101" t="s">
        <v>60</v>
      </c>
      <c r="K113" s="101">
        <v>0.13625354205884233</v>
      </c>
      <c r="L113" s="101">
        <v>-0.0008231891489396316</v>
      </c>
      <c r="M113" s="101">
        <v>-0.02980589093592727</v>
      </c>
      <c r="N113" s="101">
        <v>-0.0002639380453922028</v>
      </c>
      <c r="O113" s="101">
        <v>0.005866017849219923</v>
      </c>
      <c r="P113" s="101">
        <v>-9.424604240684745E-05</v>
      </c>
      <c r="Q113" s="101">
        <v>-0.0004983554489086219</v>
      </c>
      <c r="R113" s="101">
        <v>-2.12224460166104E-05</v>
      </c>
      <c r="S113" s="101">
        <v>0.00010910474355495936</v>
      </c>
      <c r="T113" s="101">
        <v>-6.7120586767127495E-06</v>
      </c>
      <c r="U113" s="101">
        <v>-3.1119705915995093E-06</v>
      </c>
      <c r="V113" s="101">
        <v>-1.6724064733391765E-06</v>
      </c>
      <c r="W113" s="101">
        <v>7.778157706607638E-06</v>
      </c>
      <c r="X113" s="101">
        <v>67.5</v>
      </c>
    </row>
    <row r="114" spans="1:24" s="101" customFormat="1" ht="12.75" hidden="1">
      <c r="A114" s="101">
        <v>1675</v>
      </c>
      <c r="B114" s="101">
        <v>123.05999755859375</v>
      </c>
      <c r="C114" s="101">
        <v>137.75999450683594</v>
      </c>
      <c r="D114" s="101">
        <v>8.640755653381348</v>
      </c>
      <c r="E114" s="101">
        <v>8.826346397399902</v>
      </c>
      <c r="F114" s="101">
        <v>25.76193897636881</v>
      </c>
      <c r="G114" s="101" t="s">
        <v>58</v>
      </c>
      <c r="H114" s="101">
        <v>15.401557174186081</v>
      </c>
      <c r="I114" s="101">
        <v>70.96155473277983</v>
      </c>
      <c r="J114" s="101" t="s">
        <v>61</v>
      </c>
      <c r="K114" s="101">
        <v>0.9098716370679442</v>
      </c>
      <c r="L114" s="101">
        <v>-0.1512893504892861</v>
      </c>
      <c r="M114" s="101">
        <v>0.21575265140996297</v>
      </c>
      <c r="N114" s="101">
        <v>-0.025515594578882334</v>
      </c>
      <c r="O114" s="101">
        <v>0.03648110503903877</v>
      </c>
      <c r="P114" s="101">
        <v>-0.004338978265375055</v>
      </c>
      <c r="Q114" s="101">
        <v>0.004469935241190543</v>
      </c>
      <c r="R114" s="101">
        <v>-0.0003921697923644221</v>
      </c>
      <c r="S114" s="101">
        <v>0.0004723456282995889</v>
      </c>
      <c r="T114" s="101">
        <v>-6.34960692673531E-05</v>
      </c>
      <c r="U114" s="101">
        <v>9.832465060876917E-05</v>
      </c>
      <c r="V114" s="101">
        <v>-1.4484820738912707E-05</v>
      </c>
      <c r="W114" s="101">
        <v>2.921288320466365E-05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1044</v>
      </c>
      <c r="B116" s="101">
        <v>148.94</v>
      </c>
      <c r="C116" s="101">
        <v>111.44</v>
      </c>
      <c r="D116" s="101">
        <v>8.97968131988337</v>
      </c>
      <c r="E116" s="101">
        <v>9.760110005454742</v>
      </c>
      <c r="F116" s="101">
        <v>28.75447718348679</v>
      </c>
      <c r="G116" s="101" t="s">
        <v>59</v>
      </c>
      <c r="H116" s="101">
        <v>-5.142058216114137</v>
      </c>
      <c r="I116" s="101">
        <v>76.29794178388586</v>
      </c>
      <c r="J116" s="101" t="s">
        <v>73</v>
      </c>
      <c r="K116" s="101">
        <v>1.3189434437066967</v>
      </c>
      <c r="M116" s="101" t="s">
        <v>68</v>
      </c>
      <c r="N116" s="101">
        <v>0.7139156206619707</v>
      </c>
      <c r="X116" s="101">
        <v>67.5</v>
      </c>
    </row>
    <row r="117" spans="1:24" s="101" customFormat="1" ht="12.75" hidden="1">
      <c r="A117" s="101">
        <v>1042</v>
      </c>
      <c r="B117" s="101">
        <v>139.4600067138672</v>
      </c>
      <c r="C117" s="101">
        <v>135.16000366210938</v>
      </c>
      <c r="D117" s="101">
        <v>9.27239990234375</v>
      </c>
      <c r="E117" s="101">
        <v>9.661006927490234</v>
      </c>
      <c r="F117" s="101">
        <v>23.151962259505087</v>
      </c>
      <c r="G117" s="101" t="s">
        <v>56</v>
      </c>
      <c r="H117" s="101">
        <v>-12.490943580240838</v>
      </c>
      <c r="I117" s="101">
        <v>59.46906313362635</v>
      </c>
      <c r="J117" s="101" t="s">
        <v>62</v>
      </c>
      <c r="K117" s="101">
        <v>1.084858899216787</v>
      </c>
      <c r="L117" s="101">
        <v>0.2706338288771591</v>
      </c>
      <c r="M117" s="101">
        <v>0.2568256826385003</v>
      </c>
      <c r="N117" s="101">
        <v>0.028900068154101198</v>
      </c>
      <c r="O117" s="101">
        <v>0.043570012707723524</v>
      </c>
      <c r="P117" s="101">
        <v>0.00776349286449991</v>
      </c>
      <c r="Q117" s="101">
        <v>0.005303526688183722</v>
      </c>
      <c r="R117" s="101">
        <v>0.0004448816434821668</v>
      </c>
      <c r="S117" s="101">
        <v>0.000571638782610446</v>
      </c>
      <c r="T117" s="101">
        <v>0.00011422150443765203</v>
      </c>
      <c r="U117" s="101">
        <v>0.00011600846294786085</v>
      </c>
      <c r="V117" s="101">
        <v>1.6503698548660012E-05</v>
      </c>
      <c r="W117" s="101">
        <v>3.5643803696520465E-05</v>
      </c>
      <c r="X117" s="101">
        <v>67.5</v>
      </c>
    </row>
    <row r="118" spans="1:24" s="101" customFormat="1" ht="12.75" hidden="1">
      <c r="A118" s="101">
        <v>1674</v>
      </c>
      <c r="B118" s="101">
        <v>156.86000061035156</v>
      </c>
      <c r="C118" s="101">
        <v>161.25999450683594</v>
      </c>
      <c r="D118" s="101">
        <v>8.430717468261719</v>
      </c>
      <c r="E118" s="101">
        <v>8.935440063476562</v>
      </c>
      <c r="F118" s="101">
        <v>29.67109935952161</v>
      </c>
      <c r="G118" s="101" t="s">
        <v>57</v>
      </c>
      <c r="H118" s="101">
        <v>-5.475503002556394</v>
      </c>
      <c r="I118" s="101">
        <v>83.88449760779517</v>
      </c>
      <c r="J118" s="101" t="s">
        <v>60</v>
      </c>
      <c r="K118" s="101">
        <v>0.017045117334011827</v>
      </c>
      <c r="L118" s="101">
        <v>-0.0014731827255218327</v>
      </c>
      <c r="M118" s="101">
        <v>-0.0011164529750612062</v>
      </c>
      <c r="N118" s="101">
        <v>0.0002987827306767532</v>
      </c>
      <c r="O118" s="101">
        <v>0.0011544612966582868</v>
      </c>
      <c r="P118" s="101">
        <v>-0.00016855454761803852</v>
      </c>
      <c r="Q118" s="101">
        <v>0.00011612191802188355</v>
      </c>
      <c r="R118" s="101">
        <v>2.4008646322434098E-05</v>
      </c>
      <c r="S118" s="101">
        <v>5.368550823038529E-05</v>
      </c>
      <c r="T118" s="101">
        <v>-1.1998842215122798E-05</v>
      </c>
      <c r="U118" s="101">
        <v>1.173600909060783E-05</v>
      </c>
      <c r="V118" s="101">
        <v>1.8954157879819046E-06</v>
      </c>
      <c r="W118" s="101">
        <v>4.522901691483373E-06</v>
      </c>
      <c r="X118" s="101">
        <v>67.5</v>
      </c>
    </row>
    <row r="119" spans="1:24" s="101" customFormat="1" ht="12.75" hidden="1">
      <c r="A119" s="101">
        <v>1675</v>
      </c>
      <c r="B119" s="101">
        <v>133.25999450683594</v>
      </c>
      <c r="C119" s="101">
        <v>140.4600067138672</v>
      </c>
      <c r="D119" s="101">
        <v>8.549659729003906</v>
      </c>
      <c r="E119" s="101">
        <v>8.769132614135742</v>
      </c>
      <c r="F119" s="101">
        <v>29.25362932810218</v>
      </c>
      <c r="G119" s="101" t="s">
        <v>58</v>
      </c>
      <c r="H119" s="101">
        <v>15.71292907061806</v>
      </c>
      <c r="I119" s="101">
        <v>81.472923577454</v>
      </c>
      <c r="J119" s="101" t="s">
        <v>61</v>
      </c>
      <c r="K119" s="101">
        <v>1.0847249859687609</v>
      </c>
      <c r="L119" s="101">
        <v>-0.2706298192464545</v>
      </c>
      <c r="M119" s="101">
        <v>0.25682325594752153</v>
      </c>
      <c r="N119" s="101">
        <v>0.02889852363342362</v>
      </c>
      <c r="O119" s="101">
        <v>0.04355471531838668</v>
      </c>
      <c r="P119" s="101">
        <v>-0.007761662890232885</v>
      </c>
      <c r="Q119" s="101">
        <v>0.0053022552779389935</v>
      </c>
      <c r="R119" s="101">
        <v>0.00044423334139746654</v>
      </c>
      <c r="S119" s="101">
        <v>0.0005691122595678273</v>
      </c>
      <c r="T119" s="101">
        <v>-0.00011358952355519918</v>
      </c>
      <c r="U119" s="101">
        <v>0.00011541329891373167</v>
      </c>
      <c r="V119" s="101">
        <v>1.6394494953358934E-05</v>
      </c>
      <c r="W119" s="101">
        <v>3.535567991490565E-05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17.377470807454948</v>
      </c>
      <c r="G120" s="102"/>
      <c r="H120" s="102"/>
      <c r="I120" s="115"/>
      <c r="J120" s="115" t="s">
        <v>158</v>
      </c>
      <c r="K120" s="102">
        <f>AVERAGE(K118,K113,K108,K103,K98,K93)</f>
        <v>0.21426537392701003</v>
      </c>
      <c r="L120" s="102">
        <f>AVERAGE(L118,L113,L108,L103,L98,L93)</f>
        <v>-0.0021383629587246786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30.206266047170164</v>
      </c>
      <c r="G121" s="102"/>
      <c r="H121" s="102"/>
      <c r="I121" s="115"/>
      <c r="J121" s="115" t="s">
        <v>159</v>
      </c>
      <c r="K121" s="102">
        <f>AVERAGE(K119,K114,K109,K104,K99,K94)</f>
        <v>0.6970388917828517</v>
      </c>
      <c r="L121" s="102">
        <f>AVERAGE(L119,L114,L109,L104,L99,L94)</f>
        <v>-0.3929907580416261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0.13391585870438127</v>
      </c>
      <c r="L122" s="102">
        <f>ABS(L120/$H$33)</f>
        <v>0.005939897107568552</v>
      </c>
      <c r="M122" s="115" t="s">
        <v>111</v>
      </c>
      <c r="N122" s="102">
        <f>K122+L122+L123+K123</f>
        <v>0.7815198044645865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0.3960448248766203</v>
      </c>
      <c r="L123" s="102">
        <f>ABS(L121/$H$34)</f>
        <v>0.2456192237760163</v>
      </c>
      <c r="M123" s="102"/>
      <c r="N123" s="102"/>
    </row>
    <row r="124" s="101" customFormat="1" ht="12.75"/>
    <row r="125" s="116" customFormat="1" ht="12.75">
      <c r="A125" s="116" t="s">
        <v>118</v>
      </c>
    </row>
    <row r="126" spans="1:24" s="116" customFormat="1" ht="12.75">
      <c r="A126" s="116">
        <v>1044</v>
      </c>
      <c r="B126" s="116">
        <v>119.34</v>
      </c>
      <c r="C126" s="116">
        <v>111.74</v>
      </c>
      <c r="D126" s="116">
        <v>9.39692322341627</v>
      </c>
      <c r="E126" s="116">
        <v>9.84016882455497</v>
      </c>
      <c r="F126" s="116">
        <v>29.431499651247403</v>
      </c>
      <c r="G126" s="116" t="s">
        <v>59</v>
      </c>
      <c r="H126" s="116">
        <v>22.694120079357972</v>
      </c>
      <c r="I126" s="116">
        <v>74.53412007935798</v>
      </c>
      <c r="J126" s="116" t="s">
        <v>73</v>
      </c>
      <c r="K126" s="116">
        <v>1.8541052470306145</v>
      </c>
      <c r="M126" s="116" t="s">
        <v>68</v>
      </c>
      <c r="N126" s="116">
        <v>1.3040203529403942</v>
      </c>
      <c r="X126" s="116">
        <v>67.5</v>
      </c>
    </row>
    <row r="127" spans="1:24" s="116" customFormat="1" ht="12.75">
      <c r="A127" s="116">
        <v>1675</v>
      </c>
      <c r="B127" s="116">
        <v>116.05999755859375</v>
      </c>
      <c r="C127" s="116">
        <v>120.45999908447266</v>
      </c>
      <c r="D127" s="116">
        <v>9.026739120483398</v>
      </c>
      <c r="E127" s="116">
        <v>8.99503231048584</v>
      </c>
      <c r="F127" s="116">
        <v>18.363262794552334</v>
      </c>
      <c r="G127" s="116" t="s">
        <v>56</v>
      </c>
      <c r="H127" s="116">
        <v>-0.1553000424086406</v>
      </c>
      <c r="I127" s="116">
        <v>48.40469751618511</v>
      </c>
      <c r="J127" s="116" t="s">
        <v>62</v>
      </c>
      <c r="K127" s="116">
        <v>0.9938064745713227</v>
      </c>
      <c r="L127" s="116">
        <v>0.8987253182419839</v>
      </c>
      <c r="M127" s="116">
        <v>0.23526949728127583</v>
      </c>
      <c r="N127" s="116">
        <v>0.03336143505732556</v>
      </c>
      <c r="O127" s="116">
        <v>0.039912857185639215</v>
      </c>
      <c r="P127" s="116">
        <v>0.025781478429892667</v>
      </c>
      <c r="Q127" s="116">
        <v>0.004858335762887033</v>
      </c>
      <c r="R127" s="116">
        <v>0.0005135200008408089</v>
      </c>
      <c r="S127" s="116">
        <v>0.0005236451360014076</v>
      </c>
      <c r="T127" s="116">
        <v>0.0003793721399074383</v>
      </c>
      <c r="U127" s="116">
        <v>0.00010628679974759847</v>
      </c>
      <c r="V127" s="116">
        <v>1.9054402163985166E-05</v>
      </c>
      <c r="W127" s="116">
        <v>3.265238349544612E-05</v>
      </c>
      <c r="X127" s="116">
        <v>67.5</v>
      </c>
    </row>
    <row r="128" spans="1:24" s="116" customFormat="1" ht="12.75">
      <c r="A128" s="116">
        <v>1042</v>
      </c>
      <c r="B128" s="116">
        <v>109.27999877929688</v>
      </c>
      <c r="C128" s="116">
        <v>124.9800033569336</v>
      </c>
      <c r="D128" s="116">
        <v>9.392908096313477</v>
      </c>
      <c r="E128" s="116">
        <v>9.456117630004883</v>
      </c>
      <c r="F128" s="116">
        <v>18.295911222531338</v>
      </c>
      <c r="G128" s="116" t="s">
        <v>57</v>
      </c>
      <c r="H128" s="116">
        <v>4.553890429517203</v>
      </c>
      <c r="I128" s="116">
        <v>46.33388920881408</v>
      </c>
      <c r="J128" s="116" t="s">
        <v>60</v>
      </c>
      <c r="K128" s="116">
        <v>0.6949525092391456</v>
      </c>
      <c r="L128" s="116">
        <v>0.004890643893401713</v>
      </c>
      <c r="M128" s="116">
        <v>-0.16642115132920288</v>
      </c>
      <c r="N128" s="116">
        <v>-0.0003449167752003024</v>
      </c>
      <c r="O128" s="116">
        <v>0.027600902809841878</v>
      </c>
      <c r="P128" s="116">
        <v>0.0005594327546551575</v>
      </c>
      <c r="Q128" s="116">
        <v>-0.0035255053224242682</v>
      </c>
      <c r="R128" s="116">
        <v>-2.768967761418697E-05</v>
      </c>
      <c r="S128" s="116">
        <v>0.00033577483970516234</v>
      </c>
      <c r="T128" s="116">
        <v>3.982789229630601E-05</v>
      </c>
      <c r="U128" s="116">
        <v>-8.268167209836282E-05</v>
      </c>
      <c r="V128" s="116">
        <v>-2.1779926648828834E-06</v>
      </c>
      <c r="W128" s="116">
        <v>2.009861547341235E-05</v>
      </c>
      <c r="X128" s="116">
        <v>67.5</v>
      </c>
    </row>
    <row r="129" spans="1:24" s="116" customFormat="1" ht="12.75">
      <c r="A129" s="116">
        <v>1674</v>
      </c>
      <c r="B129" s="116">
        <v>170.5</v>
      </c>
      <c r="C129" s="116">
        <v>167.89999389648438</v>
      </c>
      <c r="D129" s="116">
        <v>8.53072452545166</v>
      </c>
      <c r="E129" s="116">
        <v>9.031757354736328</v>
      </c>
      <c r="F129" s="116">
        <v>30.206266047170164</v>
      </c>
      <c r="G129" s="116" t="s">
        <v>58</v>
      </c>
      <c r="H129" s="116">
        <v>-18.555339563869296</v>
      </c>
      <c r="I129" s="116">
        <v>84.4446604361307</v>
      </c>
      <c r="J129" s="116" t="s">
        <v>61</v>
      </c>
      <c r="K129" s="116">
        <v>-0.710417003457896</v>
      </c>
      <c r="L129" s="116">
        <v>0.8987120112980926</v>
      </c>
      <c r="M129" s="116">
        <v>-0.16630014053285347</v>
      </c>
      <c r="N129" s="116">
        <v>-0.03335965199911919</v>
      </c>
      <c r="O129" s="116">
        <v>-0.028830996042504227</v>
      </c>
      <c r="P129" s="116">
        <v>0.025775408144664554</v>
      </c>
      <c r="Q129" s="116">
        <v>-0.0033427890460669646</v>
      </c>
      <c r="R129" s="116">
        <v>-0.0005127729253940449</v>
      </c>
      <c r="S129" s="116">
        <v>-0.0004018202153686462</v>
      </c>
      <c r="T129" s="116">
        <v>0.0003772757075842318</v>
      </c>
      <c r="U129" s="116">
        <v>-6.678790983108329E-05</v>
      </c>
      <c r="V129" s="116">
        <v>-1.8929516364096546E-05</v>
      </c>
      <c r="W129" s="116">
        <v>-2.5733709487471712E-05</v>
      </c>
      <c r="X129" s="116">
        <v>67.5</v>
      </c>
    </row>
    <row r="130" s="116" customFormat="1" ht="12.75">
      <c r="A130" s="116" t="s">
        <v>124</v>
      </c>
    </row>
    <row r="131" spans="1:24" s="116" customFormat="1" ht="12.75">
      <c r="A131" s="116">
        <v>1044</v>
      </c>
      <c r="B131" s="116">
        <v>119.42</v>
      </c>
      <c r="C131" s="116">
        <v>114.02</v>
      </c>
      <c r="D131" s="116">
        <v>9.263749165090891</v>
      </c>
      <c r="E131" s="116">
        <v>10.045198500275884</v>
      </c>
      <c r="F131" s="116">
        <v>26.12721786850296</v>
      </c>
      <c r="G131" s="116" t="s">
        <v>59</v>
      </c>
      <c r="H131" s="116">
        <v>15.197574749463683</v>
      </c>
      <c r="I131" s="116">
        <v>67.11757474946369</v>
      </c>
      <c r="J131" s="116" t="s">
        <v>73</v>
      </c>
      <c r="K131" s="116">
        <v>0.8258786974146192</v>
      </c>
      <c r="M131" s="116" t="s">
        <v>68</v>
      </c>
      <c r="N131" s="116">
        <v>0.5834083795719357</v>
      </c>
      <c r="X131" s="116">
        <v>67.5</v>
      </c>
    </row>
    <row r="132" spans="1:24" s="116" customFormat="1" ht="12.75">
      <c r="A132" s="116">
        <v>1675</v>
      </c>
      <c r="B132" s="116">
        <v>125.08000183105469</v>
      </c>
      <c r="C132" s="116">
        <v>118.4800033569336</v>
      </c>
      <c r="D132" s="116">
        <v>8.888493537902832</v>
      </c>
      <c r="E132" s="116">
        <v>8.976414680480957</v>
      </c>
      <c r="F132" s="116">
        <v>20.628312359682496</v>
      </c>
      <c r="G132" s="116" t="s">
        <v>56</v>
      </c>
      <c r="H132" s="116">
        <v>-2.338090779822238</v>
      </c>
      <c r="I132" s="116">
        <v>55.24191105123246</v>
      </c>
      <c r="J132" s="116" t="s">
        <v>62</v>
      </c>
      <c r="K132" s="116">
        <v>0.6583613926742726</v>
      </c>
      <c r="L132" s="116">
        <v>0.6058735816662295</v>
      </c>
      <c r="M132" s="116">
        <v>0.15585769316217127</v>
      </c>
      <c r="N132" s="116">
        <v>0.007265942923701137</v>
      </c>
      <c r="O132" s="116">
        <v>0.026440824332640857</v>
      </c>
      <c r="P132" s="116">
        <v>0.017380543072915713</v>
      </c>
      <c r="Q132" s="116">
        <v>0.0032184588090119893</v>
      </c>
      <c r="R132" s="116">
        <v>0.00011183903175340551</v>
      </c>
      <c r="S132" s="116">
        <v>0.0003468959619587645</v>
      </c>
      <c r="T132" s="116">
        <v>0.00025575753100015364</v>
      </c>
      <c r="U132" s="116">
        <v>7.04080444590545E-05</v>
      </c>
      <c r="V132" s="116">
        <v>4.149631551609323E-06</v>
      </c>
      <c r="W132" s="116">
        <v>2.163176883870648E-05</v>
      </c>
      <c r="X132" s="116">
        <v>67.5</v>
      </c>
    </row>
    <row r="133" spans="1:24" s="116" customFormat="1" ht="12.75">
      <c r="A133" s="116">
        <v>1042</v>
      </c>
      <c r="B133" s="116">
        <v>112.27999877929688</v>
      </c>
      <c r="C133" s="116">
        <v>129.0800018310547</v>
      </c>
      <c r="D133" s="116">
        <v>9.70614242553711</v>
      </c>
      <c r="E133" s="116">
        <v>9.63133716583252</v>
      </c>
      <c r="F133" s="116">
        <v>18.76890970325022</v>
      </c>
      <c r="G133" s="116" t="s">
        <v>57</v>
      </c>
      <c r="H133" s="116">
        <v>1.2236139368455383</v>
      </c>
      <c r="I133" s="116">
        <v>46.00361271614241</v>
      </c>
      <c r="J133" s="116" t="s">
        <v>60</v>
      </c>
      <c r="K133" s="116">
        <v>0.5359843754221841</v>
      </c>
      <c r="L133" s="116">
        <v>0.003296833599189677</v>
      </c>
      <c r="M133" s="116">
        <v>-0.12790734488719335</v>
      </c>
      <c r="N133" s="116">
        <v>-7.506824388696117E-05</v>
      </c>
      <c r="O133" s="116">
        <v>0.02135904394035602</v>
      </c>
      <c r="P133" s="116">
        <v>0.0003771183133930345</v>
      </c>
      <c r="Q133" s="116">
        <v>-0.002688620902702527</v>
      </c>
      <c r="R133" s="116">
        <v>-6.0083785398635265E-06</v>
      </c>
      <c r="S133" s="116">
        <v>0.00026579296574457957</v>
      </c>
      <c r="T133" s="116">
        <v>2.684877678890724E-05</v>
      </c>
      <c r="U133" s="116">
        <v>-6.169812117709928E-05</v>
      </c>
      <c r="V133" s="116">
        <v>-4.6876700521675327E-07</v>
      </c>
      <c r="W133" s="116">
        <v>1.6105682856249812E-05</v>
      </c>
      <c r="X133" s="116">
        <v>67.5</v>
      </c>
    </row>
    <row r="134" spans="1:24" s="116" customFormat="1" ht="12.75">
      <c r="A134" s="116">
        <v>1674</v>
      </c>
      <c r="B134" s="116">
        <v>162.3800048828125</v>
      </c>
      <c r="C134" s="116">
        <v>150.5800018310547</v>
      </c>
      <c r="D134" s="116">
        <v>8.611823081970215</v>
      </c>
      <c r="E134" s="116">
        <v>9.171364784240723</v>
      </c>
      <c r="F134" s="116">
        <v>29.857829723645047</v>
      </c>
      <c r="G134" s="116" t="s">
        <v>58</v>
      </c>
      <c r="H134" s="116">
        <v>-12.223638169583154</v>
      </c>
      <c r="I134" s="116">
        <v>82.65636671322935</v>
      </c>
      <c r="J134" s="116" t="s">
        <v>61</v>
      </c>
      <c r="K134" s="116">
        <v>-0.3823093939040721</v>
      </c>
      <c r="L134" s="116">
        <v>0.6058646118146236</v>
      </c>
      <c r="M134" s="116">
        <v>-0.08905802401660447</v>
      </c>
      <c r="N134" s="116">
        <v>-0.0072655551287731865</v>
      </c>
      <c r="O134" s="116">
        <v>-0.015585519989513135</v>
      </c>
      <c r="P134" s="116">
        <v>0.017376451285782777</v>
      </c>
      <c r="Q134" s="116">
        <v>-0.0017691225923767754</v>
      </c>
      <c r="R134" s="116">
        <v>-0.0001116775197202237</v>
      </c>
      <c r="S134" s="116">
        <v>-0.00022291457508201958</v>
      </c>
      <c r="T134" s="116">
        <v>0.00025434436861907124</v>
      </c>
      <c r="U134" s="116">
        <v>-3.3921004816546456E-05</v>
      </c>
      <c r="V134" s="116">
        <v>-4.123069185562099E-06</v>
      </c>
      <c r="W134" s="116">
        <v>-1.4440928045840182E-05</v>
      </c>
      <c r="X134" s="116">
        <v>67.5</v>
      </c>
    </row>
    <row r="135" s="116" customFormat="1" ht="12.75">
      <c r="A135" s="116" t="s">
        <v>130</v>
      </c>
    </row>
    <row r="136" spans="1:24" s="116" customFormat="1" ht="12.75">
      <c r="A136" s="116">
        <v>1044</v>
      </c>
      <c r="B136" s="116">
        <v>116.06</v>
      </c>
      <c r="C136" s="116">
        <v>120.56</v>
      </c>
      <c r="D136" s="116">
        <v>9.362665765358924</v>
      </c>
      <c r="E136" s="116">
        <v>9.955973370443202</v>
      </c>
      <c r="F136" s="116">
        <v>23.93609961540678</v>
      </c>
      <c r="G136" s="116" t="s">
        <v>59</v>
      </c>
      <c r="H136" s="116">
        <v>12.270644251149584</v>
      </c>
      <c r="I136" s="116">
        <v>60.830644251149586</v>
      </c>
      <c r="J136" s="116" t="s">
        <v>73</v>
      </c>
      <c r="K136" s="116">
        <v>0.49873427741791915</v>
      </c>
      <c r="M136" s="116" t="s">
        <v>68</v>
      </c>
      <c r="N136" s="116">
        <v>0.2661043611131999</v>
      </c>
      <c r="X136" s="116">
        <v>67.5</v>
      </c>
    </row>
    <row r="137" spans="1:24" s="116" customFormat="1" ht="12.75">
      <c r="A137" s="116">
        <v>1675</v>
      </c>
      <c r="B137" s="116">
        <v>115.55999755859375</v>
      </c>
      <c r="C137" s="116">
        <v>120.86000061035156</v>
      </c>
      <c r="D137" s="116">
        <v>8.942588806152344</v>
      </c>
      <c r="E137" s="116">
        <v>9.008261680603027</v>
      </c>
      <c r="F137" s="116">
        <v>20.019474162147098</v>
      </c>
      <c r="G137" s="116" t="s">
        <v>56</v>
      </c>
      <c r="H137" s="116">
        <v>5.205848598719356</v>
      </c>
      <c r="I137" s="116">
        <v>53.265846157313106</v>
      </c>
      <c r="J137" s="116" t="s">
        <v>62</v>
      </c>
      <c r="K137" s="116">
        <v>0.6758110645779959</v>
      </c>
      <c r="L137" s="116">
        <v>0.11681227376427535</v>
      </c>
      <c r="M137" s="116">
        <v>0.15998868599910374</v>
      </c>
      <c r="N137" s="116">
        <v>0.044863856501520825</v>
      </c>
      <c r="O137" s="116">
        <v>0.027141738736015074</v>
      </c>
      <c r="P137" s="116">
        <v>0.0033508907326885305</v>
      </c>
      <c r="Q137" s="116">
        <v>0.00330376466815625</v>
      </c>
      <c r="R137" s="116">
        <v>0.0006905930577652024</v>
      </c>
      <c r="S137" s="116">
        <v>0.000356100408221695</v>
      </c>
      <c r="T137" s="116">
        <v>4.9317149271200966E-05</v>
      </c>
      <c r="U137" s="116">
        <v>7.226447624027891E-05</v>
      </c>
      <c r="V137" s="116">
        <v>2.563329494577795E-05</v>
      </c>
      <c r="W137" s="116">
        <v>2.220390563288586E-05</v>
      </c>
      <c r="X137" s="116">
        <v>67.5</v>
      </c>
    </row>
    <row r="138" spans="1:24" s="116" customFormat="1" ht="12.75">
      <c r="A138" s="116">
        <v>1042</v>
      </c>
      <c r="B138" s="116">
        <v>125.80000305175781</v>
      </c>
      <c r="C138" s="116">
        <v>125.0999984741211</v>
      </c>
      <c r="D138" s="116">
        <v>9.363414764404297</v>
      </c>
      <c r="E138" s="116">
        <v>9.779428482055664</v>
      </c>
      <c r="F138" s="116">
        <v>21.538911407659246</v>
      </c>
      <c r="G138" s="116" t="s">
        <v>57</v>
      </c>
      <c r="H138" s="116">
        <v>-3.543490355079328</v>
      </c>
      <c r="I138" s="116">
        <v>54.756512696678485</v>
      </c>
      <c r="J138" s="116" t="s">
        <v>60</v>
      </c>
      <c r="K138" s="116">
        <v>0.6070944048503368</v>
      </c>
      <c r="L138" s="116">
        <v>0.0006362558296366776</v>
      </c>
      <c r="M138" s="116">
        <v>-0.1445107943652779</v>
      </c>
      <c r="N138" s="116">
        <v>-0.00046370689444656985</v>
      </c>
      <c r="O138" s="116">
        <v>0.0242518839165198</v>
      </c>
      <c r="P138" s="116">
        <v>7.266337088554028E-05</v>
      </c>
      <c r="Q138" s="116">
        <v>-0.0030203032796937163</v>
      </c>
      <c r="R138" s="116">
        <v>-3.726423576074478E-05</v>
      </c>
      <c r="S138" s="116">
        <v>0.0003066649698255508</v>
      </c>
      <c r="T138" s="116">
        <v>5.164711333552206E-06</v>
      </c>
      <c r="U138" s="116">
        <v>-6.817580308488825E-05</v>
      </c>
      <c r="V138" s="116">
        <v>-2.9350031923336852E-06</v>
      </c>
      <c r="W138" s="116">
        <v>1.8736808560965982E-05</v>
      </c>
      <c r="X138" s="116">
        <v>67.5</v>
      </c>
    </row>
    <row r="139" spans="1:24" s="116" customFormat="1" ht="12.75">
      <c r="A139" s="116">
        <v>1674</v>
      </c>
      <c r="B139" s="116">
        <v>136.3800048828125</v>
      </c>
      <c r="C139" s="116">
        <v>141.3800048828125</v>
      </c>
      <c r="D139" s="116">
        <v>8.845020294189453</v>
      </c>
      <c r="E139" s="116">
        <v>9.254162788391113</v>
      </c>
      <c r="F139" s="116">
        <v>24.672273762581643</v>
      </c>
      <c r="G139" s="116" t="s">
        <v>58</v>
      </c>
      <c r="H139" s="116">
        <v>-2.4522428851830824</v>
      </c>
      <c r="I139" s="116">
        <v>66.42776199762942</v>
      </c>
      <c r="J139" s="116" t="s">
        <v>61</v>
      </c>
      <c r="K139" s="116">
        <v>-0.296912408978573</v>
      </c>
      <c r="L139" s="116">
        <v>0.11681054096484299</v>
      </c>
      <c r="M139" s="116">
        <v>-0.0686513653151646</v>
      </c>
      <c r="N139" s="116">
        <v>-0.044861460030911786</v>
      </c>
      <c r="O139" s="116">
        <v>-0.012186882624927073</v>
      </c>
      <c r="P139" s="116">
        <v>0.0033501027949824807</v>
      </c>
      <c r="Q139" s="116">
        <v>-0.0013388909893000838</v>
      </c>
      <c r="R139" s="116">
        <v>-0.0006895869402523948</v>
      </c>
      <c r="S139" s="116">
        <v>-0.00018100855509492315</v>
      </c>
      <c r="T139" s="116">
        <v>4.904596791866784E-05</v>
      </c>
      <c r="U139" s="116">
        <v>-2.3962771125485005E-05</v>
      </c>
      <c r="V139" s="116">
        <v>-2.5464712172695696E-05</v>
      </c>
      <c r="W139" s="116">
        <v>-1.1914085374203614E-05</v>
      </c>
      <c r="X139" s="116">
        <v>67.5</v>
      </c>
    </row>
    <row r="140" s="116" customFormat="1" ht="12.75">
      <c r="A140" s="116" t="s">
        <v>136</v>
      </c>
    </row>
    <row r="141" spans="1:24" s="116" customFormat="1" ht="12.75">
      <c r="A141" s="116">
        <v>1044</v>
      </c>
      <c r="B141" s="116">
        <v>124.62</v>
      </c>
      <c r="C141" s="116">
        <v>119.82</v>
      </c>
      <c r="D141" s="116">
        <v>9.354662226931499</v>
      </c>
      <c r="E141" s="116">
        <v>10.130948124995392</v>
      </c>
      <c r="F141" s="116">
        <v>24.4512569783798</v>
      </c>
      <c r="G141" s="116" t="s">
        <v>59</v>
      </c>
      <c r="H141" s="116">
        <v>5.095392096485185</v>
      </c>
      <c r="I141" s="116">
        <v>62.21539209648519</v>
      </c>
      <c r="J141" s="116" t="s">
        <v>73</v>
      </c>
      <c r="K141" s="116">
        <v>0.2537288404699962</v>
      </c>
      <c r="M141" s="116" t="s">
        <v>68</v>
      </c>
      <c r="N141" s="116">
        <v>0.13182336197087843</v>
      </c>
      <c r="X141" s="116">
        <v>67.5</v>
      </c>
    </row>
    <row r="142" spans="1:24" s="116" customFormat="1" ht="12.75">
      <c r="A142" s="116">
        <v>1675</v>
      </c>
      <c r="B142" s="116">
        <v>131.8000030517578</v>
      </c>
      <c r="C142" s="116">
        <v>116.4000015258789</v>
      </c>
      <c r="D142" s="116">
        <v>8.663616180419922</v>
      </c>
      <c r="E142" s="116">
        <v>8.93588638305664</v>
      </c>
      <c r="F142" s="116">
        <v>22.878896526038943</v>
      </c>
      <c r="G142" s="116" t="s">
        <v>56</v>
      </c>
      <c r="H142" s="116">
        <v>-1.4230312156048086</v>
      </c>
      <c r="I142" s="116">
        <v>62.876971836153004</v>
      </c>
      <c r="J142" s="116" t="s">
        <v>62</v>
      </c>
      <c r="K142" s="116">
        <v>0.4891491175282346</v>
      </c>
      <c r="L142" s="116">
        <v>0.012816213403789627</v>
      </c>
      <c r="M142" s="116">
        <v>0.11579945437083965</v>
      </c>
      <c r="N142" s="116">
        <v>0.022276513649515373</v>
      </c>
      <c r="O142" s="116">
        <v>0.019645071451642612</v>
      </c>
      <c r="P142" s="116">
        <v>0.0003676543207272143</v>
      </c>
      <c r="Q142" s="116">
        <v>0.0023912530012674673</v>
      </c>
      <c r="R142" s="116">
        <v>0.00034288341915935413</v>
      </c>
      <c r="S142" s="116">
        <v>0.0002577326675486213</v>
      </c>
      <c r="T142" s="116">
        <v>5.425996166364703E-06</v>
      </c>
      <c r="U142" s="116">
        <v>5.229534307406911E-05</v>
      </c>
      <c r="V142" s="116">
        <v>1.2719454427116404E-05</v>
      </c>
      <c r="W142" s="116">
        <v>1.606926333624163E-05</v>
      </c>
      <c r="X142" s="116">
        <v>67.5</v>
      </c>
    </row>
    <row r="143" spans="1:24" s="116" customFormat="1" ht="12.75">
      <c r="A143" s="116">
        <v>1042</v>
      </c>
      <c r="B143" s="116">
        <v>129.82000732421875</v>
      </c>
      <c r="C143" s="116">
        <v>128.72000122070312</v>
      </c>
      <c r="D143" s="116">
        <v>9.237735748291016</v>
      </c>
      <c r="E143" s="116">
        <v>9.735259056091309</v>
      </c>
      <c r="F143" s="116">
        <v>21.22508442771738</v>
      </c>
      <c r="G143" s="116" t="s">
        <v>57</v>
      </c>
      <c r="H143" s="116">
        <v>-7.617967401844865</v>
      </c>
      <c r="I143" s="116">
        <v>54.702039922373885</v>
      </c>
      <c r="J143" s="116" t="s">
        <v>60</v>
      </c>
      <c r="K143" s="116">
        <v>0.4889290919404281</v>
      </c>
      <c r="L143" s="116">
        <v>6.958845018409862E-05</v>
      </c>
      <c r="M143" s="116">
        <v>-0.11577937017785091</v>
      </c>
      <c r="N143" s="116">
        <v>0.0002305696171903372</v>
      </c>
      <c r="O143" s="116">
        <v>0.019628734083757496</v>
      </c>
      <c r="P143" s="116">
        <v>7.896712193877974E-06</v>
      </c>
      <c r="Q143" s="116">
        <v>-0.002391183369125341</v>
      </c>
      <c r="R143" s="116">
        <v>1.85427301624601E-05</v>
      </c>
      <c r="S143" s="116">
        <v>0.00025622132852175765</v>
      </c>
      <c r="T143" s="116">
        <v>5.584789075601477E-07</v>
      </c>
      <c r="U143" s="116">
        <v>-5.2097516217852914E-05</v>
      </c>
      <c r="V143" s="116">
        <v>1.467455034270403E-06</v>
      </c>
      <c r="W143" s="116">
        <v>1.590829000808248E-05</v>
      </c>
      <c r="X143" s="116">
        <v>67.5</v>
      </c>
    </row>
    <row r="144" spans="1:24" s="116" customFormat="1" ht="12.75">
      <c r="A144" s="116">
        <v>1674</v>
      </c>
      <c r="B144" s="116">
        <v>138.86000061035156</v>
      </c>
      <c r="C144" s="116">
        <v>136.25999450683594</v>
      </c>
      <c r="D144" s="116">
        <v>8.811699867248535</v>
      </c>
      <c r="E144" s="116">
        <v>9.146190643310547</v>
      </c>
      <c r="F144" s="116">
        <v>25.752290996395875</v>
      </c>
      <c r="G144" s="116" t="s">
        <v>58</v>
      </c>
      <c r="H144" s="116">
        <v>-1.7549620143587532</v>
      </c>
      <c r="I144" s="116">
        <v>69.60503859599281</v>
      </c>
      <c r="J144" s="116" t="s">
        <v>61</v>
      </c>
      <c r="K144" s="116">
        <v>-0.014669772764397838</v>
      </c>
      <c r="L144" s="116">
        <v>0.01281602447949745</v>
      </c>
      <c r="M144" s="116">
        <v>-0.0021566348333324696</v>
      </c>
      <c r="N144" s="116">
        <v>0.022275320379933336</v>
      </c>
      <c r="O144" s="116">
        <v>-0.0008010184824836135</v>
      </c>
      <c r="P144" s="116">
        <v>0.00036756950565289883</v>
      </c>
      <c r="Q144" s="116">
        <v>1.824859690643643E-05</v>
      </c>
      <c r="R144" s="116">
        <v>0.00034238166757659725</v>
      </c>
      <c r="S144" s="116">
        <v>-2.7870391677795194E-05</v>
      </c>
      <c r="T144" s="116">
        <v>5.397178495030054E-06</v>
      </c>
      <c r="U144" s="116">
        <v>4.544415382108107E-06</v>
      </c>
      <c r="V144" s="116">
        <v>1.2634520040186945E-05</v>
      </c>
      <c r="W144" s="116">
        <v>-2.268817574910451E-06</v>
      </c>
      <c r="X144" s="116">
        <v>67.5</v>
      </c>
    </row>
    <row r="145" s="116" customFormat="1" ht="12.75">
      <c r="A145" s="116" t="s">
        <v>142</v>
      </c>
    </row>
    <row r="146" spans="1:24" s="116" customFormat="1" ht="12.75">
      <c r="A146" s="116">
        <v>1044</v>
      </c>
      <c r="B146" s="116">
        <v>129.7</v>
      </c>
      <c r="C146" s="116">
        <v>121.1</v>
      </c>
      <c r="D146" s="116">
        <v>9.546291559433135</v>
      </c>
      <c r="E146" s="116">
        <v>10.173746701062857</v>
      </c>
      <c r="F146" s="116">
        <v>28.356130321178224</v>
      </c>
      <c r="G146" s="116" t="s">
        <v>59</v>
      </c>
      <c r="H146" s="116">
        <v>8.517957821058047</v>
      </c>
      <c r="I146" s="116">
        <v>70.71795782105804</v>
      </c>
      <c r="J146" s="116" t="s">
        <v>73</v>
      </c>
      <c r="K146" s="116">
        <v>0.3274271879542428</v>
      </c>
      <c r="M146" s="116" t="s">
        <v>68</v>
      </c>
      <c r="N146" s="116">
        <v>0.17056590155754842</v>
      </c>
      <c r="X146" s="116">
        <v>67.5</v>
      </c>
    </row>
    <row r="147" spans="1:24" s="116" customFormat="1" ht="12.75">
      <c r="A147" s="116">
        <v>1675</v>
      </c>
      <c r="B147" s="116">
        <v>123.05999755859375</v>
      </c>
      <c r="C147" s="116">
        <v>137.75999450683594</v>
      </c>
      <c r="D147" s="116">
        <v>8.640755653381348</v>
      </c>
      <c r="E147" s="116">
        <v>8.826346397399902</v>
      </c>
      <c r="F147" s="116">
        <v>21.430068168958037</v>
      </c>
      <c r="G147" s="116" t="s">
        <v>56</v>
      </c>
      <c r="H147" s="116">
        <v>3.4693696289324976</v>
      </c>
      <c r="I147" s="116">
        <v>59.029367187526255</v>
      </c>
      <c r="J147" s="116" t="s">
        <v>62</v>
      </c>
      <c r="K147" s="116">
        <v>0.554368028162342</v>
      </c>
      <c r="L147" s="116">
        <v>0.044374902400511146</v>
      </c>
      <c r="M147" s="116">
        <v>0.1312388440359957</v>
      </c>
      <c r="N147" s="116">
        <v>0.020140933001766247</v>
      </c>
      <c r="O147" s="116">
        <v>0.022264396675197584</v>
      </c>
      <c r="P147" s="116">
        <v>0.0012729205081174377</v>
      </c>
      <c r="Q147" s="116">
        <v>0.002710075763831601</v>
      </c>
      <c r="R147" s="116">
        <v>0.00031004026050428994</v>
      </c>
      <c r="S147" s="116">
        <v>0.0002921061661895911</v>
      </c>
      <c r="T147" s="116">
        <v>1.8741179888829434E-05</v>
      </c>
      <c r="U147" s="116">
        <v>5.9274740714802674E-05</v>
      </c>
      <c r="V147" s="116">
        <v>1.1510485564196495E-05</v>
      </c>
      <c r="W147" s="116">
        <v>1.821342854978292E-05</v>
      </c>
      <c r="X147" s="116">
        <v>67.5</v>
      </c>
    </row>
    <row r="148" spans="1:24" s="116" customFormat="1" ht="12.75">
      <c r="A148" s="116">
        <v>1042</v>
      </c>
      <c r="B148" s="116">
        <v>142.47999572753906</v>
      </c>
      <c r="C148" s="116">
        <v>125.18000030517578</v>
      </c>
      <c r="D148" s="116">
        <v>9.44359302520752</v>
      </c>
      <c r="E148" s="116">
        <v>9.590338706970215</v>
      </c>
      <c r="F148" s="116">
        <v>27.820267980139793</v>
      </c>
      <c r="G148" s="116" t="s">
        <v>57</v>
      </c>
      <c r="H148" s="116">
        <v>-4.806266816541566</v>
      </c>
      <c r="I148" s="116">
        <v>70.1737289109975</v>
      </c>
      <c r="J148" s="116" t="s">
        <v>60</v>
      </c>
      <c r="K148" s="116">
        <v>0.5116514051305469</v>
      </c>
      <c r="L148" s="116">
        <v>0.0002418197736045185</v>
      </c>
      <c r="M148" s="116">
        <v>-0.12169278722115973</v>
      </c>
      <c r="N148" s="116">
        <v>-0.00020806077797808572</v>
      </c>
      <c r="O148" s="116">
        <v>0.020455152294272146</v>
      </c>
      <c r="P148" s="116">
        <v>2.7568389589393916E-05</v>
      </c>
      <c r="Q148" s="116">
        <v>-0.002538705443080856</v>
      </c>
      <c r="R148" s="116">
        <v>-1.6716717683249134E-05</v>
      </c>
      <c r="S148" s="116">
        <v>0.0002599685339798628</v>
      </c>
      <c r="T148" s="116">
        <v>1.9560518018731666E-06</v>
      </c>
      <c r="U148" s="116">
        <v>-5.6995039412143795E-05</v>
      </c>
      <c r="V148" s="116">
        <v>-1.3146121150047253E-06</v>
      </c>
      <c r="W148" s="116">
        <v>1.5924780068665887E-05</v>
      </c>
      <c r="X148" s="116">
        <v>67.5</v>
      </c>
    </row>
    <row r="149" spans="1:24" s="116" customFormat="1" ht="12.75">
      <c r="A149" s="116">
        <v>1674</v>
      </c>
      <c r="B149" s="116">
        <v>135.05999755859375</v>
      </c>
      <c r="C149" s="116">
        <v>151.25999450683594</v>
      </c>
      <c r="D149" s="116">
        <v>8.741352081298828</v>
      </c>
      <c r="E149" s="116">
        <v>8.980426788330078</v>
      </c>
      <c r="F149" s="116">
        <v>24.056021922155132</v>
      </c>
      <c r="G149" s="116" t="s">
        <v>58</v>
      </c>
      <c r="H149" s="116">
        <v>-2.02694408962185</v>
      </c>
      <c r="I149" s="116">
        <v>65.5330534689719</v>
      </c>
      <c r="J149" s="116" t="s">
        <v>61</v>
      </c>
      <c r="K149" s="116">
        <v>-0.2133934166663539</v>
      </c>
      <c r="L149" s="116">
        <v>0.04437424350061626</v>
      </c>
      <c r="M149" s="116">
        <v>-0.04913755918083384</v>
      </c>
      <c r="N149" s="116">
        <v>-0.0201398583136601</v>
      </c>
      <c r="O149" s="116">
        <v>-0.00879147905239398</v>
      </c>
      <c r="P149" s="116">
        <v>0.0012726219406726427</v>
      </c>
      <c r="Q149" s="116">
        <v>-0.0009484119985423368</v>
      </c>
      <c r="R149" s="116">
        <v>-0.00030958926739062926</v>
      </c>
      <c r="S149" s="116">
        <v>-0.00013320050174958783</v>
      </c>
      <c r="T149" s="116">
        <v>1.863882198460658E-05</v>
      </c>
      <c r="U149" s="116">
        <v>-1.6280674716216803E-05</v>
      </c>
      <c r="V149" s="116">
        <v>-1.1435168250212092E-05</v>
      </c>
      <c r="W149" s="116">
        <v>-8.839137927573554E-06</v>
      </c>
      <c r="X149" s="116">
        <v>67.5</v>
      </c>
    </row>
    <row r="150" s="116" customFormat="1" ht="12.75">
      <c r="A150" s="116" t="s">
        <v>148</v>
      </c>
    </row>
    <row r="151" spans="1:24" s="116" customFormat="1" ht="12.75">
      <c r="A151" s="116">
        <v>1044</v>
      </c>
      <c r="B151" s="116">
        <v>148.94</v>
      </c>
      <c r="C151" s="116">
        <v>111.44</v>
      </c>
      <c r="D151" s="116">
        <v>8.97968131988337</v>
      </c>
      <c r="E151" s="116">
        <v>9.760110005454742</v>
      </c>
      <c r="F151" s="116">
        <v>32.92383306991292</v>
      </c>
      <c r="G151" s="116" t="s">
        <v>59</v>
      </c>
      <c r="H151" s="116">
        <v>5.921028435363198</v>
      </c>
      <c r="I151" s="116">
        <v>87.3610284353632</v>
      </c>
      <c r="J151" s="116" t="s">
        <v>73</v>
      </c>
      <c r="K151" s="116">
        <v>0.20507327887137553</v>
      </c>
      <c r="M151" s="116" t="s">
        <v>68</v>
      </c>
      <c r="N151" s="116">
        <v>0.15518356845553108</v>
      </c>
      <c r="X151" s="116">
        <v>67.5</v>
      </c>
    </row>
    <row r="152" spans="1:24" s="116" customFormat="1" ht="12.75">
      <c r="A152" s="116">
        <v>1675</v>
      </c>
      <c r="B152" s="116">
        <v>133.25999450683594</v>
      </c>
      <c r="C152" s="116">
        <v>140.4600067138672</v>
      </c>
      <c r="D152" s="116">
        <v>8.549659729003906</v>
      </c>
      <c r="E152" s="116">
        <v>8.769132614135742</v>
      </c>
      <c r="F152" s="116">
        <v>21.00539060125461</v>
      </c>
      <c r="G152" s="116" t="s">
        <v>56</v>
      </c>
      <c r="H152" s="116">
        <v>-7.25885729831262</v>
      </c>
      <c r="I152" s="116">
        <v>58.50113720852332</v>
      </c>
      <c r="J152" s="116" t="s">
        <v>62</v>
      </c>
      <c r="K152" s="116">
        <v>0.2944062196838631</v>
      </c>
      <c r="L152" s="116">
        <v>0.3350296953051091</v>
      </c>
      <c r="M152" s="116">
        <v>0.06969677335849006</v>
      </c>
      <c r="N152" s="116">
        <v>0.03257573790390289</v>
      </c>
      <c r="O152" s="116">
        <v>0.011823786078612833</v>
      </c>
      <c r="P152" s="116">
        <v>0.00961097039864016</v>
      </c>
      <c r="Q152" s="116">
        <v>0.0014392425032090093</v>
      </c>
      <c r="R152" s="116">
        <v>0.0005014404525198917</v>
      </c>
      <c r="S152" s="116">
        <v>0.00015512931276301633</v>
      </c>
      <c r="T152" s="116">
        <v>0.00014143307258100433</v>
      </c>
      <c r="U152" s="116">
        <v>3.1480121840084615E-05</v>
      </c>
      <c r="V152" s="116">
        <v>1.8608580778699877E-05</v>
      </c>
      <c r="W152" s="116">
        <v>9.674080215497665E-06</v>
      </c>
      <c r="X152" s="116">
        <v>67.5</v>
      </c>
    </row>
    <row r="153" spans="1:24" s="116" customFormat="1" ht="12.75">
      <c r="A153" s="116">
        <v>1042</v>
      </c>
      <c r="B153" s="116">
        <v>139.4600067138672</v>
      </c>
      <c r="C153" s="116">
        <v>135.16000366210938</v>
      </c>
      <c r="D153" s="116">
        <v>9.27239990234375</v>
      </c>
      <c r="E153" s="116">
        <v>9.661006927490234</v>
      </c>
      <c r="F153" s="116">
        <v>27.421986696131814</v>
      </c>
      <c r="G153" s="116" t="s">
        <v>57</v>
      </c>
      <c r="H153" s="116">
        <v>-1.5227867580419456</v>
      </c>
      <c r="I153" s="116">
        <v>70.43721995582524</v>
      </c>
      <c r="J153" s="116" t="s">
        <v>60</v>
      </c>
      <c r="K153" s="116">
        <v>0.2865692160615898</v>
      </c>
      <c r="L153" s="116">
        <v>0.0018225632930709995</v>
      </c>
      <c r="M153" s="116">
        <v>-0.06765546015832193</v>
      </c>
      <c r="N153" s="116">
        <v>0.0003368721725908557</v>
      </c>
      <c r="O153" s="116">
        <v>0.01153759299447559</v>
      </c>
      <c r="P153" s="116">
        <v>0.00020850530086823375</v>
      </c>
      <c r="Q153" s="116">
        <v>-0.0013875261732296472</v>
      </c>
      <c r="R153" s="116">
        <v>2.709463809297429E-05</v>
      </c>
      <c r="S153" s="116">
        <v>0.0001533170814174662</v>
      </c>
      <c r="T153" s="116">
        <v>1.4847497168829731E-05</v>
      </c>
      <c r="U153" s="116">
        <v>-2.959122928328507E-05</v>
      </c>
      <c r="V153" s="116">
        <v>2.1410440041224275E-06</v>
      </c>
      <c r="W153" s="116">
        <v>9.604802810239381E-06</v>
      </c>
      <c r="X153" s="116">
        <v>67.5</v>
      </c>
    </row>
    <row r="154" spans="1:24" s="116" customFormat="1" ht="12.75">
      <c r="A154" s="116">
        <v>1674</v>
      </c>
      <c r="B154" s="116">
        <v>156.86000061035156</v>
      </c>
      <c r="C154" s="116">
        <v>161.25999450683594</v>
      </c>
      <c r="D154" s="116">
        <v>8.430717468261719</v>
      </c>
      <c r="E154" s="116">
        <v>8.935440063476562</v>
      </c>
      <c r="F154" s="116">
        <v>29.67109935952161</v>
      </c>
      <c r="G154" s="116" t="s">
        <v>58</v>
      </c>
      <c r="H154" s="116">
        <v>-5.475503002556394</v>
      </c>
      <c r="I154" s="116">
        <v>83.88449760779517</v>
      </c>
      <c r="J154" s="116" t="s">
        <v>61</v>
      </c>
      <c r="K154" s="116">
        <v>0.06747671149655203</v>
      </c>
      <c r="L154" s="116">
        <v>0.33502473789151305</v>
      </c>
      <c r="M154" s="116">
        <v>0.016744519322764818</v>
      </c>
      <c r="N154" s="116">
        <v>0.032573996026326116</v>
      </c>
      <c r="O154" s="116">
        <v>0.00258570399052684</v>
      </c>
      <c r="P154" s="116">
        <v>0.009608708422209889</v>
      </c>
      <c r="Q154" s="116">
        <v>0.0003823481419413799</v>
      </c>
      <c r="R154" s="116">
        <v>0.0005007079068778168</v>
      </c>
      <c r="S154" s="116">
        <v>2.364267801996593E-05</v>
      </c>
      <c r="T154" s="116">
        <v>0.00014065157605773647</v>
      </c>
      <c r="U154" s="116">
        <v>1.0740447875699813E-05</v>
      </c>
      <c r="V154" s="116">
        <v>1.848499957180984E-05</v>
      </c>
      <c r="W154" s="116">
        <v>1.1556777199120097E-06</v>
      </c>
      <c r="X154" s="116">
        <v>67.5</v>
      </c>
    </row>
    <row r="155" spans="1:14" s="116" customFormat="1" ht="12.75">
      <c r="A155" s="116" t="s">
        <v>154</v>
      </c>
      <c r="E155" s="117" t="s">
        <v>106</v>
      </c>
      <c r="F155" s="117">
        <f>MIN(F126:F154)</f>
        <v>18.295911222531338</v>
      </c>
      <c r="G155" s="117"/>
      <c r="H155" s="117"/>
      <c r="I155" s="118"/>
      <c r="J155" s="118" t="s">
        <v>158</v>
      </c>
      <c r="K155" s="117">
        <f>AVERAGE(K153,K148,K143,K138,K133,K128)</f>
        <v>0.5208635004407053</v>
      </c>
      <c r="L155" s="117">
        <f>AVERAGE(L153,L148,L143,L138,L133,L128)</f>
        <v>0.0018262841398479473</v>
      </c>
      <c r="M155" s="118" t="s">
        <v>108</v>
      </c>
      <c r="N155" s="117" t="e">
        <f>Mittelwert(K151,K146,K141,K136,K131,K126)</f>
        <v>#NAME?</v>
      </c>
    </row>
    <row r="156" spans="5:14" s="116" customFormat="1" ht="12.75">
      <c r="E156" s="117" t="s">
        <v>107</v>
      </c>
      <c r="F156" s="117">
        <f>MAX(F126:F154)</f>
        <v>32.92383306991292</v>
      </c>
      <c r="G156" s="117"/>
      <c r="H156" s="117"/>
      <c r="I156" s="118"/>
      <c r="J156" s="118" t="s">
        <v>159</v>
      </c>
      <c r="K156" s="117">
        <f>AVERAGE(K154,K149,K144,K139,K134,K129)</f>
        <v>-0.2583708807124568</v>
      </c>
      <c r="L156" s="117">
        <f>AVERAGE(L154,L149,L144,L139,L134,L129)</f>
        <v>0.3356003616581977</v>
      </c>
      <c r="M156" s="117"/>
      <c r="N156" s="117"/>
    </row>
    <row r="157" spans="5:14" s="116" customFormat="1" ht="12.75">
      <c r="E157" s="117"/>
      <c r="F157" s="117"/>
      <c r="G157" s="117"/>
      <c r="H157" s="117"/>
      <c r="I157" s="117"/>
      <c r="J157" s="118" t="s">
        <v>112</v>
      </c>
      <c r="K157" s="117">
        <f>ABS(K155/$G$33)</f>
        <v>0.3255396877754408</v>
      </c>
      <c r="L157" s="117">
        <f>ABS(L155/$H$33)</f>
        <v>0.0050730114995776315</v>
      </c>
      <c r="M157" s="118" t="s">
        <v>111</v>
      </c>
      <c r="N157" s="117">
        <f>K157+L157+L158+K158</f>
        <v>0.6871645620798333</v>
      </c>
    </row>
    <row r="158" spans="5:14" s="116" customFormat="1" ht="12.75">
      <c r="E158" s="117"/>
      <c r="F158" s="117"/>
      <c r="G158" s="117"/>
      <c r="H158" s="117"/>
      <c r="I158" s="117"/>
      <c r="J158" s="117"/>
      <c r="K158" s="117">
        <f>ABS(K156/$G$34)</f>
        <v>0.14680163676844135</v>
      </c>
      <c r="L158" s="117">
        <f>ABS(L156/$H$34)</f>
        <v>0.20975022603637353</v>
      </c>
      <c r="M158" s="117"/>
      <c r="N158" s="117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1044</v>
      </c>
      <c r="B161" s="101">
        <v>119.34</v>
      </c>
      <c r="C161" s="101">
        <v>111.74</v>
      </c>
      <c r="D161" s="101">
        <v>9.39692322341627</v>
      </c>
      <c r="E161" s="101">
        <v>9.84016882455497</v>
      </c>
      <c r="F161" s="101">
        <v>21.648960952779102</v>
      </c>
      <c r="G161" s="101" t="s">
        <v>59</v>
      </c>
      <c r="H161" s="101">
        <v>2.9851456557831426</v>
      </c>
      <c r="I161" s="101">
        <v>54.825145655783146</v>
      </c>
      <c r="J161" s="101" t="s">
        <v>73</v>
      </c>
      <c r="K161" s="101">
        <v>3.1381232372630032</v>
      </c>
      <c r="M161" s="101" t="s">
        <v>68</v>
      </c>
      <c r="N161" s="101">
        <v>1.991800964077628</v>
      </c>
      <c r="X161" s="101">
        <v>67.5</v>
      </c>
    </row>
    <row r="162" spans="1:24" s="101" customFormat="1" ht="12.75" hidden="1">
      <c r="A162" s="101">
        <v>1675</v>
      </c>
      <c r="B162" s="101">
        <v>116.05999755859375</v>
      </c>
      <c r="C162" s="101">
        <v>120.45999908447266</v>
      </c>
      <c r="D162" s="101">
        <v>9.026739120483398</v>
      </c>
      <c r="E162" s="101">
        <v>8.99503231048584</v>
      </c>
      <c r="F162" s="101">
        <v>18.363262794552334</v>
      </c>
      <c r="G162" s="101" t="s">
        <v>56</v>
      </c>
      <c r="H162" s="101">
        <v>-0.1553000424086406</v>
      </c>
      <c r="I162" s="101">
        <v>48.40469751618511</v>
      </c>
      <c r="J162" s="101" t="s">
        <v>62</v>
      </c>
      <c r="K162" s="101">
        <v>1.4654681379926788</v>
      </c>
      <c r="L162" s="101">
        <v>0.9300599699482679</v>
      </c>
      <c r="M162" s="101">
        <v>0.34693046207532036</v>
      </c>
      <c r="N162" s="101">
        <v>0.030428612113821422</v>
      </c>
      <c r="O162" s="101">
        <v>0.05885586337826687</v>
      </c>
      <c r="P162" s="101">
        <v>0.026680435080644743</v>
      </c>
      <c r="Q162" s="101">
        <v>0.007164145831841868</v>
      </c>
      <c r="R162" s="101">
        <v>0.00046839917792284284</v>
      </c>
      <c r="S162" s="101">
        <v>0.0007721518557800644</v>
      </c>
      <c r="T162" s="101">
        <v>0.0003925526931651419</v>
      </c>
      <c r="U162" s="101">
        <v>0.00015668475774618826</v>
      </c>
      <c r="V162" s="101">
        <v>1.740597425579107E-05</v>
      </c>
      <c r="W162" s="101">
        <v>4.814106828993663E-05</v>
      </c>
      <c r="X162" s="101">
        <v>67.5</v>
      </c>
    </row>
    <row r="163" spans="1:24" s="101" customFormat="1" ht="12.75" hidden="1">
      <c r="A163" s="101">
        <v>1674</v>
      </c>
      <c r="B163" s="101">
        <v>170.5</v>
      </c>
      <c r="C163" s="101">
        <v>167.89999389648438</v>
      </c>
      <c r="D163" s="101">
        <v>8.53072452545166</v>
      </c>
      <c r="E163" s="101">
        <v>9.031757354736328</v>
      </c>
      <c r="F163" s="101">
        <v>28.66208656957837</v>
      </c>
      <c r="G163" s="101" t="s">
        <v>57</v>
      </c>
      <c r="H163" s="101">
        <v>-22.87224889102849</v>
      </c>
      <c r="I163" s="101">
        <v>80.12775110897151</v>
      </c>
      <c r="J163" s="101" t="s">
        <v>60</v>
      </c>
      <c r="K163" s="101">
        <v>0.99871003004474</v>
      </c>
      <c r="L163" s="101">
        <v>-0.005060281460891127</v>
      </c>
      <c r="M163" s="101">
        <v>-0.23353019758357965</v>
      </c>
      <c r="N163" s="101">
        <v>-0.0003141431439420111</v>
      </c>
      <c r="O163" s="101">
        <v>0.04057235371300408</v>
      </c>
      <c r="P163" s="101">
        <v>-0.0005791887471952365</v>
      </c>
      <c r="Q163" s="101">
        <v>-0.00468168908184659</v>
      </c>
      <c r="R163" s="101">
        <v>-2.526920579535563E-05</v>
      </c>
      <c r="S163" s="101">
        <v>0.0005688359383455481</v>
      </c>
      <c r="T163" s="101">
        <v>-4.125548501065901E-05</v>
      </c>
      <c r="U163" s="101">
        <v>-9.26447823945826E-05</v>
      </c>
      <c r="V163" s="101">
        <v>-1.985059108954248E-06</v>
      </c>
      <c r="W163" s="101">
        <v>3.652401082817792E-05</v>
      </c>
      <c r="X163" s="101">
        <v>67.5</v>
      </c>
    </row>
    <row r="164" spans="1:24" s="101" customFormat="1" ht="12.75" hidden="1">
      <c r="A164" s="101">
        <v>1042</v>
      </c>
      <c r="B164" s="101">
        <v>109.27999877929688</v>
      </c>
      <c r="C164" s="101">
        <v>124.9800033569336</v>
      </c>
      <c r="D164" s="101">
        <v>9.392908096313477</v>
      </c>
      <c r="E164" s="101">
        <v>9.456117630004883</v>
      </c>
      <c r="F164" s="101">
        <v>27.486608368558436</v>
      </c>
      <c r="G164" s="101" t="s">
        <v>58</v>
      </c>
      <c r="H164" s="101">
        <v>27.829076788716534</v>
      </c>
      <c r="I164" s="101">
        <v>69.60907556801341</v>
      </c>
      <c r="J164" s="101" t="s">
        <v>61</v>
      </c>
      <c r="K164" s="101">
        <v>1.0724621855150713</v>
      </c>
      <c r="L164" s="101">
        <v>-0.930046203826299</v>
      </c>
      <c r="M164" s="101">
        <v>0.25656264796803446</v>
      </c>
      <c r="N164" s="101">
        <v>-0.030426990473237967</v>
      </c>
      <c r="O164" s="101">
        <v>0.04263680063264713</v>
      </c>
      <c r="P164" s="101">
        <v>-0.026674147718111278</v>
      </c>
      <c r="Q164" s="101">
        <v>0.00542280119871784</v>
      </c>
      <c r="R164" s="101">
        <v>-0.0004677170695166758</v>
      </c>
      <c r="S164" s="101">
        <v>0.0005221533909026515</v>
      </c>
      <c r="T164" s="101">
        <v>-0.0003903787927996875</v>
      </c>
      <c r="U164" s="101">
        <v>0.00012636082306253843</v>
      </c>
      <c r="V164" s="101">
        <v>-1.729241105592911E-05</v>
      </c>
      <c r="W164" s="101">
        <v>3.136174563252953E-05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1044</v>
      </c>
      <c r="B166" s="101">
        <v>119.42</v>
      </c>
      <c r="C166" s="101">
        <v>114.02</v>
      </c>
      <c r="D166" s="101">
        <v>9.263749165090891</v>
      </c>
      <c r="E166" s="101">
        <v>10.045198500275884</v>
      </c>
      <c r="F166" s="101">
        <v>22.516664858148285</v>
      </c>
      <c r="G166" s="101" t="s">
        <v>59</v>
      </c>
      <c r="H166" s="101">
        <v>5.922512904799454</v>
      </c>
      <c r="I166" s="101">
        <v>57.842512904799456</v>
      </c>
      <c r="J166" s="101" t="s">
        <v>73</v>
      </c>
      <c r="K166" s="101">
        <v>2.015153888310994</v>
      </c>
      <c r="M166" s="101" t="s">
        <v>68</v>
      </c>
      <c r="N166" s="101">
        <v>1.1823608619186594</v>
      </c>
      <c r="X166" s="101">
        <v>67.5</v>
      </c>
    </row>
    <row r="167" spans="1:24" s="101" customFormat="1" ht="12.75" hidden="1">
      <c r="A167" s="101">
        <v>1675</v>
      </c>
      <c r="B167" s="101">
        <v>125.08000183105469</v>
      </c>
      <c r="C167" s="101">
        <v>118.4800033569336</v>
      </c>
      <c r="D167" s="101">
        <v>8.888493537902832</v>
      </c>
      <c r="E167" s="101">
        <v>8.976414680480957</v>
      </c>
      <c r="F167" s="101">
        <v>20.628312359682496</v>
      </c>
      <c r="G167" s="101" t="s">
        <v>56</v>
      </c>
      <c r="H167" s="101">
        <v>-2.338090779822238</v>
      </c>
      <c r="I167" s="101">
        <v>55.24191105123246</v>
      </c>
      <c r="J167" s="101" t="s">
        <v>62</v>
      </c>
      <c r="K167" s="101">
        <v>1.2619542673923612</v>
      </c>
      <c r="L167" s="101">
        <v>0.5748825527861526</v>
      </c>
      <c r="M167" s="101">
        <v>0.2987512064502219</v>
      </c>
      <c r="N167" s="101">
        <v>0.001957636828704778</v>
      </c>
      <c r="O167" s="101">
        <v>0.050682327736207455</v>
      </c>
      <c r="P167" s="101">
        <v>0.016491526901880875</v>
      </c>
      <c r="Q167" s="101">
        <v>0.006169237917678403</v>
      </c>
      <c r="R167" s="101">
        <v>3.015210479837562E-05</v>
      </c>
      <c r="S167" s="101">
        <v>0.0006649240651814772</v>
      </c>
      <c r="T167" s="101">
        <v>0.00024262793389099384</v>
      </c>
      <c r="U167" s="101">
        <v>0.00013492126912489682</v>
      </c>
      <c r="V167" s="101">
        <v>1.1381333726858615E-06</v>
      </c>
      <c r="W167" s="101">
        <v>4.145529772835111E-05</v>
      </c>
      <c r="X167" s="101">
        <v>67.5</v>
      </c>
    </row>
    <row r="168" spans="1:24" s="101" customFormat="1" ht="12.75" hidden="1">
      <c r="A168" s="101">
        <v>1674</v>
      </c>
      <c r="B168" s="101">
        <v>162.3800048828125</v>
      </c>
      <c r="C168" s="101">
        <v>150.5800018310547</v>
      </c>
      <c r="D168" s="101">
        <v>8.611823081970215</v>
      </c>
      <c r="E168" s="101">
        <v>9.171364784240723</v>
      </c>
      <c r="F168" s="101">
        <v>26.91475833241052</v>
      </c>
      <c r="G168" s="101" t="s">
        <v>57</v>
      </c>
      <c r="H168" s="101">
        <v>-20.371035030931367</v>
      </c>
      <c r="I168" s="101">
        <v>74.50896985188113</v>
      </c>
      <c r="J168" s="101" t="s">
        <v>60</v>
      </c>
      <c r="K168" s="101">
        <v>1.0142343222636827</v>
      </c>
      <c r="L168" s="101">
        <v>-0.0031279661137334188</v>
      </c>
      <c r="M168" s="101">
        <v>-0.23807034553817463</v>
      </c>
      <c r="N168" s="101">
        <v>-1.9768674397140215E-05</v>
      </c>
      <c r="O168" s="101">
        <v>0.04105642824393386</v>
      </c>
      <c r="P168" s="101">
        <v>-0.00035807598223544496</v>
      </c>
      <c r="Q168" s="101">
        <v>-0.004816638836516929</v>
      </c>
      <c r="R168" s="101">
        <v>-1.5932815347513525E-06</v>
      </c>
      <c r="S168" s="101">
        <v>0.0005637296610576611</v>
      </c>
      <c r="T168" s="101">
        <v>-2.5508615435469358E-05</v>
      </c>
      <c r="U168" s="101">
        <v>-9.83113744642057E-05</v>
      </c>
      <c r="V168" s="101">
        <v>-1.166400853951098E-07</v>
      </c>
      <c r="W168" s="101">
        <v>3.585613344990766E-05</v>
      </c>
      <c r="X168" s="101">
        <v>67.5</v>
      </c>
    </row>
    <row r="169" spans="1:24" s="101" customFormat="1" ht="12.75" hidden="1">
      <c r="A169" s="101">
        <v>1042</v>
      </c>
      <c r="B169" s="101">
        <v>112.27999877929688</v>
      </c>
      <c r="C169" s="101">
        <v>129.0800018310547</v>
      </c>
      <c r="D169" s="101">
        <v>9.70614242553711</v>
      </c>
      <c r="E169" s="101">
        <v>9.63133716583252</v>
      </c>
      <c r="F169" s="101">
        <v>25.322803845811563</v>
      </c>
      <c r="G169" s="101" t="s">
        <v>58</v>
      </c>
      <c r="H169" s="101">
        <v>17.287562918643616</v>
      </c>
      <c r="I169" s="101">
        <v>62.06756169794049</v>
      </c>
      <c r="J169" s="101" t="s">
        <v>61</v>
      </c>
      <c r="K169" s="101">
        <v>0.7509043298131387</v>
      </c>
      <c r="L169" s="101">
        <v>-0.5748740430093491</v>
      </c>
      <c r="M169" s="101">
        <v>0.1804848856020837</v>
      </c>
      <c r="N169" s="101">
        <v>-0.0019575370118120063</v>
      </c>
      <c r="O169" s="101">
        <v>0.02971646083589117</v>
      </c>
      <c r="P169" s="101">
        <v>-0.016487639041003012</v>
      </c>
      <c r="Q169" s="101">
        <v>0.003854800488154711</v>
      </c>
      <c r="R169" s="101">
        <v>-3.0109979703135745E-05</v>
      </c>
      <c r="S169" s="101">
        <v>0.0003526086806947269</v>
      </c>
      <c r="T169" s="101">
        <v>-0.0002412832875330942</v>
      </c>
      <c r="U169" s="101">
        <v>9.240466716152145E-05</v>
      </c>
      <c r="V169" s="101">
        <v>-1.1321407441216466E-06</v>
      </c>
      <c r="W169" s="101">
        <v>2.080575410237864E-05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1044</v>
      </c>
      <c r="B171" s="101">
        <v>116.06</v>
      </c>
      <c r="C171" s="101">
        <v>120.56</v>
      </c>
      <c r="D171" s="101">
        <v>9.362665765358924</v>
      </c>
      <c r="E171" s="101">
        <v>9.955973370443202</v>
      </c>
      <c r="F171" s="101">
        <v>21.337090519048843</v>
      </c>
      <c r="G171" s="101" t="s">
        <v>59</v>
      </c>
      <c r="H171" s="101">
        <v>5.665583264342494</v>
      </c>
      <c r="I171" s="101">
        <v>54.2255832643425</v>
      </c>
      <c r="J171" s="101" t="s">
        <v>73</v>
      </c>
      <c r="K171" s="101">
        <v>0.34361555538355065</v>
      </c>
      <c r="M171" s="101" t="s">
        <v>68</v>
      </c>
      <c r="N171" s="101">
        <v>0.2123703101589717</v>
      </c>
      <c r="X171" s="101">
        <v>67.5</v>
      </c>
    </row>
    <row r="172" spans="1:24" s="101" customFormat="1" ht="12.75" hidden="1">
      <c r="A172" s="101">
        <v>1675</v>
      </c>
      <c r="B172" s="101">
        <v>115.55999755859375</v>
      </c>
      <c r="C172" s="101">
        <v>120.86000061035156</v>
      </c>
      <c r="D172" s="101">
        <v>8.942588806152344</v>
      </c>
      <c r="E172" s="101">
        <v>9.008261680603027</v>
      </c>
      <c r="F172" s="101">
        <v>20.019474162147098</v>
      </c>
      <c r="G172" s="101" t="s">
        <v>56</v>
      </c>
      <c r="H172" s="101">
        <v>5.205848598719356</v>
      </c>
      <c r="I172" s="101">
        <v>53.265846157313106</v>
      </c>
      <c r="J172" s="101" t="s">
        <v>62</v>
      </c>
      <c r="K172" s="101">
        <v>0.5011451519415034</v>
      </c>
      <c r="L172" s="101">
        <v>0.27576804279011713</v>
      </c>
      <c r="M172" s="101">
        <v>0.1186393066316901</v>
      </c>
      <c r="N172" s="101">
        <v>0.04326182842687113</v>
      </c>
      <c r="O172" s="101">
        <v>0.020126899472673918</v>
      </c>
      <c r="P172" s="101">
        <v>0.007910957798269426</v>
      </c>
      <c r="Q172" s="101">
        <v>0.0024498848031104066</v>
      </c>
      <c r="R172" s="101">
        <v>0.0006659348653353593</v>
      </c>
      <c r="S172" s="101">
        <v>0.00026405858842080715</v>
      </c>
      <c r="T172" s="101">
        <v>0.00011639486771611539</v>
      </c>
      <c r="U172" s="101">
        <v>5.3577323138802356E-05</v>
      </c>
      <c r="V172" s="101">
        <v>2.4721799030483376E-05</v>
      </c>
      <c r="W172" s="101">
        <v>1.6463269675850445E-05</v>
      </c>
      <c r="X172" s="101">
        <v>67.5</v>
      </c>
    </row>
    <row r="173" spans="1:24" s="101" customFormat="1" ht="12.75" hidden="1">
      <c r="A173" s="101">
        <v>1674</v>
      </c>
      <c r="B173" s="101">
        <v>136.3800048828125</v>
      </c>
      <c r="C173" s="101">
        <v>141.3800048828125</v>
      </c>
      <c r="D173" s="101">
        <v>8.845020294189453</v>
      </c>
      <c r="E173" s="101">
        <v>9.254162788391113</v>
      </c>
      <c r="F173" s="101">
        <v>22.91585625701543</v>
      </c>
      <c r="G173" s="101" t="s">
        <v>57</v>
      </c>
      <c r="H173" s="101">
        <v>-7.181230782730381</v>
      </c>
      <c r="I173" s="101">
        <v>61.698774100082126</v>
      </c>
      <c r="J173" s="101" t="s">
        <v>60</v>
      </c>
      <c r="K173" s="101">
        <v>0.49443735485338225</v>
      </c>
      <c r="L173" s="101">
        <v>-0.0014999225549324645</v>
      </c>
      <c r="M173" s="101">
        <v>-0.11682379999197359</v>
      </c>
      <c r="N173" s="101">
        <v>-0.00044711514551702583</v>
      </c>
      <c r="O173" s="101">
        <v>0.019891755529951066</v>
      </c>
      <c r="P173" s="101">
        <v>-0.0001717348181913956</v>
      </c>
      <c r="Q173" s="101">
        <v>-0.0024003628189380403</v>
      </c>
      <c r="R173" s="101">
        <v>-3.5944436259297676E-05</v>
      </c>
      <c r="S173" s="101">
        <v>0.00026309621156974283</v>
      </c>
      <c r="T173" s="101">
        <v>-1.223741803082376E-05</v>
      </c>
      <c r="U173" s="101">
        <v>-5.147931233620885E-05</v>
      </c>
      <c r="V173" s="101">
        <v>-2.8320454091466473E-06</v>
      </c>
      <c r="W173" s="101">
        <v>1.644081788413165E-05</v>
      </c>
      <c r="X173" s="101">
        <v>67.5</v>
      </c>
    </row>
    <row r="174" spans="1:24" s="101" customFormat="1" ht="12.75" hidden="1">
      <c r="A174" s="101">
        <v>1042</v>
      </c>
      <c r="B174" s="101">
        <v>125.80000305175781</v>
      </c>
      <c r="C174" s="101">
        <v>125.0999984741211</v>
      </c>
      <c r="D174" s="101">
        <v>9.363414764404297</v>
      </c>
      <c r="E174" s="101">
        <v>9.779428482055664</v>
      </c>
      <c r="F174" s="101">
        <v>25.835969810846805</v>
      </c>
      <c r="G174" s="101" t="s">
        <v>58</v>
      </c>
      <c r="H174" s="101">
        <v>7.380549795289596</v>
      </c>
      <c r="I174" s="101">
        <v>65.68055284704741</v>
      </c>
      <c r="J174" s="101" t="s">
        <v>61</v>
      </c>
      <c r="K174" s="101">
        <v>0.08172004307428564</v>
      </c>
      <c r="L174" s="101">
        <v>-0.27576396366570644</v>
      </c>
      <c r="M174" s="101">
        <v>0.020675706359966003</v>
      </c>
      <c r="N174" s="101">
        <v>-0.04325951787621638</v>
      </c>
      <c r="O174" s="101">
        <v>0.0030675958533977025</v>
      </c>
      <c r="P174" s="101">
        <v>-0.007909093528225634</v>
      </c>
      <c r="Q174" s="101">
        <v>0.0004900957926478653</v>
      </c>
      <c r="R174" s="101">
        <v>-0.0006649640910389255</v>
      </c>
      <c r="S174" s="101">
        <v>2.252380022195086E-05</v>
      </c>
      <c r="T174" s="101">
        <v>-0.00011574977680579289</v>
      </c>
      <c r="U174" s="101">
        <v>1.4846210159859042E-05</v>
      </c>
      <c r="V174" s="101">
        <v>-2.4559048558609516E-05</v>
      </c>
      <c r="W174" s="101">
        <v>8.595089997165613E-07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1044</v>
      </c>
      <c r="B176" s="101">
        <v>124.62</v>
      </c>
      <c r="C176" s="101">
        <v>119.82</v>
      </c>
      <c r="D176" s="101">
        <v>9.354662226931499</v>
      </c>
      <c r="E176" s="101">
        <v>10.130948124995392</v>
      </c>
      <c r="F176" s="101">
        <v>23.716010592331916</v>
      </c>
      <c r="G176" s="101" t="s">
        <v>59</v>
      </c>
      <c r="H176" s="101">
        <v>3.224582663827391</v>
      </c>
      <c r="I176" s="101">
        <v>60.344582663827396</v>
      </c>
      <c r="J176" s="101" t="s">
        <v>73</v>
      </c>
      <c r="K176" s="101">
        <v>0.3676411195561925</v>
      </c>
      <c r="M176" s="101" t="s">
        <v>68</v>
      </c>
      <c r="N176" s="101">
        <v>0.20397375800052583</v>
      </c>
      <c r="X176" s="101">
        <v>67.5</v>
      </c>
    </row>
    <row r="177" spans="1:24" s="101" customFormat="1" ht="12.75" hidden="1">
      <c r="A177" s="101">
        <v>1675</v>
      </c>
      <c r="B177" s="101">
        <v>131.8000030517578</v>
      </c>
      <c r="C177" s="101">
        <v>116.4000015258789</v>
      </c>
      <c r="D177" s="101">
        <v>8.663616180419922</v>
      </c>
      <c r="E177" s="101">
        <v>8.93588638305664</v>
      </c>
      <c r="F177" s="101">
        <v>22.878896526038943</v>
      </c>
      <c r="G177" s="101" t="s">
        <v>56</v>
      </c>
      <c r="H177" s="101">
        <v>-1.4230312156048086</v>
      </c>
      <c r="I177" s="101">
        <v>62.876971836153004</v>
      </c>
      <c r="J177" s="101" t="s">
        <v>62</v>
      </c>
      <c r="K177" s="101">
        <v>0.5635848239030155</v>
      </c>
      <c r="L177" s="101">
        <v>0.17634931010617377</v>
      </c>
      <c r="M177" s="101">
        <v>0.13342129623875432</v>
      </c>
      <c r="N177" s="101">
        <v>0.023816086991043633</v>
      </c>
      <c r="O177" s="101">
        <v>0.022634549485098996</v>
      </c>
      <c r="P177" s="101">
        <v>0.005058890968242124</v>
      </c>
      <c r="Q177" s="101">
        <v>0.0027551578487583464</v>
      </c>
      <c r="R177" s="101">
        <v>0.0003665784289408452</v>
      </c>
      <c r="S177" s="101">
        <v>0.0002969495247074284</v>
      </c>
      <c r="T177" s="101">
        <v>7.44196283265909E-05</v>
      </c>
      <c r="U177" s="101">
        <v>6.025173512105743E-05</v>
      </c>
      <c r="V177" s="101">
        <v>1.3595914452686514E-05</v>
      </c>
      <c r="W177" s="101">
        <v>1.8512749565580728E-05</v>
      </c>
      <c r="X177" s="101">
        <v>67.5</v>
      </c>
    </row>
    <row r="178" spans="1:24" s="101" customFormat="1" ht="12.75" hidden="1">
      <c r="A178" s="101">
        <v>1674</v>
      </c>
      <c r="B178" s="101">
        <v>138.86000061035156</v>
      </c>
      <c r="C178" s="101">
        <v>136.25999450683594</v>
      </c>
      <c r="D178" s="101">
        <v>8.811699867248535</v>
      </c>
      <c r="E178" s="101">
        <v>9.146190643310547</v>
      </c>
      <c r="F178" s="101">
        <v>22.412904131478545</v>
      </c>
      <c r="G178" s="101" t="s">
        <v>57</v>
      </c>
      <c r="H178" s="101">
        <v>-10.78088330625674</v>
      </c>
      <c r="I178" s="101">
        <v>60.57911730409482</v>
      </c>
      <c r="J178" s="101" t="s">
        <v>60</v>
      </c>
      <c r="K178" s="101">
        <v>0.5393201771393799</v>
      </c>
      <c r="L178" s="101">
        <v>-0.0009597209593262234</v>
      </c>
      <c r="M178" s="101">
        <v>-0.12722840787872786</v>
      </c>
      <c r="N178" s="101">
        <v>0.0002465458545830999</v>
      </c>
      <c r="O178" s="101">
        <v>0.021729671944646065</v>
      </c>
      <c r="P178" s="101">
        <v>-0.00010988278989406953</v>
      </c>
      <c r="Q178" s="101">
        <v>-0.0026045848294880543</v>
      </c>
      <c r="R178" s="101">
        <v>1.9821811139734724E-05</v>
      </c>
      <c r="S178" s="101">
        <v>0.0002900397818868113</v>
      </c>
      <c r="T178" s="101">
        <v>-7.828964251532958E-06</v>
      </c>
      <c r="U178" s="101">
        <v>-5.521922409894722E-05</v>
      </c>
      <c r="V178" s="101">
        <v>1.5687422456568427E-06</v>
      </c>
      <c r="W178" s="101">
        <v>1.8204086234324776E-05</v>
      </c>
      <c r="X178" s="101">
        <v>67.5</v>
      </c>
    </row>
    <row r="179" spans="1:24" s="101" customFormat="1" ht="12.75" hidden="1">
      <c r="A179" s="101">
        <v>1042</v>
      </c>
      <c r="B179" s="101">
        <v>129.82000732421875</v>
      </c>
      <c r="C179" s="101">
        <v>128.72000122070312</v>
      </c>
      <c r="D179" s="101">
        <v>9.237735748291016</v>
      </c>
      <c r="E179" s="101">
        <v>9.735259056091309</v>
      </c>
      <c r="F179" s="101">
        <v>25.30027802320603</v>
      </c>
      <c r="G179" s="101" t="s">
        <v>58</v>
      </c>
      <c r="H179" s="101">
        <v>2.884765980016951</v>
      </c>
      <c r="I179" s="101">
        <v>65.2047733042357</v>
      </c>
      <c r="J179" s="101" t="s">
        <v>61</v>
      </c>
      <c r="K179" s="101">
        <v>0.16358973153636786</v>
      </c>
      <c r="L179" s="101">
        <v>-0.1763466986098795</v>
      </c>
      <c r="M179" s="101">
        <v>0.04017679079609892</v>
      </c>
      <c r="N179" s="101">
        <v>0.023814810826595825</v>
      </c>
      <c r="O179" s="101">
        <v>0.006335944094723128</v>
      </c>
      <c r="P179" s="101">
        <v>-0.005057697460410897</v>
      </c>
      <c r="Q179" s="101">
        <v>0.0008983499527330108</v>
      </c>
      <c r="R179" s="101">
        <v>0.0003660421292254198</v>
      </c>
      <c r="S179" s="101">
        <v>6.368630266406254E-05</v>
      </c>
      <c r="T179" s="101">
        <v>-7.40066780704022E-05</v>
      </c>
      <c r="U179" s="101">
        <v>2.4106199928821463E-05</v>
      </c>
      <c r="V179" s="101">
        <v>1.3505107832648415E-05</v>
      </c>
      <c r="W179" s="101">
        <v>3.366473058139134E-06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1044</v>
      </c>
      <c r="B181" s="101">
        <v>129.7</v>
      </c>
      <c r="C181" s="101">
        <v>121.1</v>
      </c>
      <c r="D181" s="101">
        <v>9.546291559433135</v>
      </c>
      <c r="E181" s="101">
        <v>10.173746701062857</v>
      </c>
      <c r="F181" s="101">
        <v>24.092041429736227</v>
      </c>
      <c r="G181" s="101" t="s">
        <v>59</v>
      </c>
      <c r="H181" s="101">
        <v>-2.1163443546877545</v>
      </c>
      <c r="I181" s="101">
        <v>60.083655645312234</v>
      </c>
      <c r="J181" s="101" t="s">
        <v>73</v>
      </c>
      <c r="K181" s="101">
        <v>0.039972233555210346</v>
      </c>
      <c r="M181" s="101" t="s">
        <v>68</v>
      </c>
      <c r="N181" s="101">
        <v>0.02766603083178597</v>
      </c>
      <c r="X181" s="101">
        <v>67.5</v>
      </c>
    </row>
    <row r="182" spans="1:24" s="101" customFormat="1" ht="12.75" hidden="1">
      <c r="A182" s="101">
        <v>1675</v>
      </c>
      <c r="B182" s="101">
        <v>123.05999755859375</v>
      </c>
      <c r="C182" s="101">
        <v>137.75999450683594</v>
      </c>
      <c r="D182" s="101">
        <v>8.640755653381348</v>
      </c>
      <c r="E182" s="101">
        <v>8.826346397399902</v>
      </c>
      <c r="F182" s="101">
        <v>21.430068168958037</v>
      </c>
      <c r="G182" s="101" t="s">
        <v>56</v>
      </c>
      <c r="H182" s="101">
        <v>3.4693696289324976</v>
      </c>
      <c r="I182" s="101">
        <v>59.029367187526255</v>
      </c>
      <c r="J182" s="101" t="s">
        <v>62</v>
      </c>
      <c r="K182" s="101">
        <v>0.15188802620978165</v>
      </c>
      <c r="L182" s="101">
        <v>0.12292938277065729</v>
      </c>
      <c r="M182" s="101">
        <v>0.035957504377984076</v>
      </c>
      <c r="N182" s="101">
        <v>0.021151175201524833</v>
      </c>
      <c r="O182" s="101">
        <v>0.006100055565388719</v>
      </c>
      <c r="P182" s="101">
        <v>0.003526472524070884</v>
      </c>
      <c r="Q182" s="101">
        <v>0.0007425278328229923</v>
      </c>
      <c r="R182" s="101">
        <v>0.00032557724012735004</v>
      </c>
      <c r="S182" s="101">
        <v>8.003143963339904E-05</v>
      </c>
      <c r="T182" s="101">
        <v>5.18970681343135E-05</v>
      </c>
      <c r="U182" s="101">
        <v>1.6239984576571058E-05</v>
      </c>
      <c r="V182" s="101">
        <v>1.2081843107316506E-05</v>
      </c>
      <c r="W182" s="101">
        <v>4.990310394519798E-06</v>
      </c>
      <c r="X182" s="101">
        <v>67.5</v>
      </c>
    </row>
    <row r="183" spans="1:24" s="101" customFormat="1" ht="12.75" hidden="1">
      <c r="A183" s="101">
        <v>1674</v>
      </c>
      <c r="B183" s="101">
        <v>135.05999755859375</v>
      </c>
      <c r="C183" s="101">
        <v>151.25999450683594</v>
      </c>
      <c r="D183" s="101">
        <v>8.741352081298828</v>
      </c>
      <c r="E183" s="101">
        <v>8.980426788330078</v>
      </c>
      <c r="F183" s="101">
        <v>25.41658659874966</v>
      </c>
      <c r="G183" s="101" t="s">
        <v>57</v>
      </c>
      <c r="H183" s="101">
        <v>1.6794857593278323</v>
      </c>
      <c r="I183" s="101">
        <v>69.23948331792158</v>
      </c>
      <c r="J183" s="101" t="s">
        <v>60</v>
      </c>
      <c r="K183" s="101">
        <v>-0.14615738015292742</v>
      </c>
      <c r="L183" s="101">
        <v>-0.0006686406036133876</v>
      </c>
      <c r="M183" s="101">
        <v>0.034487377597058354</v>
      </c>
      <c r="N183" s="101">
        <v>-0.00021874565052270548</v>
      </c>
      <c r="O183" s="101">
        <v>-0.00588746459146056</v>
      </c>
      <c r="P183" s="101">
        <v>-7.649405026175365E-05</v>
      </c>
      <c r="Q183" s="101">
        <v>0.0007064035196422903</v>
      </c>
      <c r="R183" s="101">
        <v>-1.7590387408791193E-05</v>
      </c>
      <c r="S183" s="101">
        <v>-7.847877397329194E-05</v>
      </c>
      <c r="T183" s="101">
        <v>-5.447241984075366E-06</v>
      </c>
      <c r="U183" s="101">
        <v>1.5004482180335374E-05</v>
      </c>
      <c r="V183" s="101">
        <v>-1.389494250676649E-06</v>
      </c>
      <c r="W183" s="101">
        <v>-4.923365068968548E-06</v>
      </c>
      <c r="X183" s="101">
        <v>67.5</v>
      </c>
    </row>
    <row r="184" spans="1:24" s="101" customFormat="1" ht="12.75" hidden="1">
      <c r="A184" s="101">
        <v>1042</v>
      </c>
      <c r="B184" s="101">
        <v>142.47999572753906</v>
      </c>
      <c r="C184" s="101">
        <v>125.18000030517578</v>
      </c>
      <c r="D184" s="101">
        <v>9.44359302520752</v>
      </c>
      <c r="E184" s="101">
        <v>9.590338706970215</v>
      </c>
      <c r="F184" s="101">
        <v>30.669284586894953</v>
      </c>
      <c r="G184" s="101" t="s">
        <v>58</v>
      </c>
      <c r="H184" s="101">
        <v>2.3800808911113336</v>
      </c>
      <c r="I184" s="101">
        <v>77.3600766186504</v>
      </c>
      <c r="J184" s="101" t="s">
        <v>61</v>
      </c>
      <c r="K184" s="101">
        <v>-0.041327868717561174</v>
      </c>
      <c r="L184" s="101">
        <v>-0.12292756431377778</v>
      </c>
      <c r="M184" s="101">
        <v>-0.01017658624346404</v>
      </c>
      <c r="N184" s="101">
        <v>-0.02115004403650206</v>
      </c>
      <c r="O184" s="101">
        <v>-0.0015963829694431216</v>
      </c>
      <c r="P184" s="101">
        <v>-0.0035256427957609977</v>
      </c>
      <c r="Q184" s="101">
        <v>-0.00022878297566426137</v>
      </c>
      <c r="R184" s="101">
        <v>-0.0003251017034094881</v>
      </c>
      <c r="S184" s="101">
        <v>-1.568800068343163E-05</v>
      </c>
      <c r="T184" s="101">
        <v>-5.161039852301573E-05</v>
      </c>
      <c r="U184" s="101">
        <v>-6.213100155901573E-06</v>
      </c>
      <c r="V184" s="101">
        <v>-1.2001676491105227E-05</v>
      </c>
      <c r="W184" s="101">
        <v>-8.146620350259788E-07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1044</v>
      </c>
      <c r="B186" s="101">
        <v>148.94</v>
      </c>
      <c r="C186" s="101">
        <v>111.44</v>
      </c>
      <c r="D186" s="101">
        <v>8.97968131988337</v>
      </c>
      <c r="E186" s="101">
        <v>9.760110005454742</v>
      </c>
      <c r="F186" s="101">
        <v>29.130756860835085</v>
      </c>
      <c r="G186" s="101" t="s">
        <v>59</v>
      </c>
      <c r="H186" s="101">
        <v>-4.1436270941159705</v>
      </c>
      <c r="I186" s="101">
        <v>77.29637290588403</v>
      </c>
      <c r="J186" s="101" t="s">
        <v>73</v>
      </c>
      <c r="K186" s="101">
        <v>0.5035004328934846</v>
      </c>
      <c r="M186" s="101" t="s">
        <v>68</v>
      </c>
      <c r="N186" s="101">
        <v>0.28831919991407745</v>
      </c>
      <c r="X186" s="101">
        <v>67.5</v>
      </c>
    </row>
    <row r="187" spans="1:24" s="101" customFormat="1" ht="12.75" hidden="1">
      <c r="A187" s="101">
        <v>1675</v>
      </c>
      <c r="B187" s="101">
        <v>133.25999450683594</v>
      </c>
      <c r="C187" s="101">
        <v>140.4600067138672</v>
      </c>
      <c r="D187" s="101">
        <v>8.549659729003906</v>
      </c>
      <c r="E187" s="101">
        <v>8.769132614135742</v>
      </c>
      <c r="F187" s="101">
        <v>21.00539060125461</v>
      </c>
      <c r="G187" s="101" t="s">
        <v>56</v>
      </c>
      <c r="H187" s="101">
        <v>-7.25885729831262</v>
      </c>
      <c r="I187" s="101">
        <v>58.50113720852332</v>
      </c>
      <c r="J187" s="101" t="s">
        <v>62</v>
      </c>
      <c r="K187" s="101">
        <v>0.6448113663318371</v>
      </c>
      <c r="L187" s="101">
        <v>0.2500835819472609</v>
      </c>
      <c r="M187" s="101">
        <v>0.15265046693391102</v>
      </c>
      <c r="N187" s="101">
        <v>0.03379823205641491</v>
      </c>
      <c r="O187" s="101">
        <v>0.025896812485972885</v>
      </c>
      <c r="P187" s="101">
        <v>0.00717402005677971</v>
      </c>
      <c r="Q187" s="101">
        <v>0.003152293674523348</v>
      </c>
      <c r="R187" s="101">
        <v>0.0005202567700110216</v>
      </c>
      <c r="S187" s="101">
        <v>0.0003397616304101577</v>
      </c>
      <c r="T187" s="101">
        <v>0.00010554969428532343</v>
      </c>
      <c r="U187" s="101">
        <v>6.895404328330606E-05</v>
      </c>
      <c r="V187" s="101">
        <v>1.9301748562978324E-05</v>
      </c>
      <c r="W187" s="101">
        <v>2.118381735218546E-05</v>
      </c>
      <c r="X187" s="101">
        <v>67.5</v>
      </c>
    </row>
    <row r="188" spans="1:24" s="101" customFormat="1" ht="12.75" hidden="1">
      <c r="A188" s="101">
        <v>1674</v>
      </c>
      <c r="B188" s="101">
        <v>156.86000061035156</v>
      </c>
      <c r="C188" s="101">
        <v>161.25999450683594</v>
      </c>
      <c r="D188" s="101">
        <v>8.430717468261719</v>
      </c>
      <c r="E188" s="101">
        <v>8.935440063476562</v>
      </c>
      <c r="F188" s="101">
        <v>29.282116014949118</v>
      </c>
      <c r="G188" s="101" t="s">
        <v>57</v>
      </c>
      <c r="H188" s="101">
        <v>-6.575215286280468</v>
      </c>
      <c r="I188" s="101">
        <v>82.7847853240711</v>
      </c>
      <c r="J188" s="101" t="s">
        <v>60</v>
      </c>
      <c r="K188" s="101">
        <v>0.09600532632770829</v>
      </c>
      <c r="L188" s="101">
        <v>-0.0013612536386611825</v>
      </c>
      <c r="M188" s="101">
        <v>-0.02101100553815841</v>
      </c>
      <c r="N188" s="101">
        <v>0.00034954067533627965</v>
      </c>
      <c r="O188" s="101">
        <v>0.004131780075305699</v>
      </c>
      <c r="P188" s="101">
        <v>-0.00015574942008970462</v>
      </c>
      <c r="Q188" s="101">
        <v>-0.00035179809946396897</v>
      </c>
      <c r="R188" s="101">
        <v>2.809184689871719E-05</v>
      </c>
      <c r="S188" s="101">
        <v>7.672003920176393E-05</v>
      </c>
      <c r="T188" s="101">
        <v>-1.1088711338784555E-05</v>
      </c>
      <c r="U188" s="101">
        <v>-2.2279839233452137E-06</v>
      </c>
      <c r="V188" s="101">
        <v>2.217775032924548E-06</v>
      </c>
      <c r="W188" s="101">
        <v>5.464448980825861E-06</v>
      </c>
      <c r="X188" s="101">
        <v>67.5</v>
      </c>
    </row>
    <row r="189" spans="1:24" s="101" customFormat="1" ht="12.75" hidden="1">
      <c r="A189" s="101">
        <v>1042</v>
      </c>
      <c r="B189" s="101">
        <v>139.4600067138672</v>
      </c>
      <c r="C189" s="101">
        <v>135.16000366210938</v>
      </c>
      <c r="D189" s="101">
        <v>9.27239990234375</v>
      </c>
      <c r="E189" s="101">
        <v>9.661006927490234</v>
      </c>
      <c r="F189" s="101">
        <v>31.646579078182384</v>
      </c>
      <c r="G189" s="101" t="s">
        <v>58</v>
      </c>
      <c r="H189" s="101">
        <v>9.328671458155611</v>
      </c>
      <c r="I189" s="101">
        <v>81.2886781720228</v>
      </c>
      <c r="J189" s="101" t="s">
        <v>61</v>
      </c>
      <c r="K189" s="101">
        <v>0.6376242431616295</v>
      </c>
      <c r="L189" s="101">
        <v>-0.2500798771354936</v>
      </c>
      <c r="M189" s="101">
        <v>0.15119756182365024</v>
      </c>
      <c r="N189" s="101">
        <v>0.03379642453656242</v>
      </c>
      <c r="O189" s="101">
        <v>0.0255650795098108</v>
      </c>
      <c r="P189" s="101">
        <v>-0.007172329181878037</v>
      </c>
      <c r="Q189" s="101">
        <v>0.0031326017154521017</v>
      </c>
      <c r="R189" s="101">
        <v>0.0005194977910252556</v>
      </c>
      <c r="S189" s="101">
        <v>0.0003309864061919287</v>
      </c>
      <c r="T189" s="101">
        <v>-0.00010496560600773164</v>
      </c>
      <c r="U189" s="101">
        <v>6.891803953068719E-05</v>
      </c>
      <c r="V189" s="101">
        <v>1.9173913828213903E-05</v>
      </c>
      <c r="W189" s="101">
        <v>2.04668980294207E-05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18.363262794552334</v>
      </c>
      <c r="G190" s="102"/>
      <c r="H190" s="102"/>
      <c r="I190" s="115"/>
      <c r="J190" s="115" t="s">
        <v>158</v>
      </c>
      <c r="K190" s="102">
        <f>AVERAGE(K188,K183,K178,K173,K168,K163)</f>
        <v>0.49942497174599426</v>
      </c>
      <c r="L190" s="102">
        <f>AVERAGE(L188,L183,L178,L173,L168,L163)</f>
        <v>-0.0021129642218596337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31.646579078182384</v>
      </c>
      <c r="G191" s="102"/>
      <c r="H191" s="102"/>
      <c r="I191" s="115"/>
      <c r="J191" s="115" t="s">
        <v>159</v>
      </c>
      <c r="K191" s="102">
        <f>AVERAGE(K189,K184,K179,K174,K169,K164)</f>
        <v>0.44416211073048856</v>
      </c>
      <c r="L191" s="102">
        <f>AVERAGE(L189,L184,L179,L174,L169,L164)</f>
        <v>-0.3883397250934175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0.3121406073412464</v>
      </c>
      <c r="L192" s="102">
        <f>ABS(L190/$H$33)</f>
        <v>0.005869345060721205</v>
      </c>
      <c r="M192" s="115" t="s">
        <v>111</v>
      </c>
      <c r="N192" s="102">
        <f>K192+L192+L193+K193</f>
        <v>0.8130871162276766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0.25236483564232304</v>
      </c>
      <c r="L193" s="102">
        <f>ABS(L191/$H$34)</f>
        <v>0.24271232818338595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1044</v>
      </c>
      <c r="B196" s="101">
        <v>119.34</v>
      </c>
      <c r="C196" s="101">
        <v>111.74</v>
      </c>
      <c r="D196" s="101">
        <v>9.39692322341627</v>
      </c>
      <c r="E196" s="101">
        <v>9.84016882455497</v>
      </c>
      <c r="F196" s="101">
        <v>20.23871422960651</v>
      </c>
      <c r="G196" s="101" t="s">
        <v>59</v>
      </c>
      <c r="H196" s="101">
        <v>-0.5862489334155043</v>
      </c>
      <c r="I196" s="101">
        <v>51.25375106658449</v>
      </c>
      <c r="J196" s="101" t="s">
        <v>73</v>
      </c>
      <c r="K196" s="101">
        <v>3.442892233906477</v>
      </c>
      <c r="M196" s="101" t="s">
        <v>68</v>
      </c>
      <c r="N196" s="101">
        <v>2.119918294984755</v>
      </c>
      <c r="X196" s="101">
        <v>67.5</v>
      </c>
    </row>
    <row r="197" spans="1:24" s="101" customFormat="1" ht="12.75" hidden="1">
      <c r="A197" s="101">
        <v>1674</v>
      </c>
      <c r="B197" s="101">
        <v>170.5</v>
      </c>
      <c r="C197" s="101">
        <v>167.89999389648438</v>
      </c>
      <c r="D197" s="101">
        <v>8.53072452545166</v>
      </c>
      <c r="E197" s="101">
        <v>9.031757354736328</v>
      </c>
      <c r="F197" s="101">
        <v>28.243603556544755</v>
      </c>
      <c r="G197" s="101" t="s">
        <v>56</v>
      </c>
      <c r="H197" s="101">
        <v>-24.042160321945758</v>
      </c>
      <c r="I197" s="101">
        <v>78.95783967805424</v>
      </c>
      <c r="J197" s="101" t="s">
        <v>62</v>
      </c>
      <c r="K197" s="101">
        <v>1.5816063268949556</v>
      </c>
      <c r="L197" s="101">
        <v>0.8917767442522948</v>
      </c>
      <c r="M197" s="101">
        <v>0.37442333471818334</v>
      </c>
      <c r="N197" s="101">
        <v>0.034710069261466886</v>
      </c>
      <c r="O197" s="101">
        <v>0.0635207222712241</v>
      </c>
      <c r="P197" s="101">
        <v>0.02558241421214516</v>
      </c>
      <c r="Q197" s="101">
        <v>0.007731833025324432</v>
      </c>
      <c r="R197" s="101">
        <v>0.0005341579154092673</v>
      </c>
      <c r="S197" s="101">
        <v>0.0008333941502164054</v>
      </c>
      <c r="T197" s="101">
        <v>0.0003764108133054971</v>
      </c>
      <c r="U197" s="101">
        <v>0.00016908143090942985</v>
      </c>
      <c r="V197" s="101">
        <v>1.980669903877573E-05</v>
      </c>
      <c r="W197" s="101">
        <v>5.196484386828382E-05</v>
      </c>
      <c r="X197" s="101">
        <v>67.5</v>
      </c>
    </row>
    <row r="198" spans="1:24" s="101" customFormat="1" ht="12.75" hidden="1">
      <c r="A198" s="101">
        <v>1042</v>
      </c>
      <c r="B198" s="101">
        <v>109.27999877929688</v>
      </c>
      <c r="C198" s="101">
        <v>124.9800033569336</v>
      </c>
      <c r="D198" s="101">
        <v>9.392908096313477</v>
      </c>
      <c r="E198" s="101">
        <v>9.456117630004883</v>
      </c>
      <c r="F198" s="101">
        <v>27.486608368558436</v>
      </c>
      <c r="G198" s="101" t="s">
        <v>57</v>
      </c>
      <c r="H198" s="101">
        <v>27.829076788716534</v>
      </c>
      <c r="I198" s="101">
        <v>69.60907556801341</v>
      </c>
      <c r="J198" s="101" t="s">
        <v>60</v>
      </c>
      <c r="K198" s="101">
        <v>-1.0884575785411388</v>
      </c>
      <c r="L198" s="101">
        <v>0.004851893817111501</v>
      </c>
      <c r="M198" s="101">
        <v>0.2607486533727945</v>
      </c>
      <c r="N198" s="101">
        <v>-0.00035990641650723973</v>
      </c>
      <c r="O198" s="101">
        <v>-0.04321494731016593</v>
      </c>
      <c r="P198" s="101">
        <v>0.0005552680359848126</v>
      </c>
      <c r="Q198" s="101">
        <v>0.005528214840016076</v>
      </c>
      <c r="R198" s="101">
        <v>-2.892488668618108E-05</v>
      </c>
      <c r="S198" s="101">
        <v>-0.0005243992420837429</v>
      </c>
      <c r="T198" s="101">
        <v>3.955515332702589E-05</v>
      </c>
      <c r="U198" s="101">
        <v>0.0001298736762247676</v>
      </c>
      <c r="V198" s="101">
        <v>-2.2891113102095945E-06</v>
      </c>
      <c r="W198" s="101">
        <v>-3.1326955701209765E-05</v>
      </c>
      <c r="X198" s="101">
        <v>67.5</v>
      </c>
    </row>
    <row r="199" spans="1:24" s="101" customFormat="1" ht="12.75" hidden="1">
      <c r="A199" s="101">
        <v>1675</v>
      </c>
      <c r="B199" s="101">
        <v>116.05999755859375</v>
      </c>
      <c r="C199" s="101">
        <v>120.45999908447266</v>
      </c>
      <c r="D199" s="101">
        <v>9.026739120483398</v>
      </c>
      <c r="E199" s="101">
        <v>8.99503231048584</v>
      </c>
      <c r="F199" s="101">
        <v>20.57767593735584</v>
      </c>
      <c r="G199" s="101" t="s">
        <v>58</v>
      </c>
      <c r="H199" s="101">
        <v>5.681788908094589</v>
      </c>
      <c r="I199" s="101">
        <v>54.24178646668834</v>
      </c>
      <c r="J199" s="101" t="s">
        <v>61</v>
      </c>
      <c r="K199" s="101">
        <v>1.1474923411467781</v>
      </c>
      <c r="L199" s="101">
        <v>0.8917635452941605</v>
      </c>
      <c r="M199" s="101">
        <v>0.268706109617476</v>
      </c>
      <c r="N199" s="101">
        <v>-0.03470820328837529</v>
      </c>
      <c r="O199" s="101">
        <v>0.04655481164001814</v>
      </c>
      <c r="P199" s="101">
        <v>0.025576387437047873</v>
      </c>
      <c r="Q199" s="101">
        <v>0.0054055603422886326</v>
      </c>
      <c r="R199" s="101">
        <v>-0.0005333741927807959</v>
      </c>
      <c r="S199" s="101">
        <v>0.0006477277549379218</v>
      </c>
      <c r="T199" s="101">
        <v>0.00037432671587609296</v>
      </c>
      <c r="U199" s="101">
        <v>0.0001082652229584576</v>
      </c>
      <c r="V199" s="101">
        <v>-1.9673975099661734E-05</v>
      </c>
      <c r="W199" s="101">
        <v>4.146042504304021E-05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1044</v>
      </c>
      <c r="B201" s="101">
        <v>119.42</v>
      </c>
      <c r="C201" s="101">
        <v>114.02</v>
      </c>
      <c r="D201" s="101">
        <v>9.263749165090891</v>
      </c>
      <c r="E201" s="101">
        <v>10.045198500275884</v>
      </c>
      <c r="F201" s="101">
        <v>19.713111813181996</v>
      </c>
      <c r="G201" s="101" t="s">
        <v>59</v>
      </c>
      <c r="H201" s="101">
        <v>-1.27946634942694</v>
      </c>
      <c r="I201" s="101">
        <v>50.64053365057307</v>
      </c>
      <c r="J201" s="101" t="s">
        <v>73</v>
      </c>
      <c r="K201" s="101">
        <v>1.7229750464173714</v>
      </c>
      <c r="M201" s="101" t="s">
        <v>68</v>
      </c>
      <c r="N201" s="101">
        <v>1.04019776248452</v>
      </c>
      <c r="X201" s="101">
        <v>67.5</v>
      </c>
    </row>
    <row r="202" spans="1:24" s="101" customFormat="1" ht="12.75" hidden="1">
      <c r="A202" s="101">
        <v>1674</v>
      </c>
      <c r="B202" s="101">
        <v>162.3800048828125</v>
      </c>
      <c r="C202" s="101">
        <v>150.5800018310547</v>
      </c>
      <c r="D202" s="101">
        <v>8.611823081970215</v>
      </c>
      <c r="E202" s="101">
        <v>9.171364784240723</v>
      </c>
      <c r="F202" s="101">
        <v>27.526715229137956</v>
      </c>
      <c r="G202" s="101" t="s">
        <v>56</v>
      </c>
      <c r="H202" s="101">
        <v>-18.676935555625704</v>
      </c>
      <c r="I202" s="101">
        <v>76.2030693271868</v>
      </c>
      <c r="J202" s="101" t="s">
        <v>62</v>
      </c>
      <c r="K202" s="101">
        <v>1.138752171131314</v>
      </c>
      <c r="L202" s="101">
        <v>0.5925252406304555</v>
      </c>
      <c r="M202" s="101">
        <v>0.26958372815325243</v>
      </c>
      <c r="N202" s="101">
        <v>0.006705274564408587</v>
      </c>
      <c r="O202" s="101">
        <v>0.045734732601646545</v>
      </c>
      <c r="P202" s="101">
        <v>0.016997806921009315</v>
      </c>
      <c r="Q202" s="101">
        <v>0.005566911056698191</v>
      </c>
      <c r="R202" s="101">
        <v>0.0001031258428917437</v>
      </c>
      <c r="S202" s="101">
        <v>0.0006000478860627458</v>
      </c>
      <c r="T202" s="101">
        <v>0.0002501030995948994</v>
      </c>
      <c r="U202" s="101">
        <v>0.00012174350464273732</v>
      </c>
      <c r="V202" s="101">
        <v>3.816763134841568E-06</v>
      </c>
      <c r="W202" s="101">
        <v>3.741556833444298E-05</v>
      </c>
      <c r="X202" s="101">
        <v>67.5</v>
      </c>
    </row>
    <row r="203" spans="1:24" s="101" customFormat="1" ht="12.75" hidden="1">
      <c r="A203" s="101">
        <v>1042</v>
      </c>
      <c r="B203" s="101">
        <v>112.27999877929688</v>
      </c>
      <c r="C203" s="101">
        <v>129.0800018310547</v>
      </c>
      <c r="D203" s="101">
        <v>9.70614242553711</v>
      </c>
      <c r="E203" s="101">
        <v>9.63133716583252</v>
      </c>
      <c r="F203" s="101">
        <v>25.322803845811563</v>
      </c>
      <c r="G203" s="101" t="s">
        <v>57</v>
      </c>
      <c r="H203" s="101">
        <v>17.287562918643616</v>
      </c>
      <c r="I203" s="101">
        <v>62.06756169794049</v>
      </c>
      <c r="J203" s="101" t="s">
        <v>60</v>
      </c>
      <c r="K203" s="101">
        <v>-0.7106710691901899</v>
      </c>
      <c r="L203" s="101">
        <v>0.0032235398208424436</v>
      </c>
      <c r="M203" s="101">
        <v>0.17062505267769917</v>
      </c>
      <c r="N203" s="101">
        <v>-6.99912537698897E-05</v>
      </c>
      <c r="O203" s="101">
        <v>-0.02815483183419236</v>
      </c>
      <c r="P203" s="101">
        <v>0.00036892203457331084</v>
      </c>
      <c r="Q203" s="101">
        <v>0.003635293734105833</v>
      </c>
      <c r="R203" s="101">
        <v>-5.621539808933967E-06</v>
      </c>
      <c r="S203" s="101">
        <v>-0.0003365932672296551</v>
      </c>
      <c r="T203" s="101">
        <v>2.6281776219358647E-05</v>
      </c>
      <c r="U203" s="101">
        <v>8.655203477300953E-05</v>
      </c>
      <c r="V203" s="101">
        <v>-4.4783806436614427E-07</v>
      </c>
      <c r="W203" s="101">
        <v>-1.993994691310745E-05</v>
      </c>
      <c r="X203" s="101">
        <v>67.5</v>
      </c>
    </row>
    <row r="204" spans="1:24" s="101" customFormat="1" ht="12.75" hidden="1">
      <c r="A204" s="101">
        <v>1675</v>
      </c>
      <c r="B204" s="101">
        <v>125.08000183105469</v>
      </c>
      <c r="C204" s="101">
        <v>118.4800033569336</v>
      </c>
      <c r="D204" s="101">
        <v>8.888493537902832</v>
      </c>
      <c r="E204" s="101">
        <v>8.976414680480957</v>
      </c>
      <c r="F204" s="101">
        <v>23.138758924075894</v>
      </c>
      <c r="G204" s="101" t="s">
        <v>58</v>
      </c>
      <c r="H204" s="101">
        <v>4.384798780457189</v>
      </c>
      <c r="I204" s="101">
        <v>61.964800611511876</v>
      </c>
      <c r="J204" s="101" t="s">
        <v>61</v>
      </c>
      <c r="K204" s="101">
        <v>0.8897770162643863</v>
      </c>
      <c r="L204" s="101">
        <v>0.5925164719863936</v>
      </c>
      <c r="M204" s="101">
        <v>0.2087162616657818</v>
      </c>
      <c r="N204" s="101">
        <v>-0.006704909261764882</v>
      </c>
      <c r="O204" s="101">
        <v>0.036041243187943175</v>
      </c>
      <c r="P204" s="101">
        <v>0.016993802889768917</v>
      </c>
      <c r="Q204" s="101">
        <v>0.004216057184142483</v>
      </c>
      <c r="R204" s="101">
        <v>-0.00010297250974075158</v>
      </c>
      <c r="S204" s="101">
        <v>0.0004967518877911144</v>
      </c>
      <c r="T204" s="101">
        <v>0.00024871837219178584</v>
      </c>
      <c r="U204" s="101">
        <v>8.561674018174222E-05</v>
      </c>
      <c r="V204" s="101">
        <v>-3.7903986459989163E-06</v>
      </c>
      <c r="W204" s="101">
        <v>3.1659489428792575E-05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1044</v>
      </c>
      <c r="B206" s="101">
        <v>116.06</v>
      </c>
      <c r="C206" s="101">
        <v>120.56</v>
      </c>
      <c r="D206" s="101">
        <v>9.362665765358924</v>
      </c>
      <c r="E206" s="101">
        <v>9.955973370443202</v>
      </c>
      <c r="F206" s="101">
        <v>19.663265739660336</v>
      </c>
      <c r="G206" s="101" t="s">
        <v>59</v>
      </c>
      <c r="H206" s="101">
        <v>1.4117640820307997</v>
      </c>
      <c r="I206" s="101">
        <v>49.971764082030795</v>
      </c>
      <c r="J206" s="101" t="s">
        <v>73</v>
      </c>
      <c r="K206" s="101">
        <v>0.27502352908890665</v>
      </c>
      <c r="M206" s="101" t="s">
        <v>68</v>
      </c>
      <c r="N206" s="101">
        <v>0.15052665430310336</v>
      </c>
      <c r="X206" s="101">
        <v>67.5</v>
      </c>
    </row>
    <row r="207" spans="1:24" s="101" customFormat="1" ht="12.75" hidden="1">
      <c r="A207" s="101">
        <v>1674</v>
      </c>
      <c r="B207" s="101">
        <v>136.3800048828125</v>
      </c>
      <c r="C207" s="101">
        <v>141.3800048828125</v>
      </c>
      <c r="D207" s="101">
        <v>8.845020294189453</v>
      </c>
      <c r="E207" s="101">
        <v>9.254162788391113</v>
      </c>
      <c r="F207" s="101">
        <v>23.990783687246257</v>
      </c>
      <c r="G207" s="101" t="s">
        <v>56</v>
      </c>
      <c r="H207" s="101">
        <v>-4.287090413374116</v>
      </c>
      <c r="I207" s="101">
        <v>64.59291446943838</v>
      </c>
      <c r="J207" s="101" t="s">
        <v>62</v>
      </c>
      <c r="K207" s="101">
        <v>0.49520286348295434</v>
      </c>
      <c r="L207" s="101">
        <v>0.11652043444954774</v>
      </c>
      <c r="M207" s="101">
        <v>0.11723247538201538</v>
      </c>
      <c r="N207" s="101">
        <v>0.04543172356088842</v>
      </c>
      <c r="O207" s="101">
        <v>0.01988843386849021</v>
      </c>
      <c r="P207" s="101">
        <v>0.0033426296486836495</v>
      </c>
      <c r="Q207" s="101">
        <v>0.0024208334326703694</v>
      </c>
      <c r="R207" s="101">
        <v>0.000699283078296619</v>
      </c>
      <c r="S207" s="101">
        <v>0.00026093576076333087</v>
      </c>
      <c r="T207" s="101">
        <v>4.9179106187091785E-05</v>
      </c>
      <c r="U207" s="101">
        <v>5.294079822312545E-05</v>
      </c>
      <c r="V207" s="101">
        <v>2.5948948475911133E-05</v>
      </c>
      <c r="W207" s="101">
        <v>1.6272560592737205E-05</v>
      </c>
      <c r="X207" s="101">
        <v>67.5</v>
      </c>
    </row>
    <row r="208" spans="1:24" s="101" customFormat="1" ht="12.75" hidden="1">
      <c r="A208" s="101">
        <v>1042</v>
      </c>
      <c r="B208" s="101">
        <v>125.80000305175781</v>
      </c>
      <c r="C208" s="101">
        <v>125.0999984741211</v>
      </c>
      <c r="D208" s="101">
        <v>9.363414764404297</v>
      </c>
      <c r="E208" s="101">
        <v>9.779428482055664</v>
      </c>
      <c r="F208" s="101">
        <v>25.835969810846805</v>
      </c>
      <c r="G208" s="101" t="s">
        <v>57</v>
      </c>
      <c r="H208" s="101">
        <v>7.380549795289596</v>
      </c>
      <c r="I208" s="101">
        <v>65.68055284704741</v>
      </c>
      <c r="J208" s="101" t="s">
        <v>60</v>
      </c>
      <c r="K208" s="101">
        <v>-0.2278632727158006</v>
      </c>
      <c r="L208" s="101">
        <v>0.0006342715824968663</v>
      </c>
      <c r="M208" s="101">
        <v>0.05512318468503028</v>
      </c>
      <c r="N208" s="101">
        <v>-0.0004700453136616247</v>
      </c>
      <c r="O208" s="101">
        <v>-0.008960435264413431</v>
      </c>
      <c r="P208" s="101">
        <v>7.256474254483994E-05</v>
      </c>
      <c r="Q208" s="101">
        <v>0.0011939745650400221</v>
      </c>
      <c r="R208" s="101">
        <v>-3.778750976218455E-05</v>
      </c>
      <c r="S208" s="101">
        <v>-0.00010154840952491887</v>
      </c>
      <c r="T208" s="101">
        <v>5.168490007767151E-06</v>
      </c>
      <c r="U208" s="101">
        <v>2.9675325348833635E-05</v>
      </c>
      <c r="V208" s="101">
        <v>-2.982846374513429E-06</v>
      </c>
      <c r="W208" s="101">
        <v>-5.827340889205168E-06</v>
      </c>
      <c r="X208" s="101">
        <v>67.5</v>
      </c>
    </row>
    <row r="209" spans="1:24" s="101" customFormat="1" ht="12.75" hidden="1">
      <c r="A209" s="101">
        <v>1675</v>
      </c>
      <c r="B209" s="101">
        <v>115.55999755859375</v>
      </c>
      <c r="C209" s="101">
        <v>120.86000061035156</v>
      </c>
      <c r="D209" s="101">
        <v>8.942588806152344</v>
      </c>
      <c r="E209" s="101">
        <v>9.008261680603027</v>
      </c>
      <c r="F209" s="101">
        <v>20.739204467402793</v>
      </c>
      <c r="G209" s="101" t="s">
        <v>58</v>
      </c>
      <c r="H209" s="101">
        <v>7.120836145544828</v>
      </c>
      <c r="I209" s="101">
        <v>55.18083370413858</v>
      </c>
      <c r="J209" s="101" t="s">
        <v>61</v>
      </c>
      <c r="K209" s="101">
        <v>0.4396637407712424</v>
      </c>
      <c r="L209" s="101">
        <v>0.11651870812822715</v>
      </c>
      <c r="M209" s="101">
        <v>0.10346442767625444</v>
      </c>
      <c r="N209" s="101">
        <v>-0.04542929190639106</v>
      </c>
      <c r="O209" s="101">
        <v>0.01775557381820043</v>
      </c>
      <c r="P209" s="101">
        <v>0.0033418419062544503</v>
      </c>
      <c r="Q209" s="101">
        <v>0.0021059105505154044</v>
      </c>
      <c r="R209" s="101">
        <v>-0.000698261360593559</v>
      </c>
      <c r="S209" s="101">
        <v>0.0002403651217795494</v>
      </c>
      <c r="T209" s="101">
        <v>4.8906760232107595E-05</v>
      </c>
      <c r="U209" s="101">
        <v>4.3841797202470544E-05</v>
      </c>
      <c r="V209" s="101">
        <v>-2.5776938423939E-05</v>
      </c>
      <c r="W209" s="101">
        <v>1.5193364551846352E-05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1044</v>
      </c>
      <c r="B211" s="101">
        <v>124.62</v>
      </c>
      <c r="C211" s="101">
        <v>119.82</v>
      </c>
      <c r="D211" s="101">
        <v>9.354662226931499</v>
      </c>
      <c r="E211" s="101">
        <v>10.130948124995392</v>
      </c>
      <c r="F211" s="101">
        <v>20.36004686304193</v>
      </c>
      <c r="G211" s="101" t="s">
        <v>59</v>
      </c>
      <c r="H211" s="101">
        <v>-5.314552950508386</v>
      </c>
      <c r="I211" s="101">
        <v>51.80544704949161</v>
      </c>
      <c r="J211" s="101" t="s">
        <v>73</v>
      </c>
      <c r="K211" s="101">
        <v>0.18937529874306963</v>
      </c>
      <c r="M211" s="101" t="s">
        <v>68</v>
      </c>
      <c r="N211" s="101">
        <v>0.09851853690725816</v>
      </c>
      <c r="X211" s="101">
        <v>67.5</v>
      </c>
    </row>
    <row r="212" spans="1:24" s="101" customFormat="1" ht="12.75" hidden="1">
      <c r="A212" s="101">
        <v>1674</v>
      </c>
      <c r="B212" s="101">
        <v>138.86000061035156</v>
      </c>
      <c r="C212" s="101">
        <v>136.25999450683594</v>
      </c>
      <c r="D212" s="101">
        <v>8.811699867248535</v>
      </c>
      <c r="E212" s="101">
        <v>9.146190643310547</v>
      </c>
      <c r="F212" s="101">
        <v>24.481927577413725</v>
      </c>
      <c r="G212" s="101" t="s">
        <v>56</v>
      </c>
      <c r="H212" s="101">
        <v>-5.188586417778438</v>
      </c>
      <c r="I212" s="101">
        <v>66.17141419257312</v>
      </c>
      <c r="J212" s="101" t="s">
        <v>62</v>
      </c>
      <c r="K212" s="101">
        <v>0.4224489102537453</v>
      </c>
      <c r="L212" s="101">
        <v>0.01250207203615047</v>
      </c>
      <c r="M212" s="101">
        <v>0.10000879844177571</v>
      </c>
      <c r="N212" s="101">
        <v>0.021488219371409073</v>
      </c>
      <c r="O212" s="101">
        <v>0.016966342246326555</v>
      </c>
      <c r="P212" s="101">
        <v>0.00035870303883055985</v>
      </c>
      <c r="Q212" s="101">
        <v>0.0020651902746597244</v>
      </c>
      <c r="R212" s="101">
        <v>0.00033078024394903727</v>
      </c>
      <c r="S212" s="101">
        <v>0.00022259961079693004</v>
      </c>
      <c r="T212" s="101">
        <v>5.274015256899125E-06</v>
      </c>
      <c r="U212" s="101">
        <v>4.517128888644005E-05</v>
      </c>
      <c r="V212" s="101">
        <v>1.2278251884196857E-05</v>
      </c>
      <c r="W212" s="101">
        <v>1.3879530639569568E-05</v>
      </c>
      <c r="X212" s="101">
        <v>67.5</v>
      </c>
    </row>
    <row r="213" spans="1:24" s="101" customFormat="1" ht="12.75" hidden="1">
      <c r="A213" s="101">
        <v>1042</v>
      </c>
      <c r="B213" s="101">
        <v>129.82000732421875</v>
      </c>
      <c r="C213" s="101">
        <v>128.72000122070312</v>
      </c>
      <c r="D213" s="101">
        <v>9.237735748291016</v>
      </c>
      <c r="E213" s="101">
        <v>9.735259056091309</v>
      </c>
      <c r="F213" s="101">
        <v>25.30027802320603</v>
      </c>
      <c r="G213" s="101" t="s">
        <v>57</v>
      </c>
      <c r="H213" s="101">
        <v>2.884765980016951</v>
      </c>
      <c r="I213" s="101">
        <v>65.2047733042357</v>
      </c>
      <c r="J213" s="101" t="s">
        <v>60</v>
      </c>
      <c r="K213" s="101">
        <v>-0.3142671881183995</v>
      </c>
      <c r="L213" s="101">
        <v>6.764227701199791E-05</v>
      </c>
      <c r="M213" s="101">
        <v>0.07515321550901194</v>
      </c>
      <c r="N213" s="101">
        <v>0.0002220416028218123</v>
      </c>
      <c r="O213" s="101">
        <v>-0.012498486132066921</v>
      </c>
      <c r="P213" s="101">
        <v>7.80496429469998E-06</v>
      </c>
      <c r="Q213" s="101">
        <v>0.001587127181090653</v>
      </c>
      <c r="R213" s="101">
        <v>1.7844948051090995E-05</v>
      </c>
      <c r="S213" s="101">
        <v>-0.00015344060628133419</v>
      </c>
      <c r="T213" s="101">
        <v>5.611938703805888E-07</v>
      </c>
      <c r="U213" s="101">
        <v>3.6894990418647516E-05</v>
      </c>
      <c r="V213" s="101">
        <v>1.4055785791686098E-06</v>
      </c>
      <c r="W213" s="101">
        <v>-9.227798019381889E-06</v>
      </c>
      <c r="X213" s="101">
        <v>67.5</v>
      </c>
    </row>
    <row r="214" spans="1:24" s="101" customFormat="1" ht="12.75" hidden="1">
      <c r="A214" s="101">
        <v>1675</v>
      </c>
      <c r="B214" s="101">
        <v>131.8000030517578</v>
      </c>
      <c r="C214" s="101">
        <v>116.4000015258789</v>
      </c>
      <c r="D214" s="101">
        <v>8.663616180419922</v>
      </c>
      <c r="E214" s="101">
        <v>8.93588638305664</v>
      </c>
      <c r="F214" s="101">
        <v>24.167909967040348</v>
      </c>
      <c r="G214" s="101" t="s">
        <v>58</v>
      </c>
      <c r="H214" s="101">
        <v>2.119502478449192</v>
      </c>
      <c r="I214" s="101">
        <v>66.419505530207</v>
      </c>
      <c r="J214" s="101" t="s">
        <v>61</v>
      </c>
      <c r="K214" s="101">
        <v>0.2823104961681933</v>
      </c>
      <c r="L214" s="101">
        <v>0.01250188904603845</v>
      </c>
      <c r="M214" s="101">
        <v>0.06598298238503414</v>
      </c>
      <c r="N214" s="101">
        <v>0.021487072143044905</v>
      </c>
      <c r="O214" s="101">
        <v>0.011473648662305118</v>
      </c>
      <c r="P214" s="101">
        <v>0.0003586181152683681</v>
      </c>
      <c r="Q214" s="101">
        <v>0.0013213773804603838</v>
      </c>
      <c r="R214" s="101">
        <v>0.0003302985431636635</v>
      </c>
      <c r="S214" s="101">
        <v>0.00016126551730286708</v>
      </c>
      <c r="T214" s="101">
        <v>5.244072689222757E-06</v>
      </c>
      <c r="U214" s="101">
        <v>2.606156214945931E-05</v>
      </c>
      <c r="V214" s="101">
        <v>1.2197533282986606E-05</v>
      </c>
      <c r="W214" s="101">
        <v>1.0367695717383013E-05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1044</v>
      </c>
      <c r="B216" s="101">
        <v>129.7</v>
      </c>
      <c r="C216" s="101">
        <v>121.1</v>
      </c>
      <c r="D216" s="101">
        <v>9.546291559433135</v>
      </c>
      <c r="E216" s="101">
        <v>10.173746701062857</v>
      </c>
      <c r="F216" s="101">
        <v>25.51144439390909</v>
      </c>
      <c r="G216" s="101" t="s">
        <v>59</v>
      </c>
      <c r="H216" s="101">
        <v>1.4235349523449372</v>
      </c>
      <c r="I216" s="101">
        <v>63.623534952344926</v>
      </c>
      <c r="J216" s="101" t="s">
        <v>73</v>
      </c>
      <c r="K216" s="101">
        <v>0.06740397836073203</v>
      </c>
      <c r="M216" s="101" t="s">
        <v>68</v>
      </c>
      <c r="N216" s="101">
        <v>0.03617289651049461</v>
      </c>
      <c r="X216" s="101">
        <v>67.5</v>
      </c>
    </row>
    <row r="217" spans="1:24" s="101" customFormat="1" ht="12.75" hidden="1">
      <c r="A217" s="101">
        <v>1674</v>
      </c>
      <c r="B217" s="101">
        <v>135.05999755859375</v>
      </c>
      <c r="C217" s="101">
        <v>151.25999450683594</v>
      </c>
      <c r="D217" s="101">
        <v>8.741352081298828</v>
      </c>
      <c r="E217" s="101">
        <v>8.980426788330078</v>
      </c>
      <c r="F217" s="101">
        <v>23.928344044279946</v>
      </c>
      <c r="G217" s="101" t="s">
        <v>56</v>
      </c>
      <c r="H217" s="101">
        <v>-2.3747622461181805</v>
      </c>
      <c r="I217" s="101">
        <v>65.18523531247557</v>
      </c>
      <c r="J217" s="101" t="s">
        <v>62</v>
      </c>
      <c r="K217" s="101">
        <v>0.24818283008354208</v>
      </c>
      <c r="L217" s="101">
        <v>0.042469427649842795</v>
      </c>
      <c r="M217" s="101">
        <v>0.05875391839857911</v>
      </c>
      <c r="N217" s="101">
        <v>0.02124034188544983</v>
      </c>
      <c r="O217" s="101">
        <v>0.009967563589541243</v>
      </c>
      <c r="P217" s="101">
        <v>0.0012183279148648852</v>
      </c>
      <c r="Q217" s="101">
        <v>0.001213261968898361</v>
      </c>
      <c r="R217" s="101">
        <v>0.00032693080105309963</v>
      </c>
      <c r="S217" s="101">
        <v>0.00013077699678310946</v>
      </c>
      <c r="T217" s="101">
        <v>1.7926740161194935E-05</v>
      </c>
      <c r="U217" s="101">
        <v>2.6534178027435706E-05</v>
      </c>
      <c r="V217" s="101">
        <v>1.2132757748034468E-05</v>
      </c>
      <c r="W217" s="101">
        <v>8.156098533485451E-06</v>
      </c>
      <c r="X217" s="101">
        <v>67.5</v>
      </c>
    </row>
    <row r="218" spans="1:24" s="101" customFormat="1" ht="12.75" hidden="1">
      <c r="A218" s="101">
        <v>1042</v>
      </c>
      <c r="B218" s="101">
        <v>142.47999572753906</v>
      </c>
      <c r="C218" s="101">
        <v>125.18000030517578</v>
      </c>
      <c r="D218" s="101">
        <v>9.44359302520752</v>
      </c>
      <c r="E218" s="101">
        <v>9.590338706970215</v>
      </c>
      <c r="F218" s="101">
        <v>30.669284586894953</v>
      </c>
      <c r="G218" s="101" t="s">
        <v>57</v>
      </c>
      <c r="H218" s="101">
        <v>2.3800808911113336</v>
      </c>
      <c r="I218" s="101">
        <v>77.3600766186504</v>
      </c>
      <c r="J218" s="101" t="s">
        <v>60</v>
      </c>
      <c r="K218" s="101">
        <v>-0.035835611196242095</v>
      </c>
      <c r="L218" s="101">
        <v>0.00023120825031688527</v>
      </c>
      <c r="M218" s="101">
        <v>0.009143892390656971</v>
      </c>
      <c r="N218" s="101">
        <v>-0.0002197310095734998</v>
      </c>
      <c r="O218" s="101">
        <v>-0.0013327715939546695</v>
      </c>
      <c r="P218" s="101">
        <v>2.643832070968299E-05</v>
      </c>
      <c r="Q218" s="101">
        <v>0.00022021105128285144</v>
      </c>
      <c r="R218" s="101">
        <v>-1.766387625334457E-05</v>
      </c>
      <c r="S218" s="101">
        <v>-8.68950957735972E-06</v>
      </c>
      <c r="T218" s="101">
        <v>1.8825496036153396E-06</v>
      </c>
      <c r="U218" s="101">
        <v>6.866989377698632E-06</v>
      </c>
      <c r="V218" s="101">
        <v>-1.3936768248160551E-06</v>
      </c>
      <c r="W218" s="101">
        <v>-2.699220810821714E-07</v>
      </c>
      <c r="X218" s="101">
        <v>67.5</v>
      </c>
    </row>
    <row r="219" spans="1:24" s="101" customFormat="1" ht="12.75" hidden="1">
      <c r="A219" s="101">
        <v>1675</v>
      </c>
      <c r="B219" s="101">
        <v>123.05999755859375</v>
      </c>
      <c r="C219" s="101">
        <v>137.75999450683594</v>
      </c>
      <c r="D219" s="101">
        <v>8.640755653381348</v>
      </c>
      <c r="E219" s="101">
        <v>8.826346397399902</v>
      </c>
      <c r="F219" s="101">
        <v>21.625101294806004</v>
      </c>
      <c r="G219" s="101" t="s">
        <v>58</v>
      </c>
      <c r="H219" s="101">
        <v>4.006590598489979</v>
      </c>
      <c r="I219" s="101">
        <v>59.56658815708373</v>
      </c>
      <c r="J219" s="101" t="s">
        <v>61</v>
      </c>
      <c r="K219" s="101">
        <v>0.24558201505498747</v>
      </c>
      <c r="L219" s="101">
        <v>0.042468798283565985</v>
      </c>
      <c r="M219" s="101">
        <v>0.05803802339100616</v>
      </c>
      <c r="N219" s="101">
        <v>-0.021239205298085574</v>
      </c>
      <c r="O219" s="101">
        <v>0.00987805870552994</v>
      </c>
      <c r="P219" s="101">
        <v>0.0012180410187415983</v>
      </c>
      <c r="Q219" s="101">
        <v>0.0011931100946970606</v>
      </c>
      <c r="R219" s="101">
        <v>-0.00032645326794646725</v>
      </c>
      <c r="S219" s="101">
        <v>0.0001304879891442672</v>
      </c>
      <c r="T219" s="101">
        <v>1.7827619577412098E-05</v>
      </c>
      <c r="U219" s="101">
        <v>2.5630198213791206E-05</v>
      </c>
      <c r="V219" s="101">
        <v>-1.2052446866942042E-05</v>
      </c>
      <c r="W219" s="101">
        <v>8.151630840394318E-06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1044</v>
      </c>
      <c r="B221" s="101">
        <v>148.94</v>
      </c>
      <c r="C221" s="101">
        <v>111.44</v>
      </c>
      <c r="D221" s="101">
        <v>8.97968131988337</v>
      </c>
      <c r="E221" s="101">
        <v>9.760110005454742</v>
      </c>
      <c r="F221" s="101">
        <v>28.75447718348679</v>
      </c>
      <c r="G221" s="101" t="s">
        <v>59</v>
      </c>
      <c r="H221" s="101">
        <v>-5.142058216114137</v>
      </c>
      <c r="I221" s="101">
        <v>76.29794178388586</v>
      </c>
      <c r="J221" s="101" t="s">
        <v>73</v>
      </c>
      <c r="K221" s="101">
        <v>1.251629568936299</v>
      </c>
      <c r="M221" s="101" t="s">
        <v>68</v>
      </c>
      <c r="N221" s="101">
        <v>0.6950736077194206</v>
      </c>
      <c r="X221" s="101">
        <v>67.5</v>
      </c>
    </row>
    <row r="222" spans="1:24" s="101" customFormat="1" ht="12.75" hidden="1">
      <c r="A222" s="101">
        <v>1674</v>
      </c>
      <c r="B222" s="101">
        <v>156.86000061035156</v>
      </c>
      <c r="C222" s="101">
        <v>161.25999450683594</v>
      </c>
      <c r="D222" s="101">
        <v>8.430717468261719</v>
      </c>
      <c r="E222" s="101">
        <v>8.935440063476562</v>
      </c>
      <c r="F222" s="101">
        <v>25.32025449517228</v>
      </c>
      <c r="G222" s="101" t="s">
        <v>56</v>
      </c>
      <c r="H222" s="101">
        <v>-17.775971926646974</v>
      </c>
      <c r="I222" s="101">
        <v>71.58402868370459</v>
      </c>
      <c r="J222" s="101" t="s">
        <v>62</v>
      </c>
      <c r="K222" s="101">
        <v>1.0384715625434682</v>
      </c>
      <c r="L222" s="101">
        <v>0.331344686108719</v>
      </c>
      <c r="M222" s="101">
        <v>0.24584362218805292</v>
      </c>
      <c r="N222" s="101">
        <v>0.03349304991430496</v>
      </c>
      <c r="O222" s="101">
        <v>0.04170715564075791</v>
      </c>
      <c r="P222" s="101">
        <v>0.009505379529624334</v>
      </c>
      <c r="Q222" s="101">
        <v>0.005076707440329463</v>
      </c>
      <c r="R222" s="101">
        <v>0.0005156144904308573</v>
      </c>
      <c r="S222" s="101">
        <v>0.0005472107731016632</v>
      </c>
      <c r="T222" s="101">
        <v>0.00013986366448938796</v>
      </c>
      <c r="U222" s="101">
        <v>0.0001110349509403489</v>
      </c>
      <c r="V222" s="101">
        <v>1.9141206006172182E-05</v>
      </c>
      <c r="W222" s="101">
        <v>3.412086938356337E-05</v>
      </c>
      <c r="X222" s="101">
        <v>67.5</v>
      </c>
    </row>
    <row r="223" spans="1:24" s="101" customFormat="1" ht="12.75" hidden="1">
      <c r="A223" s="101">
        <v>1042</v>
      </c>
      <c r="B223" s="101">
        <v>139.4600067138672</v>
      </c>
      <c r="C223" s="101">
        <v>135.16000366210938</v>
      </c>
      <c r="D223" s="101">
        <v>9.27239990234375</v>
      </c>
      <c r="E223" s="101">
        <v>9.661006927490234</v>
      </c>
      <c r="F223" s="101">
        <v>31.646579078182384</v>
      </c>
      <c r="G223" s="101" t="s">
        <v>57</v>
      </c>
      <c r="H223" s="101">
        <v>9.328671458155611</v>
      </c>
      <c r="I223" s="101">
        <v>81.2886781720228</v>
      </c>
      <c r="J223" s="101" t="s">
        <v>60</v>
      </c>
      <c r="K223" s="101">
        <v>-0.553159937668968</v>
      </c>
      <c r="L223" s="101">
        <v>0.0018020746043235353</v>
      </c>
      <c r="M223" s="101">
        <v>0.13330936806858593</v>
      </c>
      <c r="N223" s="101">
        <v>0.0003458789725104447</v>
      </c>
      <c r="O223" s="101">
        <v>-0.021833930095465238</v>
      </c>
      <c r="P223" s="101">
        <v>0.000206290102871017</v>
      </c>
      <c r="Q223" s="101">
        <v>0.0028638164434882023</v>
      </c>
      <c r="R223" s="101">
        <v>2.7804607377623602E-05</v>
      </c>
      <c r="S223" s="101">
        <v>-0.0002543163955657066</v>
      </c>
      <c r="T223" s="101">
        <v>1.4700891662840245E-05</v>
      </c>
      <c r="U223" s="101">
        <v>6.970064696039917E-05</v>
      </c>
      <c r="V223" s="101">
        <v>2.190552429825588E-06</v>
      </c>
      <c r="W223" s="101">
        <v>-1.484133793539286E-05</v>
      </c>
      <c r="X223" s="101">
        <v>67.5</v>
      </c>
    </row>
    <row r="224" spans="1:24" s="101" customFormat="1" ht="12.75" hidden="1">
      <c r="A224" s="101">
        <v>1675</v>
      </c>
      <c r="B224" s="101">
        <v>133.25999450683594</v>
      </c>
      <c r="C224" s="101">
        <v>140.4600067138672</v>
      </c>
      <c r="D224" s="101">
        <v>8.549659729003906</v>
      </c>
      <c r="E224" s="101">
        <v>8.769132614135742</v>
      </c>
      <c r="F224" s="101">
        <v>25.41368619611823</v>
      </c>
      <c r="G224" s="101" t="s">
        <v>58</v>
      </c>
      <c r="H224" s="101">
        <v>5.018481902199198</v>
      </c>
      <c r="I224" s="101">
        <v>70.77847640903514</v>
      </c>
      <c r="J224" s="101" t="s">
        <v>61</v>
      </c>
      <c r="K224" s="101">
        <v>0.8788841047427902</v>
      </c>
      <c r="L224" s="101">
        <v>0.3313397856273918</v>
      </c>
      <c r="M224" s="101">
        <v>0.20656161055650293</v>
      </c>
      <c r="N224" s="101">
        <v>0.03349126393999633</v>
      </c>
      <c r="O224" s="101">
        <v>0.035535423569007046</v>
      </c>
      <c r="P224" s="101">
        <v>0.009503140764802907</v>
      </c>
      <c r="Q224" s="101">
        <v>0.004191838953574327</v>
      </c>
      <c r="R224" s="101">
        <v>0.0005148642603161039</v>
      </c>
      <c r="S224" s="101">
        <v>0.00048452327203653186</v>
      </c>
      <c r="T224" s="101">
        <v>0.00013908892273907912</v>
      </c>
      <c r="U224" s="101">
        <v>8.643251786004783E-05</v>
      </c>
      <c r="V224" s="101">
        <v>1.9015447599856996E-05</v>
      </c>
      <c r="W224" s="101">
        <v>3.07240689977363E-05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19.663265739660336</v>
      </c>
      <c r="G225" s="102"/>
      <c r="H225" s="102"/>
      <c r="I225" s="115"/>
      <c r="J225" s="115" t="s">
        <v>158</v>
      </c>
      <c r="K225" s="102">
        <f>AVERAGE(K223,K218,K213,K208,K203,K198)</f>
        <v>-0.48837577623845646</v>
      </c>
      <c r="L225" s="102">
        <f>AVERAGE(L223,L218,L213,L208,L203,L198)</f>
        <v>0.0018017717253505383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31.646579078182384</v>
      </c>
      <c r="G226" s="102"/>
      <c r="H226" s="102"/>
      <c r="I226" s="115"/>
      <c r="J226" s="115" t="s">
        <v>159</v>
      </c>
      <c r="K226" s="102">
        <f>AVERAGE(K224,K219,K214,K209,K204,K199)</f>
        <v>0.6472849523580629</v>
      </c>
      <c r="L226" s="102">
        <f>AVERAGE(L224,L219,L214,L209,L204,L199)</f>
        <v>0.33118486639429623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0.3052348601490353</v>
      </c>
      <c r="L227" s="102">
        <f>ABS(L225/$H$33)</f>
        <v>0.005004921459307051</v>
      </c>
      <c r="M227" s="115" t="s">
        <v>111</v>
      </c>
      <c r="N227" s="102">
        <f>K227+L227+L228+K228</f>
        <v>0.8850058642173132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0.36777554111253574</v>
      </c>
      <c r="L228" s="102">
        <f>ABS(L226/$H$34)</f>
        <v>0.20699054149643514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1044</v>
      </c>
      <c r="B231" s="101">
        <v>119.34</v>
      </c>
      <c r="C231" s="101">
        <v>111.74</v>
      </c>
      <c r="D231" s="101">
        <v>9.39692322341627</v>
      </c>
      <c r="E231" s="101">
        <v>9.84016882455497</v>
      </c>
      <c r="F231" s="101">
        <v>21.648960952779102</v>
      </c>
      <c r="G231" s="101" t="s">
        <v>59</v>
      </c>
      <c r="H231" s="101">
        <v>2.9851456557831426</v>
      </c>
      <c r="I231" s="101">
        <v>54.825145655783146</v>
      </c>
      <c r="J231" s="101" t="s">
        <v>73</v>
      </c>
      <c r="K231" s="101">
        <v>2.993583411589645</v>
      </c>
      <c r="M231" s="101" t="s">
        <v>68</v>
      </c>
      <c r="N231" s="101">
        <v>1.9296960892976702</v>
      </c>
      <c r="X231" s="101">
        <v>67.5</v>
      </c>
    </row>
    <row r="232" spans="1:24" s="101" customFormat="1" ht="12.75" hidden="1">
      <c r="A232" s="101">
        <v>1674</v>
      </c>
      <c r="B232" s="101">
        <v>170.5</v>
      </c>
      <c r="C232" s="101">
        <v>167.89999389648438</v>
      </c>
      <c r="D232" s="101">
        <v>8.53072452545166</v>
      </c>
      <c r="E232" s="101">
        <v>9.031757354736328</v>
      </c>
      <c r="F232" s="101">
        <v>28.243603556544755</v>
      </c>
      <c r="G232" s="101" t="s">
        <v>56</v>
      </c>
      <c r="H232" s="101">
        <v>-24.042160321945758</v>
      </c>
      <c r="I232" s="101">
        <v>78.95783967805424</v>
      </c>
      <c r="J232" s="101" t="s">
        <v>62</v>
      </c>
      <c r="K232" s="101">
        <v>1.4084599186187505</v>
      </c>
      <c r="L232" s="101">
        <v>0.9451592464885896</v>
      </c>
      <c r="M232" s="101">
        <v>0.33343337975965814</v>
      </c>
      <c r="N232" s="101">
        <v>0.03656255141052008</v>
      </c>
      <c r="O232" s="101">
        <v>0.056566878535175655</v>
      </c>
      <c r="P232" s="101">
        <v>0.02711377684382968</v>
      </c>
      <c r="Q232" s="101">
        <v>0.006885393170055502</v>
      </c>
      <c r="R232" s="101">
        <v>0.0005626763208380676</v>
      </c>
      <c r="S232" s="101">
        <v>0.0007421678360239156</v>
      </c>
      <c r="T232" s="101">
        <v>0.00039894965732144836</v>
      </c>
      <c r="U232" s="101">
        <v>0.00015056874138567988</v>
      </c>
      <c r="V232" s="101">
        <v>2.0866782378743175E-05</v>
      </c>
      <c r="W232" s="101">
        <v>4.627786880942281E-05</v>
      </c>
      <c r="X232" s="101">
        <v>67.5</v>
      </c>
    </row>
    <row r="233" spans="1:24" s="101" customFormat="1" ht="12.75" hidden="1">
      <c r="A233" s="101">
        <v>1675</v>
      </c>
      <c r="B233" s="101">
        <v>116.05999755859375</v>
      </c>
      <c r="C233" s="101">
        <v>120.45999908447266</v>
      </c>
      <c r="D233" s="101">
        <v>9.026739120483398</v>
      </c>
      <c r="E233" s="101">
        <v>8.99503231048584</v>
      </c>
      <c r="F233" s="101">
        <v>28.232539309605823</v>
      </c>
      <c r="G233" s="101" t="s">
        <v>57</v>
      </c>
      <c r="H233" s="101">
        <v>25.859648921697797</v>
      </c>
      <c r="I233" s="101">
        <v>74.41964648029155</v>
      </c>
      <c r="J233" s="101" t="s">
        <v>60</v>
      </c>
      <c r="K233" s="101">
        <v>-0.8755163070913728</v>
      </c>
      <c r="L233" s="101">
        <v>0.005142418256184194</v>
      </c>
      <c r="M233" s="101">
        <v>0.2102220196884061</v>
      </c>
      <c r="N233" s="101">
        <v>-0.0003789889198976293</v>
      </c>
      <c r="O233" s="101">
        <v>-0.03468252253304273</v>
      </c>
      <c r="P233" s="101">
        <v>0.0005884715036010378</v>
      </c>
      <c r="Q233" s="101">
        <v>0.00447984328101515</v>
      </c>
      <c r="R233" s="101">
        <v>-3.0454200098986507E-05</v>
      </c>
      <c r="S233" s="101">
        <v>-0.0004143651512307996</v>
      </c>
      <c r="T233" s="101">
        <v>4.1917208400994655E-05</v>
      </c>
      <c r="U233" s="101">
        <v>0.00010670968537763117</v>
      </c>
      <c r="V233" s="101">
        <v>-2.407840453004685E-06</v>
      </c>
      <c r="W233" s="101">
        <v>-2.453601067919579E-05</v>
      </c>
      <c r="X233" s="101">
        <v>67.5</v>
      </c>
    </row>
    <row r="234" spans="1:24" s="101" customFormat="1" ht="12.75" hidden="1">
      <c r="A234" s="101">
        <v>1042</v>
      </c>
      <c r="B234" s="101">
        <v>109.27999877929688</v>
      </c>
      <c r="C234" s="101">
        <v>124.9800033569336</v>
      </c>
      <c r="D234" s="101">
        <v>9.392908096313477</v>
      </c>
      <c r="E234" s="101">
        <v>9.456117630004883</v>
      </c>
      <c r="F234" s="101">
        <v>18.295911222531338</v>
      </c>
      <c r="G234" s="101" t="s">
        <v>58</v>
      </c>
      <c r="H234" s="101">
        <v>4.553890429517203</v>
      </c>
      <c r="I234" s="101">
        <v>46.33388920881408</v>
      </c>
      <c r="J234" s="101" t="s">
        <v>61</v>
      </c>
      <c r="K234" s="101">
        <v>1.1032817130600063</v>
      </c>
      <c r="L234" s="101">
        <v>0.9451452569617841</v>
      </c>
      <c r="M234" s="101">
        <v>0.2588136804268194</v>
      </c>
      <c r="N234" s="101">
        <v>-0.036560587154003954</v>
      </c>
      <c r="O234" s="101">
        <v>0.044687071709369135</v>
      </c>
      <c r="P234" s="101">
        <v>0.027107390062978104</v>
      </c>
      <c r="Q234" s="101">
        <v>0.005228732473916634</v>
      </c>
      <c r="R234" s="101">
        <v>-0.000561851567345144</v>
      </c>
      <c r="S234" s="101">
        <v>0.0006157228420920392</v>
      </c>
      <c r="T234" s="101">
        <v>0.00039674144819613774</v>
      </c>
      <c r="U234" s="101">
        <v>0.0001062261216889458</v>
      </c>
      <c r="V234" s="101">
        <v>-2.0727395185953802E-05</v>
      </c>
      <c r="W234" s="101">
        <v>3.9238059604069855E-05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1044</v>
      </c>
      <c r="B236" s="101">
        <v>119.42</v>
      </c>
      <c r="C236" s="101">
        <v>114.02</v>
      </c>
      <c r="D236" s="101">
        <v>9.263749165090891</v>
      </c>
      <c r="E236" s="101">
        <v>10.045198500275884</v>
      </c>
      <c r="F236" s="101">
        <v>22.516664858148285</v>
      </c>
      <c r="G236" s="101" t="s">
        <v>59</v>
      </c>
      <c r="H236" s="101">
        <v>5.922512904799454</v>
      </c>
      <c r="I236" s="101">
        <v>57.842512904799456</v>
      </c>
      <c r="J236" s="101" t="s">
        <v>73</v>
      </c>
      <c r="K236" s="101">
        <v>1.2465058803647335</v>
      </c>
      <c r="M236" s="101" t="s">
        <v>68</v>
      </c>
      <c r="N236" s="101">
        <v>0.8698209256655858</v>
      </c>
      <c r="X236" s="101">
        <v>67.5</v>
      </c>
    </row>
    <row r="237" spans="1:24" s="101" customFormat="1" ht="12.75" hidden="1">
      <c r="A237" s="101">
        <v>1674</v>
      </c>
      <c r="B237" s="101">
        <v>162.3800048828125</v>
      </c>
      <c r="C237" s="101">
        <v>150.5800018310547</v>
      </c>
      <c r="D237" s="101">
        <v>8.611823081970215</v>
      </c>
      <c r="E237" s="101">
        <v>9.171364784240723</v>
      </c>
      <c r="F237" s="101">
        <v>27.526715229137956</v>
      </c>
      <c r="G237" s="101" t="s">
        <v>56</v>
      </c>
      <c r="H237" s="101">
        <v>-18.676935555625704</v>
      </c>
      <c r="I237" s="101">
        <v>76.2030693271868</v>
      </c>
      <c r="J237" s="101" t="s">
        <v>62</v>
      </c>
      <c r="K237" s="101">
        <v>0.8234018413266803</v>
      </c>
      <c r="L237" s="101">
        <v>0.7272502854680511</v>
      </c>
      <c r="M237" s="101">
        <v>0.19492908901088726</v>
      </c>
      <c r="N237" s="101">
        <v>0.00892149236889299</v>
      </c>
      <c r="O237" s="101">
        <v>0.03306971383680157</v>
      </c>
      <c r="P237" s="101">
        <v>0.020862615627651755</v>
      </c>
      <c r="Q237" s="101">
        <v>0.004025298458511827</v>
      </c>
      <c r="R237" s="101">
        <v>0.00013724666282784022</v>
      </c>
      <c r="S237" s="101">
        <v>0.0004339000030652379</v>
      </c>
      <c r="T237" s="101">
        <v>0.0003069823864538834</v>
      </c>
      <c r="U237" s="101">
        <v>8.802659194984372E-05</v>
      </c>
      <c r="V237" s="101">
        <v>5.0859416482256125E-06</v>
      </c>
      <c r="W237" s="101">
        <v>2.705833689323563E-05</v>
      </c>
      <c r="X237" s="101">
        <v>67.5</v>
      </c>
    </row>
    <row r="238" spans="1:24" s="101" customFormat="1" ht="12.75" hidden="1">
      <c r="A238" s="101">
        <v>1675</v>
      </c>
      <c r="B238" s="101">
        <v>125.08000183105469</v>
      </c>
      <c r="C238" s="101">
        <v>118.4800033569336</v>
      </c>
      <c r="D238" s="101">
        <v>8.888493537902832</v>
      </c>
      <c r="E238" s="101">
        <v>8.976414680480957</v>
      </c>
      <c r="F238" s="101">
        <v>26.659766050825368</v>
      </c>
      <c r="G238" s="101" t="s">
        <v>57</v>
      </c>
      <c r="H238" s="101">
        <v>13.813934771572448</v>
      </c>
      <c r="I238" s="101">
        <v>71.39393660262714</v>
      </c>
      <c r="J238" s="101" t="s">
        <v>60</v>
      </c>
      <c r="K238" s="101">
        <v>-0.300540954469788</v>
      </c>
      <c r="L238" s="101">
        <v>0.003956711349480471</v>
      </c>
      <c r="M238" s="101">
        <v>0.07320718523549372</v>
      </c>
      <c r="N238" s="101">
        <v>-9.277021012570009E-05</v>
      </c>
      <c r="O238" s="101">
        <v>-0.011737654498057866</v>
      </c>
      <c r="P238" s="101">
        <v>0.0004527386678173563</v>
      </c>
      <c r="Q238" s="101">
        <v>0.001609113181764699</v>
      </c>
      <c r="R238" s="101">
        <v>-7.442617960421628E-06</v>
      </c>
      <c r="S238" s="101">
        <v>-0.00012623323316093358</v>
      </c>
      <c r="T238" s="101">
        <v>3.224585194412231E-05</v>
      </c>
      <c r="U238" s="101">
        <v>4.146239856439474E-05</v>
      </c>
      <c r="V238" s="101">
        <v>-5.87788735586467E-07</v>
      </c>
      <c r="W238" s="101">
        <v>-6.999375868514914E-06</v>
      </c>
      <c r="X238" s="101">
        <v>67.5</v>
      </c>
    </row>
    <row r="239" spans="1:24" s="101" customFormat="1" ht="12.75" hidden="1">
      <c r="A239" s="101">
        <v>1042</v>
      </c>
      <c r="B239" s="101">
        <v>112.27999877929688</v>
      </c>
      <c r="C239" s="101">
        <v>129.0800018310547</v>
      </c>
      <c r="D239" s="101">
        <v>9.70614242553711</v>
      </c>
      <c r="E239" s="101">
        <v>9.63133716583252</v>
      </c>
      <c r="F239" s="101">
        <v>18.76890970325022</v>
      </c>
      <c r="G239" s="101" t="s">
        <v>58</v>
      </c>
      <c r="H239" s="101">
        <v>1.2236139368455383</v>
      </c>
      <c r="I239" s="101">
        <v>46.00361271614241</v>
      </c>
      <c r="J239" s="101" t="s">
        <v>61</v>
      </c>
      <c r="K239" s="101">
        <v>0.7665935865806316</v>
      </c>
      <c r="L239" s="101">
        <v>0.7272395218555293</v>
      </c>
      <c r="M239" s="101">
        <v>0.18066006136529048</v>
      </c>
      <c r="N239" s="101">
        <v>-0.008921010019965737</v>
      </c>
      <c r="O239" s="101">
        <v>0.03091655608459919</v>
      </c>
      <c r="P239" s="101">
        <v>0.020857702618596378</v>
      </c>
      <c r="Q239" s="101">
        <v>0.003689685955249955</v>
      </c>
      <c r="R239" s="101">
        <v>-0.0001370447149483484</v>
      </c>
      <c r="S239" s="101">
        <v>0.0004151317664377792</v>
      </c>
      <c r="T239" s="101">
        <v>0.0003052841145970736</v>
      </c>
      <c r="U239" s="101">
        <v>7.765017962369159E-05</v>
      </c>
      <c r="V239" s="101">
        <v>-5.051861721333386E-06</v>
      </c>
      <c r="W239" s="101">
        <v>2.613737425372119E-05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1044</v>
      </c>
      <c r="B241" s="101">
        <v>116.06</v>
      </c>
      <c r="C241" s="101">
        <v>120.56</v>
      </c>
      <c r="D241" s="101">
        <v>9.362665765358924</v>
      </c>
      <c r="E241" s="101">
        <v>9.955973370443202</v>
      </c>
      <c r="F241" s="101">
        <v>21.337090519048843</v>
      </c>
      <c r="G241" s="101" t="s">
        <v>59</v>
      </c>
      <c r="H241" s="101">
        <v>5.665583264342494</v>
      </c>
      <c r="I241" s="101">
        <v>54.2255832643425</v>
      </c>
      <c r="J241" s="101" t="s">
        <v>73</v>
      </c>
      <c r="K241" s="101">
        <v>0.39729561331030777</v>
      </c>
      <c r="M241" s="101" t="s">
        <v>68</v>
      </c>
      <c r="N241" s="101">
        <v>0.330557845238971</v>
      </c>
      <c r="X241" s="101">
        <v>67.5</v>
      </c>
    </row>
    <row r="242" spans="1:24" s="101" customFormat="1" ht="12.75" hidden="1">
      <c r="A242" s="101">
        <v>1674</v>
      </c>
      <c r="B242" s="101">
        <v>136.3800048828125</v>
      </c>
      <c r="C242" s="101">
        <v>141.3800048828125</v>
      </c>
      <c r="D242" s="101">
        <v>8.845020294189453</v>
      </c>
      <c r="E242" s="101">
        <v>9.254162788391113</v>
      </c>
      <c r="F242" s="101">
        <v>23.990783687246257</v>
      </c>
      <c r="G242" s="101" t="s">
        <v>56</v>
      </c>
      <c r="H242" s="101">
        <v>-4.287090413374116</v>
      </c>
      <c r="I242" s="101">
        <v>64.59291446943838</v>
      </c>
      <c r="J242" s="101" t="s">
        <v>62</v>
      </c>
      <c r="K242" s="101">
        <v>0.3188027961789472</v>
      </c>
      <c r="L242" s="101">
        <v>0.5361440196382061</v>
      </c>
      <c r="M242" s="101">
        <v>0.07547243683063054</v>
      </c>
      <c r="N242" s="101">
        <v>0.045938990937335396</v>
      </c>
      <c r="O242" s="101">
        <v>0.012803830626205728</v>
      </c>
      <c r="P242" s="101">
        <v>0.01538026889371994</v>
      </c>
      <c r="Q242" s="101">
        <v>0.0015585100297446286</v>
      </c>
      <c r="R242" s="101">
        <v>0.0007070855698555446</v>
      </c>
      <c r="S242" s="101">
        <v>0.00016796358050447698</v>
      </c>
      <c r="T242" s="101">
        <v>0.00022630041494510396</v>
      </c>
      <c r="U242" s="101">
        <v>3.4068547793083084E-05</v>
      </c>
      <c r="V242" s="101">
        <v>2.6232306331446492E-05</v>
      </c>
      <c r="W242" s="101">
        <v>1.0468026587762855E-05</v>
      </c>
      <c r="X242" s="101">
        <v>67.5</v>
      </c>
    </row>
    <row r="243" spans="1:24" s="101" customFormat="1" ht="12.75" hidden="1">
      <c r="A243" s="101">
        <v>1675</v>
      </c>
      <c r="B243" s="101">
        <v>115.55999755859375</v>
      </c>
      <c r="C243" s="101">
        <v>120.86000061035156</v>
      </c>
      <c r="D243" s="101">
        <v>8.942588806152344</v>
      </c>
      <c r="E243" s="101">
        <v>9.008261680603027</v>
      </c>
      <c r="F243" s="101">
        <v>23.294948707738754</v>
      </c>
      <c r="G243" s="101" t="s">
        <v>57</v>
      </c>
      <c r="H243" s="101">
        <v>13.92090883579445</v>
      </c>
      <c r="I243" s="101">
        <v>61.9809063943882</v>
      </c>
      <c r="J243" s="101" t="s">
        <v>60</v>
      </c>
      <c r="K243" s="101">
        <v>-0.31740364222840994</v>
      </c>
      <c r="L243" s="101">
        <v>0.0029175542587189206</v>
      </c>
      <c r="M243" s="101">
        <v>0.07521665146704407</v>
      </c>
      <c r="N243" s="101">
        <v>-0.0004754009166243298</v>
      </c>
      <c r="O243" s="101">
        <v>-0.012733948915975422</v>
      </c>
      <c r="P243" s="101">
        <v>0.00033382988165486126</v>
      </c>
      <c r="Q243" s="101">
        <v>0.0015560602618377457</v>
      </c>
      <c r="R243" s="101">
        <v>-3.8206072627791584E-05</v>
      </c>
      <c r="S243" s="101">
        <v>-0.00016547857245198413</v>
      </c>
      <c r="T243" s="101">
        <v>2.3773889032246818E-05</v>
      </c>
      <c r="U243" s="101">
        <v>3.4059082213605065E-05</v>
      </c>
      <c r="V243" s="101">
        <v>-3.0164984514922628E-06</v>
      </c>
      <c r="W243" s="101">
        <v>-1.0246735699612005E-05</v>
      </c>
      <c r="X243" s="101">
        <v>67.5</v>
      </c>
    </row>
    <row r="244" spans="1:24" s="101" customFormat="1" ht="12.75" hidden="1">
      <c r="A244" s="101">
        <v>1042</v>
      </c>
      <c r="B244" s="101">
        <v>125.80000305175781</v>
      </c>
      <c r="C244" s="101">
        <v>125.0999984741211</v>
      </c>
      <c r="D244" s="101">
        <v>9.363414764404297</v>
      </c>
      <c r="E244" s="101">
        <v>9.779428482055664</v>
      </c>
      <c r="F244" s="101">
        <v>21.538911407659246</v>
      </c>
      <c r="G244" s="101" t="s">
        <v>58</v>
      </c>
      <c r="H244" s="101">
        <v>-3.543490355079328</v>
      </c>
      <c r="I244" s="101">
        <v>54.756512696678485</v>
      </c>
      <c r="J244" s="101" t="s">
        <v>61</v>
      </c>
      <c r="K244" s="101">
        <v>0.029835394276846176</v>
      </c>
      <c r="L244" s="101">
        <v>0.5361360812992916</v>
      </c>
      <c r="M244" s="101">
        <v>0.006208386524592052</v>
      </c>
      <c r="N244" s="101">
        <v>-0.045936531021715785</v>
      </c>
      <c r="O244" s="101">
        <v>0.001335898091132758</v>
      </c>
      <c r="P244" s="101">
        <v>0.015376645565702668</v>
      </c>
      <c r="Q244" s="101">
        <v>8.73497243501638E-05</v>
      </c>
      <c r="R244" s="101">
        <v>-0.0007060526178071292</v>
      </c>
      <c r="S244" s="101">
        <v>2.878552475007809E-05</v>
      </c>
      <c r="T244" s="101">
        <v>0.00022504817263112502</v>
      </c>
      <c r="U244" s="101">
        <v>-8.030364228835235E-07</v>
      </c>
      <c r="V244" s="101">
        <v>-2.6058292970933314E-05</v>
      </c>
      <c r="W244" s="101">
        <v>2.1410250219011744E-06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1044</v>
      </c>
      <c r="B246" s="101">
        <v>124.62</v>
      </c>
      <c r="C246" s="101">
        <v>119.82</v>
      </c>
      <c r="D246" s="101">
        <v>9.354662226931499</v>
      </c>
      <c r="E246" s="101">
        <v>10.130948124995392</v>
      </c>
      <c r="F246" s="101">
        <v>23.716010592331916</v>
      </c>
      <c r="G246" s="101" t="s">
        <v>59</v>
      </c>
      <c r="H246" s="101">
        <v>3.224582663827391</v>
      </c>
      <c r="I246" s="101">
        <v>60.344582663827396</v>
      </c>
      <c r="J246" s="101" t="s">
        <v>73</v>
      </c>
      <c r="K246" s="101">
        <v>0.1646821744478715</v>
      </c>
      <c r="M246" s="101" t="s">
        <v>68</v>
      </c>
      <c r="N246" s="101">
        <v>0.15130307596884857</v>
      </c>
      <c r="X246" s="101">
        <v>67.5</v>
      </c>
    </row>
    <row r="247" spans="1:24" s="101" customFormat="1" ht="12.75" hidden="1">
      <c r="A247" s="101">
        <v>1674</v>
      </c>
      <c r="B247" s="101">
        <v>138.86000061035156</v>
      </c>
      <c r="C247" s="101">
        <v>136.25999450683594</v>
      </c>
      <c r="D247" s="101">
        <v>8.811699867248535</v>
      </c>
      <c r="E247" s="101">
        <v>9.146190643310547</v>
      </c>
      <c r="F247" s="101">
        <v>24.481927577413725</v>
      </c>
      <c r="G247" s="101" t="s">
        <v>56</v>
      </c>
      <c r="H247" s="101">
        <v>-5.188586417778438</v>
      </c>
      <c r="I247" s="101">
        <v>66.17141419257312</v>
      </c>
      <c r="J247" s="101" t="s">
        <v>62</v>
      </c>
      <c r="K247" s="101">
        <v>0.09839814433298591</v>
      </c>
      <c r="L247" s="101">
        <v>0.39222881320140646</v>
      </c>
      <c r="M247" s="101">
        <v>0.0232944440297599</v>
      </c>
      <c r="N247" s="101">
        <v>0.021709739363276786</v>
      </c>
      <c r="O247" s="101">
        <v>0.003951831017009158</v>
      </c>
      <c r="P247" s="101">
        <v>0.011251818616254954</v>
      </c>
      <c r="Q247" s="101">
        <v>0.00048102332161826535</v>
      </c>
      <c r="R247" s="101">
        <v>0.0003341869808316243</v>
      </c>
      <c r="S247" s="101">
        <v>5.183157035854672E-05</v>
      </c>
      <c r="T247" s="101">
        <v>0.00016556544295039425</v>
      </c>
      <c r="U247" s="101">
        <v>1.0522466279230662E-05</v>
      </c>
      <c r="V247" s="101">
        <v>1.2406244954132581E-05</v>
      </c>
      <c r="W247" s="101">
        <v>3.230569684684682E-06</v>
      </c>
      <c r="X247" s="101">
        <v>67.5</v>
      </c>
    </row>
    <row r="248" spans="1:24" s="101" customFormat="1" ht="12.75" hidden="1">
      <c r="A248" s="101">
        <v>1675</v>
      </c>
      <c r="B248" s="101">
        <v>131.8000030517578</v>
      </c>
      <c r="C248" s="101">
        <v>116.4000015258789</v>
      </c>
      <c r="D248" s="101">
        <v>8.663616180419922</v>
      </c>
      <c r="E248" s="101">
        <v>8.93588638305664</v>
      </c>
      <c r="F248" s="101">
        <v>24.861792452161442</v>
      </c>
      <c r="G248" s="101" t="s">
        <v>57</v>
      </c>
      <c r="H248" s="101">
        <v>4.026466366541584</v>
      </c>
      <c r="I248" s="101">
        <v>68.3264694182994</v>
      </c>
      <c r="J248" s="101" t="s">
        <v>60</v>
      </c>
      <c r="K248" s="101">
        <v>-0.031205644476630684</v>
      </c>
      <c r="L248" s="101">
        <v>0.0021338949459201147</v>
      </c>
      <c r="M248" s="101">
        <v>0.007135953557317349</v>
      </c>
      <c r="N248" s="101">
        <v>0.000224380848801352</v>
      </c>
      <c r="O248" s="101">
        <v>-0.0012937150276793351</v>
      </c>
      <c r="P248" s="101">
        <v>0.00024417490763086976</v>
      </c>
      <c r="Q248" s="101">
        <v>0.0001352901491435729</v>
      </c>
      <c r="R248" s="101">
        <v>1.8049053609178677E-05</v>
      </c>
      <c r="S248" s="101">
        <v>-2.0236593289672714E-05</v>
      </c>
      <c r="T248" s="101">
        <v>1.738992132553599E-05</v>
      </c>
      <c r="U248" s="101">
        <v>2.142264770342583E-06</v>
      </c>
      <c r="V248" s="101">
        <v>1.4243693832804321E-06</v>
      </c>
      <c r="W248" s="101">
        <v>-1.3575772275232224E-06</v>
      </c>
      <c r="X248" s="101">
        <v>67.5</v>
      </c>
    </row>
    <row r="249" spans="1:24" s="101" customFormat="1" ht="12.75" hidden="1">
      <c r="A249" s="101">
        <v>1042</v>
      </c>
      <c r="B249" s="101">
        <v>129.82000732421875</v>
      </c>
      <c r="C249" s="101">
        <v>128.72000122070312</v>
      </c>
      <c r="D249" s="101">
        <v>9.237735748291016</v>
      </c>
      <c r="E249" s="101">
        <v>9.735259056091309</v>
      </c>
      <c r="F249" s="101">
        <v>21.22508442771738</v>
      </c>
      <c r="G249" s="101" t="s">
        <v>58</v>
      </c>
      <c r="H249" s="101">
        <v>-7.617967401844865</v>
      </c>
      <c r="I249" s="101">
        <v>54.702039922373885</v>
      </c>
      <c r="J249" s="101" t="s">
        <v>61</v>
      </c>
      <c r="K249" s="101">
        <v>-0.09331882211522634</v>
      </c>
      <c r="L249" s="101">
        <v>0.3922230085012142</v>
      </c>
      <c r="M249" s="101">
        <v>-0.022174518923382004</v>
      </c>
      <c r="N249" s="101">
        <v>0.021708579789016615</v>
      </c>
      <c r="O249" s="101">
        <v>-0.003734068801475449</v>
      </c>
      <c r="P249" s="101">
        <v>0.011249168893193176</v>
      </c>
      <c r="Q249" s="101">
        <v>-0.0004616059049507263</v>
      </c>
      <c r="R249" s="101">
        <v>0.0003336992205881959</v>
      </c>
      <c r="S249" s="101">
        <v>-4.7717837103763955E-05</v>
      </c>
      <c r="T249" s="101">
        <v>0.00016464964784551446</v>
      </c>
      <c r="U249" s="101">
        <v>-1.030208708230014E-05</v>
      </c>
      <c r="V249" s="101">
        <v>1.2324207306026359E-05</v>
      </c>
      <c r="W249" s="101">
        <v>-2.9314782207811206E-06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1044</v>
      </c>
      <c r="B251" s="101">
        <v>129.7</v>
      </c>
      <c r="C251" s="101">
        <v>121.1</v>
      </c>
      <c r="D251" s="101">
        <v>9.546291559433135</v>
      </c>
      <c r="E251" s="101">
        <v>10.173746701062857</v>
      </c>
      <c r="F251" s="101">
        <v>24.092041429736227</v>
      </c>
      <c r="G251" s="101" t="s">
        <v>59</v>
      </c>
      <c r="H251" s="101">
        <v>-2.1163443546877545</v>
      </c>
      <c r="I251" s="101">
        <v>60.083655645312234</v>
      </c>
      <c r="J251" s="101" t="s">
        <v>73</v>
      </c>
      <c r="K251" s="101">
        <v>0.6502870570411466</v>
      </c>
      <c r="M251" s="101" t="s">
        <v>68</v>
      </c>
      <c r="N251" s="101">
        <v>0.4050874181730958</v>
      </c>
      <c r="X251" s="101">
        <v>67.5</v>
      </c>
    </row>
    <row r="252" spans="1:24" s="101" customFormat="1" ht="12.75" hidden="1">
      <c r="A252" s="101">
        <v>1674</v>
      </c>
      <c r="B252" s="101">
        <v>135.05999755859375</v>
      </c>
      <c r="C252" s="101">
        <v>151.25999450683594</v>
      </c>
      <c r="D252" s="101">
        <v>8.741352081298828</v>
      </c>
      <c r="E252" s="101">
        <v>8.980426788330078</v>
      </c>
      <c r="F252" s="101">
        <v>23.928344044279946</v>
      </c>
      <c r="G252" s="101" t="s">
        <v>56</v>
      </c>
      <c r="H252" s="101">
        <v>-2.3747622461181805</v>
      </c>
      <c r="I252" s="101">
        <v>65.18523531247557</v>
      </c>
      <c r="J252" s="101" t="s">
        <v>62</v>
      </c>
      <c r="K252" s="101">
        <v>0.6802347943985229</v>
      </c>
      <c r="L252" s="101">
        <v>0.4002204241120487</v>
      </c>
      <c r="M252" s="101">
        <v>0.16103656828920201</v>
      </c>
      <c r="N252" s="101">
        <v>0.023853570777314485</v>
      </c>
      <c r="O252" s="101">
        <v>0.02731947299428939</v>
      </c>
      <c r="P252" s="101">
        <v>0.011481062666759195</v>
      </c>
      <c r="Q252" s="101">
        <v>0.0033254072735189907</v>
      </c>
      <c r="R252" s="101">
        <v>0.0003671375383507056</v>
      </c>
      <c r="S252" s="101">
        <v>0.00035840763816975113</v>
      </c>
      <c r="T252" s="101">
        <v>0.00016891578043158479</v>
      </c>
      <c r="U252" s="101">
        <v>7.271772808469152E-05</v>
      </c>
      <c r="V252" s="101">
        <v>1.3613362323587052E-05</v>
      </c>
      <c r="W252" s="101">
        <v>2.2342971242735858E-05</v>
      </c>
      <c r="X252" s="101">
        <v>67.5</v>
      </c>
    </row>
    <row r="253" spans="1:24" s="101" customFormat="1" ht="12.75" hidden="1">
      <c r="A253" s="101">
        <v>1675</v>
      </c>
      <c r="B253" s="101">
        <v>123.05999755859375</v>
      </c>
      <c r="C253" s="101">
        <v>137.75999450683594</v>
      </c>
      <c r="D253" s="101">
        <v>8.640755653381348</v>
      </c>
      <c r="E253" s="101">
        <v>8.826346397399902</v>
      </c>
      <c r="F253" s="101">
        <v>25.76193897636881</v>
      </c>
      <c r="G253" s="101" t="s">
        <v>57</v>
      </c>
      <c r="H253" s="101">
        <v>15.401557174186081</v>
      </c>
      <c r="I253" s="101">
        <v>70.96155473277983</v>
      </c>
      <c r="J253" s="101" t="s">
        <v>60</v>
      </c>
      <c r="K253" s="101">
        <v>-0.6741341603072658</v>
      </c>
      <c r="L253" s="101">
        <v>0.002177744451400686</v>
      </c>
      <c r="M253" s="101">
        <v>0.15933735155693302</v>
      </c>
      <c r="N253" s="101">
        <v>-0.00024707822393145245</v>
      </c>
      <c r="O253" s="101">
        <v>-0.027112285188495015</v>
      </c>
      <c r="P253" s="101">
        <v>0.00024926506295893877</v>
      </c>
      <c r="Q253" s="101">
        <v>0.003276534354794939</v>
      </c>
      <c r="R253" s="101">
        <v>-1.9860168878790607E-05</v>
      </c>
      <c r="S253" s="101">
        <v>-0.0003578530592591217</v>
      </c>
      <c r="T253" s="101">
        <v>1.7756485641704355E-05</v>
      </c>
      <c r="U253" s="101">
        <v>7.043644668942491E-05</v>
      </c>
      <c r="V253" s="101">
        <v>-1.5725186058068798E-06</v>
      </c>
      <c r="W253" s="101">
        <v>-2.2337419192120675E-05</v>
      </c>
      <c r="X253" s="101">
        <v>67.5</v>
      </c>
    </row>
    <row r="254" spans="1:24" s="101" customFormat="1" ht="12.75" hidden="1">
      <c r="A254" s="101">
        <v>1042</v>
      </c>
      <c r="B254" s="101">
        <v>142.47999572753906</v>
      </c>
      <c r="C254" s="101">
        <v>125.18000030517578</v>
      </c>
      <c r="D254" s="101">
        <v>9.44359302520752</v>
      </c>
      <c r="E254" s="101">
        <v>9.590338706970215</v>
      </c>
      <c r="F254" s="101">
        <v>27.820267980139793</v>
      </c>
      <c r="G254" s="101" t="s">
        <v>58</v>
      </c>
      <c r="H254" s="101">
        <v>-4.806266816541566</v>
      </c>
      <c r="I254" s="101">
        <v>70.1737289109975</v>
      </c>
      <c r="J254" s="101" t="s">
        <v>61</v>
      </c>
      <c r="K254" s="101">
        <v>-0.0908983466143269</v>
      </c>
      <c r="L254" s="101">
        <v>0.4002144991195753</v>
      </c>
      <c r="M254" s="101">
        <v>-0.02333205359982623</v>
      </c>
      <c r="N254" s="101">
        <v>-0.023852291109652556</v>
      </c>
      <c r="O254" s="101">
        <v>-0.0033582132962962814</v>
      </c>
      <c r="P254" s="101">
        <v>0.011478356454059084</v>
      </c>
      <c r="Q254" s="101">
        <v>-0.0005680283061798259</v>
      </c>
      <c r="R254" s="101">
        <v>-0.0003665999805759975</v>
      </c>
      <c r="S254" s="101">
        <v>-1.9930456023553575E-05</v>
      </c>
      <c r="T254" s="101">
        <v>0.00016797990384705936</v>
      </c>
      <c r="U254" s="101">
        <v>-1.8071384993047357E-05</v>
      </c>
      <c r="V254" s="101">
        <v>-1.3522234245406735E-05</v>
      </c>
      <c r="W254" s="101">
        <v>-4.98064041264258E-07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1044</v>
      </c>
      <c r="B256" s="101">
        <v>148.94</v>
      </c>
      <c r="C256" s="101">
        <v>111.44</v>
      </c>
      <c r="D256" s="101">
        <v>8.97968131988337</v>
      </c>
      <c r="E256" s="101">
        <v>9.760110005454742</v>
      </c>
      <c r="F256" s="101">
        <v>29.130756860835085</v>
      </c>
      <c r="G256" s="101" t="s">
        <v>59</v>
      </c>
      <c r="H256" s="101">
        <v>-4.1436270941159705</v>
      </c>
      <c r="I256" s="101">
        <v>77.29637290588403</v>
      </c>
      <c r="J256" s="101" t="s">
        <v>73</v>
      </c>
      <c r="K256" s="101">
        <v>1.3958352550480253</v>
      </c>
      <c r="M256" s="101" t="s">
        <v>68</v>
      </c>
      <c r="N256" s="101">
        <v>0.8778901648148791</v>
      </c>
      <c r="X256" s="101">
        <v>67.5</v>
      </c>
    </row>
    <row r="257" spans="1:24" s="101" customFormat="1" ht="12.75" hidden="1">
      <c r="A257" s="101">
        <v>1674</v>
      </c>
      <c r="B257" s="101">
        <v>156.86000061035156</v>
      </c>
      <c r="C257" s="101">
        <v>161.25999450683594</v>
      </c>
      <c r="D257" s="101">
        <v>8.430717468261719</v>
      </c>
      <c r="E257" s="101">
        <v>8.935440063476562</v>
      </c>
      <c r="F257" s="101">
        <v>25.32025449517228</v>
      </c>
      <c r="G257" s="101" t="s">
        <v>56</v>
      </c>
      <c r="H257" s="101">
        <v>-17.775971926646974</v>
      </c>
      <c r="I257" s="101">
        <v>71.58402868370459</v>
      </c>
      <c r="J257" s="101" t="s">
        <v>62</v>
      </c>
      <c r="K257" s="101">
        <v>0.9869492472243527</v>
      </c>
      <c r="L257" s="101">
        <v>0.6036295053836903</v>
      </c>
      <c r="M257" s="101">
        <v>0.23364641558811422</v>
      </c>
      <c r="N257" s="101">
        <v>0.030205066814141136</v>
      </c>
      <c r="O257" s="101">
        <v>0.03963793872043944</v>
      </c>
      <c r="P257" s="101">
        <v>0.017316352367642614</v>
      </c>
      <c r="Q257" s="101">
        <v>0.004824807322456354</v>
      </c>
      <c r="R257" s="101">
        <v>0.0004650114347358636</v>
      </c>
      <c r="S257" s="101">
        <v>0.000520053858988797</v>
      </c>
      <c r="T257" s="101">
        <v>0.000254789510666435</v>
      </c>
      <c r="U257" s="101">
        <v>0.00010551379040735695</v>
      </c>
      <c r="V257" s="101">
        <v>1.726892437708901E-05</v>
      </c>
      <c r="W257" s="101">
        <v>3.2425048496720524E-05</v>
      </c>
      <c r="X257" s="101">
        <v>67.5</v>
      </c>
    </row>
    <row r="258" spans="1:24" s="101" customFormat="1" ht="12.75" hidden="1">
      <c r="A258" s="101">
        <v>1675</v>
      </c>
      <c r="B258" s="101">
        <v>133.25999450683594</v>
      </c>
      <c r="C258" s="101">
        <v>140.4600067138672</v>
      </c>
      <c r="D258" s="101">
        <v>8.549659729003906</v>
      </c>
      <c r="E258" s="101">
        <v>8.769132614135742</v>
      </c>
      <c r="F258" s="101">
        <v>29.25362932810218</v>
      </c>
      <c r="G258" s="101" t="s">
        <v>57</v>
      </c>
      <c r="H258" s="101">
        <v>15.71292907061806</v>
      </c>
      <c r="I258" s="101">
        <v>81.472923577454</v>
      </c>
      <c r="J258" s="101" t="s">
        <v>60</v>
      </c>
      <c r="K258" s="101">
        <v>-0.7612874684601623</v>
      </c>
      <c r="L258" s="101">
        <v>0.0032836475958553813</v>
      </c>
      <c r="M258" s="101">
        <v>0.1819028346083305</v>
      </c>
      <c r="N258" s="101">
        <v>0.00031174173548049013</v>
      </c>
      <c r="O258" s="101">
        <v>-0.030300901345900685</v>
      </c>
      <c r="P258" s="101">
        <v>0.00037584237323428027</v>
      </c>
      <c r="Q258" s="101">
        <v>0.0038344507054107984</v>
      </c>
      <c r="R258" s="101">
        <v>2.5065923200427473E-05</v>
      </c>
      <c r="S258" s="101">
        <v>-0.0003739817771440761</v>
      </c>
      <c r="T258" s="101">
        <v>2.6776617799530123E-05</v>
      </c>
      <c r="U258" s="101">
        <v>8.866428447485428E-05</v>
      </c>
      <c r="V258" s="101">
        <v>1.9727318527518596E-06</v>
      </c>
      <c r="W258" s="101">
        <v>-2.2551569048560922E-05</v>
      </c>
      <c r="X258" s="101">
        <v>67.5</v>
      </c>
    </row>
    <row r="259" spans="1:24" s="101" customFormat="1" ht="12.75" hidden="1">
      <c r="A259" s="101">
        <v>1042</v>
      </c>
      <c r="B259" s="101">
        <v>139.4600067138672</v>
      </c>
      <c r="C259" s="101">
        <v>135.16000366210938</v>
      </c>
      <c r="D259" s="101">
        <v>9.27239990234375</v>
      </c>
      <c r="E259" s="101">
        <v>9.661006927490234</v>
      </c>
      <c r="F259" s="101">
        <v>27.421986696131814</v>
      </c>
      <c r="G259" s="101" t="s">
        <v>58</v>
      </c>
      <c r="H259" s="101">
        <v>-1.5227867580419456</v>
      </c>
      <c r="I259" s="101">
        <v>70.43721995582524</v>
      </c>
      <c r="J259" s="101" t="s">
        <v>61</v>
      </c>
      <c r="K259" s="101">
        <v>0.6281004752125523</v>
      </c>
      <c r="L259" s="101">
        <v>0.6036205740597522</v>
      </c>
      <c r="M259" s="101">
        <v>0.1466356241798975</v>
      </c>
      <c r="N259" s="101">
        <v>0.030203458052631818</v>
      </c>
      <c r="O259" s="101">
        <v>0.02555428659992891</v>
      </c>
      <c r="P259" s="101">
        <v>0.017312273156083333</v>
      </c>
      <c r="Q259" s="101">
        <v>0.002928438745578107</v>
      </c>
      <c r="R259" s="101">
        <v>0.00046433536794995123</v>
      </c>
      <c r="S259" s="101">
        <v>0.0003613774295847738</v>
      </c>
      <c r="T259" s="101">
        <v>0.0002533785852925603</v>
      </c>
      <c r="U259" s="101">
        <v>5.719969077442432E-05</v>
      </c>
      <c r="V259" s="101">
        <v>1.7155875908234975E-05</v>
      </c>
      <c r="W259" s="101">
        <v>2.3298294003267E-05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18.295911222531338</v>
      </c>
      <c r="G260" s="102"/>
      <c r="H260" s="102"/>
      <c r="I260" s="115"/>
      <c r="J260" s="115" t="s">
        <v>158</v>
      </c>
      <c r="K260" s="102">
        <f>AVERAGE(K258,K253,K248,K243,K238,K233)</f>
        <v>-0.49334802950560497</v>
      </c>
      <c r="L260" s="102">
        <f>AVERAGE(L258,L253,L248,L243,L238,L233)</f>
        <v>0.0032686618095932947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29.25362932810218</v>
      </c>
      <c r="G261" s="102"/>
      <c r="H261" s="102"/>
      <c r="I261" s="115"/>
      <c r="J261" s="115" t="s">
        <v>159</v>
      </c>
      <c r="K261" s="102">
        <f>AVERAGE(K259,K254,K249,K244,K239,K234)</f>
        <v>0.3905990000667472</v>
      </c>
      <c r="L261" s="102">
        <f>AVERAGE(L259,L254,L249,L244,L239,L234)</f>
        <v>0.6007631569661911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0.3083425184410031</v>
      </c>
      <c r="L262" s="102">
        <f>ABS(L260/$H$33)</f>
        <v>0.009079616137759152</v>
      </c>
      <c r="M262" s="115" t="s">
        <v>111</v>
      </c>
      <c r="N262" s="102">
        <f>K262+L262+L263+K263</f>
        <v>0.9148303577205562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0.22193125003792455</v>
      </c>
      <c r="L263" s="102">
        <f>ABS(L261/$H$34)</f>
        <v>0.3754769731038694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2005-12-14T05:21:10Z</cp:lastPrinted>
  <dcterms:created xsi:type="dcterms:W3CDTF">2003-07-09T12:58:06Z</dcterms:created>
  <dcterms:modified xsi:type="dcterms:W3CDTF">2005-12-16T05:54:43Z</dcterms:modified>
  <cp:category/>
  <cp:version/>
  <cp:contentType/>
  <cp:contentStatus/>
</cp:coreProperties>
</file>