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215" tabRatio="228" activeTab="1"/>
  </bookViews>
  <sheets>
    <sheet name="calcul config" sheetId="1" r:id="rId1"/>
    <sheet name="choix config" sheetId="2" r:id="rId2"/>
  </sheets>
  <definedNames>
    <definedName name="_xlnm.Print_Area" localSheetId="1">'choix config'!$A$1:$K$30</definedName>
  </definedNames>
  <calcPr fullCalcOnLoad="1"/>
</workbook>
</file>

<file path=xl/comments2.xml><?xml version="1.0" encoding="utf-8"?>
<comments xmlns="http://schemas.openxmlformats.org/spreadsheetml/2006/main">
  <authors>
    <author>simonf</author>
  </authors>
  <commentList>
    <comment ref="D1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 Pre-stress final=80+surcontrainte.
Tient compte de la différence de taille de la cavité selon les toles de protection.</t>
        </r>
      </text>
    </comment>
    <comment ref="H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LL2-delta_L2 : deplacement du plan par rapport à la bobine gauche</t>
        </r>
      </text>
    </comment>
    <comment ref="I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Delta_L2 :calcul par  rapport à la bobine gauche de la deformation par rapport à la taille de la bobine sous 80 Mpa = taiile du calibre + LL</t>
        </r>
      </text>
    </comment>
    <comment ref="I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Les deformation, offset et contrainte sont calculées entre deux </t>
        </r>
        <r>
          <rPr>
            <u val="single"/>
            <sz val="8"/>
            <rFont val="Tahoma"/>
            <family val="2"/>
          </rPr>
          <t>bobines</t>
        </r>
        <r>
          <rPr>
            <sz val="8"/>
            <rFont val="Tahoma"/>
            <family val="0"/>
          </rPr>
          <t xml:space="preserve"> adjacentes indépendemment de leur position dans l'ouverture</t>
        </r>
      </text>
    </comment>
    <comment ref="G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 calcul des multipole est donné par rapport à l'horizontale quand a/e est sur cet horizontale. Il faut donc que a/e corresponde au</t>
        </r>
        <r>
          <rPr>
            <u val="single"/>
            <sz val="8"/>
            <rFont val="Tahoma"/>
            <family val="2"/>
          </rPr>
          <t xml:space="preserve"> pole</t>
        </r>
        <r>
          <rPr>
            <sz val="8"/>
            <rFont val="Tahoma"/>
            <family val="0"/>
          </rPr>
          <t xml:space="preserve"> qui est au dessus de l'horizontale</t>
        </r>
      </text>
    </comment>
  </commentList>
</comments>
</file>

<file path=xl/sharedStrings.xml><?xml version="1.0" encoding="utf-8"?>
<sst xmlns="http://schemas.openxmlformats.org/spreadsheetml/2006/main" count="624" uniqueCount="144">
  <si>
    <t>-----</t>
  </si>
  <si>
    <t>---------------</t>
  </si>
  <si>
    <t>-----------------</t>
  </si>
  <si>
    <t>Geometric harmonics</t>
  </si>
  <si>
    <t>Order</t>
  </si>
  <si>
    <t xml:space="preserve">  Normal</t>
  </si>
  <si>
    <t>Skew</t>
  </si>
  <si>
    <t>Deformed geometry harmonics</t>
  </si>
  <si>
    <t>Total harmonics</t>
  </si>
  <si>
    <t xml:space="preserve">   Normal</t>
  </si>
  <si>
    <t>96122E</t>
  </si>
  <si>
    <t>+04   -1.33002E</t>
  </si>
  <si>
    <t>6E+05    7.83708E</t>
  </si>
  <si>
    <t>9E+04    3.53115E</t>
  </si>
  <si>
    <t>6E+04    3.93007E</t>
  </si>
  <si>
    <t>9E+04    2.73639E</t>
  </si>
  <si>
    <t>5E+04    1.86831E</t>
  </si>
  <si>
    <t>2E+05    1.41954E</t>
  </si>
  <si>
    <t>6E+04    1.86831E</t>
  </si>
  <si>
    <t>6E+05    7.83707E</t>
  </si>
  <si>
    <t>7E+04    3.93007E</t>
  </si>
  <si>
    <t>8E+04    2.73639E</t>
  </si>
  <si>
    <t>----------------------------</t>
  </si>
  <si>
    <t>9.27348E-11   (T)</t>
  </si>
  <si>
    <t>-2.74520E-10  (rad)</t>
  </si>
  <si>
    <t>-2.08254E-10   (T)</t>
  </si>
  <si>
    <t>-1.45093E-07  (rad)</t>
  </si>
  <si>
    <t>1.80731E-07   (T)</t>
  </si>
  <si>
    <t>-1.45094E-07  (rad)</t>
  </si>
  <si>
    <t>--------------</t>
  </si>
  <si>
    <t>cas a</t>
  </si>
  <si>
    <t>cas b</t>
  </si>
  <si>
    <t>cas c</t>
  </si>
  <si>
    <t>cas d</t>
  </si>
  <si>
    <t>cas e</t>
  </si>
  <si>
    <t>cas f</t>
  </si>
  <si>
    <t>cas g</t>
  </si>
  <si>
    <t>CAS</t>
  </si>
  <si>
    <t>a</t>
  </si>
  <si>
    <t>b</t>
  </si>
  <si>
    <t>c</t>
  </si>
  <si>
    <t>d</t>
  </si>
  <si>
    <t>e</t>
  </si>
  <si>
    <t>f</t>
  </si>
  <si>
    <t>g</t>
  </si>
  <si>
    <t>h</t>
  </si>
  <si>
    <t>Multipoles normaux</t>
  </si>
  <si>
    <t>Multipoles skew</t>
  </si>
  <si>
    <t>unités</t>
  </si>
  <si>
    <t>T</t>
  </si>
  <si>
    <t>Valeur de deplacement du plan (en micron)</t>
  </si>
  <si>
    <t>ordre</t>
  </si>
  <si>
    <t>N° bob</t>
  </si>
  <si>
    <t>LLc</t>
  </si>
  <si>
    <t>LRc</t>
  </si>
  <si>
    <t>EL</t>
  </si>
  <si>
    <t>a/e</t>
  </si>
  <si>
    <t>b/f</t>
  </si>
  <si>
    <t>c/g</t>
  </si>
  <si>
    <t>d/h</t>
  </si>
  <si>
    <t>normaux</t>
  </si>
  <si>
    <t>skew</t>
  </si>
  <si>
    <t>norme</t>
  </si>
  <si>
    <t>Offset par rapport au plan median</t>
  </si>
  <si>
    <t>T/rad</t>
  </si>
  <si>
    <t>Harmonics variation (Jacobian)</t>
  </si>
  <si>
    <t>stdev</t>
  </si>
  <si>
    <t>erreur/stdev</t>
  </si>
  <si>
    <t>Score/(err_stdev)</t>
  </si>
  <si>
    <t>pole1</t>
  </si>
  <si>
    <t>pole2</t>
  </si>
  <si>
    <t>pole3</t>
  </si>
  <si>
    <t>pole4</t>
  </si>
  <si>
    <t>Score/norme</t>
  </si>
  <si>
    <t>Simulation de la position des bobines selon les poles de 1 à 4</t>
  </si>
  <si>
    <t>Arrangement retenu</t>
  </si>
  <si>
    <t>Protection sheets Thickness (mm)</t>
  </si>
  <si>
    <t>Déformation de la bobine (&lt;-&gt; calibre)</t>
  </si>
  <si>
    <t>Sur-contrainte réelle (MPa)</t>
  </si>
  <si>
    <t>cas 1 &amp; Meas_Pos=1</t>
  </si>
  <si>
    <t>cas 2 &amp; Meas_Pos=1</t>
  </si>
  <si>
    <t>cas 3 &amp; Meas_Pos=1</t>
  </si>
  <si>
    <t>cas 4 &amp; Meas_Pos=1</t>
  </si>
  <si>
    <t>cas 5 &amp; Meas_Pos=1</t>
  </si>
  <si>
    <t>cas 1 &amp; Meas_Pos=2</t>
  </si>
  <si>
    <t>cas 2 &amp; Meas_Pos=2</t>
  </si>
  <si>
    <t>cas 3 &amp; Meas_Pos=2</t>
  </si>
  <si>
    <t>cas 4 &amp; Meas_Pos=2</t>
  </si>
  <si>
    <t>cas 5 &amp; Meas_Pos=2</t>
  </si>
  <si>
    <t>cas 1 &amp; Meas_Pos=3</t>
  </si>
  <si>
    <t>cas 2 &amp; Meas_Pos=3</t>
  </si>
  <si>
    <t>cas 3 &amp; Meas_Pos=3</t>
  </si>
  <si>
    <t>cas 4 &amp; Meas_Pos=3</t>
  </si>
  <si>
    <t>cas 5 &amp; Meas_Pos=3</t>
  </si>
  <si>
    <t>cas 1 &amp; Meas_Pos=4</t>
  </si>
  <si>
    <t>cas 2 &amp; Meas_Pos=4</t>
  </si>
  <si>
    <t>cas 3 &amp; Meas_Pos=4</t>
  </si>
  <si>
    <t>cas 4 &amp; Meas_Pos=4</t>
  </si>
  <si>
    <t>cas 5 &amp; Meas_Pos=4</t>
  </si>
  <si>
    <t>cas 1 &amp; Meas_Pos=5</t>
  </si>
  <si>
    <t>cas 2 &amp; Meas_Pos=5</t>
  </si>
  <si>
    <t>cas 3 &amp; Meas_Pos=5</t>
  </si>
  <si>
    <t>cas 4 &amp; Meas_Pos=5</t>
  </si>
  <si>
    <t>cas 5 &amp; Meas_Pos=5</t>
  </si>
  <si>
    <t>cas 1 &amp; Meas_Pos=6</t>
  </si>
  <si>
    <t>cas 2 &amp; Meas_Pos=6</t>
  </si>
  <si>
    <t>cas 3 &amp; Meas_Pos=6</t>
  </si>
  <si>
    <t>cas 4 &amp; Meas_Pos=6</t>
  </si>
  <si>
    <t>cas 5 &amp; Meas_Pos=6</t>
  </si>
  <si>
    <t>cas 6 &amp; Meas_Pos=1</t>
  </si>
  <si>
    <t>cas 6 &amp; Meas_Pos=2</t>
  </si>
  <si>
    <t>cas 6 &amp; Meas_Pos=3</t>
  </si>
  <si>
    <t>cas 6 &amp; Meas_Pos=4</t>
  </si>
  <si>
    <t>cas 6 &amp; Meas_Pos=5</t>
  </si>
  <si>
    <t>cas 6 &amp; Meas_Pos=6</t>
  </si>
  <si>
    <t>ER</t>
  </si>
  <si>
    <r>
      <t>Mean size arrangement (</t>
    </r>
    <r>
      <rPr>
        <u val="single"/>
        <sz val="10"/>
        <rFont val="Symbol"/>
        <family val="1"/>
      </rPr>
      <t>m</t>
    </r>
    <r>
      <rPr>
        <u val="single"/>
        <sz val="10"/>
        <rFont val="Arial"/>
        <family val="0"/>
      </rPr>
      <t>m)</t>
    </r>
  </si>
  <si>
    <t>elargissement de la cavit due à la tole</t>
  </si>
  <si>
    <t xml:space="preserve">Sur_contrainte sur 80MPa </t>
  </si>
  <si>
    <t>Déformation de la bobine (&lt;-&gt;taille à 80Mpa)</t>
  </si>
  <si>
    <t>OK</t>
  </si>
  <si>
    <t>Mean value</t>
  </si>
  <si>
    <t>A3</t>
  </si>
  <si>
    <t>B3</t>
  </si>
  <si>
    <t>from Ap 0 to ?</t>
  </si>
  <si>
    <t xml:space="preserve">Calculation done by supposing the first coil is in pole 1. Final sorting is turned counterclockwise by </t>
  </si>
  <si>
    <t>Statistic</t>
  </si>
  <si>
    <t>QH Nr.:</t>
  </si>
  <si>
    <t>According to CERN's specification LHC-M-ES-0001 for field error naming conventions</t>
  </si>
  <si>
    <t>Aperture pole</t>
  </si>
  <si>
    <t xml:space="preserve"> connection end</t>
  </si>
  <si>
    <t xml:space="preserve"> * View from</t>
  </si>
  <si>
    <t xml:space="preserve"> = measurement position of the aperture</t>
  </si>
  <si>
    <t>* In the position</t>
  </si>
  <si>
    <t xml:space="preserve"> of aperture 1 of the magnets</t>
  </si>
  <si>
    <t>Minimum local Pre-stress :</t>
  </si>
  <si>
    <t>Ansicht</t>
  </si>
  <si>
    <t>Leadend</t>
  </si>
  <si>
    <t>PS = 0.87 montiert</t>
  </si>
  <si>
    <t>calculation-build with 0.87</t>
  </si>
  <si>
    <t>midplane Lotnr.:</t>
  </si>
  <si>
    <t>between to Coillegs Polyimidfilm 1 X 125µ on the protctionsheet length</t>
  </si>
  <si>
    <t>Cas 2</t>
  </si>
  <si>
    <t>AP 258</t>
  </si>
</sst>
</file>

<file path=xl/styles.xml><?xml version="1.0" encoding="utf-8"?>
<styleSheet xmlns="http://schemas.openxmlformats.org/spreadsheetml/2006/main">
  <numFmts count="2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0.0"/>
    <numFmt numFmtId="174" formatCode="#&quot;°&quot;"/>
    <numFmt numFmtId="175" formatCode="0&quot;°&quot;"/>
    <numFmt numFmtId="176" formatCode="0.0000"/>
  </numFmts>
  <fonts count="1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i/>
      <sz val="18"/>
      <color indexed="10"/>
      <name val="Arial"/>
      <family val="2"/>
    </font>
    <font>
      <u val="single"/>
      <sz val="10"/>
      <name val="Arial"/>
      <family val="0"/>
    </font>
    <font>
      <u val="single"/>
      <sz val="10"/>
      <name val="Symbol"/>
      <family val="1"/>
    </font>
    <font>
      <sz val="8"/>
      <name val="Tahoma"/>
      <family val="0"/>
    </font>
    <font>
      <b/>
      <sz val="8"/>
      <name val="Tahoma"/>
      <family val="0"/>
    </font>
    <font>
      <b/>
      <i/>
      <sz val="18"/>
      <name val="Arial"/>
      <family val="2"/>
    </font>
    <font>
      <b/>
      <sz val="10"/>
      <color indexed="20"/>
      <name val="Arial"/>
      <family val="2"/>
    </font>
    <font>
      <u val="single"/>
      <sz val="8"/>
      <name val="Tahoma"/>
      <family val="2"/>
    </font>
    <font>
      <b/>
      <sz val="12"/>
      <color indexed="16"/>
      <name val="Arial"/>
      <family val="2"/>
    </font>
    <font>
      <b/>
      <sz val="2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9" fontId="5" fillId="0" borderId="0" xfId="17" applyFont="1" applyAlignment="1">
      <alignment horizontal="center"/>
    </xf>
    <xf numFmtId="0" fontId="0" fillId="2" borderId="1" xfId="0" applyFont="1" applyFill="1" applyBorder="1" applyAlignment="1">
      <alignment horizontal="left"/>
    </xf>
    <xf numFmtId="2" fontId="0" fillId="2" borderId="2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/>
    </xf>
    <xf numFmtId="0" fontId="0" fillId="2" borderId="7" xfId="0" applyFont="1" applyFill="1" applyBorder="1" applyAlignment="1">
      <alignment horizontal="left"/>
    </xf>
    <xf numFmtId="2" fontId="0" fillId="2" borderId="8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2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0" fillId="0" borderId="4" xfId="0" applyFont="1" applyBorder="1" applyAlignment="1">
      <alignment/>
    </xf>
    <xf numFmtId="173" fontId="0" fillId="0" borderId="5" xfId="0" applyNumberFormat="1" applyFont="1" applyBorder="1" applyAlignment="1">
      <alignment horizontal="center"/>
    </xf>
    <xf numFmtId="1" fontId="0" fillId="0" borderId="6" xfId="0" applyNumberFormat="1" applyFont="1" applyBorder="1" applyAlignment="1">
      <alignment horizontal="center"/>
    </xf>
    <xf numFmtId="0" fontId="0" fillId="0" borderId="7" xfId="0" applyFont="1" applyBorder="1" applyAlignment="1">
      <alignment/>
    </xf>
    <xf numFmtId="173" fontId="0" fillId="0" borderId="8" xfId="0" applyNumberFormat="1" applyFont="1" applyBorder="1" applyAlignment="1">
      <alignment horizontal="center"/>
    </xf>
    <xf numFmtId="1" fontId="0" fillId="0" borderId="9" xfId="0" applyNumberFormat="1" applyFont="1" applyBorder="1" applyAlignment="1">
      <alignment horizontal="center"/>
    </xf>
    <xf numFmtId="173" fontId="0" fillId="0" borderId="0" xfId="0" applyNumberFormat="1" applyFont="1" applyBorder="1" applyAlignment="1">
      <alignment horizontal="center"/>
    </xf>
    <xf numFmtId="172" fontId="0" fillId="0" borderId="1" xfId="0" applyNumberFormat="1" applyFont="1" applyBorder="1" applyAlignment="1">
      <alignment/>
    </xf>
    <xf numFmtId="1" fontId="0" fillId="0" borderId="2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172" fontId="0" fillId="0" borderId="4" xfId="0" applyNumberFormat="1" applyFont="1" applyBorder="1" applyAlignment="1">
      <alignment/>
    </xf>
    <xf numFmtId="2" fontId="0" fillId="0" borderId="5" xfId="0" applyNumberFormat="1" applyFont="1" applyBorder="1" applyAlignment="1">
      <alignment horizontal="center"/>
    </xf>
    <xf numFmtId="2" fontId="0" fillId="0" borderId="6" xfId="0" applyNumberFormat="1" applyFont="1" applyBorder="1" applyAlignment="1">
      <alignment horizontal="center"/>
    </xf>
    <xf numFmtId="172" fontId="0" fillId="0" borderId="7" xfId="0" applyNumberFormat="1" applyFont="1" applyBorder="1" applyAlignment="1">
      <alignment/>
    </xf>
    <xf numFmtId="2" fontId="0" fillId="0" borderId="8" xfId="0" applyNumberFormat="1" applyFont="1" applyBorder="1" applyAlignment="1">
      <alignment horizontal="center"/>
    </xf>
    <xf numFmtId="2" fontId="0" fillId="0" borderId="9" xfId="0" applyNumberFormat="1" applyFont="1" applyBorder="1" applyAlignment="1">
      <alignment horizontal="center"/>
    </xf>
    <xf numFmtId="0" fontId="0" fillId="3" borderId="0" xfId="0" applyFont="1" applyFill="1" applyAlignment="1">
      <alignment/>
    </xf>
    <xf numFmtId="2" fontId="0" fillId="3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10" fillId="0" borderId="10" xfId="0" applyFont="1" applyBorder="1" applyAlignment="1">
      <alignment/>
    </xf>
    <xf numFmtId="2" fontId="0" fillId="0" borderId="11" xfId="0" applyNumberFormat="1" applyFont="1" applyBorder="1" applyAlignment="1">
      <alignment/>
    </xf>
    <xf numFmtId="1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175" fontId="1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1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 wrapText="1"/>
    </xf>
    <xf numFmtId="11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1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1" fontId="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1" fillId="2" borderId="0" xfId="0" applyFont="1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2" fillId="0" borderId="0" xfId="0" applyFont="1" applyAlignment="1">
      <alignment/>
    </xf>
    <xf numFmtId="176" fontId="0" fillId="2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/>
    </xf>
    <xf numFmtId="0" fontId="1" fillId="4" borderId="0" xfId="0" applyFont="1" applyFill="1" applyAlignment="1">
      <alignment horizontal="center"/>
    </xf>
    <xf numFmtId="2" fontId="0" fillId="0" borderId="21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3" fillId="0" borderId="0" xfId="0" applyFont="1" applyFill="1" applyBorder="1" applyAlignment="1">
      <alignment horizontal="left"/>
    </xf>
    <xf numFmtId="0" fontId="1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6</xdr:row>
      <xdr:rowOff>38100</xdr:rowOff>
    </xdr:from>
    <xdr:to>
      <xdr:col>10</xdr:col>
      <xdr:colOff>447675</xdr:colOff>
      <xdr:row>20</xdr:row>
      <xdr:rowOff>28575</xdr:rowOff>
    </xdr:to>
    <xdr:grpSp>
      <xdr:nvGrpSpPr>
        <xdr:cNvPr id="1" name="Group 115"/>
        <xdr:cNvGrpSpPr>
          <a:grpSpLocks/>
        </xdr:cNvGrpSpPr>
      </xdr:nvGrpSpPr>
      <xdr:grpSpPr>
        <a:xfrm>
          <a:off x="4953000" y="1095375"/>
          <a:ext cx="3305175" cy="3086100"/>
          <a:chOff x="516" y="115"/>
          <a:chExt cx="345" cy="310"/>
        </a:xfrm>
        <a:solidFill>
          <a:srgbClr val="FFFFFF"/>
        </a:solidFill>
      </xdr:grpSpPr>
      <xdr:grpSp>
        <xdr:nvGrpSpPr>
          <xdr:cNvPr id="2" name="Group 46"/>
          <xdr:cNvGrpSpPr>
            <a:grpSpLocks/>
          </xdr:cNvGrpSpPr>
        </xdr:nvGrpSpPr>
        <xdr:grpSpPr>
          <a:xfrm>
            <a:off x="516" y="120"/>
            <a:ext cx="289" cy="305"/>
            <a:chOff x="142" y="381"/>
            <a:chExt cx="320" cy="323"/>
          </a:xfrm>
          <a:solidFill>
            <a:srgbClr val="FFFFFF"/>
          </a:solidFill>
        </xdr:grpSpPr>
        <xdr:sp>
          <xdr:nvSpPr>
            <xdr:cNvPr id="3" name="Oval 47"/>
            <xdr:cNvSpPr>
              <a:spLocks/>
            </xdr:cNvSpPr>
          </xdr:nvSpPr>
          <xdr:spPr>
            <a:xfrm>
              <a:off x="143" y="382"/>
              <a:ext cx="317" cy="317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48"/>
            <xdr:cNvSpPr>
              <a:spLocks/>
            </xdr:cNvSpPr>
          </xdr:nvSpPr>
          <xdr:spPr>
            <a:xfrm rot="19650080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49"/>
            <xdr:cNvSpPr>
              <a:spLocks/>
            </xdr:cNvSpPr>
          </xdr:nvSpPr>
          <xdr:spPr>
            <a:xfrm rot="1949918" flipV="1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50"/>
            <xdr:cNvSpPr>
              <a:spLocks/>
            </xdr:cNvSpPr>
          </xdr:nvSpPr>
          <xdr:spPr>
            <a:xfrm rot="1425008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51"/>
            <xdr:cNvSpPr>
              <a:spLocks/>
            </xdr:cNvSpPr>
          </xdr:nvSpPr>
          <xdr:spPr>
            <a:xfrm rot="18149919" flipV="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52"/>
            <xdr:cNvSpPr>
              <a:spLocks/>
            </xdr:cNvSpPr>
          </xdr:nvSpPr>
          <xdr:spPr>
            <a:xfrm>
              <a:off x="143" y="543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53"/>
            <xdr:cNvSpPr>
              <a:spLocks/>
            </xdr:cNvSpPr>
          </xdr:nvSpPr>
          <xdr:spPr>
            <a:xfrm rot="5400000">
              <a:off x="142" y="545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Oval 54"/>
            <xdr:cNvSpPr>
              <a:spLocks/>
            </xdr:cNvSpPr>
          </xdr:nvSpPr>
          <xdr:spPr>
            <a:xfrm>
              <a:off x="230" y="472"/>
              <a:ext cx="143" cy="13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Oval 55"/>
            <xdr:cNvSpPr>
              <a:spLocks/>
            </xdr:cNvSpPr>
          </xdr:nvSpPr>
          <xdr:spPr>
            <a:xfrm>
              <a:off x="190" y="432"/>
              <a:ext cx="226" cy="224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2" name="TextBox 56"/>
          <xdr:cNvSpPr txBox="1">
            <a:spLocks noChangeArrowheads="1"/>
          </xdr:cNvSpPr>
        </xdr:nvSpPr>
        <xdr:spPr>
          <a:xfrm>
            <a:off x="729" y="257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13" name="TextBox 57"/>
          <xdr:cNvSpPr txBox="1">
            <a:spLocks noChangeArrowheads="1"/>
          </xdr:cNvSpPr>
        </xdr:nvSpPr>
        <xdr:spPr>
          <a:xfrm>
            <a:off x="640" y="145"/>
            <a:ext cx="1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</a:t>
            </a:r>
          </a:p>
        </xdr:txBody>
      </xdr:sp>
      <xdr:sp>
        <xdr:nvSpPr>
          <xdr:cNvPr id="14" name="TextBox 58"/>
          <xdr:cNvSpPr txBox="1">
            <a:spLocks noChangeArrowheads="1"/>
          </xdr:cNvSpPr>
        </xdr:nvSpPr>
        <xdr:spPr>
          <a:xfrm>
            <a:off x="643" y="184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15" name="TextBox 59"/>
          <xdr:cNvSpPr txBox="1">
            <a:spLocks noChangeArrowheads="1"/>
          </xdr:cNvSpPr>
        </xdr:nvSpPr>
        <xdr:spPr>
          <a:xfrm>
            <a:off x="645" y="352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16" name="TextBox 60"/>
          <xdr:cNvSpPr txBox="1">
            <a:spLocks noChangeArrowheads="1"/>
          </xdr:cNvSpPr>
        </xdr:nvSpPr>
        <xdr:spPr>
          <a:xfrm>
            <a:off x="779" y="257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</a:t>
            </a:r>
          </a:p>
        </xdr:txBody>
      </xdr:sp>
      <xdr:sp>
        <xdr:nvSpPr>
          <xdr:cNvPr id="17" name="TextBox 61"/>
          <xdr:cNvSpPr txBox="1">
            <a:spLocks noChangeArrowheads="1"/>
          </xdr:cNvSpPr>
        </xdr:nvSpPr>
        <xdr:spPr>
          <a:xfrm>
            <a:off x="569" y="278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18" name="TextBox 62"/>
          <xdr:cNvSpPr txBox="1">
            <a:spLocks noChangeArrowheads="1"/>
          </xdr:cNvSpPr>
        </xdr:nvSpPr>
        <xdr:spPr>
          <a:xfrm>
            <a:off x="643" y="378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19" name="TextBox 63"/>
          <xdr:cNvSpPr txBox="1">
            <a:spLocks noChangeArrowheads="1"/>
          </xdr:cNvSpPr>
        </xdr:nvSpPr>
        <xdr:spPr>
          <a:xfrm>
            <a:off x="544" y="282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20" name="Line 64"/>
          <xdr:cNvSpPr>
            <a:spLocks/>
          </xdr:cNvSpPr>
        </xdr:nvSpPr>
        <xdr:spPr>
          <a:xfrm flipV="1">
            <a:off x="745" y="261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65"/>
          <xdr:cNvSpPr>
            <a:spLocks/>
          </xdr:cNvSpPr>
        </xdr:nvSpPr>
        <xdr:spPr>
          <a:xfrm flipV="1">
            <a:off x="793" y="257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66"/>
          <xdr:cNvSpPr>
            <a:spLocks/>
          </xdr:cNvSpPr>
        </xdr:nvSpPr>
        <xdr:spPr>
          <a:xfrm rot="16200000" flipV="1">
            <a:off x="649" y="18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67"/>
          <xdr:cNvSpPr>
            <a:spLocks/>
          </xdr:cNvSpPr>
        </xdr:nvSpPr>
        <xdr:spPr>
          <a:xfrm rot="16200000" flipV="1">
            <a:off x="645" y="152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68"/>
          <xdr:cNvSpPr>
            <a:spLocks/>
          </xdr:cNvSpPr>
        </xdr:nvSpPr>
        <xdr:spPr>
          <a:xfrm>
            <a:off x="585" y="273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69"/>
          <xdr:cNvSpPr>
            <a:spLocks/>
          </xdr:cNvSpPr>
        </xdr:nvSpPr>
        <xdr:spPr>
          <a:xfrm>
            <a:off x="536" y="274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70"/>
          <xdr:cNvSpPr>
            <a:spLocks/>
          </xdr:cNvSpPr>
        </xdr:nvSpPr>
        <xdr:spPr>
          <a:xfrm rot="5400000" flipH="1" flipV="1">
            <a:off x="665" y="35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71"/>
          <xdr:cNvSpPr>
            <a:spLocks/>
          </xdr:cNvSpPr>
        </xdr:nvSpPr>
        <xdr:spPr>
          <a:xfrm rot="5400000" flipH="1" flipV="1">
            <a:off x="665" y="387"/>
            <a:ext cx="0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Box 72"/>
          <xdr:cNvSpPr txBox="1">
            <a:spLocks noChangeArrowheads="1"/>
          </xdr:cNvSpPr>
        </xdr:nvSpPr>
        <xdr:spPr>
          <a:xfrm>
            <a:off x="716" y="186"/>
            <a:ext cx="43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2</a:t>
            </a:r>
          </a:p>
        </xdr:txBody>
      </xdr:sp>
      <xdr:sp>
        <xdr:nvSpPr>
          <xdr:cNvPr id="29" name="TextBox 73"/>
          <xdr:cNvSpPr txBox="1">
            <a:spLocks noChangeArrowheads="1"/>
          </xdr:cNvSpPr>
        </xdr:nvSpPr>
        <xdr:spPr>
          <a:xfrm>
            <a:off x="565" y="186"/>
            <a:ext cx="4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3</a:t>
            </a:r>
          </a:p>
        </xdr:txBody>
      </xdr:sp>
      <xdr:sp>
        <xdr:nvSpPr>
          <xdr:cNvPr id="30" name="TextBox 74"/>
          <xdr:cNvSpPr txBox="1">
            <a:spLocks noChangeArrowheads="1"/>
          </xdr:cNvSpPr>
        </xdr:nvSpPr>
        <xdr:spPr>
          <a:xfrm>
            <a:off x="558" y="349"/>
            <a:ext cx="43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4</a:t>
            </a:r>
          </a:p>
        </xdr:txBody>
      </xdr:sp>
      <xdr:sp>
        <xdr:nvSpPr>
          <xdr:cNvPr id="31" name="TextBox 75"/>
          <xdr:cNvSpPr txBox="1">
            <a:spLocks noChangeArrowheads="1"/>
          </xdr:cNvSpPr>
        </xdr:nvSpPr>
        <xdr:spPr>
          <a:xfrm>
            <a:off x="719" y="345"/>
            <a:ext cx="56" cy="2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Pole 1</a:t>
            </a:r>
          </a:p>
        </xdr:txBody>
      </xdr:sp>
      <xdr:sp>
        <xdr:nvSpPr>
          <xdr:cNvPr id="32" name="TextBox 76"/>
          <xdr:cNvSpPr txBox="1">
            <a:spLocks noChangeArrowheads="1"/>
          </xdr:cNvSpPr>
        </xdr:nvSpPr>
        <xdr:spPr>
          <a:xfrm>
            <a:off x="623" y="255"/>
            <a:ext cx="66" cy="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Horizontal 
Plane</a:t>
            </a:r>
          </a:p>
        </xdr:txBody>
      </xdr:sp>
      <xdr:sp>
        <xdr:nvSpPr>
          <xdr:cNvPr id="33" name="Rectangle 108"/>
          <xdr:cNvSpPr>
            <a:spLocks/>
          </xdr:cNvSpPr>
        </xdr:nvSpPr>
        <xdr:spPr>
          <a:xfrm>
            <a:off x="727" y="288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109"/>
          <xdr:cNvSpPr>
            <a:spLocks/>
          </xdr:cNvSpPr>
        </xdr:nvSpPr>
        <xdr:spPr>
          <a:xfrm>
            <a:off x="725" y="240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TextBox 110"/>
          <xdr:cNvSpPr txBox="1">
            <a:spLocks noChangeArrowheads="1"/>
          </xdr:cNvSpPr>
        </xdr:nvSpPr>
        <xdr:spPr>
          <a:xfrm>
            <a:off x="773" y="115"/>
            <a:ext cx="88" cy="56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current leads after connection box</a:t>
            </a:r>
          </a:p>
        </xdr:txBody>
      </xdr:sp>
      <xdr:sp>
        <xdr:nvSpPr>
          <xdr:cNvPr id="36" name="Line 111"/>
          <xdr:cNvSpPr>
            <a:spLocks/>
          </xdr:cNvSpPr>
        </xdr:nvSpPr>
        <xdr:spPr>
          <a:xfrm flipH="1">
            <a:off x="763" y="169"/>
            <a:ext cx="36" cy="68"/>
          </a:xfrm>
          <a:prstGeom prst="line">
            <a:avLst/>
          </a:prstGeom>
          <a:noFill/>
          <a:ln w="9525" cmpd="sng">
            <a:solidFill>
              <a:srgbClr val="C0C0C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112"/>
          <xdr:cNvSpPr>
            <a:spLocks/>
          </xdr:cNvSpPr>
        </xdr:nvSpPr>
        <xdr:spPr>
          <a:xfrm>
            <a:off x="600" y="274"/>
            <a:ext cx="1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419100</xdr:colOff>
      <xdr:row>15</xdr:row>
      <xdr:rowOff>66675</xdr:rowOff>
    </xdr:from>
    <xdr:to>
      <xdr:col>10</xdr:col>
      <xdr:colOff>295275</xdr:colOff>
      <xdr:row>16</xdr:row>
      <xdr:rowOff>133350</xdr:rowOff>
    </xdr:to>
    <xdr:sp>
      <xdr:nvSpPr>
        <xdr:cNvPr id="38" name="TextBox 77"/>
        <xdr:cNvSpPr txBox="1">
          <a:spLocks noChangeArrowheads="1"/>
        </xdr:cNvSpPr>
      </xdr:nvSpPr>
      <xdr:spPr>
        <a:xfrm>
          <a:off x="7467600" y="2914650"/>
          <a:ext cx="6381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82.24 LR</a:t>
          </a:r>
        </a:p>
      </xdr:txBody>
    </xdr:sp>
    <xdr:clientData/>
  </xdr:twoCellAnchor>
  <xdr:twoCellAnchor>
    <xdr:from>
      <xdr:col>7</xdr:col>
      <xdr:colOff>133350</xdr:colOff>
      <xdr:row>19</xdr:row>
      <xdr:rowOff>0</xdr:rowOff>
    </xdr:from>
    <xdr:to>
      <xdr:col>7</xdr:col>
      <xdr:colOff>771525</xdr:colOff>
      <xdr:row>20</xdr:row>
      <xdr:rowOff>38100</xdr:rowOff>
    </xdr:to>
    <xdr:sp>
      <xdr:nvSpPr>
        <xdr:cNvPr id="39" name="TextBox 78"/>
        <xdr:cNvSpPr txBox="1">
          <a:spLocks noChangeArrowheads="1"/>
        </xdr:cNvSpPr>
      </xdr:nvSpPr>
      <xdr:spPr>
        <a:xfrm>
          <a:off x="5467350" y="399097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153.6 LR</a:t>
          </a:r>
        </a:p>
      </xdr:txBody>
    </xdr:sp>
    <xdr:clientData/>
  </xdr:twoCellAnchor>
  <xdr:twoCellAnchor>
    <xdr:from>
      <xdr:col>8</xdr:col>
      <xdr:colOff>266700</xdr:colOff>
      <xdr:row>18</xdr:row>
      <xdr:rowOff>152400</xdr:rowOff>
    </xdr:from>
    <xdr:to>
      <xdr:col>9</xdr:col>
      <xdr:colOff>66675</xdr:colOff>
      <xdr:row>20</xdr:row>
      <xdr:rowOff>28575</xdr:rowOff>
    </xdr:to>
    <xdr:sp>
      <xdr:nvSpPr>
        <xdr:cNvPr id="40" name="TextBox 79"/>
        <xdr:cNvSpPr txBox="1">
          <a:spLocks noChangeArrowheads="1"/>
        </xdr:cNvSpPr>
      </xdr:nvSpPr>
      <xdr:spPr>
        <a:xfrm>
          <a:off x="6477000" y="39814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80.95 LL</a:t>
          </a:r>
        </a:p>
      </xdr:txBody>
    </xdr:sp>
    <xdr:clientData/>
  </xdr:twoCellAnchor>
  <xdr:twoCellAnchor>
    <xdr:from>
      <xdr:col>8</xdr:col>
      <xdr:colOff>228600</xdr:colOff>
      <xdr:row>6</xdr:row>
      <xdr:rowOff>57150</xdr:rowOff>
    </xdr:from>
    <xdr:to>
      <xdr:col>9</xdr:col>
      <xdr:colOff>28575</xdr:colOff>
      <xdr:row>7</xdr:row>
      <xdr:rowOff>104775</xdr:rowOff>
    </xdr:to>
    <xdr:sp>
      <xdr:nvSpPr>
        <xdr:cNvPr id="41" name="TextBox 80"/>
        <xdr:cNvSpPr txBox="1">
          <a:spLocks noChangeArrowheads="1"/>
        </xdr:cNvSpPr>
      </xdr:nvSpPr>
      <xdr:spPr>
        <a:xfrm>
          <a:off x="6438900" y="1114425"/>
          <a:ext cx="6381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70.95 LR</a:t>
          </a:r>
        </a:p>
      </xdr:txBody>
    </xdr:sp>
    <xdr:clientData/>
  </xdr:twoCellAnchor>
  <xdr:twoCellAnchor>
    <xdr:from>
      <xdr:col>5</xdr:col>
      <xdr:colOff>857250</xdr:colOff>
      <xdr:row>11</xdr:row>
      <xdr:rowOff>104775</xdr:rowOff>
    </xdr:from>
    <xdr:to>
      <xdr:col>6</xdr:col>
      <xdr:colOff>619125</xdr:colOff>
      <xdr:row>12</xdr:row>
      <xdr:rowOff>142875</xdr:rowOff>
    </xdr:to>
    <xdr:sp>
      <xdr:nvSpPr>
        <xdr:cNvPr id="42" name="TextBox 81"/>
        <xdr:cNvSpPr txBox="1">
          <a:spLocks noChangeArrowheads="1"/>
        </xdr:cNvSpPr>
      </xdr:nvSpPr>
      <xdr:spPr>
        <a:xfrm>
          <a:off x="4657725" y="21145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83.25 LR</a:t>
          </a:r>
        </a:p>
      </xdr:txBody>
    </xdr:sp>
    <xdr:clientData/>
  </xdr:twoCellAnchor>
  <xdr:twoCellAnchor>
    <xdr:from>
      <xdr:col>7</xdr:col>
      <xdr:colOff>209550</xdr:colOff>
      <xdr:row>6</xdr:row>
      <xdr:rowOff>57150</xdr:rowOff>
    </xdr:from>
    <xdr:to>
      <xdr:col>7</xdr:col>
      <xdr:colOff>847725</xdr:colOff>
      <xdr:row>7</xdr:row>
      <xdr:rowOff>95250</xdr:rowOff>
    </xdr:to>
    <xdr:sp>
      <xdr:nvSpPr>
        <xdr:cNvPr id="43" name="TextBox 82"/>
        <xdr:cNvSpPr txBox="1">
          <a:spLocks noChangeArrowheads="1"/>
        </xdr:cNvSpPr>
      </xdr:nvSpPr>
      <xdr:spPr>
        <a:xfrm>
          <a:off x="5543550" y="11144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82.25 LL</a:t>
          </a:r>
        </a:p>
      </xdr:txBody>
    </xdr:sp>
    <xdr:clientData/>
  </xdr:twoCellAnchor>
  <xdr:twoCellAnchor>
    <xdr:from>
      <xdr:col>6</xdr:col>
      <xdr:colOff>0</xdr:colOff>
      <xdr:row>15</xdr:row>
      <xdr:rowOff>66675</xdr:rowOff>
    </xdr:from>
    <xdr:to>
      <xdr:col>6</xdr:col>
      <xdr:colOff>638175</xdr:colOff>
      <xdr:row>16</xdr:row>
      <xdr:rowOff>104775</xdr:rowOff>
    </xdr:to>
    <xdr:sp>
      <xdr:nvSpPr>
        <xdr:cNvPr id="44" name="TextBox 83"/>
        <xdr:cNvSpPr txBox="1">
          <a:spLocks noChangeArrowheads="1"/>
        </xdr:cNvSpPr>
      </xdr:nvSpPr>
      <xdr:spPr>
        <a:xfrm>
          <a:off x="4676775" y="29146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153.2 LL</a:t>
          </a:r>
        </a:p>
      </xdr:txBody>
    </xdr:sp>
    <xdr:clientData/>
  </xdr:twoCellAnchor>
  <xdr:twoCellAnchor>
    <xdr:from>
      <xdr:col>9</xdr:col>
      <xdr:colOff>428625</xdr:colOff>
      <xdr:row>11</xdr:row>
      <xdr:rowOff>38100</xdr:rowOff>
    </xdr:from>
    <xdr:to>
      <xdr:col>10</xdr:col>
      <xdr:colOff>304800</xdr:colOff>
      <xdr:row>12</xdr:row>
      <xdr:rowOff>95250</xdr:rowOff>
    </xdr:to>
    <xdr:sp>
      <xdr:nvSpPr>
        <xdr:cNvPr id="45" name="TextBox 84"/>
        <xdr:cNvSpPr txBox="1">
          <a:spLocks noChangeArrowheads="1"/>
        </xdr:cNvSpPr>
      </xdr:nvSpPr>
      <xdr:spPr>
        <a:xfrm>
          <a:off x="7477125" y="2047875"/>
          <a:ext cx="6381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73.79 LL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W118"/>
  <sheetViews>
    <sheetView workbookViewId="0" topLeftCell="A28">
      <selection activeCell="B48" sqref="B48"/>
    </sheetView>
  </sheetViews>
  <sheetFormatPr defaultColWidth="11.421875" defaultRowHeight="12.75"/>
  <cols>
    <col min="1" max="1" width="11.421875" style="89" customWidth="1"/>
    <col min="2" max="2" width="16.28125" style="90" customWidth="1"/>
    <col min="3" max="3" width="12.421875" style="89" customWidth="1"/>
    <col min="4" max="4" width="13.57421875" style="89" customWidth="1"/>
    <col min="5" max="5" width="11.421875" style="89" customWidth="1"/>
    <col min="6" max="6" width="12.8515625" style="89" customWidth="1"/>
    <col min="7" max="7" width="10.8515625" style="89" customWidth="1"/>
    <col min="8" max="10" width="11.421875" style="89" customWidth="1"/>
    <col min="11" max="11" width="10.421875" style="89" customWidth="1"/>
    <col min="12" max="21" width="11.421875" style="89" customWidth="1"/>
    <col min="22" max="23" width="11.421875" style="6" customWidth="1"/>
    <col min="24" max="24" width="11.421875" style="89" customWidth="1"/>
    <col min="25" max="25" width="7.140625" style="89" customWidth="1"/>
    <col min="26" max="26" width="14.28125" style="89" customWidth="1"/>
    <col min="27" max="27" width="11.421875" style="89" customWidth="1"/>
    <col min="28" max="28" width="14.7109375" style="89" customWidth="1"/>
    <col min="29" max="16384" width="11.421875" style="89" customWidth="1"/>
  </cols>
  <sheetData>
    <row r="1" spans="2:23" s="78" customFormat="1" ht="12.75">
      <c r="B1" s="77"/>
      <c r="H1" s="78" t="s">
        <v>30</v>
      </c>
      <c r="J1" s="78" t="s">
        <v>31</v>
      </c>
      <c r="L1" s="78" t="s">
        <v>32</v>
      </c>
      <c r="N1" s="78" t="s">
        <v>33</v>
      </c>
      <c r="P1" s="78" t="s">
        <v>34</v>
      </c>
      <c r="R1" s="78" t="s">
        <v>35</v>
      </c>
      <c r="T1" s="78" t="s">
        <v>36</v>
      </c>
      <c r="V1" s="79"/>
      <c r="W1" s="79"/>
    </row>
    <row r="2" spans="2:23" s="78" customFormat="1" ht="12.75">
      <c r="B2" s="77"/>
      <c r="E2" s="78" t="s">
        <v>3</v>
      </c>
      <c r="V2" s="79"/>
      <c r="W2" s="79"/>
    </row>
    <row r="3" spans="2:23" s="78" customFormat="1" ht="12.75">
      <c r="B3" s="77"/>
      <c r="E3" s="78" t="s">
        <v>4</v>
      </c>
      <c r="H3" s="78" t="s">
        <v>5</v>
      </c>
      <c r="I3" s="78" t="s">
        <v>6</v>
      </c>
      <c r="J3" s="78" t="s">
        <v>5</v>
      </c>
      <c r="K3" s="78" t="s">
        <v>6</v>
      </c>
      <c r="L3" s="78" t="s">
        <v>5</v>
      </c>
      <c r="M3" s="78" t="s">
        <v>6</v>
      </c>
      <c r="N3" s="78" t="s">
        <v>5</v>
      </c>
      <c r="O3" s="78" t="s">
        <v>6</v>
      </c>
      <c r="P3" s="78" t="s">
        <v>5</v>
      </c>
      <c r="Q3" s="78" t="s">
        <v>6</v>
      </c>
      <c r="R3" s="78" t="s">
        <v>5</v>
      </c>
      <c r="S3" s="78" t="s">
        <v>6</v>
      </c>
      <c r="T3" s="78" t="s">
        <v>5</v>
      </c>
      <c r="U3" s="78" t="s">
        <v>6</v>
      </c>
      <c r="V3" s="79" t="s">
        <v>5</v>
      </c>
      <c r="W3" s="79" t="s">
        <v>6</v>
      </c>
    </row>
    <row r="4" spans="2:23" s="78" customFormat="1" ht="12.75">
      <c r="B4" s="77"/>
      <c r="E4" s="78">
        <v>1</v>
      </c>
      <c r="H4" s="78">
        <v>-8.96604E-11</v>
      </c>
      <c r="I4" s="78">
        <v>9.27348E-11</v>
      </c>
      <c r="J4" s="78">
        <v>-8.96604E-11</v>
      </c>
      <c r="K4" s="78" t="s">
        <v>23</v>
      </c>
      <c r="L4" s="78">
        <v>-8.96604E-11</v>
      </c>
      <c r="M4" s="78" t="s">
        <v>23</v>
      </c>
      <c r="N4" s="78">
        <v>-8.96604E-11</v>
      </c>
      <c r="O4" s="78">
        <v>9.27348E-11</v>
      </c>
      <c r="P4" s="78">
        <v>-8.96604E-11</v>
      </c>
      <c r="Q4" s="78">
        <v>9.27348E-11</v>
      </c>
      <c r="R4" s="78">
        <v>-8.96604E-11</v>
      </c>
      <c r="S4" s="78">
        <v>9.27348E-11</v>
      </c>
      <c r="T4" s="78">
        <v>-8.96604E-11</v>
      </c>
      <c r="U4" s="78">
        <v>9.27348E-11</v>
      </c>
      <c r="V4" s="78">
        <v>-8.96604E-11</v>
      </c>
      <c r="W4" s="78">
        <v>9.27348E-11</v>
      </c>
    </row>
    <row r="5" spans="2:23" s="78" customFormat="1" ht="12.75">
      <c r="B5" s="77"/>
      <c r="E5" s="78">
        <v>2</v>
      </c>
      <c r="H5" s="78">
        <v>0.000319438</v>
      </c>
      <c r="I5" s="78">
        <v>-2.7452E-10</v>
      </c>
      <c r="J5" s="78">
        <v>0.000319438</v>
      </c>
      <c r="K5" s="78" t="s">
        <v>24</v>
      </c>
      <c r="L5" s="78">
        <v>0.000319438</v>
      </c>
      <c r="M5" s="78" t="s">
        <v>24</v>
      </c>
      <c r="N5" s="78">
        <v>0.000319438</v>
      </c>
      <c r="O5" s="78">
        <v>-2.7452E-10</v>
      </c>
      <c r="P5" s="78">
        <v>0.000319438</v>
      </c>
      <c r="Q5" s="78">
        <v>-2.7452E-10</v>
      </c>
      <c r="R5" s="78">
        <v>0.000319438</v>
      </c>
      <c r="S5" s="78">
        <v>-2.7452E-10</v>
      </c>
      <c r="T5" s="78">
        <v>0.000319438</v>
      </c>
      <c r="U5" s="78">
        <v>-2.7452E-10</v>
      </c>
      <c r="V5" s="78">
        <v>0.000319438</v>
      </c>
      <c r="W5" s="78">
        <v>-2.7452E-10</v>
      </c>
    </row>
    <row r="6" spans="2:23" s="78" customFormat="1" ht="12.75">
      <c r="B6" s="77"/>
      <c r="E6" s="78">
        <v>3</v>
      </c>
      <c r="H6" s="78">
        <v>0.000879364</v>
      </c>
      <c r="I6" s="78">
        <v>0.000601288</v>
      </c>
      <c r="J6" s="78">
        <v>0.000879364</v>
      </c>
      <c r="K6" s="78">
        <v>0.000601288</v>
      </c>
      <c r="L6" s="78">
        <v>0.000879364</v>
      </c>
      <c r="M6" s="78">
        <v>0.000601288</v>
      </c>
      <c r="N6" s="78">
        <v>0.000879364</v>
      </c>
      <c r="O6" s="78">
        <v>0.000601288</v>
      </c>
      <c r="P6" s="78">
        <v>0.000879364</v>
      </c>
      <c r="Q6" s="78">
        <v>0.000601288</v>
      </c>
      <c r="R6" s="78">
        <v>0.000879364</v>
      </c>
      <c r="S6" s="78">
        <v>0.000601288</v>
      </c>
      <c r="T6" s="78">
        <v>0.000879364</v>
      </c>
      <c r="U6" s="78">
        <v>0.000601288</v>
      </c>
      <c r="V6" s="78">
        <v>0.000879364</v>
      </c>
      <c r="W6" s="78">
        <v>0.000601288</v>
      </c>
    </row>
    <row r="7" spans="2:23" s="78" customFormat="1" ht="12.75">
      <c r="B7" s="77"/>
      <c r="E7" s="78">
        <v>4</v>
      </c>
      <c r="H7" s="78">
        <v>9.24253E-05</v>
      </c>
      <c r="I7" s="78">
        <v>0.000325827</v>
      </c>
      <c r="J7" s="78">
        <v>9.24253E-05</v>
      </c>
      <c r="K7" s="78">
        <v>0.000325827</v>
      </c>
      <c r="L7" s="78">
        <v>9.24253E-05</v>
      </c>
      <c r="M7" s="78">
        <v>0.000325827</v>
      </c>
      <c r="N7" s="78">
        <v>9.24253E-05</v>
      </c>
      <c r="O7" s="78">
        <v>0.000325827</v>
      </c>
      <c r="P7" s="78">
        <v>9.24253E-05</v>
      </c>
      <c r="Q7" s="78">
        <v>0.000325827</v>
      </c>
      <c r="R7" s="78">
        <v>9.24253E-05</v>
      </c>
      <c r="S7" s="78">
        <v>0.000325827</v>
      </c>
      <c r="T7" s="78">
        <v>9.24253E-05</v>
      </c>
      <c r="U7" s="78">
        <v>0.000325827</v>
      </c>
      <c r="V7" s="78">
        <v>9.24253E-05</v>
      </c>
      <c r="W7" s="78">
        <v>0.000325827</v>
      </c>
    </row>
    <row r="8" spans="2:23" s="78" customFormat="1" ht="12.75">
      <c r="B8" s="77"/>
      <c r="E8" s="78">
        <v>5</v>
      </c>
      <c r="H8" s="78">
        <v>-3.91724E-05</v>
      </c>
      <c r="I8" s="78">
        <v>0.000161302</v>
      </c>
      <c r="J8" s="78">
        <v>-3.91724E-05</v>
      </c>
      <c r="K8" s="78">
        <v>0.000161302</v>
      </c>
      <c r="L8" s="78">
        <v>-3.91724E-05</v>
      </c>
      <c r="M8" s="78">
        <v>0.000161302</v>
      </c>
      <c r="N8" s="78">
        <v>-3.91724E-05</v>
      </c>
      <c r="O8" s="78">
        <v>0.000161302</v>
      </c>
      <c r="P8" s="78">
        <v>-3.91724E-05</v>
      </c>
      <c r="Q8" s="78">
        <v>0.000161302</v>
      </c>
      <c r="R8" s="78">
        <v>-3.91724E-05</v>
      </c>
      <c r="S8" s="78">
        <v>0.000161302</v>
      </c>
      <c r="T8" s="78">
        <v>-3.91724E-05</v>
      </c>
      <c r="U8" s="78">
        <v>0.000161302</v>
      </c>
      <c r="V8" s="78">
        <v>-3.91724E-05</v>
      </c>
      <c r="W8" s="78">
        <v>0.000161302</v>
      </c>
    </row>
    <row r="9" spans="2:23" s="78" customFormat="1" ht="12.75">
      <c r="B9" s="77"/>
      <c r="E9" s="78">
        <v>6</v>
      </c>
      <c r="H9" s="78">
        <v>3.92438</v>
      </c>
      <c r="I9" s="78">
        <v>-1.72103E-05</v>
      </c>
      <c r="J9" s="78">
        <v>3.92438</v>
      </c>
      <c r="K9" s="78">
        <v>-1.72103E-05</v>
      </c>
      <c r="L9" s="78">
        <v>3.92438</v>
      </c>
      <c r="M9" s="78">
        <v>-1.72103E-05</v>
      </c>
      <c r="N9" s="78">
        <v>3.92438</v>
      </c>
      <c r="O9" s="78">
        <v>-1.72103E-05</v>
      </c>
      <c r="P9" s="78">
        <v>3.92438</v>
      </c>
      <c r="Q9" s="78">
        <v>-1.72103E-05</v>
      </c>
      <c r="R9" s="78">
        <v>3.92438</v>
      </c>
      <c r="S9" s="78">
        <v>-1.72103E-05</v>
      </c>
      <c r="T9" s="78">
        <v>3.92438</v>
      </c>
      <c r="U9" s="78">
        <v>-1.72103E-05</v>
      </c>
      <c r="V9" s="78">
        <v>3.92438</v>
      </c>
      <c r="W9" s="78">
        <v>-1.72103E-05</v>
      </c>
    </row>
    <row r="10" spans="2:23" s="78" customFormat="1" ht="12.75">
      <c r="B10" s="77"/>
      <c r="E10" s="78">
        <v>7</v>
      </c>
      <c r="H10" s="78">
        <v>-2.33051E-05</v>
      </c>
      <c r="I10" s="78">
        <v>-3.89739E-05</v>
      </c>
      <c r="J10" s="78">
        <v>-2.33051E-05</v>
      </c>
      <c r="K10" s="78">
        <v>-3.89739E-05</v>
      </c>
      <c r="L10" s="78">
        <v>-2.33051E-05</v>
      </c>
      <c r="M10" s="78">
        <v>-3.89739E-05</v>
      </c>
      <c r="N10" s="78">
        <v>-2.33051E-05</v>
      </c>
      <c r="O10" s="78">
        <v>-3.89739E-05</v>
      </c>
      <c r="P10" s="78">
        <v>-2.33051E-05</v>
      </c>
      <c r="Q10" s="78">
        <v>-3.89739E-05</v>
      </c>
      <c r="R10" s="78">
        <v>-2.33051E-05</v>
      </c>
      <c r="S10" s="78">
        <v>-3.89739E-05</v>
      </c>
      <c r="T10" s="78">
        <v>-2.33051E-05</v>
      </c>
      <c r="U10" s="78">
        <v>-3.89739E-05</v>
      </c>
      <c r="V10" s="78">
        <v>-2.33051E-05</v>
      </c>
      <c r="W10" s="78">
        <v>-3.89739E-05</v>
      </c>
    </row>
    <row r="11" spans="2:23" s="78" customFormat="1" ht="12.75">
      <c r="B11" s="77"/>
      <c r="E11" s="78">
        <v>8</v>
      </c>
      <c r="H11" s="78">
        <v>4.70052E-06</v>
      </c>
      <c r="I11" s="78">
        <v>-2.96402E-06</v>
      </c>
      <c r="J11" s="78">
        <v>4.70052E-06</v>
      </c>
      <c r="K11" s="78">
        <v>-2.96402E-06</v>
      </c>
      <c r="L11" s="78">
        <v>4.70052E-06</v>
      </c>
      <c r="M11" s="78">
        <v>-2.96402E-06</v>
      </c>
      <c r="N11" s="78">
        <v>4.70052E-06</v>
      </c>
      <c r="O11" s="78">
        <v>-2.96402E-06</v>
      </c>
      <c r="P11" s="78">
        <v>4.70052E-06</v>
      </c>
      <c r="Q11" s="78">
        <v>-2.96402E-06</v>
      </c>
      <c r="R11" s="78">
        <v>4.70052E-06</v>
      </c>
      <c r="S11" s="78">
        <v>-2.96402E-06</v>
      </c>
      <c r="T11" s="78">
        <v>4.70052E-06</v>
      </c>
      <c r="U11" s="78">
        <v>-2.96402E-06</v>
      </c>
      <c r="V11" s="78">
        <v>4.70052E-06</v>
      </c>
      <c r="W11" s="78">
        <v>-2.96402E-06</v>
      </c>
    </row>
    <row r="12" spans="2:23" s="78" customFormat="1" ht="12.75">
      <c r="B12" s="77"/>
      <c r="E12" s="78">
        <v>9</v>
      </c>
      <c r="H12" s="78">
        <v>-3.68081E-06</v>
      </c>
      <c r="I12" s="78">
        <v>3.48646E-06</v>
      </c>
      <c r="J12" s="78">
        <v>-3.68081E-06</v>
      </c>
      <c r="K12" s="78">
        <v>3.48646E-06</v>
      </c>
      <c r="L12" s="78">
        <v>-3.68081E-06</v>
      </c>
      <c r="M12" s="78">
        <v>3.48646E-06</v>
      </c>
      <c r="N12" s="78">
        <v>-3.68081E-06</v>
      </c>
      <c r="O12" s="78">
        <v>3.48646E-06</v>
      </c>
      <c r="P12" s="78">
        <v>-3.68081E-06</v>
      </c>
      <c r="Q12" s="78">
        <v>3.48646E-06</v>
      </c>
      <c r="R12" s="78">
        <v>-3.68081E-06</v>
      </c>
      <c r="S12" s="78">
        <v>3.48646E-06</v>
      </c>
      <c r="T12" s="78">
        <v>-3.68081E-06</v>
      </c>
      <c r="U12" s="78">
        <v>3.48646E-06</v>
      </c>
      <c r="V12" s="78">
        <v>-3.68081E-06</v>
      </c>
      <c r="W12" s="78">
        <v>3.48646E-06</v>
      </c>
    </row>
    <row r="13" spans="2:23" s="78" customFormat="1" ht="12.75">
      <c r="B13" s="77"/>
      <c r="E13" s="78">
        <v>10</v>
      </c>
      <c r="H13" s="78">
        <v>-0.200959</v>
      </c>
      <c r="I13" s="78">
        <v>-5.06254E-06</v>
      </c>
      <c r="J13" s="78">
        <v>-0.200959</v>
      </c>
      <c r="K13" s="78">
        <v>-5.06254E-06</v>
      </c>
      <c r="L13" s="78">
        <v>-0.200959</v>
      </c>
      <c r="M13" s="78">
        <v>-5.06254E-06</v>
      </c>
      <c r="N13" s="78">
        <v>-0.200959</v>
      </c>
      <c r="O13" s="78">
        <v>-5.06254E-06</v>
      </c>
      <c r="P13" s="78">
        <v>-0.200959</v>
      </c>
      <c r="Q13" s="78">
        <v>-5.06254E-06</v>
      </c>
      <c r="R13" s="78">
        <v>-0.200959</v>
      </c>
      <c r="S13" s="78">
        <v>-5.06254E-06</v>
      </c>
      <c r="T13" s="78">
        <v>-0.200959</v>
      </c>
      <c r="U13" s="78">
        <v>-5.06254E-06</v>
      </c>
      <c r="V13" s="78">
        <v>-0.200959</v>
      </c>
      <c r="W13" s="78">
        <v>-5.06254E-06</v>
      </c>
    </row>
    <row r="14" spans="2:23" s="78" customFormat="1" ht="12.75">
      <c r="B14" s="77"/>
      <c r="E14" s="78">
        <v>11</v>
      </c>
      <c r="H14" s="78">
        <v>1.59338E-06</v>
      </c>
      <c r="I14" s="78">
        <v>1.18763E-06</v>
      </c>
      <c r="J14" s="78">
        <v>1.59338E-06</v>
      </c>
      <c r="K14" s="78">
        <v>1.18763E-06</v>
      </c>
      <c r="L14" s="78">
        <v>1.59338E-06</v>
      </c>
      <c r="M14" s="78">
        <v>1.18763E-06</v>
      </c>
      <c r="N14" s="78">
        <v>1.59338E-06</v>
      </c>
      <c r="O14" s="78">
        <v>1.18763E-06</v>
      </c>
      <c r="P14" s="78">
        <v>1.59338E-06</v>
      </c>
      <c r="Q14" s="78">
        <v>1.18763E-06</v>
      </c>
      <c r="R14" s="78">
        <v>1.59338E-06</v>
      </c>
      <c r="S14" s="78">
        <v>1.18763E-06</v>
      </c>
      <c r="T14" s="78">
        <v>1.59338E-06</v>
      </c>
      <c r="U14" s="78">
        <v>1.18763E-06</v>
      </c>
      <c r="V14" s="78">
        <v>1.59338E-06</v>
      </c>
      <c r="W14" s="78">
        <v>1.18763E-06</v>
      </c>
    </row>
    <row r="15" spans="2:23" s="78" customFormat="1" ht="12.75">
      <c r="B15" s="77"/>
      <c r="E15" s="78">
        <v>12</v>
      </c>
      <c r="H15" s="78">
        <v>2.14477E-08</v>
      </c>
      <c r="I15" s="78">
        <v>1.33651E-06</v>
      </c>
      <c r="J15" s="78">
        <v>2.14477E-08</v>
      </c>
      <c r="K15" s="78">
        <v>1.33651E-06</v>
      </c>
      <c r="L15" s="78">
        <v>2.14477E-08</v>
      </c>
      <c r="M15" s="78">
        <v>1.33651E-06</v>
      </c>
      <c r="N15" s="78">
        <v>2.14477E-08</v>
      </c>
      <c r="O15" s="78">
        <v>1.33651E-06</v>
      </c>
      <c r="P15" s="78">
        <v>2.14477E-08</v>
      </c>
      <c r="Q15" s="78">
        <v>1.33651E-06</v>
      </c>
      <c r="R15" s="78">
        <v>2.14477E-08</v>
      </c>
      <c r="S15" s="78">
        <v>1.33651E-06</v>
      </c>
      <c r="T15" s="78">
        <v>2.14477E-08</v>
      </c>
      <c r="U15" s="78">
        <v>1.33651E-06</v>
      </c>
      <c r="V15" s="78">
        <v>2.14477E-08</v>
      </c>
      <c r="W15" s="78">
        <v>1.33651E-06</v>
      </c>
    </row>
    <row r="16" spans="2:23" s="78" customFormat="1" ht="12.75">
      <c r="B16" s="77"/>
      <c r="E16" s="78">
        <v>13</v>
      </c>
      <c r="H16" s="78">
        <v>-6.04268E-07</v>
      </c>
      <c r="I16" s="78">
        <v>8.7592E-07</v>
      </c>
      <c r="J16" s="78">
        <v>-6.04268E-07</v>
      </c>
      <c r="K16" s="78">
        <v>8.7592E-07</v>
      </c>
      <c r="L16" s="78">
        <v>-6.04268E-07</v>
      </c>
      <c r="M16" s="78">
        <v>8.7592E-07</v>
      </c>
      <c r="N16" s="78">
        <v>-6.04268E-07</v>
      </c>
      <c r="O16" s="78">
        <v>8.7592E-07</v>
      </c>
      <c r="P16" s="78">
        <v>-6.04268E-07</v>
      </c>
      <c r="Q16" s="78">
        <v>8.7592E-07</v>
      </c>
      <c r="R16" s="78">
        <v>-6.04268E-07</v>
      </c>
      <c r="S16" s="78">
        <v>8.7592E-07</v>
      </c>
      <c r="T16" s="78">
        <v>-6.04268E-07</v>
      </c>
      <c r="U16" s="78">
        <v>8.7592E-07</v>
      </c>
      <c r="V16" s="78">
        <v>-6.04268E-07</v>
      </c>
      <c r="W16" s="78">
        <v>8.7592E-07</v>
      </c>
    </row>
    <row r="17" spans="2:23" s="78" customFormat="1" ht="12.75">
      <c r="B17" s="77"/>
      <c r="E17" s="78">
        <v>14</v>
      </c>
      <c r="H17" s="78">
        <v>-0.149992</v>
      </c>
      <c r="I17" s="78">
        <v>6.74043E-07</v>
      </c>
      <c r="J17" s="78">
        <v>-0.149992</v>
      </c>
      <c r="K17" s="78">
        <v>6.74043E-07</v>
      </c>
      <c r="L17" s="78">
        <v>-0.149992</v>
      </c>
      <c r="M17" s="78">
        <v>6.74043E-07</v>
      </c>
      <c r="N17" s="78">
        <v>-0.149992</v>
      </c>
      <c r="O17" s="78">
        <v>6.74043E-07</v>
      </c>
      <c r="P17" s="78">
        <v>-0.149992</v>
      </c>
      <c r="Q17" s="78">
        <v>6.74043E-07</v>
      </c>
      <c r="R17" s="78">
        <v>-0.149992</v>
      </c>
      <c r="S17" s="78">
        <v>6.74043E-07</v>
      </c>
      <c r="T17" s="78">
        <v>-0.149992</v>
      </c>
      <c r="U17" s="78">
        <v>6.74043E-07</v>
      </c>
      <c r="V17" s="78">
        <v>-0.149992</v>
      </c>
      <c r="W17" s="78">
        <v>6.74043E-07</v>
      </c>
    </row>
    <row r="18" spans="2:23" s="78" customFormat="1" ht="12.75">
      <c r="B18" s="77"/>
      <c r="E18" s="78">
        <v>15</v>
      </c>
      <c r="H18" s="78">
        <v>-2.04212E-08</v>
      </c>
      <c r="I18" s="78">
        <v>-4.6634E-07</v>
      </c>
      <c r="J18" s="78">
        <v>-2.04212E-08</v>
      </c>
      <c r="K18" s="78">
        <v>-4.6634E-07</v>
      </c>
      <c r="L18" s="78">
        <v>-2.04212E-08</v>
      </c>
      <c r="M18" s="78">
        <v>-4.6634E-07</v>
      </c>
      <c r="N18" s="78">
        <v>-2.04212E-08</v>
      </c>
      <c r="O18" s="78">
        <v>-4.6634E-07</v>
      </c>
      <c r="P18" s="78">
        <v>-2.04212E-08</v>
      </c>
      <c r="Q18" s="78">
        <v>-4.6634E-07</v>
      </c>
      <c r="R18" s="78">
        <v>-2.04212E-08</v>
      </c>
      <c r="S18" s="78">
        <v>-4.6634E-07</v>
      </c>
      <c r="T18" s="78">
        <v>-2.04212E-08</v>
      </c>
      <c r="U18" s="78">
        <v>-4.6634E-07</v>
      </c>
      <c r="V18" s="78">
        <v>-2.04212E-08</v>
      </c>
      <c r="W18" s="78">
        <v>-4.6634E-07</v>
      </c>
    </row>
    <row r="20" spans="2:23" s="78" customFormat="1" ht="12.75">
      <c r="B20" s="77"/>
      <c r="E20" s="78" t="s">
        <v>0</v>
      </c>
      <c r="H20" s="78" t="s">
        <v>1</v>
      </c>
      <c r="I20" s="78" t="s">
        <v>2</v>
      </c>
      <c r="J20" s="78" t="s">
        <v>1</v>
      </c>
      <c r="K20" s="78" t="s">
        <v>22</v>
      </c>
      <c r="L20" s="78" t="s">
        <v>1</v>
      </c>
      <c r="M20" s="78" t="s">
        <v>22</v>
      </c>
      <c r="N20" s="78" t="s">
        <v>1</v>
      </c>
      <c r="O20" s="78" t="s">
        <v>29</v>
      </c>
      <c r="P20" s="78" t="s">
        <v>1</v>
      </c>
      <c r="Q20" s="78" t="s">
        <v>1</v>
      </c>
      <c r="R20" s="78" t="s">
        <v>1</v>
      </c>
      <c r="S20" s="78" t="s">
        <v>1</v>
      </c>
      <c r="T20" s="78" t="s">
        <v>1</v>
      </c>
      <c r="U20" s="78" t="s">
        <v>1</v>
      </c>
      <c r="V20" s="79" t="s">
        <v>1</v>
      </c>
      <c r="W20" s="79" t="s">
        <v>1</v>
      </c>
    </row>
    <row r="21" spans="2:23" s="78" customFormat="1" ht="12.75">
      <c r="B21" s="77"/>
      <c r="E21" s="78" t="s">
        <v>7</v>
      </c>
      <c r="V21" s="79"/>
      <c r="W21" s="79"/>
    </row>
    <row r="22" spans="2:23" s="78" customFormat="1" ht="12.75">
      <c r="B22" s="77"/>
      <c r="E22" s="78" t="s">
        <v>4</v>
      </c>
      <c r="H22" s="78" t="s">
        <v>5</v>
      </c>
      <c r="I22" s="78" t="s">
        <v>6</v>
      </c>
      <c r="J22" s="78" t="s">
        <v>5</v>
      </c>
      <c r="K22" s="78" t="s">
        <v>6</v>
      </c>
      <c r="L22" s="78" t="s">
        <v>5</v>
      </c>
      <c r="M22" s="78" t="s">
        <v>6</v>
      </c>
      <c r="N22" s="78" t="s">
        <v>5</v>
      </c>
      <c r="O22" s="78" t="s">
        <v>6</v>
      </c>
      <c r="P22" s="78" t="s">
        <v>5</v>
      </c>
      <c r="Q22" s="78" t="s">
        <v>6</v>
      </c>
      <c r="R22" s="78" t="s">
        <v>5</v>
      </c>
      <c r="S22" s="78" t="s">
        <v>6</v>
      </c>
      <c r="T22" s="78" t="s">
        <v>5</v>
      </c>
      <c r="U22" s="78" t="s">
        <v>6</v>
      </c>
      <c r="V22" s="79" t="s">
        <v>5</v>
      </c>
      <c r="W22" s="79" t="s">
        <v>6</v>
      </c>
    </row>
    <row r="23" spans="2:23" s="78" customFormat="1" ht="12.75">
      <c r="B23" s="77"/>
      <c r="E23" s="78">
        <v>1</v>
      </c>
      <c r="H23" s="78">
        <v>-3.91218E-10</v>
      </c>
      <c r="I23" s="78">
        <v>-1.80545E-07</v>
      </c>
      <c r="J23" s="78">
        <v>1.80548E-07</v>
      </c>
      <c r="K23" s="78" t="s">
        <v>25</v>
      </c>
      <c r="L23" s="78">
        <v>2.114E-10</v>
      </c>
      <c r="M23" s="78" t="s">
        <v>27</v>
      </c>
      <c r="N23" s="78">
        <v>-1.80727E-07</v>
      </c>
      <c r="O23" s="78">
        <v>3.94193E-10</v>
      </c>
      <c r="P23" s="78">
        <v>-2.27757E-10</v>
      </c>
      <c r="Q23" s="78">
        <v>-1.38536E-07</v>
      </c>
      <c r="R23" s="78">
        <v>1.38539E-07</v>
      </c>
      <c r="S23" s="78">
        <v>-4.59163E-11</v>
      </c>
      <c r="T23" s="78">
        <v>4.89339E-11</v>
      </c>
      <c r="U23" s="78">
        <v>1.38721E-07</v>
      </c>
      <c r="V23" s="78">
        <v>-1.38718E-07</v>
      </c>
      <c r="W23" s="78">
        <v>2.31528E-10</v>
      </c>
    </row>
    <row r="24" spans="2:23" s="78" customFormat="1" ht="12.75">
      <c r="B24" s="77"/>
      <c r="E24" s="78">
        <v>2</v>
      </c>
      <c r="H24" s="78">
        <v>0.000319438</v>
      </c>
      <c r="I24" s="78">
        <v>-1.45093E-07</v>
      </c>
      <c r="J24" s="78">
        <v>0.000319438</v>
      </c>
      <c r="K24" s="78" t="s">
        <v>26</v>
      </c>
      <c r="L24" s="78">
        <v>0.000319438</v>
      </c>
      <c r="M24" s="78" t="s">
        <v>28</v>
      </c>
      <c r="N24" s="78">
        <v>0.000319438</v>
      </c>
      <c r="O24" s="78">
        <v>-1.45093E-07</v>
      </c>
      <c r="P24" s="78">
        <v>0.000319438</v>
      </c>
      <c r="Q24" s="78">
        <v>-7.24391E-08</v>
      </c>
      <c r="R24" s="78">
        <v>0.000319438</v>
      </c>
      <c r="S24" s="78">
        <v>-7.24392E-08</v>
      </c>
      <c r="T24" s="78">
        <v>0.000319438</v>
      </c>
      <c r="U24" s="78">
        <v>-7.24392E-08</v>
      </c>
      <c r="V24" s="78">
        <v>0.000319438</v>
      </c>
      <c r="W24" s="78">
        <v>-7.24392E-08</v>
      </c>
    </row>
    <row r="25" spans="2:23" s="78" customFormat="1" ht="12.75">
      <c r="B25" s="77"/>
      <c r="E25" s="78">
        <v>3</v>
      </c>
      <c r="H25" s="78">
        <v>-0.011403</v>
      </c>
      <c r="I25" s="78">
        <v>-2.89764</v>
      </c>
      <c r="J25" s="78">
        <v>-2.89736</v>
      </c>
      <c r="K25" s="78">
        <v>0.0128857</v>
      </c>
      <c r="L25" s="78">
        <v>0.0131617</v>
      </c>
      <c r="M25" s="78">
        <v>2.89884</v>
      </c>
      <c r="N25" s="78">
        <v>2.89911</v>
      </c>
      <c r="O25" s="78">
        <v>-0.0116923</v>
      </c>
      <c r="P25" s="78">
        <v>-0.00179958</v>
      </c>
      <c r="Q25" s="78">
        <v>-0.947348</v>
      </c>
      <c r="R25" s="78">
        <v>-0.947072</v>
      </c>
      <c r="S25" s="78">
        <v>0.00328323</v>
      </c>
      <c r="T25" s="78">
        <v>0.00356199</v>
      </c>
      <c r="U25" s="78">
        <v>0.948552</v>
      </c>
      <c r="V25" s="78">
        <v>0.948831</v>
      </c>
      <c r="W25" s="78">
        <v>-0.00207858</v>
      </c>
    </row>
    <row r="26" spans="2:23" s="78" customFormat="1" ht="12.75">
      <c r="B26" s="77"/>
      <c r="E26" s="78">
        <v>4</v>
      </c>
      <c r="H26" s="78">
        <v>-0.00917767</v>
      </c>
      <c r="I26" s="78">
        <v>-1.60206</v>
      </c>
      <c r="J26" s="78">
        <v>0.00937032</v>
      </c>
      <c r="K26" s="78">
        <v>1.60271</v>
      </c>
      <c r="L26" s="78">
        <v>-0.00917927</v>
      </c>
      <c r="M26" s="78">
        <v>-1.60206</v>
      </c>
      <c r="N26" s="78">
        <v>0.00937181</v>
      </c>
      <c r="O26" s="78">
        <v>1.60271</v>
      </c>
      <c r="P26" s="78">
        <v>-0.00127186</v>
      </c>
      <c r="Q26" s="78">
        <v>-0.352768</v>
      </c>
      <c r="R26" s="78">
        <v>0.00145785</v>
      </c>
      <c r="S26" s="78">
        <v>0.353421</v>
      </c>
      <c r="T26" s="78">
        <v>-0.00127293</v>
      </c>
      <c r="U26" s="78">
        <v>-0.352769</v>
      </c>
      <c r="V26" s="78">
        <v>0.00145766</v>
      </c>
      <c r="W26" s="78">
        <v>0.35342</v>
      </c>
    </row>
    <row r="27" spans="2:23" s="78" customFormat="1" ht="12.75">
      <c r="B27" s="77"/>
      <c r="E27" s="78">
        <v>5</v>
      </c>
      <c r="H27" s="78">
        <v>-0.00622924</v>
      </c>
      <c r="I27" s="78">
        <v>-0.791332</v>
      </c>
      <c r="J27" s="78">
        <v>0.791452</v>
      </c>
      <c r="K27" s="78">
        <v>-0.00603168</v>
      </c>
      <c r="L27" s="78">
        <v>0.00615134</v>
      </c>
      <c r="M27" s="78">
        <v>0.791655</v>
      </c>
      <c r="N27" s="78">
        <v>-0.791528</v>
      </c>
      <c r="O27" s="78">
        <v>0.00635333</v>
      </c>
      <c r="P27" s="78">
        <v>-0.000655436</v>
      </c>
      <c r="Q27" s="78">
        <v>-0.118861</v>
      </c>
      <c r="R27" s="78">
        <v>0.118984</v>
      </c>
      <c r="S27" s="78">
        <v>-0.000455118</v>
      </c>
      <c r="T27" s="78">
        <v>0.00057737</v>
      </c>
      <c r="U27" s="78">
        <v>0.119184</v>
      </c>
      <c r="V27" s="78">
        <v>-0.119061</v>
      </c>
      <c r="W27" s="78">
        <v>0.00077752</v>
      </c>
    </row>
    <row r="28" spans="2:23" s="78" customFormat="1" ht="12.75">
      <c r="B28" s="77"/>
      <c r="E28" s="78">
        <v>6</v>
      </c>
      <c r="H28" s="78">
        <v>3.9206</v>
      </c>
      <c r="I28" s="78">
        <v>-0.354214</v>
      </c>
      <c r="J28" s="78">
        <v>3.9206</v>
      </c>
      <c r="K28" s="78">
        <v>-0.354213</v>
      </c>
      <c r="L28" s="78">
        <v>3.9206</v>
      </c>
      <c r="M28" s="78">
        <v>-0.354213</v>
      </c>
      <c r="N28" s="78">
        <v>3.9206</v>
      </c>
      <c r="O28" s="78">
        <v>-0.354211</v>
      </c>
      <c r="P28" s="78">
        <v>3.92413</v>
      </c>
      <c r="Q28" s="78">
        <v>-0.0365762</v>
      </c>
      <c r="R28" s="78">
        <v>3.92413</v>
      </c>
      <c r="S28" s="78">
        <v>-0.0365764</v>
      </c>
      <c r="T28" s="78">
        <v>3.92413</v>
      </c>
      <c r="U28" s="78">
        <v>-0.0365764</v>
      </c>
      <c r="V28" s="78">
        <v>3.92413</v>
      </c>
      <c r="W28" s="78">
        <v>-0.0365761</v>
      </c>
    </row>
    <row r="29" spans="2:23" s="78" customFormat="1" ht="12.75">
      <c r="B29" s="77"/>
      <c r="E29" s="78">
        <v>7</v>
      </c>
      <c r="H29" s="78">
        <v>-0.00219096</v>
      </c>
      <c r="I29" s="78">
        <v>-0.14424</v>
      </c>
      <c r="J29" s="78">
        <v>-0.144224</v>
      </c>
      <c r="K29" s="78">
        <v>0.00213079</v>
      </c>
      <c r="L29" s="78">
        <v>0.00214534</v>
      </c>
      <c r="M29" s="78">
        <v>0.144162</v>
      </c>
      <c r="N29" s="78">
        <v>0.144176</v>
      </c>
      <c r="O29" s="78">
        <v>-0.00220722</v>
      </c>
      <c r="P29" s="78">
        <v>-0.00012212</v>
      </c>
      <c r="Q29" s="78">
        <v>-0.0102932</v>
      </c>
      <c r="R29" s="78">
        <v>-0.0102776</v>
      </c>
      <c r="S29" s="78">
        <v>5.98668E-05</v>
      </c>
      <c r="T29" s="78">
        <v>7.54898E-05</v>
      </c>
      <c r="U29" s="78">
        <v>0.0102154</v>
      </c>
      <c r="V29" s="78">
        <v>0.0102309</v>
      </c>
      <c r="W29" s="78">
        <v>-0.000137705</v>
      </c>
    </row>
    <row r="30" spans="2:23" s="78" customFormat="1" ht="12.75">
      <c r="B30" s="77"/>
      <c r="E30" s="78">
        <v>8</v>
      </c>
      <c r="H30" s="78">
        <v>-0.00117594</v>
      </c>
      <c r="I30" s="78">
        <v>-0.053453</v>
      </c>
      <c r="J30" s="78">
        <v>0.00118647</v>
      </c>
      <c r="K30" s="78">
        <v>0.0534462</v>
      </c>
      <c r="L30" s="78">
        <v>-0.00117641</v>
      </c>
      <c r="M30" s="78">
        <v>-0.0534521</v>
      </c>
      <c r="N30" s="78">
        <v>0.00118535</v>
      </c>
      <c r="O30" s="78">
        <v>0.0534457</v>
      </c>
      <c r="P30" s="78">
        <v>-3.16374E-05</v>
      </c>
      <c r="Q30" s="78">
        <v>-0.00263789</v>
      </c>
      <c r="R30" s="78">
        <v>4.10315E-05</v>
      </c>
      <c r="S30" s="78">
        <v>0.00263202</v>
      </c>
      <c r="T30" s="78">
        <v>-3.16177E-05</v>
      </c>
      <c r="U30" s="78">
        <v>-0.00263795</v>
      </c>
      <c r="V30" s="78">
        <v>4.09906E-05</v>
      </c>
      <c r="W30" s="78">
        <v>0.00263195</v>
      </c>
    </row>
    <row r="31" spans="2:23" s="78" customFormat="1" ht="12.75">
      <c r="B31" s="77"/>
      <c r="E31" s="78">
        <v>9</v>
      </c>
      <c r="H31" s="78">
        <v>-0.000624689</v>
      </c>
      <c r="I31" s="78">
        <v>-0.018155</v>
      </c>
      <c r="J31" s="78">
        <v>0.0181543</v>
      </c>
      <c r="K31" s="78">
        <v>-0.000618031</v>
      </c>
      <c r="L31" s="78">
        <v>0.000617433</v>
      </c>
      <c r="M31" s="78">
        <v>0.0181614</v>
      </c>
      <c r="N31" s="78">
        <v>-0.0181615</v>
      </c>
      <c r="O31" s="78">
        <v>0.000624315</v>
      </c>
      <c r="P31" s="78">
        <v>-1.65541E-05</v>
      </c>
      <c r="Q31" s="78">
        <v>-0.000630447</v>
      </c>
      <c r="R31" s="78">
        <v>0.000630277</v>
      </c>
      <c r="S31" s="78">
        <v>-9.38798E-06</v>
      </c>
      <c r="T31" s="78">
        <v>9.18397E-06</v>
      </c>
      <c r="U31" s="78">
        <v>0.000637445</v>
      </c>
      <c r="V31" s="78">
        <v>-0.000637612</v>
      </c>
      <c r="W31" s="78">
        <v>1.63418E-05</v>
      </c>
    </row>
    <row r="32" spans="2:23" s="78" customFormat="1" ht="12.75">
      <c r="B32" s="77"/>
      <c r="E32" s="78">
        <v>10</v>
      </c>
      <c r="H32" s="78">
        <v>-0.20128</v>
      </c>
      <c r="I32" s="78">
        <v>-0.00585594</v>
      </c>
      <c r="J32" s="78">
        <v>-0.20128</v>
      </c>
      <c r="K32" s="78">
        <v>-0.00585543</v>
      </c>
      <c r="L32" s="78">
        <v>-0.20128</v>
      </c>
      <c r="M32" s="78">
        <v>-0.00585557</v>
      </c>
      <c r="N32" s="78">
        <v>-0.201279</v>
      </c>
      <c r="O32" s="78">
        <v>-0.0058556</v>
      </c>
      <c r="P32" s="78">
        <v>-0.200964</v>
      </c>
      <c r="Q32" s="78">
        <v>-0.000160772</v>
      </c>
      <c r="R32" s="78">
        <v>-0.200964</v>
      </c>
      <c r="S32" s="78">
        <v>-0.000160782</v>
      </c>
      <c r="T32" s="78">
        <v>-0.200964</v>
      </c>
      <c r="U32" s="78">
        <v>-0.000160782</v>
      </c>
      <c r="V32" s="78">
        <v>-0.200964</v>
      </c>
      <c r="W32" s="78">
        <v>-0.000160772</v>
      </c>
    </row>
    <row r="33" spans="2:23" s="78" customFormat="1" ht="12.75">
      <c r="B33" s="77"/>
      <c r="E33" s="78">
        <v>11</v>
      </c>
      <c r="H33" s="78">
        <v>-0.000163346</v>
      </c>
      <c r="I33" s="78">
        <v>-0.00197166</v>
      </c>
      <c r="J33" s="78">
        <v>-0.00197094</v>
      </c>
      <c r="K33" s="78">
        <v>0.000166212</v>
      </c>
      <c r="L33" s="78">
        <v>0.000166592</v>
      </c>
      <c r="M33" s="78">
        <v>0.00197385</v>
      </c>
      <c r="N33" s="78">
        <v>0.00197435</v>
      </c>
      <c r="O33" s="78">
        <v>-0.000163698</v>
      </c>
      <c r="P33" s="78">
        <v>5.33693E-08</v>
      </c>
      <c r="Q33" s="78">
        <v>-4.59129E-05</v>
      </c>
      <c r="R33" s="78">
        <v>-4.55107E-05</v>
      </c>
      <c r="S33" s="78">
        <v>2.72804E-06</v>
      </c>
      <c r="T33" s="78">
        <v>3.13287E-06</v>
      </c>
      <c r="U33" s="78">
        <v>4.82915E-05</v>
      </c>
      <c r="V33" s="78">
        <v>4.8695E-05</v>
      </c>
      <c r="W33" s="78">
        <v>-3.50899E-07</v>
      </c>
    </row>
    <row r="34" spans="2:23" s="78" customFormat="1" ht="12.75">
      <c r="B34" s="77"/>
      <c r="E34" s="78">
        <v>12</v>
      </c>
      <c r="H34" s="78">
        <v>-8.61391E-05</v>
      </c>
      <c r="I34" s="78">
        <v>-0.000800223</v>
      </c>
      <c r="J34" s="78">
        <v>8.62453E-05</v>
      </c>
      <c r="K34" s="78">
        <v>0.000802649</v>
      </c>
      <c r="L34" s="78">
        <v>-8.61505E-05</v>
      </c>
      <c r="M34" s="78">
        <v>-0.000800125</v>
      </c>
      <c r="N34" s="78">
        <v>8.60821E-05</v>
      </c>
      <c r="O34" s="78">
        <v>0.000802883</v>
      </c>
      <c r="P34" s="78">
        <v>-5.16927E-07</v>
      </c>
      <c r="Q34" s="78">
        <v>-1.80765E-05</v>
      </c>
      <c r="R34" s="78">
        <v>5.60128E-07</v>
      </c>
      <c r="S34" s="78">
        <v>2.07509E-05</v>
      </c>
      <c r="T34" s="78">
        <v>-5.16829E-07</v>
      </c>
      <c r="U34" s="78">
        <v>-1.80778E-05</v>
      </c>
      <c r="V34" s="78">
        <v>5.59445E-07</v>
      </c>
      <c r="W34" s="78">
        <v>2.07501E-05</v>
      </c>
    </row>
    <row r="35" spans="2:23" s="78" customFormat="1" ht="12.75">
      <c r="B35" s="77"/>
      <c r="E35" s="78">
        <v>13</v>
      </c>
      <c r="H35" s="78">
        <v>-4.68159E-05</v>
      </c>
      <c r="I35" s="78">
        <v>-0.000398469</v>
      </c>
      <c r="J35" s="78">
        <v>0.000398591</v>
      </c>
      <c r="K35" s="78">
        <v>-4.53929E-05</v>
      </c>
      <c r="L35" s="78">
        <v>4.56192E-05</v>
      </c>
      <c r="M35" s="78">
        <v>0.000400188</v>
      </c>
      <c r="N35" s="78">
        <v>-0.000399962</v>
      </c>
      <c r="O35" s="78">
        <v>4.70152E-05</v>
      </c>
      <c r="P35" s="78">
        <v>-7.97397E-07</v>
      </c>
      <c r="Q35" s="78">
        <v>-8.43508E-06</v>
      </c>
      <c r="R35" s="78">
        <v>8.70718E-06</v>
      </c>
      <c r="S35" s="78">
        <v>6.82503E-07</v>
      </c>
      <c r="T35" s="78">
        <v>-4.10962E-07</v>
      </c>
      <c r="U35" s="78">
        <v>1.01874E-05</v>
      </c>
      <c r="V35" s="78">
        <v>-9.91567E-06</v>
      </c>
      <c r="W35" s="78">
        <v>1.06912E-06</v>
      </c>
    </row>
    <row r="36" spans="2:23" s="78" customFormat="1" ht="12.75">
      <c r="B36" s="77"/>
      <c r="E36" s="78">
        <v>14</v>
      </c>
      <c r="H36" s="78">
        <v>-0.150018</v>
      </c>
      <c r="I36" s="78">
        <v>-0.000216706</v>
      </c>
      <c r="J36" s="78">
        <v>-0.150018</v>
      </c>
      <c r="K36" s="78">
        <v>-0.000216617</v>
      </c>
      <c r="L36" s="78">
        <v>-0.150018</v>
      </c>
      <c r="M36" s="78">
        <v>-0.000216719</v>
      </c>
      <c r="N36" s="78">
        <v>-0.150018</v>
      </c>
      <c r="O36" s="78">
        <v>-0.00021672</v>
      </c>
      <c r="P36" s="78">
        <v>-0.149992</v>
      </c>
      <c r="Q36" s="78">
        <v>-3.70954E-06</v>
      </c>
      <c r="R36" s="78">
        <v>-0.149992</v>
      </c>
      <c r="S36" s="78">
        <v>-3.70964E-06</v>
      </c>
      <c r="T36" s="78">
        <v>-0.149992</v>
      </c>
      <c r="U36" s="78">
        <v>-3.70965E-06</v>
      </c>
      <c r="V36" s="78">
        <v>-0.149992</v>
      </c>
      <c r="W36" s="78">
        <v>-3.70972E-06</v>
      </c>
    </row>
    <row r="37" spans="2:23" s="78" customFormat="1" ht="12.75">
      <c r="B37" s="77"/>
      <c r="E37" s="78">
        <v>15</v>
      </c>
      <c r="H37" s="78">
        <v>-1.45617E-05</v>
      </c>
      <c r="I37" s="78">
        <v>-0.000124111</v>
      </c>
      <c r="J37" s="78">
        <v>-0.000123613</v>
      </c>
      <c r="K37" s="78">
        <v>1.40975E-05</v>
      </c>
      <c r="L37" s="78">
        <v>1.45155E-05</v>
      </c>
      <c r="M37" s="78">
        <v>0.000123186</v>
      </c>
      <c r="N37" s="78">
        <v>0.000123638</v>
      </c>
      <c r="O37" s="78">
        <v>-1.49716E-05</v>
      </c>
      <c r="P37" s="78">
        <v>-4.72185E-08</v>
      </c>
      <c r="Q37" s="78">
        <v>-2.35757E-06</v>
      </c>
      <c r="R37" s="78">
        <v>-1.91167E-06</v>
      </c>
      <c r="S37" s="78">
        <v>-4.39469E-07</v>
      </c>
      <c r="T37" s="78">
        <v>6.45537E-09</v>
      </c>
      <c r="U37" s="78">
        <v>1.42492E-06</v>
      </c>
      <c r="V37" s="78">
        <v>1.87087E-06</v>
      </c>
      <c r="W37" s="78">
        <v>-4.93203E-07</v>
      </c>
    </row>
    <row r="39" spans="2:23" s="78" customFormat="1" ht="12.75">
      <c r="B39" s="77"/>
      <c r="E39" s="78" t="s">
        <v>0</v>
      </c>
      <c r="H39" s="78" t="s">
        <v>1</v>
      </c>
      <c r="I39" s="78" t="s">
        <v>2</v>
      </c>
      <c r="J39" s="78" t="s">
        <v>1</v>
      </c>
      <c r="K39" s="78" t="s">
        <v>22</v>
      </c>
      <c r="L39" s="78" t="s">
        <v>1</v>
      </c>
      <c r="M39" s="78" t="s">
        <v>22</v>
      </c>
      <c r="N39" s="78" t="s">
        <v>1</v>
      </c>
      <c r="O39" s="78" t="s">
        <v>29</v>
      </c>
      <c r="P39" s="78" t="s">
        <v>1</v>
      </c>
      <c r="Q39" s="78" t="s">
        <v>1</v>
      </c>
      <c r="R39" s="78" t="s">
        <v>1</v>
      </c>
      <c r="S39" s="78" t="s">
        <v>1</v>
      </c>
      <c r="T39" s="78" t="s">
        <v>1</v>
      </c>
      <c r="U39" s="78" t="s">
        <v>1</v>
      </c>
      <c r="V39" s="79" t="s">
        <v>1</v>
      </c>
      <c r="W39" s="79" t="s">
        <v>1</v>
      </c>
    </row>
    <row r="40" spans="1:23" s="81" customFormat="1" ht="38.25">
      <c r="A40" s="80" t="s">
        <v>37</v>
      </c>
      <c r="B40" s="80" t="s">
        <v>50</v>
      </c>
      <c r="C40" s="80" t="s">
        <v>46</v>
      </c>
      <c r="D40" s="80" t="s">
        <v>47</v>
      </c>
      <c r="E40" s="80" t="s">
        <v>4</v>
      </c>
      <c r="F40" s="81" t="s">
        <v>48</v>
      </c>
      <c r="G40" s="81" t="s">
        <v>65</v>
      </c>
      <c r="H40" s="81" t="s">
        <v>5</v>
      </c>
      <c r="I40" s="81" t="s">
        <v>6</v>
      </c>
      <c r="J40" s="81" t="s">
        <v>5</v>
      </c>
      <c r="K40" s="81" t="s">
        <v>6</v>
      </c>
      <c r="L40" s="81" t="s">
        <v>5</v>
      </c>
      <c r="M40" s="81" t="s">
        <v>6</v>
      </c>
      <c r="N40" s="81" t="s">
        <v>5</v>
      </c>
      <c r="O40" s="81" t="s">
        <v>6</v>
      </c>
      <c r="P40" s="81" t="s">
        <v>5</v>
      </c>
      <c r="Q40" s="81" t="s">
        <v>6</v>
      </c>
      <c r="R40" s="81" t="s">
        <v>5</v>
      </c>
      <c r="S40" s="81" t="s">
        <v>6</v>
      </c>
      <c r="T40" s="81" t="s">
        <v>5</v>
      </c>
      <c r="U40" s="81" t="s">
        <v>6</v>
      </c>
      <c r="V40" s="82" t="s">
        <v>5</v>
      </c>
      <c r="W40" s="82" t="s">
        <v>6</v>
      </c>
    </row>
    <row r="41" spans="1:23" s="78" customFormat="1" ht="12.75">
      <c r="A41" s="77" t="s">
        <v>38</v>
      </c>
      <c r="B41" s="83">
        <f>'choix config'!H40</f>
        <v>4.338620935985588</v>
      </c>
      <c r="C41" s="77">
        <f aca="true" t="shared" si="0" ref="C41:C55">($B$41*H41+$B$42*J41+$B$43*L41+$B$44*N41+$B$45*P41+$B$46*R41+$B$47*T41+$B$48*V41)/100</f>
        <v>-1.2399832623140767E-07</v>
      </c>
      <c r="D41" s="77">
        <f aca="true" t="shared" si="1" ref="D41:D55">($B$41*I41+$B$42*K41+$B$43*M41+$B$44*O41+$B$45*Q41+$B$46*S41+$B$47*U41+$B$48*W41)/100</f>
        <v>-1.165493401849418E-07</v>
      </c>
      <c r="E41" s="84">
        <v>1</v>
      </c>
      <c r="F41" s="85" t="s">
        <v>49</v>
      </c>
      <c r="G41" s="85"/>
      <c r="H41" s="78">
        <v>-3.01558E-10</v>
      </c>
      <c r="I41" s="78">
        <v>-1.80638E-07</v>
      </c>
      <c r="J41" s="78">
        <v>1.80637E-07</v>
      </c>
      <c r="K41" s="78">
        <v>-3.00989E-10</v>
      </c>
      <c r="L41" s="78">
        <v>3.0106E-10</v>
      </c>
      <c r="M41" s="78">
        <v>1.80638E-07</v>
      </c>
      <c r="N41" s="78">
        <v>-1.80638E-07</v>
      </c>
      <c r="O41" s="78">
        <v>3.01458E-10</v>
      </c>
      <c r="P41" s="78">
        <v>-1.38097E-10</v>
      </c>
      <c r="Q41" s="78">
        <v>-1.38628E-07</v>
      </c>
      <c r="R41" s="78">
        <v>1.38629E-07</v>
      </c>
      <c r="S41" s="78">
        <v>-1.38651E-10</v>
      </c>
      <c r="T41" s="78">
        <v>1.38594E-10</v>
      </c>
      <c r="U41" s="78">
        <v>1.38628E-07</v>
      </c>
      <c r="V41" s="78">
        <v>-1.38628E-07</v>
      </c>
      <c r="W41" s="78">
        <v>1.38793E-10</v>
      </c>
    </row>
    <row r="42" spans="1:23" s="78" customFormat="1" ht="12.75">
      <c r="A42" s="77" t="s">
        <v>39</v>
      </c>
      <c r="B42" s="83">
        <f>'choix config'!H41</f>
        <v>-5.504919453299024</v>
      </c>
      <c r="C42" s="77">
        <f t="shared" si="0"/>
        <v>6.011185481871283E-13</v>
      </c>
      <c r="D42" s="77">
        <f t="shared" si="1"/>
        <v>2.2402516073670065E-10</v>
      </c>
      <c r="E42" s="84">
        <v>2</v>
      </c>
      <c r="F42" s="85" t="s">
        <v>64</v>
      </c>
      <c r="G42" s="85"/>
      <c r="H42" s="78">
        <v>-4.36608E-10</v>
      </c>
      <c r="I42" s="78">
        <v>-1.44819E-07</v>
      </c>
      <c r="J42" s="78">
        <v>-4.36608E-10</v>
      </c>
      <c r="K42" s="78">
        <v>-1.44819E-07</v>
      </c>
      <c r="L42" s="78">
        <v>-4.36608E-10</v>
      </c>
      <c r="M42" s="78">
        <v>-1.44819E-07</v>
      </c>
      <c r="N42" s="78">
        <v>-4.36608E-10</v>
      </c>
      <c r="O42" s="78">
        <v>-1.44819E-07</v>
      </c>
      <c r="P42" s="78">
        <v>-1.45544E-10</v>
      </c>
      <c r="Q42" s="78">
        <v>-7.21646E-08</v>
      </c>
      <c r="R42" s="78">
        <v>-1.45544E-10</v>
      </c>
      <c r="S42" s="78">
        <v>-7.21647E-08</v>
      </c>
      <c r="T42" s="78">
        <v>-1.45544E-10</v>
      </c>
      <c r="U42" s="78">
        <v>-7.21646E-08</v>
      </c>
      <c r="V42" s="78">
        <v>-1.45544E-10</v>
      </c>
      <c r="W42" s="78">
        <v>-7.21647E-08</v>
      </c>
    </row>
    <row r="43" spans="1:23" s="78" customFormat="1" ht="12.75">
      <c r="A43" s="77" t="s">
        <v>40</v>
      </c>
      <c r="B43" s="83">
        <f>'choix config'!H42</f>
        <v>-32.220258515513805</v>
      </c>
      <c r="C43" s="77">
        <f t="shared" si="0"/>
        <v>1.486394242012288</v>
      </c>
      <c r="D43" s="77">
        <f t="shared" si="1"/>
        <v>-1.4119314825996883</v>
      </c>
      <c r="E43" s="84">
        <v>3</v>
      </c>
      <c r="F43" s="78" t="s">
        <v>48</v>
      </c>
      <c r="H43" s="78">
        <v>-0.0122823</v>
      </c>
      <c r="I43" s="78">
        <v>-2.89824</v>
      </c>
      <c r="J43" s="78">
        <v>-2.89823</v>
      </c>
      <c r="K43" s="78">
        <v>0.0122844</v>
      </c>
      <c r="L43" s="78">
        <v>0.0122823</v>
      </c>
      <c r="M43" s="78">
        <v>2.89824</v>
      </c>
      <c r="N43" s="78">
        <v>2.89823</v>
      </c>
      <c r="O43" s="78">
        <v>-0.0122935</v>
      </c>
      <c r="P43" s="78">
        <v>-0.00267894</v>
      </c>
      <c r="Q43" s="78">
        <v>-0.94795</v>
      </c>
      <c r="R43" s="78">
        <v>-0.947951</v>
      </c>
      <c r="S43" s="78">
        <v>0.00268195</v>
      </c>
      <c r="T43" s="78">
        <v>0.00268262</v>
      </c>
      <c r="U43" s="78">
        <v>0.94795</v>
      </c>
      <c r="V43" s="78">
        <v>0.947951</v>
      </c>
      <c r="W43" s="78">
        <v>-0.00267987</v>
      </c>
    </row>
    <row r="44" spans="1:23" s="78" customFormat="1" ht="12.75">
      <c r="A44" s="77" t="s">
        <v>41</v>
      </c>
      <c r="B44" s="83">
        <f>'choix config'!H39</f>
        <v>33.28329902663863</v>
      </c>
      <c r="C44" s="77">
        <f t="shared" si="0"/>
        <v>0.005922874305958617</v>
      </c>
      <c r="D44" s="77">
        <f t="shared" si="1"/>
        <v>1.0884196686450736</v>
      </c>
      <c r="E44" s="84">
        <v>4</v>
      </c>
      <c r="F44" s="78" t="s">
        <v>48</v>
      </c>
      <c r="H44" s="78">
        <v>-0.0092701</v>
      </c>
      <c r="I44" s="78">
        <v>-1.60239</v>
      </c>
      <c r="J44" s="78">
        <v>0.00927789</v>
      </c>
      <c r="K44" s="78">
        <v>1.60239</v>
      </c>
      <c r="L44" s="78">
        <v>-0.00927169</v>
      </c>
      <c r="M44" s="78">
        <v>-1.60239</v>
      </c>
      <c r="N44" s="78">
        <v>0.00927939</v>
      </c>
      <c r="O44" s="78">
        <v>1.60238</v>
      </c>
      <c r="P44" s="78">
        <v>-0.00136429</v>
      </c>
      <c r="Q44" s="78">
        <v>-0.353094</v>
      </c>
      <c r="R44" s="78">
        <v>0.00136542</v>
      </c>
      <c r="S44" s="78">
        <v>0.353095</v>
      </c>
      <c r="T44" s="78">
        <v>-0.00136535</v>
      </c>
      <c r="U44" s="78">
        <v>-0.353095</v>
      </c>
      <c r="V44" s="78">
        <v>0.00136524</v>
      </c>
      <c r="W44" s="78">
        <v>0.353094</v>
      </c>
    </row>
    <row r="45" spans="1:23" s="78" customFormat="1" ht="12.75">
      <c r="A45" s="77" t="s">
        <v>42</v>
      </c>
      <c r="B45" s="83">
        <f>B41</f>
        <v>4.338620935985588</v>
      </c>
      <c r="C45" s="77">
        <f t="shared" si="0"/>
        <v>-0.35565971221723386</v>
      </c>
      <c r="D45" s="77">
        <f t="shared" si="1"/>
        <v>-0.3302332196572024</v>
      </c>
      <c r="E45" s="84">
        <v>5</v>
      </c>
      <c r="F45" s="78" t="s">
        <v>48</v>
      </c>
      <c r="H45" s="78">
        <v>-0.00619007</v>
      </c>
      <c r="I45" s="78">
        <v>-0.791493</v>
      </c>
      <c r="J45" s="78">
        <v>0.791491</v>
      </c>
      <c r="K45" s="78">
        <v>-0.00619298</v>
      </c>
      <c r="L45" s="78">
        <v>0.00619051</v>
      </c>
      <c r="M45" s="78">
        <v>0.791493</v>
      </c>
      <c r="N45" s="78">
        <v>-0.791489</v>
      </c>
      <c r="O45" s="78">
        <v>0.00619203</v>
      </c>
      <c r="P45" s="78">
        <v>-0.000616264</v>
      </c>
      <c r="Q45" s="78">
        <v>-0.119022</v>
      </c>
      <c r="R45" s="78">
        <v>0.119023</v>
      </c>
      <c r="S45" s="78">
        <v>-0.000616421</v>
      </c>
      <c r="T45" s="78">
        <v>0.000616543</v>
      </c>
      <c r="U45" s="78">
        <v>0.119022</v>
      </c>
      <c r="V45" s="78">
        <v>-0.119022</v>
      </c>
      <c r="W45" s="78">
        <v>0.000616218</v>
      </c>
    </row>
    <row r="46" spans="1:23" s="78" customFormat="1" ht="12.75">
      <c r="A46" s="77" t="s">
        <v>43</v>
      </c>
      <c r="B46" s="83">
        <f>B42</f>
        <v>-5.504919453299024</v>
      </c>
      <c r="C46" s="77">
        <f t="shared" si="0"/>
        <v>4.649582377410574E-06</v>
      </c>
      <c r="D46" s="77">
        <f t="shared" si="1"/>
        <v>0.00040416178631392575</v>
      </c>
      <c r="E46" s="84">
        <v>6</v>
      </c>
      <c r="F46" s="78" t="s">
        <v>48</v>
      </c>
      <c r="H46" s="78">
        <v>-0.00378499</v>
      </c>
      <c r="I46" s="78">
        <v>-0.354197</v>
      </c>
      <c r="J46" s="78">
        <v>-0.00378855</v>
      </c>
      <c r="K46" s="78">
        <v>-0.354195</v>
      </c>
      <c r="L46" s="78">
        <v>-0.00378632</v>
      </c>
      <c r="M46" s="78">
        <v>-0.354196</v>
      </c>
      <c r="N46" s="78">
        <v>-0.00378543</v>
      </c>
      <c r="O46" s="78">
        <v>-0.354194</v>
      </c>
      <c r="P46" s="78">
        <v>-0.000254914</v>
      </c>
      <c r="Q46" s="78">
        <v>-0.036559</v>
      </c>
      <c r="R46" s="78">
        <v>-0.000254914</v>
      </c>
      <c r="S46" s="78">
        <v>-0.0365592</v>
      </c>
      <c r="T46" s="78">
        <v>-0.000254914</v>
      </c>
      <c r="U46" s="78">
        <v>-0.0365592</v>
      </c>
      <c r="V46" s="78">
        <v>-0.000254914</v>
      </c>
      <c r="W46" s="78">
        <v>-0.0365589</v>
      </c>
    </row>
    <row r="47" spans="1:23" s="78" customFormat="1" ht="12.75">
      <c r="A47" s="77" t="s">
        <v>44</v>
      </c>
      <c r="B47" s="83">
        <f>B43</f>
        <v>-32.220258515513805</v>
      </c>
      <c r="C47" s="77">
        <f t="shared" si="0"/>
        <v>0.059080795268540945</v>
      </c>
      <c r="D47" s="77">
        <f t="shared" si="1"/>
        <v>-0.05734653013927646</v>
      </c>
      <c r="E47" s="84">
        <v>7</v>
      </c>
      <c r="F47" s="78" t="s">
        <v>48</v>
      </c>
      <c r="H47" s="78">
        <v>-0.00216765</v>
      </c>
      <c r="I47" s="78">
        <v>-0.144201</v>
      </c>
      <c r="J47" s="78">
        <v>-0.1442</v>
      </c>
      <c r="K47" s="78">
        <v>0.00216976</v>
      </c>
      <c r="L47" s="78">
        <v>0.00216865</v>
      </c>
      <c r="M47" s="78">
        <v>0.144201</v>
      </c>
      <c r="N47" s="78">
        <v>0.144199</v>
      </c>
      <c r="O47" s="78">
        <v>-0.00216824</v>
      </c>
      <c r="P47" s="78">
        <v>-9.88154E-05</v>
      </c>
      <c r="Q47" s="78">
        <v>-0.0102542</v>
      </c>
      <c r="R47" s="78">
        <v>-0.0102543</v>
      </c>
      <c r="S47" s="78">
        <v>9.88407E-05</v>
      </c>
      <c r="T47" s="78">
        <v>9.87949E-05</v>
      </c>
      <c r="U47" s="78">
        <v>0.0102543</v>
      </c>
      <c r="V47" s="78">
        <v>0.0102542</v>
      </c>
      <c r="W47" s="78">
        <v>-9.87315E-05</v>
      </c>
    </row>
    <row r="48" spans="1:23" s="78" customFormat="1" ht="12.75">
      <c r="A48" s="77" t="s">
        <v>45</v>
      </c>
      <c r="B48" s="83">
        <f>B44</f>
        <v>33.28329902663863</v>
      </c>
      <c r="C48" s="77">
        <f t="shared" si="0"/>
        <v>0.0006774408210935526</v>
      </c>
      <c r="D48" s="77">
        <f t="shared" si="1"/>
        <v>0.03121624416531861</v>
      </c>
      <c r="E48" s="84">
        <v>8</v>
      </c>
      <c r="F48" s="78" t="s">
        <v>48</v>
      </c>
      <c r="H48" s="78">
        <v>-0.00118064</v>
      </c>
      <c r="I48" s="78">
        <v>-0.0534501</v>
      </c>
      <c r="J48" s="78">
        <v>0.00118177</v>
      </c>
      <c r="K48" s="78">
        <v>0.0534492</v>
      </c>
      <c r="L48" s="78">
        <v>-0.00118111</v>
      </c>
      <c r="M48" s="78">
        <v>-0.0534492</v>
      </c>
      <c r="N48" s="78">
        <v>0.00118065</v>
      </c>
      <c r="O48" s="78">
        <v>0.0534487</v>
      </c>
      <c r="P48" s="78">
        <v>-3.63379E-05</v>
      </c>
      <c r="Q48" s="78">
        <v>-0.00263493</v>
      </c>
      <c r="R48" s="78">
        <v>3.6331E-05</v>
      </c>
      <c r="S48" s="78">
        <v>0.00263498</v>
      </c>
      <c r="T48" s="78">
        <v>-3.63183E-05</v>
      </c>
      <c r="U48" s="78">
        <v>-0.00263499</v>
      </c>
      <c r="V48" s="78">
        <v>3.62901E-05</v>
      </c>
      <c r="W48" s="78">
        <v>0.00263492</v>
      </c>
    </row>
    <row r="49" spans="2:23" s="78" customFormat="1" ht="12.75">
      <c r="B49" s="77"/>
      <c r="C49" s="77">
        <f t="shared" si="0"/>
        <v>-0.007520761487693983</v>
      </c>
      <c r="D49" s="77">
        <f t="shared" si="1"/>
        <v>-0.006624284216777799</v>
      </c>
      <c r="E49" s="84">
        <v>9</v>
      </c>
      <c r="F49" s="78" t="s">
        <v>48</v>
      </c>
      <c r="H49" s="78">
        <v>-0.000621008</v>
      </c>
      <c r="I49" s="78">
        <v>-0.0181585</v>
      </c>
      <c r="J49" s="78">
        <v>0.018158</v>
      </c>
      <c r="K49" s="78">
        <v>-0.000621517</v>
      </c>
      <c r="L49" s="78">
        <v>0.000621114</v>
      </c>
      <c r="M49" s="78">
        <v>0.0181579</v>
      </c>
      <c r="N49" s="78">
        <v>-0.0181578</v>
      </c>
      <c r="O49" s="78">
        <v>0.000620828</v>
      </c>
      <c r="P49" s="78">
        <v>-1.28733E-05</v>
      </c>
      <c r="Q49" s="78">
        <v>-0.000633933</v>
      </c>
      <c r="R49" s="78">
        <v>0.000633958</v>
      </c>
      <c r="S49" s="78">
        <v>-1.28744E-05</v>
      </c>
      <c r="T49" s="78">
        <v>1.28648E-05</v>
      </c>
      <c r="U49" s="78">
        <v>0.000633958</v>
      </c>
      <c r="V49" s="78">
        <v>-0.000633931</v>
      </c>
      <c r="W49" s="78">
        <v>1.28553E-05</v>
      </c>
    </row>
    <row r="50" spans="2:23" s="78" customFormat="1" ht="12.75">
      <c r="B50" s="77"/>
      <c r="C50" s="77">
        <f t="shared" si="0"/>
        <v>4.3026650513051536E-07</v>
      </c>
      <c r="D50" s="77">
        <f t="shared" si="1"/>
        <v>6.168924939979649E-06</v>
      </c>
      <c r="E50" s="84">
        <v>10</v>
      </c>
      <c r="F50" s="78" t="s">
        <v>48</v>
      </c>
      <c r="H50" s="78">
        <v>-0.00032035</v>
      </c>
      <c r="I50" s="78">
        <v>-0.00585087</v>
      </c>
      <c r="J50" s="78">
        <v>-0.000320586</v>
      </c>
      <c r="K50" s="78">
        <v>-0.00585036</v>
      </c>
      <c r="L50" s="78">
        <v>-0.000320475</v>
      </c>
      <c r="M50" s="78">
        <v>-0.0058505</v>
      </c>
      <c r="N50" s="78">
        <v>-0.000320225</v>
      </c>
      <c r="O50" s="78">
        <v>-0.00585054</v>
      </c>
      <c r="P50" s="78">
        <v>-4.46302E-06</v>
      </c>
      <c r="Q50" s="78">
        <v>-0.00015571</v>
      </c>
      <c r="R50" s="78">
        <v>-4.46302E-06</v>
      </c>
      <c r="S50" s="78">
        <v>-0.00015572</v>
      </c>
      <c r="T50" s="78">
        <v>-4.46302E-06</v>
      </c>
      <c r="U50" s="78">
        <v>-0.00015572</v>
      </c>
      <c r="V50" s="78">
        <v>-4.46302E-06</v>
      </c>
      <c r="W50" s="78">
        <v>-0.000155709</v>
      </c>
    </row>
    <row r="51" spans="2:23" s="78" customFormat="1" ht="12.75">
      <c r="B51" s="77"/>
      <c r="C51" s="77">
        <f t="shared" si="0"/>
        <v>0.0007225740603372694</v>
      </c>
      <c r="D51" s="77">
        <f t="shared" si="1"/>
        <v>-0.0008029716824093353</v>
      </c>
      <c r="E51" s="84">
        <v>11</v>
      </c>
      <c r="F51" s="78" t="s">
        <v>48</v>
      </c>
      <c r="H51" s="78">
        <v>-0.00016494</v>
      </c>
      <c r="I51" s="78">
        <v>-0.00197285</v>
      </c>
      <c r="J51" s="78">
        <v>-0.00197253</v>
      </c>
      <c r="K51" s="78">
        <v>0.000165025</v>
      </c>
      <c r="L51" s="78">
        <v>0.000164998</v>
      </c>
      <c r="M51" s="78">
        <v>0.00197266</v>
      </c>
      <c r="N51" s="78">
        <v>0.00197276</v>
      </c>
      <c r="O51" s="78">
        <v>-0.000164885</v>
      </c>
      <c r="P51" s="78">
        <v>-1.54001E-06</v>
      </c>
      <c r="Q51" s="78">
        <v>-4.71006E-05</v>
      </c>
      <c r="R51" s="78">
        <v>-4.71041E-05</v>
      </c>
      <c r="S51" s="78">
        <v>1.54041E-06</v>
      </c>
      <c r="T51" s="78">
        <v>1.53949E-06</v>
      </c>
      <c r="U51" s="78">
        <v>4.71039E-05</v>
      </c>
      <c r="V51" s="78">
        <v>4.71016E-05</v>
      </c>
      <c r="W51" s="78">
        <v>-1.53853E-06</v>
      </c>
    </row>
    <row r="52" spans="2:23" s="78" customFormat="1" ht="12.75">
      <c r="B52" s="77"/>
      <c r="C52" s="77">
        <f t="shared" si="0"/>
        <v>4.8223395376062784E-05</v>
      </c>
      <c r="D52" s="77">
        <f t="shared" si="1"/>
        <v>0.0004569313919833555</v>
      </c>
      <c r="E52" s="84">
        <v>12</v>
      </c>
      <c r="F52" s="78" t="s">
        <v>48</v>
      </c>
      <c r="H52" s="78">
        <v>-8.61606E-05</v>
      </c>
      <c r="I52" s="78">
        <v>-0.000801559</v>
      </c>
      <c r="J52" s="78">
        <v>8.62239E-05</v>
      </c>
      <c r="K52" s="78">
        <v>0.000801312</v>
      </c>
      <c r="L52" s="78">
        <v>-8.6172E-05</v>
      </c>
      <c r="M52" s="78">
        <v>-0.000801461</v>
      </c>
      <c r="N52" s="78">
        <v>8.60606E-05</v>
      </c>
      <c r="O52" s="78">
        <v>0.000801546</v>
      </c>
      <c r="P52" s="78">
        <v>-5.38375E-07</v>
      </c>
      <c r="Q52" s="78">
        <v>-1.9413E-05</v>
      </c>
      <c r="R52" s="78">
        <v>5.3868E-07</v>
      </c>
      <c r="S52" s="78">
        <v>1.94144E-05</v>
      </c>
      <c r="T52" s="78">
        <v>-5.38277E-07</v>
      </c>
      <c r="U52" s="78">
        <v>-1.94143E-05</v>
      </c>
      <c r="V52" s="78">
        <v>5.37997E-07</v>
      </c>
      <c r="W52" s="78">
        <v>1.94136E-05</v>
      </c>
    </row>
    <row r="53" spans="2:23" s="78" customFormat="1" ht="12.75">
      <c r="B53" s="77"/>
      <c r="C53" s="77">
        <f t="shared" si="0"/>
        <v>-0.00017547560469112163</v>
      </c>
      <c r="D53" s="77">
        <f t="shared" si="1"/>
        <v>-0.00013141087296447246</v>
      </c>
      <c r="E53" s="84">
        <v>13</v>
      </c>
      <c r="F53" s="78" t="s">
        <v>48</v>
      </c>
      <c r="H53" s="78">
        <v>-4.62116E-05</v>
      </c>
      <c r="I53" s="78">
        <v>-0.000399345</v>
      </c>
      <c r="J53" s="78">
        <v>0.000399196</v>
      </c>
      <c r="K53" s="78">
        <v>-4.62688E-05</v>
      </c>
      <c r="L53" s="78">
        <v>4.62235E-05</v>
      </c>
      <c r="M53" s="78">
        <v>0.000399312</v>
      </c>
      <c r="N53" s="78">
        <v>-0.000399358</v>
      </c>
      <c r="O53" s="78">
        <v>4.61393E-05</v>
      </c>
      <c r="P53" s="78">
        <v>-1.93129E-07</v>
      </c>
      <c r="Q53" s="78">
        <v>-9.311E-06</v>
      </c>
      <c r="R53" s="78">
        <v>9.31145E-06</v>
      </c>
      <c r="S53" s="78">
        <v>-1.93416E-07</v>
      </c>
      <c r="T53" s="78">
        <v>1.93306E-07</v>
      </c>
      <c r="U53" s="78">
        <v>9.31145E-06</v>
      </c>
      <c r="V53" s="78">
        <v>-9.3114E-06</v>
      </c>
      <c r="W53" s="78">
        <v>1.93205E-07</v>
      </c>
    </row>
    <row r="54" spans="2:23" s="78" customFormat="1" ht="12.75">
      <c r="B54" s="77"/>
      <c r="C54" s="77">
        <f t="shared" si="0"/>
        <v>4.7273149515637415E-08</v>
      </c>
      <c r="D54" s="77">
        <f t="shared" si="1"/>
        <v>2.2359928185589945E-07</v>
      </c>
      <c r="E54" s="84">
        <v>14</v>
      </c>
      <c r="F54" s="78" t="s">
        <v>48</v>
      </c>
      <c r="H54" s="78">
        <v>-2.55673E-05</v>
      </c>
      <c r="I54" s="78">
        <v>-0.00021738</v>
      </c>
      <c r="J54" s="78">
        <v>-2.5609E-05</v>
      </c>
      <c r="K54" s="78">
        <v>-0.000217291</v>
      </c>
      <c r="L54" s="78">
        <v>-2.55673E-05</v>
      </c>
      <c r="M54" s="78">
        <v>-0.000217393</v>
      </c>
      <c r="N54" s="78">
        <v>-2.55117E-05</v>
      </c>
      <c r="O54" s="78">
        <v>-0.000217394</v>
      </c>
      <c r="P54" s="78">
        <v>-6.95342E-08</v>
      </c>
      <c r="Q54" s="78">
        <v>-4.38358E-06</v>
      </c>
      <c r="R54" s="78">
        <v>-6.95342E-08</v>
      </c>
      <c r="S54" s="78">
        <v>-4.38368E-06</v>
      </c>
      <c r="T54" s="78">
        <v>-6.95342E-08</v>
      </c>
      <c r="U54" s="78">
        <v>-4.38369E-06</v>
      </c>
      <c r="V54" s="78">
        <v>-6.95342E-08</v>
      </c>
      <c r="W54" s="78">
        <v>-4.38376E-06</v>
      </c>
    </row>
    <row r="55" spans="2:23" s="78" customFormat="1" ht="12.75">
      <c r="B55" s="77"/>
      <c r="C55" s="77">
        <f t="shared" si="0"/>
        <v>4.337081150240451E-05</v>
      </c>
      <c r="D55" s="77">
        <f t="shared" si="1"/>
        <v>-5.153721446622709E-05</v>
      </c>
      <c r="E55" s="84">
        <v>15</v>
      </c>
      <c r="F55" s="78" t="s">
        <v>48</v>
      </c>
      <c r="H55" s="78">
        <v>-1.45413E-05</v>
      </c>
      <c r="I55" s="78">
        <v>-0.000123645</v>
      </c>
      <c r="J55" s="78">
        <v>-0.000123592</v>
      </c>
      <c r="K55" s="78">
        <v>1.45638E-05</v>
      </c>
      <c r="L55" s="78">
        <v>1.45359E-05</v>
      </c>
      <c r="M55" s="78">
        <v>0.000123653</v>
      </c>
      <c r="N55" s="78">
        <v>0.000123659</v>
      </c>
      <c r="O55" s="78">
        <v>-1.45053E-05</v>
      </c>
      <c r="P55" s="78">
        <v>-2.67973E-08</v>
      </c>
      <c r="Q55" s="78">
        <v>-1.89123E-06</v>
      </c>
      <c r="R55" s="78">
        <v>-1.89125E-06</v>
      </c>
      <c r="S55" s="78">
        <v>2.68704E-08</v>
      </c>
      <c r="T55" s="78">
        <v>2.68766E-08</v>
      </c>
      <c r="U55" s="78">
        <v>1.89126E-06</v>
      </c>
      <c r="V55" s="78">
        <v>1.89129E-06</v>
      </c>
      <c r="W55" s="78">
        <v>-2.68638E-08</v>
      </c>
    </row>
    <row r="56" spans="2:23" s="78" customFormat="1" ht="12.75">
      <c r="B56" s="77"/>
      <c r="V56" s="79"/>
      <c r="W56" s="79"/>
    </row>
    <row r="57" spans="2:23" s="78" customFormat="1" ht="12.75">
      <c r="B57" s="77"/>
      <c r="E57" s="78" t="s">
        <v>0</v>
      </c>
      <c r="H57" s="78" t="s">
        <v>1</v>
      </c>
      <c r="I57" s="78" t="s">
        <v>2</v>
      </c>
      <c r="J57" s="78" t="s">
        <v>1</v>
      </c>
      <c r="K57" s="78" t="s">
        <v>22</v>
      </c>
      <c r="L57" s="78" t="s">
        <v>1</v>
      </c>
      <c r="M57" s="78" t="s">
        <v>22</v>
      </c>
      <c r="N57" s="78" t="s">
        <v>1</v>
      </c>
      <c r="O57" s="78" t="s">
        <v>29</v>
      </c>
      <c r="P57" s="78" t="s">
        <v>1</v>
      </c>
      <c r="Q57" s="78" t="s">
        <v>1</v>
      </c>
      <c r="R57" s="78" t="s">
        <v>1</v>
      </c>
      <c r="S57" s="78" t="s">
        <v>1</v>
      </c>
      <c r="T57" s="78" t="s">
        <v>1</v>
      </c>
      <c r="U57" s="78" t="s">
        <v>1</v>
      </c>
      <c r="V57" s="79" t="s">
        <v>1</v>
      </c>
      <c r="W57" s="79" t="s">
        <v>1</v>
      </c>
    </row>
    <row r="58" spans="2:23" s="78" customFormat="1" ht="12.75">
      <c r="B58" s="77"/>
      <c r="E58" s="78" t="s">
        <v>8</v>
      </c>
      <c r="V58" s="79"/>
      <c r="W58" s="79"/>
    </row>
    <row r="59" spans="2:23" s="78" customFormat="1" ht="12.75">
      <c r="B59" s="77"/>
      <c r="E59" s="78" t="s">
        <v>4</v>
      </c>
      <c r="H59" s="78" t="s">
        <v>9</v>
      </c>
      <c r="I59" s="78" t="s">
        <v>6</v>
      </c>
      <c r="J59" s="78" t="s">
        <v>9</v>
      </c>
      <c r="K59" s="78" t="s">
        <v>6</v>
      </c>
      <c r="L59" s="78" t="s">
        <v>9</v>
      </c>
      <c r="M59" s="78" t="s">
        <v>6</v>
      </c>
      <c r="N59" s="78" t="s">
        <v>9</v>
      </c>
      <c r="O59" s="78" t="s">
        <v>6</v>
      </c>
      <c r="P59" s="78" t="s">
        <v>9</v>
      </c>
      <c r="Q59" s="78" t="s">
        <v>6</v>
      </c>
      <c r="R59" s="78" t="s">
        <v>9</v>
      </c>
      <c r="S59" s="78" t="s">
        <v>6</v>
      </c>
      <c r="T59" s="78" t="s">
        <v>9</v>
      </c>
      <c r="U59" s="78" t="s">
        <v>6</v>
      </c>
      <c r="V59" s="79" t="s">
        <v>9</v>
      </c>
      <c r="W59" s="79" t="s">
        <v>6</v>
      </c>
    </row>
    <row r="60" spans="2:23" s="78" customFormat="1" ht="12.75">
      <c r="B60" s="77"/>
      <c r="E60" s="78">
        <v>1</v>
      </c>
      <c r="H60" s="78">
        <v>-3.91218E-10</v>
      </c>
      <c r="I60" s="78">
        <v>-1.80545E-07</v>
      </c>
      <c r="J60" s="78">
        <v>1.80548E-07</v>
      </c>
      <c r="K60" s="78" t="s">
        <v>25</v>
      </c>
      <c r="L60" s="78">
        <v>2.114E-10</v>
      </c>
      <c r="M60" s="78" t="s">
        <v>27</v>
      </c>
      <c r="N60" s="78">
        <v>-1.80727E-07</v>
      </c>
      <c r="O60" s="78">
        <v>3.94193E-10</v>
      </c>
      <c r="P60" s="78">
        <v>-2.27757E-10</v>
      </c>
      <c r="Q60" s="78">
        <v>-1.38536E-07</v>
      </c>
      <c r="R60" s="78">
        <v>1.38539E-07</v>
      </c>
      <c r="S60" s="78">
        <v>-4.59163E-11</v>
      </c>
      <c r="T60" s="78">
        <v>4.89339E-11</v>
      </c>
      <c r="U60" s="78">
        <v>1.38721E-07</v>
      </c>
      <c r="V60" s="78">
        <v>-1.38718E-07</v>
      </c>
      <c r="W60" s="78">
        <v>2.31528E-10</v>
      </c>
    </row>
    <row r="61" spans="2:23" s="78" customFormat="1" ht="12.75">
      <c r="B61" s="77"/>
      <c r="E61" s="78">
        <v>2</v>
      </c>
      <c r="H61" s="78">
        <v>0.000319438</v>
      </c>
      <c r="I61" s="78">
        <v>-1.45093E-07</v>
      </c>
      <c r="J61" s="78">
        <v>0.000319438</v>
      </c>
      <c r="K61" s="78" t="s">
        <v>26</v>
      </c>
      <c r="L61" s="78">
        <v>0.000319438</v>
      </c>
      <c r="M61" s="78" t="s">
        <v>28</v>
      </c>
      <c r="N61" s="78">
        <v>0.000319438</v>
      </c>
      <c r="O61" s="78">
        <v>-1.45093E-07</v>
      </c>
      <c r="P61" s="78">
        <v>0.000319438</v>
      </c>
      <c r="Q61" s="78">
        <v>-7.24391E-08</v>
      </c>
      <c r="R61" s="78">
        <v>0.000319438</v>
      </c>
      <c r="S61" s="78">
        <v>-7.24392E-08</v>
      </c>
      <c r="T61" s="78">
        <v>0.000319438</v>
      </c>
      <c r="U61" s="78">
        <v>-7.24392E-08</v>
      </c>
      <c r="V61" s="78">
        <v>0.000319438</v>
      </c>
      <c r="W61" s="78">
        <v>-7.24392E-08</v>
      </c>
    </row>
    <row r="62" spans="2:23" s="78" customFormat="1" ht="12.75">
      <c r="B62" s="77"/>
      <c r="E62" s="78">
        <v>3</v>
      </c>
      <c r="H62" s="78">
        <v>-0.011403</v>
      </c>
      <c r="I62" s="78">
        <v>-2.89764</v>
      </c>
      <c r="J62" s="78">
        <v>-2.89736</v>
      </c>
      <c r="K62" s="78">
        <v>0.0128857</v>
      </c>
      <c r="L62" s="78">
        <v>0.0131617</v>
      </c>
      <c r="M62" s="78">
        <v>2.89884</v>
      </c>
      <c r="N62" s="78">
        <v>2.89911</v>
      </c>
      <c r="O62" s="78">
        <v>-0.0116923</v>
      </c>
      <c r="P62" s="78">
        <v>-0.00179958</v>
      </c>
      <c r="Q62" s="78">
        <v>-0.947348</v>
      </c>
      <c r="R62" s="78">
        <v>-0.947072</v>
      </c>
      <c r="S62" s="78">
        <v>0.00328323</v>
      </c>
      <c r="T62" s="78">
        <v>0.00356199</v>
      </c>
      <c r="U62" s="78">
        <v>0.948552</v>
      </c>
      <c r="V62" s="78">
        <v>0.948831</v>
      </c>
      <c r="W62" s="78">
        <v>-0.00207858</v>
      </c>
    </row>
    <row r="63" spans="2:23" s="78" customFormat="1" ht="12.75">
      <c r="B63" s="77"/>
      <c r="E63" s="78">
        <v>4</v>
      </c>
      <c r="H63" s="78">
        <v>-0.00917767</v>
      </c>
      <c r="I63" s="78">
        <v>-1.60206</v>
      </c>
      <c r="J63" s="78">
        <v>0.00937032</v>
      </c>
      <c r="K63" s="78">
        <v>1.60271</v>
      </c>
      <c r="L63" s="78">
        <v>-0.00917927</v>
      </c>
      <c r="M63" s="78">
        <v>-1.60206</v>
      </c>
      <c r="N63" s="78">
        <v>0.00937181</v>
      </c>
      <c r="O63" s="78">
        <v>1.60271</v>
      </c>
      <c r="P63" s="78">
        <v>-0.00127186</v>
      </c>
      <c r="Q63" s="78">
        <v>-0.352768</v>
      </c>
      <c r="R63" s="78">
        <v>0.00145785</v>
      </c>
      <c r="S63" s="78">
        <v>0.353421</v>
      </c>
      <c r="T63" s="78">
        <v>-0.00127293</v>
      </c>
      <c r="U63" s="78">
        <v>-0.352769</v>
      </c>
      <c r="V63" s="78">
        <v>0.00145766</v>
      </c>
      <c r="W63" s="78">
        <v>0.35342</v>
      </c>
    </row>
    <row r="64" spans="2:23" s="78" customFormat="1" ht="12.75">
      <c r="B64" s="77"/>
      <c r="E64" s="78">
        <v>5</v>
      </c>
      <c r="H64" s="78">
        <v>-0.00622924</v>
      </c>
      <c r="I64" s="78">
        <v>-0.791332</v>
      </c>
      <c r="J64" s="78">
        <v>0.791452</v>
      </c>
      <c r="K64" s="78">
        <v>-0.00603168</v>
      </c>
      <c r="L64" s="78">
        <v>0.00615134</v>
      </c>
      <c r="M64" s="78">
        <v>0.791655</v>
      </c>
      <c r="N64" s="78">
        <v>-0.791528</v>
      </c>
      <c r="O64" s="78">
        <v>0.00635333</v>
      </c>
      <c r="P64" s="78">
        <v>-0.000655436</v>
      </c>
      <c r="Q64" s="78">
        <v>-0.118861</v>
      </c>
      <c r="R64" s="78">
        <v>0.118984</v>
      </c>
      <c r="S64" s="78">
        <v>-0.000455118</v>
      </c>
      <c r="T64" s="78">
        <v>0.00057737</v>
      </c>
      <c r="U64" s="78">
        <v>0.119184</v>
      </c>
      <c r="V64" s="78">
        <v>-0.119061</v>
      </c>
      <c r="W64" s="78">
        <v>0.00077752</v>
      </c>
    </row>
    <row r="65" spans="2:23" s="78" customFormat="1" ht="12.75">
      <c r="B65" s="77"/>
      <c r="E65" s="78">
        <v>6</v>
      </c>
      <c r="H65" s="78">
        <v>3.9206</v>
      </c>
      <c r="I65" s="78">
        <v>-0.354214</v>
      </c>
      <c r="J65" s="78">
        <v>3.9206</v>
      </c>
      <c r="K65" s="78">
        <v>-0.354213</v>
      </c>
      <c r="L65" s="78">
        <v>3.9206</v>
      </c>
      <c r="M65" s="78">
        <v>-0.354213</v>
      </c>
      <c r="N65" s="78">
        <v>3.9206</v>
      </c>
      <c r="O65" s="78">
        <v>-0.354211</v>
      </c>
      <c r="P65" s="78">
        <v>3.92413</v>
      </c>
      <c r="Q65" s="78">
        <v>-0.0365762</v>
      </c>
      <c r="R65" s="78">
        <v>3.92413</v>
      </c>
      <c r="S65" s="78">
        <v>-0.0365764</v>
      </c>
      <c r="T65" s="78">
        <v>3.92413</v>
      </c>
      <c r="U65" s="78">
        <v>-0.0365764</v>
      </c>
      <c r="V65" s="78">
        <v>3.92413</v>
      </c>
      <c r="W65" s="78">
        <v>-0.0365761</v>
      </c>
    </row>
    <row r="66" spans="2:23" s="78" customFormat="1" ht="12.75">
      <c r="B66" s="77"/>
      <c r="E66" s="78">
        <v>7</v>
      </c>
      <c r="H66" s="78">
        <v>-0.00219096</v>
      </c>
      <c r="I66" s="78">
        <v>-0.14424</v>
      </c>
      <c r="J66" s="78">
        <v>-0.144224</v>
      </c>
      <c r="K66" s="78">
        <v>0.00213079</v>
      </c>
      <c r="L66" s="78">
        <v>0.00214534</v>
      </c>
      <c r="M66" s="78">
        <v>0.144162</v>
      </c>
      <c r="N66" s="78">
        <v>0.144176</v>
      </c>
      <c r="O66" s="78">
        <v>-0.00220722</v>
      </c>
      <c r="P66" s="78">
        <v>-0.00012212</v>
      </c>
      <c r="Q66" s="78">
        <v>-0.0102932</v>
      </c>
      <c r="R66" s="78">
        <v>-0.0102776</v>
      </c>
      <c r="S66" s="78">
        <v>5.98668E-05</v>
      </c>
      <c r="T66" s="78">
        <v>7.54898E-05</v>
      </c>
      <c r="U66" s="78">
        <v>0.0102154</v>
      </c>
      <c r="V66" s="78">
        <v>0.0102309</v>
      </c>
      <c r="W66" s="78">
        <v>-0.000137705</v>
      </c>
    </row>
    <row r="67" spans="2:23" s="78" customFormat="1" ht="12.75">
      <c r="B67" s="77"/>
      <c r="E67" s="78">
        <v>8</v>
      </c>
      <c r="H67" s="78">
        <v>-0.00117594</v>
      </c>
      <c r="I67" s="78">
        <v>-0.053453</v>
      </c>
      <c r="J67" s="78">
        <v>0.00118647</v>
      </c>
      <c r="K67" s="78">
        <v>0.0534462</v>
      </c>
      <c r="L67" s="78">
        <v>-0.00117641</v>
      </c>
      <c r="M67" s="78">
        <v>-0.0534521</v>
      </c>
      <c r="N67" s="78">
        <v>0.00118535</v>
      </c>
      <c r="O67" s="78">
        <v>0.0534457</v>
      </c>
      <c r="P67" s="78">
        <v>-3.16374E-05</v>
      </c>
      <c r="Q67" s="78">
        <v>-0.00263789</v>
      </c>
      <c r="R67" s="78">
        <v>4.10315E-05</v>
      </c>
      <c r="S67" s="78">
        <v>0.00263202</v>
      </c>
      <c r="T67" s="78">
        <v>-3.16177E-05</v>
      </c>
      <c r="U67" s="78">
        <v>-0.00263795</v>
      </c>
      <c r="V67" s="78">
        <v>4.09906E-05</v>
      </c>
      <c r="W67" s="78">
        <v>0.00263195</v>
      </c>
    </row>
    <row r="68" spans="2:23" s="78" customFormat="1" ht="12.75">
      <c r="B68" s="77"/>
      <c r="E68" s="78">
        <v>9</v>
      </c>
      <c r="H68" s="78">
        <v>-0.000624689</v>
      </c>
      <c r="I68" s="78">
        <v>-0.018155</v>
      </c>
      <c r="J68" s="78">
        <v>0.0181543</v>
      </c>
      <c r="K68" s="78">
        <v>-0.000618031</v>
      </c>
      <c r="L68" s="78">
        <v>0.000617433</v>
      </c>
      <c r="M68" s="78">
        <v>0.0181614</v>
      </c>
      <c r="N68" s="78">
        <v>-0.0181615</v>
      </c>
      <c r="O68" s="78">
        <v>0.000624315</v>
      </c>
      <c r="P68" s="78">
        <v>-1.65541E-05</v>
      </c>
      <c r="Q68" s="78">
        <v>-0.000630447</v>
      </c>
      <c r="R68" s="78">
        <v>0.000630277</v>
      </c>
      <c r="S68" s="78">
        <v>-9.38798E-06</v>
      </c>
      <c r="T68" s="78">
        <v>9.18397E-06</v>
      </c>
      <c r="U68" s="78">
        <v>0.000637445</v>
      </c>
      <c r="V68" s="78">
        <v>-0.000637612</v>
      </c>
      <c r="W68" s="78">
        <v>1.63418E-05</v>
      </c>
    </row>
    <row r="69" spans="2:23" s="78" customFormat="1" ht="12.75">
      <c r="B69" s="77"/>
      <c r="E69" s="78">
        <v>10</v>
      </c>
      <c r="H69" s="78">
        <v>-0.20128</v>
      </c>
      <c r="I69" s="78">
        <v>-0.00585594</v>
      </c>
      <c r="J69" s="78">
        <v>-0.20128</v>
      </c>
      <c r="K69" s="78">
        <v>-0.00585543</v>
      </c>
      <c r="L69" s="78">
        <v>-0.20128</v>
      </c>
      <c r="M69" s="78">
        <v>-0.00585557</v>
      </c>
      <c r="N69" s="78">
        <v>-0.201279</v>
      </c>
      <c r="O69" s="78">
        <v>-0.0058556</v>
      </c>
      <c r="P69" s="78">
        <v>-0.200964</v>
      </c>
      <c r="Q69" s="78">
        <v>-0.000160772</v>
      </c>
      <c r="R69" s="78">
        <v>-0.200964</v>
      </c>
      <c r="S69" s="78">
        <v>-0.000160782</v>
      </c>
      <c r="T69" s="78">
        <v>-0.200964</v>
      </c>
      <c r="U69" s="78">
        <v>-0.000160782</v>
      </c>
      <c r="V69" s="78">
        <v>-0.200964</v>
      </c>
      <c r="W69" s="78">
        <v>-0.000160772</v>
      </c>
    </row>
    <row r="70" spans="2:23" s="78" customFormat="1" ht="12.75">
      <c r="B70" s="77"/>
      <c r="E70" s="78">
        <v>11</v>
      </c>
      <c r="H70" s="78">
        <v>-0.000163346</v>
      </c>
      <c r="I70" s="78">
        <v>-0.00197166</v>
      </c>
      <c r="J70" s="78">
        <v>-0.00197094</v>
      </c>
      <c r="K70" s="78">
        <v>0.000166212</v>
      </c>
      <c r="L70" s="78">
        <v>0.000166592</v>
      </c>
      <c r="M70" s="78">
        <v>0.00197385</v>
      </c>
      <c r="N70" s="78">
        <v>0.00197435</v>
      </c>
      <c r="O70" s="78">
        <v>-0.000163698</v>
      </c>
      <c r="P70" s="78">
        <v>5.33693E-08</v>
      </c>
      <c r="Q70" s="78">
        <v>-4.59129E-05</v>
      </c>
      <c r="R70" s="78">
        <v>-4.55107E-05</v>
      </c>
      <c r="S70" s="78">
        <v>2.72804E-06</v>
      </c>
      <c r="T70" s="78">
        <v>3.13287E-06</v>
      </c>
      <c r="U70" s="78">
        <v>4.82915E-05</v>
      </c>
      <c r="V70" s="78">
        <v>4.8695E-05</v>
      </c>
      <c r="W70" s="78">
        <v>-3.50899E-07</v>
      </c>
    </row>
    <row r="71" spans="2:23" s="78" customFormat="1" ht="12.75">
      <c r="B71" s="77"/>
      <c r="E71" s="78">
        <v>12</v>
      </c>
      <c r="H71" s="78">
        <v>-8.61391E-05</v>
      </c>
      <c r="I71" s="78">
        <v>-0.000800223</v>
      </c>
      <c r="J71" s="78">
        <v>8.62453E-05</v>
      </c>
      <c r="K71" s="78">
        <v>0.000802649</v>
      </c>
      <c r="L71" s="78">
        <v>-8.61505E-05</v>
      </c>
      <c r="M71" s="78">
        <v>-0.000800125</v>
      </c>
      <c r="N71" s="78">
        <v>8.60821E-05</v>
      </c>
      <c r="O71" s="78">
        <v>0.000802883</v>
      </c>
      <c r="P71" s="78">
        <v>-5.16927E-07</v>
      </c>
      <c r="Q71" s="78">
        <v>-1.80765E-05</v>
      </c>
      <c r="R71" s="78">
        <v>5.60128E-07</v>
      </c>
      <c r="S71" s="78">
        <v>2.07509E-05</v>
      </c>
      <c r="T71" s="78">
        <v>-5.16829E-07</v>
      </c>
      <c r="U71" s="78">
        <v>-1.80778E-05</v>
      </c>
      <c r="V71" s="78">
        <v>5.59445E-07</v>
      </c>
      <c r="W71" s="78">
        <v>2.07501E-05</v>
      </c>
    </row>
    <row r="72" spans="2:23" s="78" customFormat="1" ht="12.75">
      <c r="B72" s="77"/>
      <c r="E72" s="78">
        <v>13</v>
      </c>
      <c r="H72" s="78">
        <v>-4.68159E-05</v>
      </c>
      <c r="I72" s="78">
        <v>-0.000398469</v>
      </c>
      <c r="J72" s="78">
        <v>0.000398591</v>
      </c>
      <c r="K72" s="78">
        <v>-4.53929E-05</v>
      </c>
      <c r="L72" s="78">
        <v>4.56192E-05</v>
      </c>
      <c r="M72" s="78">
        <v>0.000400188</v>
      </c>
      <c r="N72" s="78">
        <v>-0.000399962</v>
      </c>
      <c r="O72" s="78">
        <v>4.70152E-05</v>
      </c>
      <c r="P72" s="78">
        <v>-7.97397E-07</v>
      </c>
      <c r="Q72" s="78">
        <v>-8.43508E-06</v>
      </c>
      <c r="R72" s="78">
        <v>8.70718E-06</v>
      </c>
      <c r="S72" s="78">
        <v>6.82503E-07</v>
      </c>
      <c r="T72" s="78">
        <v>-4.10962E-07</v>
      </c>
      <c r="U72" s="78">
        <v>1.01874E-05</v>
      </c>
      <c r="V72" s="78">
        <v>-9.91567E-06</v>
      </c>
      <c r="W72" s="78">
        <v>1.06912E-06</v>
      </c>
    </row>
    <row r="73" spans="2:23" s="78" customFormat="1" ht="12.75">
      <c r="B73" s="77"/>
      <c r="E73" s="78">
        <v>14</v>
      </c>
      <c r="H73" s="78">
        <v>-0.150018</v>
      </c>
      <c r="I73" s="78">
        <v>-0.000216706</v>
      </c>
      <c r="J73" s="78">
        <v>-0.150018</v>
      </c>
      <c r="K73" s="78">
        <v>-0.000216617</v>
      </c>
      <c r="L73" s="78">
        <v>-0.150018</v>
      </c>
      <c r="M73" s="78">
        <v>-0.000216719</v>
      </c>
      <c r="N73" s="78">
        <v>-0.150018</v>
      </c>
      <c r="O73" s="78">
        <v>-0.00021672</v>
      </c>
      <c r="P73" s="78">
        <v>-0.149992</v>
      </c>
      <c r="Q73" s="78">
        <v>-3.70954E-06</v>
      </c>
      <c r="R73" s="78">
        <v>-0.149992</v>
      </c>
      <c r="S73" s="78">
        <v>-3.70964E-06</v>
      </c>
      <c r="T73" s="78">
        <v>-0.149992</v>
      </c>
      <c r="U73" s="78">
        <v>-3.70965E-06</v>
      </c>
      <c r="V73" s="78">
        <v>-0.149992</v>
      </c>
      <c r="W73" s="78">
        <v>-3.70972E-06</v>
      </c>
    </row>
    <row r="74" spans="2:23" s="78" customFormat="1" ht="12.75">
      <c r="B74" s="77"/>
      <c r="E74" s="78">
        <v>15</v>
      </c>
      <c r="H74" s="78">
        <v>-1.45617E-05</v>
      </c>
      <c r="I74" s="78">
        <v>-0.000124111</v>
      </c>
      <c r="J74" s="78">
        <v>-0.000123613</v>
      </c>
      <c r="K74" s="78">
        <v>1.40975E-05</v>
      </c>
      <c r="L74" s="78">
        <v>1.45155E-05</v>
      </c>
      <c r="M74" s="78">
        <v>0.000123186</v>
      </c>
      <c r="N74" s="78">
        <v>0.000123638</v>
      </c>
      <c r="O74" s="78">
        <v>-1.49716E-05</v>
      </c>
      <c r="P74" s="78">
        <v>-4.72185E-08</v>
      </c>
      <c r="Q74" s="78">
        <v>-2.35757E-06</v>
      </c>
      <c r="R74" s="78">
        <v>-1.91167E-06</v>
      </c>
      <c r="S74" s="78">
        <v>-4.39469E-07</v>
      </c>
      <c r="T74" s="78">
        <v>6.45537E-09</v>
      </c>
      <c r="U74" s="78">
        <v>1.42492E-06</v>
      </c>
      <c r="V74" s="78">
        <v>1.87087E-06</v>
      </c>
      <c r="W74" s="78">
        <v>-4.93203E-07</v>
      </c>
    </row>
    <row r="75" spans="2:23" s="78" customFormat="1" ht="12.75">
      <c r="B75" s="77"/>
      <c r="V75" s="79"/>
      <c r="W75" s="79"/>
    </row>
    <row r="76" spans="2:23" s="78" customFormat="1" ht="12.75">
      <c r="B76" s="77"/>
      <c r="E76" s="78" t="s">
        <v>10</v>
      </c>
      <c r="H76" s="78" t="s">
        <v>11</v>
      </c>
      <c r="I76" s="78">
        <v>4195300000</v>
      </c>
      <c r="V76" s="79"/>
      <c r="W76" s="79"/>
    </row>
    <row r="77" spans="2:23" s="78" customFormat="1" ht="12.75">
      <c r="B77" s="77"/>
      <c r="E77" s="78">
        <v>2</v>
      </c>
      <c r="H77" s="78">
        <v>543315</v>
      </c>
      <c r="I77" s="78" t="s">
        <v>12</v>
      </c>
      <c r="V77" s="79"/>
      <c r="W77" s="79"/>
    </row>
    <row r="78" spans="2:23" s="78" customFormat="1" ht="12.75">
      <c r="B78" s="77"/>
      <c r="E78" s="78">
        <v>3</v>
      </c>
      <c r="H78" s="78">
        <v>351526</v>
      </c>
      <c r="I78" s="78" t="s">
        <v>13</v>
      </c>
      <c r="V78" s="79"/>
      <c r="W78" s="79"/>
    </row>
    <row r="79" spans="2:23" s="78" customFormat="1" ht="12.75">
      <c r="B79" s="77"/>
      <c r="E79" s="78">
        <v>4</v>
      </c>
      <c r="H79" s="78">
        <v>389511</v>
      </c>
      <c r="I79" s="78" t="s">
        <v>14</v>
      </c>
      <c r="V79" s="79"/>
      <c r="W79" s="79"/>
    </row>
    <row r="80" spans="2:23" s="78" customFormat="1" ht="12.75">
      <c r="B80" s="77"/>
      <c r="E80" s="78">
        <v>5</v>
      </c>
      <c r="H80" s="78">
        <v>269083</v>
      </c>
      <c r="I80" s="78" t="s">
        <v>15</v>
      </c>
      <c r="V80" s="79"/>
      <c r="W80" s="79"/>
    </row>
    <row r="81" spans="2:23" s="78" customFormat="1" ht="12.75">
      <c r="B81" s="77"/>
      <c r="E81" s="78">
        <v>6</v>
      </c>
      <c r="H81" s="78">
        <v>184730</v>
      </c>
      <c r="I81" s="78" t="s">
        <v>16</v>
      </c>
      <c r="V81" s="79"/>
      <c r="W81" s="79"/>
    </row>
    <row r="82" spans="2:23" s="78" customFormat="1" ht="12.75">
      <c r="B82" s="77"/>
      <c r="E82" s="78">
        <v>7</v>
      </c>
      <c r="H82" s="78">
        <v>49612.3</v>
      </c>
      <c r="I82" s="78" t="s">
        <v>17</v>
      </c>
      <c r="V82" s="79"/>
      <c r="W82" s="79"/>
    </row>
    <row r="83" spans="2:23" s="78" customFormat="1" ht="12.75">
      <c r="B83" s="77"/>
      <c r="E83" s="78">
        <v>8</v>
      </c>
      <c r="H83" s="78">
        <v>543315</v>
      </c>
      <c r="I83" s="78" t="s">
        <v>12</v>
      </c>
      <c r="V83" s="79"/>
      <c r="W83" s="79"/>
    </row>
    <row r="84" spans="2:23" s="78" customFormat="1" ht="12.75">
      <c r="B84" s="77"/>
      <c r="E84" s="78">
        <v>9</v>
      </c>
      <c r="H84" s="78">
        <v>351526</v>
      </c>
      <c r="I84" s="78" t="s">
        <v>13</v>
      </c>
      <c r="V84" s="79"/>
      <c r="W84" s="79"/>
    </row>
    <row r="85" spans="2:23" s="78" customFormat="1" ht="12.75">
      <c r="B85" s="77"/>
      <c r="E85" s="78">
        <v>10</v>
      </c>
      <c r="H85" s="78">
        <v>389511</v>
      </c>
      <c r="I85" s="78" t="s">
        <v>14</v>
      </c>
      <c r="V85" s="79"/>
      <c r="W85" s="79"/>
    </row>
    <row r="86" spans="2:23" s="78" customFormat="1" ht="12.75">
      <c r="B86" s="77"/>
      <c r="E86" s="78">
        <v>11</v>
      </c>
      <c r="H86" s="78">
        <v>269083</v>
      </c>
      <c r="I86" s="78" t="s">
        <v>15</v>
      </c>
      <c r="V86" s="79"/>
      <c r="W86" s="79"/>
    </row>
    <row r="87" spans="2:23" s="78" customFormat="1" ht="12.75">
      <c r="B87" s="77"/>
      <c r="E87" s="78">
        <v>12</v>
      </c>
      <c r="H87" s="78">
        <v>184730</v>
      </c>
      <c r="I87" s="78" t="s">
        <v>18</v>
      </c>
      <c r="V87" s="79"/>
      <c r="W87" s="79"/>
    </row>
    <row r="88" spans="2:23" s="78" customFormat="1" ht="12.75">
      <c r="B88" s="77"/>
      <c r="E88" s="78">
        <v>13</v>
      </c>
      <c r="H88" s="78">
        <v>-49612.2</v>
      </c>
      <c r="I88" s="78" t="s">
        <v>17</v>
      </c>
      <c r="V88" s="79"/>
      <c r="W88" s="79"/>
    </row>
    <row r="89" spans="2:23" s="78" customFormat="1" ht="12.75">
      <c r="B89" s="77"/>
      <c r="E89" s="78">
        <v>14</v>
      </c>
      <c r="H89" s="78">
        <v>-543315</v>
      </c>
      <c r="I89" s="78" t="s">
        <v>19</v>
      </c>
      <c r="V89" s="79"/>
      <c r="W89" s="79"/>
    </row>
    <row r="90" spans="2:23" s="78" customFormat="1" ht="12.75">
      <c r="B90" s="77"/>
      <c r="E90" s="78">
        <v>15</v>
      </c>
      <c r="H90" s="78">
        <v>-351526</v>
      </c>
      <c r="I90" s="78" t="s">
        <v>13</v>
      </c>
      <c r="V90" s="79"/>
      <c r="W90" s="79"/>
    </row>
    <row r="91" spans="2:23" s="78" customFormat="1" ht="12.75">
      <c r="B91" s="77"/>
      <c r="E91" s="78">
        <v>16</v>
      </c>
      <c r="H91" s="78">
        <v>-389511</v>
      </c>
      <c r="I91" s="78" t="s">
        <v>14</v>
      </c>
      <c r="V91" s="79"/>
      <c r="W91" s="79"/>
    </row>
    <row r="92" spans="2:23" s="78" customFormat="1" ht="12.75">
      <c r="B92" s="77"/>
      <c r="E92" s="78">
        <v>17</v>
      </c>
      <c r="H92" s="78">
        <v>-269082</v>
      </c>
      <c r="I92" s="78" t="s">
        <v>15</v>
      </c>
      <c r="V92" s="79"/>
      <c r="W92" s="79"/>
    </row>
    <row r="93" spans="2:23" s="78" customFormat="1" ht="12.75">
      <c r="B93" s="77"/>
      <c r="E93" s="78">
        <v>18</v>
      </c>
      <c r="H93" s="78">
        <v>-184730</v>
      </c>
      <c r="I93" s="78" t="s">
        <v>16</v>
      </c>
      <c r="V93" s="79"/>
      <c r="W93" s="79"/>
    </row>
    <row r="94" spans="2:23" s="78" customFormat="1" ht="12.75">
      <c r="B94" s="77"/>
      <c r="E94" s="78">
        <v>19</v>
      </c>
      <c r="H94" s="78">
        <v>-49612.2</v>
      </c>
      <c r="I94" s="78" t="s">
        <v>17</v>
      </c>
      <c r="V94" s="79"/>
      <c r="W94" s="79"/>
    </row>
    <row r="95" spans="2:23" s="78" customFormat="1" ht="12.75">
      <c r="B95" s="77"/>
      <c r="E95" s="78">
        <v>20</v>
      </c>
      <c r="H95" s="78">
        <v>-543315</v>
      </c>
      <c r="I95" s="78" t="s">
        <v>19</v>
      </c>
      <c r="V95" s="79"/>
      <c r="W95" s="79"/>
    </row>
    <row r="96" spans="2:23" s="78" customFormat="1" ht="12.75">
      <c r="B96" s="77"/>
      <c r="E96" s="78">
        <v>21</v>
      </c>
      <c r="H96" s="78">
        <v>-351526</v>
      </c>
      <c r="I96" s="78" t="s">
        <v>13</v>
      </c>
      <c r="V96" s="79"/>
      <c r="W96" s="79"/>
    </row>
    <row r="97" spans="2:23" s="78" customFormat="1" ht="12.75">
      <c r="B97" s="77"/>
      <c r="E97" s="78">
        <v>22</v>
      </c>
      <c r="H97" s="78">
        <v>-389511</v>
      </c>
      <c r="I97" s="78" t="s">
        <v>20</v>
      </c>
      <c r="V97" s="79"/>
      <c r="W97" s="79"/>
    </row>
    <row r="98" spans="2:23" s="78" customFormat="1" ht="12.75">
      <c r="B98" s="77"/>
      <c r="E98" s="78">
        <v>23</v>
      </c>
      <c r="H98" s="78">
        <v>-269082</v>
      </c>
      <c r="I98" s="78" t="s">
        <v>21</v>
      </c>
      <c r="V98" s="79"/>
      <c r="W98" s="79"/>
    </row>
    <row r="99" spans="2:23" s="78" customFormat="1" ht="12.75">
      <c r="B99" s="77"/>
      <c r="E99" s="78">
        <v>24</v>
      </c>
      <c r="H99" s="78">
        <v>-184730</v>
      </c>
      <c r="I99" s="78" t="s">
        <v>16</v>
      </c>
      <c r="V99" s="79"/>
      <c r="W99" s="79"/>
    </row>
    <row r="100" spans="2:23" s="78" customFormat="1" ht="12.75">
      <c r="B100" s="77"/>
      <c r="V100" s="79"/>
      <c r="W100" s="79"/>
    </row>
    <row r="101" spans="2:23" s="78" customFormat="1" ht="12.75">
      <c r="B101" s="77"/>
      <c r="V101" s="79"/>
      <c r="W101" s="79"/>
    </row>
    <row r="102" spans="2:23" s="78" customFormat="1" ht="12.75">
      <c r="B102" s="77"/>
      <c r="V102" s="79"/>
      <c r="W102" s="79"/>
    </row>
    <row r="103" spans="2:23" s="78" customFormat="1" ht="12.75">
      <c r="B103" s="77"/>
      <c r="M103" s="81"/>
      <c r="O103" s="81"/>
      <c r="P103" s="81"/>
      <c r="Q103" s="80"/>
      <c r="V103" s="79"/>
      <c r="W103" s="79"/>
    </row>
    <row r="104" spans="2:17" ht="12.75">
      <c r="B104" s="77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86"/>
      <c r="N104" s="78"/>
      <c r="O104" s="87"/>
      <c r="P104" s="87"/>
      <c r="Q104" s="88"/>
    </row>
    <row r="105" spans="13:17" ht="12.75">
      <c r="M105" s="91"/>
      <c r="O105" s="87"/>
      <c r="P105" s="92"/>
      <c r="Q105" s="88"/>
    </row>
    <row r="106" spans="13:17" ht="12.75">
      <c r="M106" s="91"/>
      <c r="O106" s="93"/>
      <c r="P106" s="93"/>
      <c r="Q106" s="94"/>
    </row>
    <row r="107" spans="13:17" ht="12.75">
      <c r="M107" s="91"/>
      <c r="O107" s="93"/>
      <c r="P107" s="93"/>
      <c r="Q107" s="94"/>
    </row>
    <row r="108" spans="13:17" ht="12.75">
      <c r="M108" s="91"/>
      <c r="O108" s="93"/>
      <c r="P108" s="93"/>
      <c r="Q108" s="94"/>
    </row>
    <row r="109" spans="13:17" ht="12.75">
      <c r="M109" s="91"/>
      <c r="O109" s="87"/>
      <c r="P109" s="87"/>
      <c r="Q109" s="88"/>
    </row>
    <row r="110" spans="13:17" ht="12.75">
      <c r="M110" s="91"/>
      <c r="O110" s="93"/>
      <c r="P110" s="93"/>
      <c r="Q110" s="94"/>
    </row>
    <row r="111" spans="13:17" ht="12.75">
      <c r="M111" s="91"/>
      <c r="O111" s="93"/>
      <c r="P111" s="93"/>
      <c r="Q111" s="94"/>
    </row>
    <row r="112" spans="15:17" ht="12.75">
      <c r="O112" s="93"/>
      <c r="P112" s="93"/>
      <c r="Q112" s="94"/>
    </row>
    <row r="113" spans="15:17" ht="12.75">
      <c r="O113" s="87"/>
      <c r="P113" s="87"/>
      <c r="Q113" s="88"/>
    </row>
    <row r="114" spans="15:17" ht="12.75">
      <c r="O114" s="93"/>
      <c r="P114" s="93"/>
      <c r="Q114" s="94"/>
    </row>
    <row r="115" spans="15:17" ht="12.75">
      <c r="O115" s="93"/>
      <c r="P115" s="93"/>
      <c r="Q115" s="94"/>
    </row>
    <row r="116" spans="15:17" ht="12.75">
      <c r="O116" s="93"/>
      <c r="P116" s="93"/>
      <c r="Q116" s="94"/>
    </row>
    <row r="117" spans="15:17" ht="12.75">
      <c r="O117" s="87"/>
      <c r="P117" s="87"/>
      <c r="Q117" s="88"/>
    </row>
    <row r="118" spans="15:17" ht="12.75">
      <c r="O118" s="93"/>
      <c r="P118" s="93"/>
      <c r="Q118" s="94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Y229"/>
  <sheetViews>
    <sheetView tabSelected="1" workbookViewId="0" topLeftCell="A1">
      <selection activeCell="C13" sqref="C13"/>
    </sheetView>
  </sheetViews>
  <sheetFormatPr defaultColWidth="11.421875" defaultRowHeight="12.75"/>
  <cols>
    <col min="1" max="1" width="8.7109375" style="24" customWidth="1"/>
    <col min="2" max="2" width="12.00390625" style="24" customWidth="1"/>
    <col min="3" max="4" width="12.57421875" style="24" bestFit="1" customWidth="1"/>
    <col min="5" max="5" width="11.140625" style="24" customWidth="1"/>
    <col min="6" max="6" width="13.140625" style="24" customWidth="1"/>
    <col min="7" max="7" width="9.8515625" style="24" customWidth="1"/>
    <col min="8" max="8" width="13.140625" style="24" customWidth="1"/>
    <col min="9" max="9" width="12.57421875" style="24" bestFit="1" customWidth="1"/>
    <col min="10" max="10" width="11.421875" style="24" customWidth="1"/>
    <col min="11" max="11" width="10.421875" style="24" customWidth="1"/>
    <col min="12" max="12" width="9.28125" style="24" customWidth="1"/>
    <col min="13" max="13" width="12.57421875" style="24" bestFit="1" customWidth="1"/>
    <col min="14" max="14" width="13.00390625" style="24" bestFit="1" customWidth="1"/>
    <col min="15" max="15" width="12.57421875" style="24" bestFit="1" customWidth="1"/>
    <col min="16" max="16" width="13.28125" style="24" bestFit="1" customWidth="1"/>
    <col min="17" max="17" width="13.140625" style="24" bestFit="1" customWidth="1"/>
    <col min="18" max="18" width="13.8515625" style="24" bestFit="1" customWidth="1"/>
    <col min="19" max="19" width="13.7109375" style="24" bestFit="1" customWidth="1"/>
    <col min="20" max="22" width="13.8515625" style="24" bestFit="1" customWidth="1"/>
    <col min="23" max="23" width="13.7109375" style="24" bestFit="1" customWidth="1"/>
    <col min="24" max="24" width="12.57421875" style="24" bestFit="1" customWidth="1"/>
    <col min="25" max="16384" width="11.421875" style="24" customWidth="1"/>
  </cols>
  <sheetData>
    <row r="1" spans="1:9" s="21" customFormat="1" ht="12.75">
      <c r="A1" s="8" t="s">
        <v>116</v>
      </c>
      <c r="B1" s="20"/>
      <c r="C1" s="20"/>
      <c r="D1" s="20"/>
      <c r="E1" s="20"/>
      <c r="F1" s="20"/>
      <c r="H1" s="9" t="s">
        <v>76</v>
      </c>
      <c r="I1" s="22"/>
    </row>
    <row r="2" spans="1:9" s="1" customFormat="1" ht="13.5" thickBot="1">
      <c r="A2" s="20" t="s">
        <v>52</v>
      </c>
      <c r="B2" s="23" t="s">
        <v>53</v>
      </c>
      <c r="C2" s="23" t="s">
        <v>54</v>
      </c>
      <c r="D2" s="23" t="s">
        <v>55</v>
      </c>
      <c r="E2" s="23" t="s">
        <v>115</v>
      </c>
      <c r="F2" s="95" t="s">
        <v>129</v>
      </c>
      <c r="G2" s="21"/>
      <c r="H2" s="105">
        <v>0.9325</v>
      </c>
      <c r="I2" s="55" t="s">
        <v>139</v>
      </c>
    </row>
    <row r="3" spans="1:8" s="2" customFormat="1" ht="13.5" thickBot="1">
      <c r="A3" s="10">
        <v>1137</v>
      </c>
      <c r="B3" s="11">
        <v>80.95666666666666</v>
      </c>
      <c r="C3" s="11">
        <v>82.24</v>
      </c>
      <c r="D3" s="11">
        <v>9.680512739329679</v>
      </c>
      <c r="E3" s="11">
        <v>9.599825618926674</v>
      </c>
      <c r="F3" s="12" t="s">
        <v>69</v>
      </c>
      <c r="H3" s="102">
        <v>0.0625</v>
      </c>
    </row>
    <row r="4" spans="1:9" ht="16.5" customHeight="1">
      <c r="A4" s="13">
        <v>1138</v>
      </c>
      <c r="B4" s="14">
        <v>73.79</v>
      </c>
      <c r="C4" s="14">
        <v>70.95666666666666</v>
      </c>
      <c r="D4" s="14">
        <v>9.3912385281963</v>
      </c>
      <c r="E4" s="14">
        <v>9.55258721361083</v>
      </c>
      <c r="F4" s="15" t="s">
        <v>70</v>
      </c>
      <c r="G4" s="2"/>
      <c r="H4" s="2"/>
      <c r="I4" s="74" t="s">
        <v>127</v>
      </c>
    </row>
    <row r="5" spans="1:9" s="2" customFormat="1" ht="13.5" thickBot="1">
      <c r="A5" s="25">
        <v>1140</v>
      </c>
      <c r="B5" s="26">
        <v>82.25333333333333</v>
      </c>
      <c r="C5" s="26">
        <v>83.25333333333333</v>
      </c>
      <c r="D5" s="26">
        <v>9.260728862295183</v>
      </c>
      <c r="E5" s="26">
        <v>9.490410023490329</v>
      </c>
      <c r="F5" s="15" t="s">
        <v>71</v>
      </c>
      <c r="I5" s="75"/>
    </row>
    <row r="6" spans="1:6" s="2" customFormat="1" ht="13.5" thickBot="1">
      <c r="A6" s="16">
        <v>1139</v>
      </c>
      <c r="B6" s="17">
        <v>153.29666666666665</v>
      </c>
      <c r="C6" s="17">
        <v>153.61333333333334</v>
      </c>
      <c r="D6" s="17">
        <v>8.522989354361796</v>
      </c>
      <c r="E6" s="17">
        <v>8.590766913308522</v>
      </c>
      <c r="F6" s="18" t="s">
        <v>72</v>
      </c>
    </row>
    <row r="7" spans="1:6" s="2" customFormat="1" ht="12.75">
      <c r="A7" s="19" t="s">
        <v>142</v>
      </c>
      <c r="B7" s="19"/>
      <c r="C7" s="19"/>
      <c r="D7" s="19"/>
      <c r="E7" s="19"/>
      <c r="F7" s="19"/>
    </row>
    <row r="8" ht="12.75"/>
    <row r="9" spans="1:3" ht="24" customHeight="1">
      <c r="A9" s="107" t="s">
        <v>75</v>
      </c>
      <c r="B9" s="108"/>
      <c r="C9" s="7" t="s">
        <v>120</v>
      </c>
    </row>
    <row r="10" spans="1:6" ht="12.75">
      <c r="A10" s="27"/>
      <c r="B10" s="27"/>
      <c r="C10" s="27"/>
      <c r="D10" s="27"/>
      <c r="E10" s="27"/>
      <c r="F10" s="27"/>
    </row>
    <row r="11" spans="1:5" s="2" customFormat="1" ht="12.75">
      <c r="A11" s="28"/>
      <c r="B11" s="29"/>
      <c r="C11" s="29"/>
      <c r="D11" s="106" t="s">
        <v>140</v>
      </c>
      <c r="E11" s="106"/>
    </row>
    <row r="12" spans="1:5" s="2" customFormat="1" ht="12.75">
      <c r="A12" s="30"/>
      <c r="B12" s="31"/>
      <c r="C12" s="31"/>
      <c r="D12" s="31"/>
      <c r="E12" s="31"/>
    </row>
    <row r="13" spans="1:5" s="2" customFormat="1" ht="27" thickBot="1">
      <c r="A13" s="109" t="s">
        <v>143</v>
      </c>
      <c r="B13" s="109"/>
      <c r="C13" s="31"/>
      <c r="D13" s="31"/>
      <c r="E13" s="31"/>
    </row>
    <row r="14" spans="1:11" s="2" customFormat="1" ht="12.75">
      <c r="A14" s="30"/>
      <c r="B14" s="31"/>
      <c r="C14" s="31"/>
      <c r="D14" s="31"/>
      <c r="E14" s="31"/>
      <c r="F14" s="74" t="s">
        <v>127</v>
      </c>
      <c r="K14" s="74" t="s">
        <v>127</v>
      </c>
    </row>
    <row r="15" spans="1:11" s="2" customFormat="1" ht="13.5" thickBot="1">
      <c r="A15" s="103" t="s">
        <v>138</v>
      </c>
      <c r="B15" s="6"/>
      <c r="C15" s="6"/>
      <c r="D15" s="6"/>
      <c r="E15" s="6"/>
      <c r="F15" s="75"/>
      <c r="K15" s="75"/>
    </row>
    <row r="16" ht="12.75">
      <c r="A16" s="104" t="s">
        <v>141</v>
      </c>
    </row>
    <row r="17" s="2" customFormat="1" ht="13.5" thickBot="1"/>
    <row r="18" spans="1:6" ht="51">
      <c r="A18" s="3"/>
      <c r="B18" s="4" t="s">
        <v>63</v>
      </c>
      <c r="C18" s="4" t="s">
        <v>77</v>
      </c>
      <c r="D18" s="5" t="s">
        <v>78</v>
      </c>
      <c r="E18" s="2"/>
      <c r="F18" s="32"/>
    </row>
    <row r="19" spans="1:11" ht="12.75">
      <c r="A19" s="33" t="s">
        <v>56</v>
      </c>
      <c r="B19" s="34">
        <v>4.338620935985588</v>
      </c>
      <c r="C19" s="34">
        <v>10.628620935985595</v>
      </c>
      <c r="D19" s="35">
        <v>4.202458611987632</v>
      </c>
      <c r="K19" s="97" t="s">
        <v>131</v>
      </c>
    </row>
    <row r="20" spans="1:11" ht="12.75">
      <c r="A20" s="33" t="s">
        <v>57</v>
      </c>
      <c r="B20" s="34">
        <v>-5.504919453299024</v>
      </c>
      <c r="C20" s="34">
        <v>9.24841388003431</v>
      </c>
      <c r="D20" s="35">
        <v>3.6046355292487813</v>
      </c>
      <c r="F20" s="96" t="s">
        <v>133</v>
      </c>
      <c r="K20" s="98" t="s">
        <v>130</v>
      </c>
    </row>
    <row r="21" spans="1:6" ht="13.5" thickBot="1">
      <c r="A21" s="33" t="s">
        <v>58</v>
      </c>
      <c r="B21" s="34">
        <v>-32.220258515513805</v>
      </c>
      <c r="C21" s="34">
        <v>53.57640815115285</v>
      </c>
      <c r="D21" s="35">
        <v>19.160986609508235</v>
      </c>
      <c r="F21" s="24" t="s">
        <v>134</v>
      </c>
    </row>
    <row r="22" spans="1:11" ht="16.5" thickBot="1">
      <c r="A22" s="36" t="s">
        <v>59</v>
      </c>
      <c r="B22" s="37">
        <v>33.28329902663863</v>
      </c>
      <c r="C22" s="37">
        <v>46.739965693305294</v>
      </c>
      <c r="D22" s="38">
        <v>19.044053140796194</v>
      </c>
      <c r="F22" s="24" t="s">
        <v>132</v>
      </c>
      <c r="I22" s="74" t="s">
        <v>127</v>
      </c>
      <c r="K22" s="101" t="s">
        <v>136</v>
      </c>
    </row>
    <row r="23" spans="1:11" ht="16.5" thickBot="1">
      <c r="A23" s="99" t="s">
        <v>135</v>
      </c>
      <c r="B23" s="39"/>
      <c r="C23" s="39"/>
      <c r="D23" s="52">
        <v>0.38451653718948364</v>
      </c>
      <c r="I23" s="75"/>
      <c r="K23" s="101" t="s">
        <v>137</v>
      </c>
    </row>
    <row r="24" ht="12.75"/>
    <row r="25" ht="13.5" thickBot="1"/>
    <row r="26" spans="1:9" ht="12.75">
      <c r="A26" s="40" t="s">
        <v>51</v>
      </c>
      <c r="B26" s="41">
        <v>3</v>
      </c>
      <c r="C26" s="41">
        <v>4</v>
      </c>
      <c r="D26" s="41">
        <v>5</v>
      </c>
      <c r="E26" s="41">
        <v>6</v>
      </c>
      <c r="F26" s="41">
        <v>7</v>
      </c>
      <c r="G26" s="41">
        <v>8</v>
      </c>
      <c r="H26" s="41">
        <v>9</v>
      </c>
      <c r="I26" s="42">
        <v>10</v>
      </c>
    </row>
    <row r="27" spans="1:9" ht="12.75">
      <c r="A27" s="43" t="s">
        <v>60</v>
      </c>
      <c r="B27" s="44">
        <v>1.486394242012288</v>
      </c>
      <c r="C27" s="44">
        <v>0.005922874305958617</v>
      </c>
      <c r="D27" s="44">
        <v>-0.35565971221723386</v>
      </c>
      <c r="E27" s="44">
        <v>4.649582377410574E-06</v>
      </c>
      <c r="F27" s="44">
        <v>0.059080795268540945</v>
      </c>
      <c r="G27" s="44">
        <v>0.0006774408210935526</v>
      </c>
      <c r="H27" s="44">
        <v>-0.007520761487693983</v>
      </c>
      <c r="I27" s="45">
        <v>4.3026650513051536E-07</v>
      </c>
    </row>
    <row r="28" spans="1:9" ht="13.5" thickBot="1">
      <c r="A28" s="46" t="s">
        <v>61</v>
      </c>
      <c r="B28" s="47">
        <v>-1.4119314825996883</v>
      </c>
      <c r="C28" s="47">
        <v>1.0884196686450736</v>
      </c>
      <c r="D28" s="47">
        <v>-0.3302332196572024</v>
      </c>
      <c r="E28" s="47">
        <v>0.00040416178631392575</v>
      </c>
      <c r="F28" s="47">
        <v>-0.05734653013927646</v>
      </c>
      <c r="G28" s="47">
        <v>0.03121624416531861</v>
      </c>
      <c r="H28" s="47">
        <v>-0.006624284216777799</v>
      </c>
      <c r="I28" s="48">
        <v>6.168924939979649E-06</v>
      </c>
    </row>
    <row r="29" ht="12.75">
      <c r="A29" s="76" t="s">
        <v>128</v>
      </c>
    </row>
    <row r="30" ht="12.75"/>
    <row r="31" ht="12.75"/>
    <row r="32" spans="1:10" ht="12.75">
      <c r="A32" s="60"/>
      <c r="B32" s="53"/>
      <c r="C32" s="53"/>
      <c r="D32" s="53"/>
      <c r="E32" s="53"/>
      <c r="I32" s="66" t="s">
        <v>126</v>
      </c>
      <c r="J32" s="67" t="s">
        <v>121</v>
      </c>
    </row>
    <row r="33" spans="1:12" ht="12.75">
      <c r="A33" s="60"/>
      <c r="B33" s="53"/>
      <c r="C33" s="53"/>
      <c r="D33" s="53"/>
      <c r="E33" s="53"/>
      <c r="I33" s="68" t="s">
        <v>123</v>
      </c>
      <c r="J33" s="69">
        <v>-0.28</v>
      </c>
      <c r="K33" s="1"/>
      <c r="L33" s="1"/>
    </row>
    <row r="34" spans="1:12" ht="12.75">
      <c r="A34" s="60"/>
      <c r="B34" s="53"/>
      <c r="C34" s="53"/>
      <c r="D34" s="53"/>
      <c r="E34" s="53"/>
      <c r="I34" s="70" t="s">
        <v>122</v>
      </c>
      <c r="J34" s="71">
        <v>1.28</v>
      </c>
      <c r="K34" s="2"/>
      <c r="L34" s="2"/>
    </row>
    <row r="35" spans="1:10" ht="12.75">
      <c r="A35" s="60"/>
      <c r="B35" s="53"/>
      <c r="C35" s="53"/>
      <c r="D35" s="53"/>
      <c r="E35" s="53"/>
      <c r="I35" s="72" t="s">
        <v>124</v>
      </c>
      <c r="J35" s="73">
        <v>112</v>
      </c>
    </row>
    <row r="36" ht="12.75"/>
    <row r="37" ht="12.75">
      <c r="A37" s="24" t="s">
        <v>74</v>
      </c>
    </row>
    <row r="38" spans="1:24" ht="51">
      <c r="A38" s="49" t="s">
        <v>52</v>
      </c>
      <c r="B38" s="49" t="s">
        <v>53</v>
      </c>
      <c r="C38" s="49" t="s">
        <v>54</v>
      </c>
      <c r="D38" s="49"/>
      <c r="E38" s="49"/>
      <c r="F38" s="56" t="s">
        <v>118</v>
      </c>
      <c r="H38" s="57" t="s">
        <v>63</v>
      </c>
      <c r="I38" s="57" t="s">
        <v>119</v>
      </c>
      <c r="J38" s="24" t="s">
        <v>51</v>
      </c>
      <c r="K38" s="24">
        <v>3</v>
      </c>
      <c r="L38" s="24">
        <v>4</v>
      </c>
      <c r="M38" s="24">
        <v>5</v>
      </c>
      <c r="N38" s="24">
        <v>6</v>
      </c>
      <c r="O38" s="24">
        <v>7</v>
      </c>
      <c r="P38" s="24">
        <v>8</v>
      </c>
      <c r="Q38" s="24">
        <v>9</v>
      </c>
      <c r="R38" s="24">
        <v>10</v>
      </c>
      <c r="S38" s="24">
        <v>11</v>
      </c>
      <c r="T38" s="24">
        <v>12</v>
      </c>
      <c r="U38" s="24">
        <v>13</v>
      </c>
      <c r="V38" s="24">
        <v>14</v>
      </c>
      <c r="W38" s="24">
        <v>15</v>
      </c>
      <c r="X38" s="55" t="s">
        <v>117</v>
      </c>
    </row>
    <row r="39" spans="1:24" ht="12.75">
      <c r="A39" s="49">
        <v>1137</v>
      </c>
      <c r="B39" s="50">
        <v>80.95666666666666</v>
      </c>
      <c r="C39" s="50">
        <v>82.24</v>
      </c>
      <c r="D39" s="50">
        <v>9.680512739329679</v>
      </c>
      <c r="E39" s="50">
        <v>9.599825618926674</v>
      </c>
      <c r="F39" s="54">
        <f>I39*D39/(23678+B39)*1000</f>
        <v>19.044053140796194</v>
      </c>
      <c r="G39" s="59" t="s">
        <v>59</v>
      </c>
      <c r="H39" s="58">
        <f>I39-B39+X39</f>
        <v>33.28329902663863</v>
      </c>
      <c r="I39" s="58">
        <f>(B39+C42-2*X39)*(23678+B39)*E42/((23678+C42)*D39+E42*(23678+B39))</f>
        <v>46.739965693305294</v>
      </c>
      <c r="J39" s="24" t="s">
        <v>73</v>
      </c>
      <c r="K39" s="24">
        <f>(K40*K40+L40*L40+M40*M40+N40*N40+O40*O40+P40*P40+Q40*Q40+R40*R40+S40*S40+T40*T40+U40*U40+V40*V40+W40*W40)</f>
        <v>5.6310147347385815</v>
      </c>
      <c r="M39" s="24" t="s">
        <v>68</v>
      </c>
      <c r="N39" s="24">
        <f>(K44*K44+L44*L44+M44*M44+N44*N44+O44*O44+P44*P44+Q44*Q44+R44*R44+S44*S44+T44*T44+U44*U44+V44*V44+W44*W44)</f>
        <v>3.415272097816974</v>
      </c>
      <c r="X39" s="55">
        <f>(1-$H$2)*1000</f>
        <v>67.5</v>
      </c>
    </row>
    <row r="40" spans="1:24" ht="12.75">
      <c r="A40" s="49">
        <v>1138</v>
      </c>
      <c r="B40" s="50">
        <v>73.79</v>
      </c>
      <c r="C40" s="50">
        <v>70.95666666666666</v>
      </c>
      <c r="D40" s="50">
        <v>9.3912385281963</v>
      </c>
      <c r="E40" s="50">
        <v>9.55258721361083</v>
      </c>
      <c r="F40" s="54">
        <f>I40*D40/(23678+B40)*1000</f>
        <v>4.202458611987632</v>
      </c>
      <c r="G40" s="59" t="s">
        <v>56</v>
      </c>
      <c r="H40" s="58">
        <f>I40-B40+X40</f>
        <v>4.338620935985588</v>
      </c>
      <c r="I40" s="58">
        <f>(B40+C39-2*X40)*(23678+B40)*E39/((23678+C39)*D40+E39*(23678+B40))</f>
        <v>10.628620935985595</v>
      </c>
      <c r="J40" s="24" t="s">
        <v>62</v>
      </c>
      <c r="K40" s="52">
        <f aca="true" t="shared" si="0" ref="K40:W40">SQRT(K41*K41+K42*K42)</f>
        <v>2.050102035081044</v>
      </c>
      <c r="L40" s="52">
        <f t="shared" si="0"/>
        <v>1.0884357838354526</v>
      </c>
      <c r="M40" s="52">
        <f t="shared" si="0"/>
        <v>0.48533267998313045</v>
      </c>
      <c r="N40" s="52">
        <f t="shared" si="0"/>
        <v>0.00040418853043196033</v>
      </c>
      <c r="O40" s="52">
        <f t="shared" si="0"/>
        <v>0.08233568417507801</v>
      </c>
      <c r="P40" s="52">
        <f t="shared" si="0"/>
        <v>0.031223594057296994</v>
      </c>
      <c r="Q40" s="52">
        <f t="shared" si="0"/>
        <v>0.010022125260613761</v>
      </c>
      <c r="R40" s="52">
        <f t="shared" si="0"/>
        <v>6.183911721599859E-06</v>
      </c>
      <c r="S40" s="52">
        <f t="shared" si="0"/>
        <v>0.0010802207160685107</v>
      </c>
      <c r="T40" s="52">
        <f t="shared" si="0"/>
        <v>0.0004594690336044889</v>
      </c>
      <c r="U40" s="52">
        <f t="shared" si="0"/>
        <v>0.00021922706350950265</v>
      </c>
      <c r="V40" s="52">
        <f t="shared" si="0"/>
        <v>2.2854187693200076E-07</v>
      </c>
      <c r="W40" s="52">
        <f t="shared" si="0"/>
        <v>6.735808611677585E-05</v>
      </c>
      <c r="X40" s="55">
        <f>(1-$H$2)*1000</f>
        <v>67.5</v>
      </c>
    </row>
    <row r="41" spans="1:24" ht="12.75">
      <c r="A41" s="49">
        <v>1140</v>
      </c>
      <c r="B41" s="50">
        <v>82.25333333333333</v>
      </c>
      <c r="C41" s="50">
        <v>83.25333333333333</v>
      </c>
      <c r="D41" s="50">
        <v>9.260728862295183</v>
      </c>
      <c r="E41" s="50">
        <v>9.490410023490329</v>
      </c>
      <c r="F41" s="54">
        <f>I41*D41/(23678+B41)*1000</f>
        <v>3.6046355292487813</v>
      </c>
      <c r="G41" s="59" t="s">
        <v>57</v>
      </c>
      <c r="H41" s="58">
        <f>I41-B41+X41</f>
        <v>-5.504919453299024</v>
      </c>
      <c r="I41" s="58">
        <f>(B41+C40-2*X41)*(23678+B41)*E40/((23678+C40)*D41+E40*(23678+B41))</f>
        <v>9.24841388003431</v>
      </c>
      <c r="J41" s="24" t="s">
        <v>60</v>
      </c>
      <c r="K41" s="52">
        <f>'calcul config'!C43</f>
        <v>1.486394242012288</v>
      </c>
      <c r="L41" s="52">
        <f>'calcul config'!C44</f>
        <v>0.005922874305958617</v>
      </c>
      <c r="M41" s="52">
        <f>'calcul config'!C45</f>
        <v>-0.35565971221723386</v>
      </c>
      <c r="N41" s="52">
        <f>'calcul config'!C46</f>
        <v>4.649582377410574E-06</v>
      </c>
      <c r="O41" s="52">
        <f>'calcul config'!C47</f>
        <v>0.059080795268540945</v>
      </c>
      <c r="P41" s="52">
        <f>'calcul config'!C48</f>
        <v>0.0006774408210935526</v>
      </c>
      <c r="Q41" s="52">
        <f>'calcul config'!C49</f>
        <v>-0.007520761487693983</v>
      </c>
      <c r="R41" s="52">
        <f>'calcul config'!C50</f>
        <v>4.3026650513051536E-07</v>
      </c>
      <c r="S41" s="52">
        <f>'calcul config'!C51</f>
        <v>0.0007225740603372694</v>
      </c>
      <c r="T41" s="52">
        <f>'calcul config'!C52</f>
        <v>4.8223395376062784E-05</v>
      </c>
      <c r="U41" s="52">
        <f>'calcul config'!C53</f>
        <v>-0.00017547560469112163</v>
      </c>
      <c r="V41" s="52">
        <f>'calcul config'!C54</f>
        <v>4.7273149515637415E-08</v>
      </c>
      <c r="W41" s="52">
        <f>'calcul config'!C55</f>
        <v>4.337081150240451E-05</v>
      </c>
      <c r="X41" s="55">
        <f>(1-$H$2)*1000</f>
        <v>67.5</v>
      </c>
    </row>
    <row r="42" spans="1:24" ht="12.75">
      <c r="A42" s="49">
        <v>1139</v>
      </c>
      <c r="B42" s="50">
        <v>153.29666666666665</v>
      </c>
      <c r="C42" s="50">
        <v>153.61333333333334</v>
      </c>
      <c r="D42" s="50">
        <v>8.522989354361796</v>
      </c>
      <c r="E42" s="50">
        <v>8.590766913308522</v>
      </c>
      <c r="F42" s="54">
        <f>I42*D42/(23678+B42)*1000</f>
        <v>19.160986609508235</v>
      </c>
      <c r="G42" s="59" t="s">
        <v>58</v>
      </c>
      <c r="H42" s="58">
        <f>I42-B42+X42</f>
        <v>-32.220258515513805</v>
      </c>
      <c r="I42" s="58">
        <f>(B42+C41-2*X42)*(23678+B42)*E41/((23678+C41)*D42+E41*(23678+B42))</f>
        <v>53.57640815115285</v>
      </c>
      <c r="J42" s="24" t="s">
        <v>61</v>
      </c>
      <c r="K42" s="52">
        <f>'calcul config'!D43</f>
        <v>-1.4119314825996883</v>
      </c>
      <c r="L42" s="52">
        <f>'calcul config'!D44</f>
        <v>1.0884196686450736</v>
      </c>
      <c r="M42" s="52">
        <f>'calcul config'!D45</f>
        <v>-0.3302332196572024</v>
      </c>
      <c r="N42" s="52">
        <f>'calcul config'!D46</f>
        <v>0.00040416178631392575</v>
      </c>
      <c r="O42" s="52">
        <f>'calcul config'!D47</f>
        <v>-0.05734653013927646</v>
      </c>
      <c r="P42" s="52">
        <f>'calcul config'!D48</f>
        <v>0.03121624416531861</v>
      </c>
      <c r="Q42" s="52">
        <f>'calcul config'!D49</f>
        <v>-0.006624284216777799</v>
      </c>
      <c r="R42" s="52">
        <f>'calcul config'!D50</f>
        <v>6.168924939979649E-06</v>
      </c>
      <c r="S42" s="52">
        <f>'calcul config'!D51</f>
        <v>-0.0008029716824093353</v>
      </c>
      <c r="T42" s="52">
        <f>'calcul config'!D52</f>
        <v>0.0004569313919833555</v>
      </c>
      <c r="U42" s="52">
        <f>'calcul config'!D53</f>
        <v>-0.00013141087296447246</v>
      </c>
      <c r="V42" s="52">
        <f>'calcul config'!D54</f>
        <v>2.2359928185589945E-07</v>
      </c>
      <c r="W42" s="52">
        <f>'calcul config'!D55</f>
        <v>-5.153721446622709E-05</v>
      </c>
      <c r="X42" s="55">
        <f>(1-$H$2)*1000</f>
        <v>67.5</v>
      </c>
    </row>
    <row r="43" spans="1:23" ht="12.75">
      <c r="A43" s="60"/>
      <c r="B43" s="53"/>
      <c r="C43" s="53"/>
      <c r="D43" s="53"/>
      <c r="E43" s="53"/>
      <c r="F43" s="51"/>
      <c r="J43" s="24" t="s">
        <v>66</v>
      </c>
      <c r="K43" s="24">
        <v>1</v>
      </c>
      <c r="L43" s="24">
        <v>0.7</v>
      </c>
      <c r="M43" s="24">
        <v>0.6</v>
      </c>
      <c r="N43" s="24">
        <v>0.5</v>
      </c>
      <c r="O43" s="24">
        <v>0.15</v>
      </c>
      <c r="P43" s="24">
        <v>0.1</v>
      </c>
      <c r="Q43" s="24">
        <v>0.1</v>
      </c>
      <c r="R43" s="24">
        <v>0.3</v>
      </c>
      <c r="S43" s="24">
        <v>0.05</v>
      </c>
      <c r="T43" s="24">
        <v>0.05</v>
      </c>
      <c r="U43" s="24">
        <v>0.05</v>
      </c>
      <c r="V43" s="24">
        <v>0.05</v>
      </c>
      <c r="W43" s="24">
        <v>0.05</v>
      </c>
    </row>
    <row r="44" spans="1:25" ht="15" customHeight="1">
      <c r="A44" s="61" t="s">
        <v>125</v>
      </c>
      <c r="B44" s="62"/>
      <c r="C44" s="62"/>
      <c r="D44" s="62"/>
      <c r="E44" s="62"/>
      <c r="F44" s="63"/>
      <c r="G44" s="64"/>
      <c r="H44" s="64"/>
      <c r="I44" s="65">
        <v>180</v>
      </c>
      <c r="J44" s="24" t="s">
        <v>67</v>
      </c>
      <c r="K44" s="52">
        <f>K40/(K43*1.5)</f>
        <v>1.3667346900540294</v>
      </c>
      <c r="L44" s="52">
        <f>L40/(L43*1.5)</f>
        <v>1.036605508414717</v>
      </c>
      <c r="M44" s="52">
        <f aca="true" t="shared" si="1" ref="M44:W44">M40/(M43*1.5)</f>
        <v>0.5392585333145894</v>
      </c>
      <c r="N44" s="52">
        <f t="shared" si="1"/>
        <v>0.0005389180405759471</v>
      </c>
      <c r="O44" s="52">
        <f t="shared" si="1"/>
        <v>0.36593637411145785</v>
      </c>
      <c r="P44" s="52">
        <f t="shared" si="1"/>
        <v>0.20815729371531327</v>
      </c>
      <c r="Q44" s="52">
        <f t="shared" si="1"/>
        <v>0.06681416840409173</v>
      </c>
      <c r="R44" s="52">
        <f t="shared" si="1"/>
        <v>1.3742026047999688E-05</v>
      </c>
      <c r="S44" s="52">
        <f t="shared" si="1"/>
        <v>0.014402942880913474</v>
      </c>
      <c r="T44" s="52">
        <f t="shared" si="1"/>
        <v>0.0061262537813931844</v>
      </c>
      <c r="U44" s="52">
        <f t="shared" si="1"/>
        <v>0.002923027513460035</v>
      </c>
      <c r="V44" s="52">
        <f t="shared" si="1"/>
        <v>3.04722502576001E-06</v>
      </c>
      <c r="W44" s="52">
        <f t="shared" si="1"/>
        <v>0.0008981078148903445</v>
      </c>
      <c r="X44" s="52"/>
      <c r="Y44" s="52"/>
    </row>
    <row r="45" ht="12.75" hidden="1"/>
    <row r="46" ht="12.75" hidden="1"/>
    <row r="47" ht="12.75" hidden="1"/>
    <row r="48" ht="12.75" hidden="1"/>
    <row r="49" ht="12.75" hidden="1"/>
    <row r="50" ht="12.75" hidden="1">
      <c r="A50" s="24" t="s">
        <v>114</v>
      </c>
    </row>
    <row r="51" spans="1:24" ht="12.75" hidden="1">
      <c r="A51" s="24">
        <v>1140</v>
      </c>
      <c r="B51" s="24">
        <v>84.2</v>
      </c>
      <c r="C51" s="24">
        <v>84.1</v>
      </c>
      <c r="D51" s="24">
        <v>8.956910972491347</v>
      </c>
      <c r="E51" s="24">
        <v>9.32144132517731</v>
      </c>
      <c r="F51" s="24">
        <v>21.69127768002073</v>
      </c>
      <c r="G51" s="24" t="s">
        <v>59</v>
      </c>
      <c r="H51" s="24">
        <v>40.84578560300484</v>
      </c>
      <c r="I51" s="24">
        <v>57.545785603004845</v>
      </c>
      <c r="J51" s="24" t="s">
        <v>73</v>
      </c>
      <c r="K51" s="24">
        <v>7.960999602943598</v>
      </c>
      <c r="M51" s="24" t="s">
        <v>68</v>
      </c>
      <c r="N51" s="24">
        <v>5.1614790659418235</v>
      </c>
      <c r="X51" s="24">
        <v>67.5</v>
      </c>
    </row>
    <row r="52" spans="1:24" ht="12.75" hidden="1">
      <c r="A52" s="24">
        <v>1137</v>
      </c>
      <c r="B52" s="24">
        <v>88.66000366210938</v>
      </c>
      <c r="C52" s="24">
        <v>86.05999755859375</v>
      </c>
      <c r="D52" s="24">
        <v>9.355884552001953</v>
      </c>
      <c r="E52" s="24">
        <v>9.4761323928833</v>
      </c>
      <c r="F52" s="24">
        <v>7.419230165348044</v>
      </c>
      <c r="G52" s="24" t="s">
        <v>56</v>
      </c>
      <c r="H52" s="24">
        <v>-2.3130074375770846</v>
      </c>
      <c r="I52" s="24">
        <v>18.84699622453229</v>
      </c>
      <c r="J52" s="24" t="s">
        <v>62</v>
      </c>
      <c r="K52" s="24">
        <v>2.28126263247391</v>
      </c>
      <c r="L52" s="24">
        <v>1.5665175282278059</v>
      </c>
      <c r="M52" s="24">
        <v>0.5400566784364556</v>
      </c>
      <c r="N52" s="24">
        <v>0.025729189075505407</v>
      </c>
      <c r="O52" s="24">
        <v>0.09161937177788677</v>
      </c>
      <c r="P52" s="24">
        <v>0.04493825793031747</v>
      </c>
      <c r="Q52" s="24">
        <v>0.011152159779102649</v>
      </c>
      <c r="R52" s="24">
        <v>0.00039601757868797793</v>
      </c>
      <c r="S52" s="24">
        <v>0.0012020124429320577</v>
      </c>
      <c r="T52" s="24">
        <v>0.0006612823088899951</v>
      </c>
      <c r="U52" s="24">
        <v>0.0002439504840590085</v>
      </c>
      <c r="V52" s="24">
        <v>1.4696718425595965E-05</v>
      </c>
      <c r="W52" s="24">
        <v>7.495373984619422E-05</v>
      </c>
      <c r="X52" s="24">
        <v>67.5</v>
      </c>
    </row>
    <row r="53" spans="1:24" ht="12.75" hidden="1">
      <c r="A53" s="24">
        <v>1138</v>
      </c>
      <c r="B53" s="24">
        <v>95.5</v>
      </c>
      <c r="C53" s="24">
        <v>83.69999694824219</v>
      </c>
      <c r="D53" s="24">
        <v>8.975509643554688</v>
      </c>
      <c r="E53" s="24">
        <v>9.179499626159668</v>
      </c>
      <c r="F53" s="24">
        <v>9.029400882391803</v>
      </c>
      <c r="G53" s="24" t="s">
        <v>57</v>
      </c>
      <c r="H53" s="24">
        <v>-4.0837578697618255</v>
      </c>
      <c r="I53" s="24">
        <v>23.916242130238167</v>
      </c>
      <c r="J53" s="24" t="s">
        <v>60</v>
      </c>
      <c r="K53" s="24">
        <v>1.722277076859428</v>
      </c>
      <c r="L53" s="24">
        <v>0.008523897030930703</v>
      </c>
      <c r="M53" s="24">
        <v>-0.41172425900867116</v>
      </c>
      <c r="N53" s="24">
        <v>0.00026649422577249986</v>
      </c>
      <c r="O53" s="24">
        <v>0.06851718744620078</v>
      </c>
      <c r="P53" s="24">
        <v>0.0009750194979808358</v>
      </c>
      <c r="Q53" s="24">
        <v>-0.008688526448532215</v>
      </c>
      <c r="R53" s="24">
        <v>2.1497317359907567E-05</v>
      </c>
      <c r="S53" s="24">
        <v>0.0008430208215638762</v>
      </c>
      <c r="T53" s="24">
        <v>6.9413807329939E-05</v>
      </c>
      <c r="U53" s="24">
        <v>-0.00020157950353324932</v>
      </c>
      <c r="V53" s="24">
        <v>1.7123140980406305E-06</v>
      </c>
      <c r="W53" s="24">
        <v>5.076786451751712E-05</v>
      </c>
      <c r="X53" s="24">
        <v>67.5</v>
      </c>
    </row>
    <row r="54" spans="1:24" ht="12.75" hidden="1">
      <c r="A54" s="24">
        <v>1139</v>
      </c>
      <c r="B54" s="24">
        <v>173.75999450683594</v>
      </c>
      <c r="C54" s="24">
        <v>171.36000061035156</v>
      </c>
      <c r="D54" s="24">
        <v>8.08499526977539</v>
      </c>
      <c r="E54" s="24">
        <v>8.209625244140625</v>
      </c>
      <c r="F54" s="24">
        <v>22.10992685551069</v>
      </c>
      <c r="G54" s="24" t="s">
        <v>58</v>
      </c>
      <c r="H54" s="24">
        <v>-41.03291010454751</v>
      </c>
      <c r="I54" s="24">
        <v>65.22708440228843</v>
      </c>
      <c r="J54" s="24" t="s">
        <v>61</v>
      </c>
      <c r="K54" s="24">
        <v>-1.4959682044904357</v>
      </c>
      <c r="L54" s="24">
        <v>1.5664943375015312</v>
      </c>
      <c r="M54" s="24">
        <v>-0.3494915599375438</v>
      </c>
      <c r="N54" s="24">
        <v>0.025727808910024512</v>
      </c>
      <c r="O54" s="24">
        <v>-0.06082355061517555</v>
      </c>
      <c r="P54" s="24">
        <v>0.044927679249993524</v>
      </c>
      <c r="Q54" s="24">
        <v>-0.006991435896279893</v>
      </c>
      <c r="R54" s="24">
        <v>0.0003954336707669394</v>
      </c>
      <c r="S54" s="24">
        <v>-0.0008568254240936485</v>
      </c>
      <c r="T54" s="24">
        <v>0.0006576290864939331</v>
      </c>
      <c r="U54" s="24">
        <v>-0.0001373955691713284</v>
      </c>
      <c r="V54" s="24">
        <v>1.4596626764800944E-05</v>
      </c>
      <c r="W54" s="24">
        <v>-5.514242513040201E-05</v>
      </c>
      <c r="X54" s="24">
        <v>67.5</v>
      </c>
    </row>
    <row r="55" ht="12.75" hidden="1">
      <c r="A55" s="24" t="s">
        <v>108</v>
      </c>
    </row>
    <row r="56" spans="1:24" ht="12.75" hidden="1">
      <c r="A56" s="24">
        <v>1140</v>
      </c>
      <c r="B56" s="24">
        <v>84.2</v>
      </c>
      <c r="C56" s="24">
        <v>84.1</v>
      </c>
      <c r="D56" s="24">
        <v>8.956910972491347</v>
      </c>
      <c r="E56" s="24">
        <v>9.32144132517731</v>
      </c>
      <c r="F56" s="24">
        <v>6.276819652184602</v>
      </c>
      <c r="G56" s="24" t="s">
        <v>59</v>
      </c>
      <c r="H56" s="24">
        <v>-0.047937207680547544</v>
      </c>
      <c r="I56" s="24">
        <v>16.652062792319448</v>
      </c>
      <c r="J56" s="24" t="s">
        <v>73</v>
      </c>
      <c r="K56" s="24">
        <v>6.4663778759103705</v>
      </c>
      <c r="M56" s="24" t="s">
        <v>68</v>
      </c>
      <c r="N56" s="24">
        <v>4.174178159672061</v>
      </c>
      <c r="X56" s="24">
        <v>67.5</v>
      </c>
    </row>
    <row r="57" spans="1:24" ht="12.75" hidden="1">
      <c r="A57" s="24">
        <v>1137</v>
      </c>
      <c r="B57" s="24">
        <v>88.66000366210938</v>
      </c>
      <c r="C57" s="24">
        <v>86.05999755859375</v>
      </c>
      <c r="D57" s="24">
        <v>9.355884552001953</v>
      </c>
      <c r="E57" s="24">
        <v>9.4761323928833</v>
      </c>
      <c r="F57" s="24">
        <v>7.419230165348044</v>
      </c>
      <c r="G57" s="24" t="s">
        <v>56</v>
      </c>
      <c r="H57" s="24">
        <v>-2.3130074375770846</v>
      </c>
      <c r="I57" s="24">
        <v>18.84699622453229</v>
      </c>
      <c r="J57" s="24" t="s">
        <v>62</v>
      </c>
      <c r="K57" s="24">
        <v>2.065859304509174</v>
      </c>
      <c r="L57" s="24">
        <v>1.3965050416580838</v>
      </c>
      <c r="M57" s="24">
        <v>0.489065370760022</v>
      </c>
      <c r="N57" s="24">
        <v>0.024485264985951154</v>
      </c>
      <c r="O57" s="24">
        <v>0.0829686020422772</v>
      </c>
      <c r="P57" s="24">
        <v>0.04006121715535287</v>
      </c>
      <c r="Q57" s="24">
        <v>0.010099285626025047</v>
      </c>
      <c r="R57" s="24">
        <v>0.0003768501560149858</v>
      </c>
      <c r="S57" s="24">
        <v>0.0010884828633853983</v>
      </c>
      <c r="T57" s="24">
        <v>0.0005894214567564128</v>
      </c>
      <c r="U57" s="24">
        <v>0.0002208748830589604</v>
      </c>
      <c r="V57" s="24">
        <v>1.3951096183377719E-05</v>
      </c>
      <c r="W57" s="24">
        <v>6.785844025540699E-05</v>
      </c>
      <c r="X57" s="24">
        <v>67.5</v>
      </c>
    </row>
    <row r="58" spans="1:24" ht="12.75" hidden="1">
      <c r="A58" s="24">
        <v>1139</v>
      </c>
      <c r="B58" s="24">
        <v>173.75999450683594</v>
      </c>
      <c r="C58" s="24">
        <v>171.36000061035156</v>
      </c>
      <c r="D58" s="24">
        <v>8.08499526977539</v>
      </c>
      <c r="E58" s="24">
        <v>8.209625244140625</v>
      </c>
      <c r="F58" s="24">
        <v>22.869570470731023</v>
      </c>
      <c r="G58" s="24" t="s">
        <v>57</v>
      </c>
      <c r="H58" s="24">
        <v>-38.79186523228522</v>
      </c>
      <c r="I58" s="24">
        <v>67.46812927455072</v>
      </c>
      <c r="J58" s="24" t="s">
        <v>60</v>
      </c>
      <c r="K58" s="24">
        <v>1.4957284515665048</v>
      </c>
      <c r="L58" s="24">
        <v>-0.0075988018798750535</v>
      </c>
      <c r="M58" s="24">
        <v>-0.35023668857534385</v>
      </c>
      <c r="N58" s="24">
        <v>0.00025405341975900177</v>
      </c>
      <c r="O58" s="24">
        <v>0.06068512839543969</v>
      </c>
      <c r="P58" s="24">
        <v>-0.0008696818292039327</v>
      </c>
      <c r="Q58" s="24">
        <v>-0.0070449054360811805</v>
      </c>
      <c r="R58" s="24">
        <v>2.0400328778246305E-05</v>
      </c>
      <c r="S58" s="24">
        <v>0.0008444359574430193</v>
      </c>
      <c r="T58" s="24">
        <v>-6.194352130439795E-05</v>
      </c>
      <c r="U58" s="24">
        <v>-0.00014100501916066184</v>
      </c>
      <c r="V58" s="24">
        <v>1.6225271216087193E-06</v>
      </c>
      <c r="W58" s="24">
        <v>5.4034572317911404E-05</v>
      </c>
      <c r="X58" s="24">
        <v>67.5</v>
      </c>
    </row>
    <row r="59" spans="1:24" ht="12.75" hidden="1">
      <c r="A59" s="24">
        <v>1138</v>
      </c>
      <c r="B59" s="24">
        <v>95.5</v>
      </c>
      <c r="C59" s="24">
        <v>83.69999694824219</v>
      </c>
      <c r="D59" s="24">
        <v>8.975509643554688</v>
      </c>
      <c r="E59" s="24">
        <v>9.179499626159668</v>
      </c>
      <c r="F59" s="24">
        <v>23.74249037883394</v>
      </c>
      <c r="G59" s="24" t="s">
        <v>58</v>
      </c>
      <c r="H59" s="24">
        <v>34.886913104319866</v>
      </c>
      <c r="I59" s="24">
        <v>62.886913104319866</v>
      </c>
      <c r="J59" s="24" t="s">
        <v>61</v>
      </c>
      <c r="K59" s="24">
        <v>1.4249810753836678</v>
      </c>
      <c r="L59" s="24">
        <v>-1.3964843678274514</v>
      </c>
      <c r="M59" s="24">
        <v>0.3413490864971157</v>
      </c>
      <c r="N59" s="24">
        <v>0.024483946950852396</v>
      </c>
      <c r="O59" s="24">
        <v>0.05657830075637446</v>
      </c>
      <c r="P59" s="24">
        <v>-0.04005177615892074</v>
      </c>
      <c r="Q59" s="24">
        <v>0.007236358030992521</v>
      </c>
      <c r="R59" s="24">
        <v>0.0003762975772899137</v>
      </c>
      <c r="S59" s="24">
        <v>0.0006868208337412071</v>
      </c>
      <c r="T59" s="24">
        <v>-0.0005861575333076112</v>
      </c>
      <c r="U59" s="24">
        <v>0.00017000970130498676</v>
      </c>
      <c r="V59" s="24">
        <v>1.3856424158400337E-05</v>
      </c>
      <c r="W59" s="24">
        <v>4.1049152345901634E-05</v>
      </c>
      <c r="X59" s="24">
        <v>67.5</v>
      </c>
    </row>
    <row r="60" ht="12.75" hidden="1">
      <c r="A60" s="24" t="s">
        <v>107</v>
      </c>
    </row>
    <row r="61" spans="1:24" ht="12.75" hidden="1">
      <c r="A61" s="24">
        <v>1140</v>
      </c>
      <c r="B61" s="24">
        <v>84.2</v>
      </c>
      <c r="C61" s="24">
        <v>84.1</v>
      </c>
      <c r="D61" s="24">
        <v>8.956910972491347</v>
      </c>
      <c r="E61" s="24">
        <v>9.32144132517731</v>
      </c>
      <c r="F61" s="24">
        <v>21.69127768002073</v>
      </c>
      <c r="G61" s="24" t="s">
        <v>59</v>
      </c>
      <c r="H61" s="24">
        <v>40.84578560300484</v>
      </c>
      <c r="I61" s="24">
        <v>57.545785603004845</v>
      </c>
      <c r="J61" s="24" t="s">
        <v>73</v>
      </c>
      <c r="K61" s="24">
        <v>7.308817129722407</v>
      </c>
      <c r="M61" s="24" t="s">
        <v>68</v>
      </c>
      <c r="N61" s="24">
        <v>4.881100818296895</v>
      </c>
      <c r="X61" s="24">
        <v>67.5</v>
      </c>
    </row>
    <row r="62" spans="1:24" ht="12.75" hidden="1">
      <c r="A62" s="24">
        <v>1138</v>
      </c>
      <c r="B62" s="24">
        <v>95.5</v>
      </c>
      <c r="C62" s="24">
        <v>83.69999694824219</v>
      </c>
      <c r="D62" s="24">
        <v>8.975509643554688</v>
      </c>
      <c r="E62" s="24">
        <v>9.179499626159668</v>
      </c>
      <c r="F62" s="24">
        <v>8.5803967364362</v>
      </c>
      <c r="G62" s="24" t="s">
        <v>56</v>
      </c>
      <c r="H62" s="24">
        <v>-5.273038533232665</v>
      </c>
      <c r="I62" s="24">
        <v>22.72696146676733</v>
      </c>
      <c r="J62" s="24" t="s">
        <v>62</v>
      </c>
      <c r="K62" s="24">
        <v>2.112235494894108</v>
      </c>
      <c r="L62" s="24">
        <v>1.6085009919236333</v>
      </c>
      <c r="M62" s="24">
        <v>0.5000418709189485</v>
      </c>
      <c r="N62" s="24">
        <v>0.022958794035165233</v>
      </c>
      <c r="O62" s="24">
        <v>0.08483086514855483</v>
      </c>
      <c r="P62" s="24">
        <v>0.046142653884839624</v>
      </c>
      <c r="Q62" s="24">
        <v>0.010325847770863447</v>
      </c>
      <c r="R62" s="24">
        <v>0.00035338617805961525</v>
      </c>
      <c r="S62" s="24">
        <v>0.0011129495579853025</v>
      </c>
      <c r="T62" s="24">
        <v>0.0006790047424981466</v>
      </c>
      <c r="U62" s="24">
        <v>0.000225878054556523</v>
      </c>
      <c r="V62" s="24">
        <v>1.3114942364712743E-05</v>
      </c>
      <c r="W62" s="24">
        <v>6.940060439053253E-05</v>
      </c>
      <c r="X62" s="24">
        <v>67.5</v>
      </c>
    </row>
    <row r="63" spans="1:24" ht="12.75" hidden="1">
      <c r="A63" s="24">
        <v>1137</v>
      </c>
      <c r="B63" s="24">
        <v>88.66000366210938</v>
      </c>
      <c r="C63" s="24">
        <v>86.05999755859375</v>
      </c>
      <c r="D63" s="24">
        <v>9.355884552001953</v>
      </c>
      <c r="E63" s="24">
        <v>9.4761323928833</v>
      </c>
      <c r="F63" s="24">
        <v>7.2842818800848175</v>
      </c>
      <c r="G63" s="24" t="s">
        <v>57</v>
      </c>
      <c r="H63" s="24">
        <v>-2.655815217654066</v>
      </c>
      <c r="I63" s="24">
        <v>18.50418844445531</v>
      </c>
      <c r="J63" s="24" t="s">
        <v>60</v>
      </c>
      <c r="K63" s="24">
        <v>1.6681340458117573</v>
      </c>
      <c r="L63" s="24">
        <v>0.008752277805369552</v>
      </c>
      <c r="M63" s="24">
        <v>-0.398368622534176</v>
      </c>
      <c r="N63" s="24">
        <v>0.00023777242599539093</v>
      </c>
      <c r="O63" s="24">
        <v>0.0664295711567614</v>
      </c>
      <c r="P63" s="24">
        <v>0.0010011530914822231</v>
      </c>
      <c r="Q63" s="24">
        <v>-0.008387217232105863</v>
      </c>
      <c r="R63" s="24">
        <v>1.918836332256664E-05</v>
      </c>
      <c r="S63" s="24">
        <v>0.0008228416447775531</v>
      </c>
      <c r="T63" s="24">
        <v>7.127582761900986E-05</v>
      </c>
      <c r="U63" s="24">
        <v>-0.00019333243555867596</v>
      </c>
      <c r="V63" s="24">
        <v>1.5299646617749324E-06</v>
      </c>
      <c r="W63" s="24">
        <v>4.973361423789478E-05</v>
      </c>
      <c r="X63" s="24">
        <v>67.5</v>
      </c>
    </row>
    <row r="64" spans="1:24" ht="12.75" hidden="1">
      <c r="A64" s="24">
        <v>1139</v>
      </c>
      <c r="B64" s="24">
        <v>173.75999450683594</v>
      </c>
      <c r="C64" s="24">
        <v>171.36000061035156</v>
      </c>
      <c r="D64" s="24">
        <v>8.08499526977539</v>
      </c>
      <c r="E64" s="24">
        <v>8.209625244140625</v>
      </c>
      <c r="F64" s="24">
        <v>22.869570470731023</v>
      </c>
      <c r="G64" s="24" t="s">
        <v>58</v>
      </c>
      <c r="H64" s="24">
        <v>-38.79186523228522</v>
      </c>
      <c r="I64" s="24">
        <v>67.46812927455072</v>
      </c>
      <c r="J64" s="24" t="s">
        <v>61</v>
      </c>
      <c r="K64" s="24">
        <v>-1.2957112298248614</v>
      </c>
      <c r="L64" s="24">
        <v>1.6084771800223123</v>
      </c>
      <c r="M64" s="24">
        <v>-0.3022322174294884</v>
      </c>
      <c r="N64" s="24">
        <v>0.022957562758763723</v>
      </c>
      <c r="O64" s="24">
        <v>-0.052757821768729875</v>
      </c>
      <c r="P64" s="24">
        <v>0.04613179164116132</v>
      </c>
      <c r="Q64" s="24">
        <v>-0.006023098811119743</v>
      </c>
      <c r="R64" s="24">
        <v>0.00035286484318586243</v>
      </c>
      <c r="S64" s="24">
        <v>-0.0007493919843709638</v>
      </c>
      <c r="T64" s="24">
        <v>0.0006752534314849497</v>
      </c>
      <c r="U64" s="24">
        <v>-0.00011680524342335831</v>
      </c>
      <c r="V64" s="24">
        <v>1.3025395247878544E-05</v>
      </c>
      <c r="W64" s="24">
        <v>-4.840466407906859E-05</v>
      </c>
      <c r="X64" s="24">
        <v>67.5</v>
      </c>
    </row>
    <row r="65" ht="12.75" hidden="1">
      <c r="A65" s="24" t="s">
        <v>106</v>
      </c>
    </row>
    <row r="66" spans="1:24" ht="12.75" hidden="1">
      <c r="A66" s="24">
        <v>1140</v>
      </c>
      <c r="B66" s="24">
        <v>84.2</v>
      </c>
      <c r="C66" s="24">
        <v>84.1</v>
      </c>
      <c r="D66" s="24">
        <v>8.956910972491347</v>
      </c>
      <c r="E66" s="24">
        <v>9.32144132517731</v>
      </c>
      <c r="F66" s="24">
        <v>6.832371072051733</v>
      </c>
      <c r="G66" s="24" t="s">
        <v>59</v>
      </c>
      <c r="H66" s="24">
        <v>1.4259106389387028</v>
      </c>
      <c r="I66" s="24">
        <v>18.125910638938702</v>
      </c>
      <c r="J66" s="24" t="s">
        <v>73</v>
      </c>
      <c r="K66" s="24">
        <v>7.5956284728054975</v>
      </c>
      <c r="M66" s="24" t="s">
        <v>68</v>
      </c>
      <c r="N66" s="24">
        <v>4.760100191311783</v>
      </c>
      <c r="X66" s="24">
        <v>67.5</v>
      </c>
    </row>
    <row r="67" spans="1:24" ht="12.75" hidden="1">
      <c r="A67" s="24">
        <v>1138</v>
      </c>
      <c r="B67" s="24">
        <v>95.5</v>
      </c>
      <c r="C67" s="24">
        <v>83.69999694824219</v>
      </c>
      <c r="D67" s="24">
        <v>8.975509643554688</v>
      </c>
      <c r="E67" s="24">
        <v>9.179499626159668</v>
      </c>
      <c r="F67" s="24">
        <v>8.5803967364362</v>
      </c>
      <c r="G67" s="24" t="s">
        <v>56</v>
      </c>
      <c r="H67" s="24">
        <v>-5.273038533232665</v>
      </c>
      <c r="I67" s="24">
        <v>22.72696146676733</v>
      </c>
      <c r="J67" s="24" t="s">
        <v>62</v>
      </c>
      <c r="K67" s="24">
        <v>2.308864549188691</v>
      </c>
      <c r="L67" s="24">
        <v>1.3981281051040069</v>
      </c>
      <c r="M67" s="24">
        <v>0.546593698135989</v>
      </c>
      <c r="N67" s="24">
        <v>0.030157042469390414</v>
      </c>
      <c r="O67" s="24">
        <v>0.09272812454412523</v>
      </c>
      <c r="P67" s="24">
        <v>0.04010775619550644</v>
      </c>
      <c r="Q67" s="24">
        <v>0.01128725806974072</v>
      </c>
      <c r="R67" s="24">
        <v>0.0004641594005614104</v>
      </c>
      <c r="S67" s="24">
        <v>0.001216527783863886</v>
      </c>
      <c r="T67" s="24">
        <v>0.0005900994179469387</v>
      </c>
      <c r="U67" s="24">
        <v>0.00024685843389388667</v>
      </c>
      <c r="V67" s="24">
        <v>1.7188937376829504E-05</v>
      </c>
      <c r="W67" s="24">
        <v>7.584254129158824E-05</v>
      </c>
      <c r="X67" s="24">
        <v>67.5</v>
      </c>
    </row>
    <row r="68" spans="1:24" ht="12.75" hidden="1">
      <c r="A68" s="24">
        <v>1139</v>
      </c>
      <c r="B68" s="24">
        <v>173.75999450683594</v>
      </c>
      <c r="C68" s="24">
        <v>171.36000061035156</v>
      </c>
      <c r="D68" s="24">
        <v>8.08499526977539</v>
      </c>
      <c r="E68" s="24">
        <v>8.209625244140625</v>
      </c>
      <c r="F68" s="24">
        <v>22.10992685551069</v>
      </c>
      <c r="G68" s="24" t="s">
        <v>57</v>
      </c>
      <c r="H68" s="24">
        <v>-41.03291010454751</v>
      </c>
      <c r="I68" s="24">
        <v>65.22708440228843</v>
      </c>
      <c r="J68" s="24" t="s">
        <v>60</v>
      </c>
      <c r="K68" s="24">
        <v>1.6393933820227051</v>
      </c>
      <c r="L68" s="24">
        <v>-0.007607736594978145</v>
      </c>
      <c r="M68" s="24">
        <v>-0.38370487653115</v>
      </c>
      <c r="N68" s="24">
        <v>0.0003127317982835945</v>
      </c>
      <c r="O68" s="24">
        <v>0.06654161485379113</v>
      </c>
      <c r="P68" s="24">
        <v>-0.0008707277696205568</v>
      </c>
      <c r="Q68" s="24">
        <v>-0.0077098118474044405</v>
      </c>
      <c r="R68" s="24">
        <v>2.5118966145021095E-05</v>
      </c>
      <c r="S68" s="24">
        <v>0.000928184510082468</v>
      </c>
      <c r="T68" s="24">
        <v>-6.201863439539361E-05</v>
      </c>
      <c r="U68" s="24">
        <v>-0.00015375306055589265</v>
      </c>
      <c r="V68" s="24">
        <v>1.996375276297474E-06</v>
      </c>
      <c r="W68" s="24">
        <v>5.945977181493425E-05</v>
      </c>
      <c r="X68" s="24">
        <v>67.5</v>
      </c>
    </row>
    <row r="69" spans="1:24" ht="12.75" hidden="1">
      <c r="A69" s="24">
        <v>1137</v>
      </c>
      <c r="B69" s="24">
        <v>88.66000366210938</v>
      </c>
      <c r="C69" s="24">
        <v>86.05999755859375</v>
      </c>
      <c r="D69" s="24">
        <v>9.355884552001953</v>
      </c>
      <c r="E69" s="24">
        <v>9.4761323928833</v>
      </c>
      <c r="F69" s="24">
        <v>22.959087445044297</v>
      </c>
      <c r="G69" s="24" t="s">
        <v>58</v>
      </c>
      <c r="H69" s="24">
        <v>37.1627366696913</v>
      </c>
      <c r="I69" s="24">
        <v>58.322740331800674</v>
      </c>
      <c r="J69" s="24" t="s">
        <v>61</v>
      </c>
      <c r="K69" s="24">
        <v>1.6258059064600716</v>
      </c>
      <c r="L69" s="24">
        <v>-1.3981074066843442</v>
      </c>
      <c r="M69" s="24">
        <v>0.3892752735124486</v>
      </c>
      <c r="N69" s="24">
        <v>0.030155420894475333</v>
      </c>
      <c r="O69" s="24">
        <v>0.06458110075030095</v>
      </c>
      <c r="P69" s="24">
        <v>-0.0400983034577449</v>
      </c>
      <c r="Q69" s="24">
        <v>0.008243845947769108</v>
      </c>
      <c r="R69" s="24">
        <v>0.00046347921924217177</v>
      </c>
      <c r="S69" s="24">
        <v>0.0007863926272262136</v>
      </c>
      <c r="T69" s="24">
        <v>-0.000586831331856988</v>
      </c>
      <c r="U69" s="24">
        <v>0.00019312970448441744</v>
      </c>
      <c r="V69" s="24">
        <v>1.707261122092208E-05</v>
      </c>
      <c r="W69" s="24">
        <v>4.7081064190205145E-05</v>
      </c>
      <c r="X69" s="24">
        <v>67.5</v>
      </c>
    </row>
    <row r="70" s="100" customFormat="1" ht="12.75">
      <c r="A70" s="100" t="s">
        <v>105</v>
      </c>
    </row>
    <row r="71" spans="1:24" s="100" customFormat="1" ht="12.75">
      <c r="A71" s="100">
        <v>1140</v>
      </c>
      <c r="B71" s="100">
        <v>84.2</v>
      </c>
      <c r="C71" s="100">
        <v>84.1</v>
      </c>
      <c r="D71" s="100">
        <v>8.956910972491347</v>
      </c>
      <c r="E71" s="100">
        <v>9.32144132517731</v>
      </c>
      <c r="F71" s="100">
        <v>6.276819652184602</v>
      </c>
      <c r="G71" s="100" t="s">
        <v>59</v>
      </c>
      <c r="H71" s="100">
        <v>-0.047937207680547544</v>
      </c>
      <c r="I71" s="100">
        <v>16.652062792319448</v>
      </c>
      <c r="J71" s="100" t="s">
        <v>73</v>
      </c>
      <c r="K71" s="100">
        <v>6.770597406754309</v>
      </c>
      <c r="M71" s="100" t="s">
        <v>68</v>
      </c>
      <c r="N71" s="100">
        <v>4.584496844018064</v>
      </c>
      <c r="X71" s="100">
        <v>67.5</v>
      </c>
    </row>
    <row r="72" spans="1:24" s="100" customFormat="1" ht="12.75">
      <c r="A72" s="100">
        <v>1139</v>
      </c>
      <c r="B72" s="100">
        <v>173.75999450683594</v>
      </c>
      <c r="C72" s="100">
        <v>171.36000061035156</v>
      </c>
      <c r="D72" s="100">
        <v>8.08499526977539</v>
      </c>
      <c r="E72" s="100">
        <v>8.209625244140625</v>
      </c>
      <c r="F72" s="100">
        <v>22.340967490447976</v>
      </c>
      <c r="G72" s="100" t="s">
        <v>56</v>
      </c>
      <c r="H72" s="100">
        <v>-40.351310970642785</v>
      </c>
      <c r="I72" s="100">
        <v>65.90868353619315</v>
      </c>
      <c r="J72" s="100" t="s">
        <v>62</v>
      </c>
      <c r="K72" s="100">
        <v>1.998541892080863</v>
      </c>
      <c r="L72" s="100">
        <v>1.5947186434513492</v>
      </c>
      <c r="M72" s="100">
        <v>0.4731269517881379</v>
      </c>
      <c r="N72" s="100">
        <v>0.028606542164975934</v>
      </c>
      <c r="O72" s="100">
        <v>0.08026581629014871</v>
      </c>
      <c r="P72" s="100">
        <v>0.04574769428356314</v>
      </c>
      <c r="Q72" s="100">
        <v>0.009770087687488112</v>
      </c>
      <c r="R72" s="100">
        <v>0.0004405065073654654</v>
      </c>
      <c r="S72" s="100">
        <v>0.0010531039623501719</v>
      </c>
      <c r="T72" s="100">
        <v>0.0006731323818237542</v>
      </c>
      <c r="U72" s="100">
        <v>0.00021365108093666742</v>
      </c>
      <c r="V72" s="100">
        <v>1.6373394226913013E-05</v>
      </c>
      <c r="W72" s="100">
        <v>6.566161680787532E-05</v>
      </c>
      <c r="X72" s="100">
        <v>67.5</v>
      </c>
    </row>
    <row r="73" spans="1:24" s="100" customFormat="1" ht="12.75">
      <c r="A73" s="100">
        <v>1137</v>
      </c>
      <c r="B73" s="100">
        <v>88.66000366210938</v>
      </c>
      <c r="C73" s="100">
        <v>86.05999755859375</v>
      </c>
      <c r="D73" s="100">
        <v>9.355884552001953</v>
      </c>
      <c r="E73" s="100">
        <v>9.4761323928833</v>
      </c>
      <c r="F73" s="100">
        <v>22.959087445044297</v>
      </c>
      <c r="G73" s="100" t="s">
        <v>57</v>
      </c>
      <c r="H73" s="100">
        <v>37.1627366696913</v>
      </c>
      <c r="I73" s="100">
        <v>58.322740331800674</v>
      </c>
      <c r="J73" s="100" t="s">
        <v>60</v>
      </c>
      <c r="K73" s="100">
        <v>-1.4257639432641787</v>
      </c>
      <c r="L73" s="100">
        <v>0.008675749266689646</v>
      </c>
      <c r="M73" s="100">
        <v>0.34127685514515144</v>
      </c>
      <c r="N73" s="100">
        <v>0.00029446338690644944</v>
      </c>
      <c r="O73" s="100">
        <v>-0.0566515337932185</v>
      </c>
      <c r="P73" s="100">
        <v>0.0009928796607807473</v>
      </c>
      <c r="Q73" s="100">
        <v>0.00722250335314536</v>
      </c>
      <c r="R73" s="100">
        <v>2.3694528757383466E-05</v>
      </c>
      <c r="S73" s="100">
        <v>-0.0006911436888392633</v>
      </c>
      <c r="T73" s="100">
        <v>7.072704695542753E-05</v>
      </c>
      <c r="U73" s="100">
        <v>0.0001688378191545326</v>
      </c>
      <c r="V73" s="100">
        <v>1.8611618092534733E-06</v>
      </c>
      <c r="W73" s="100">
        <v>-4.140948535676076E-05</v>
      </c>
      <c r="X73" s="100">
        <v>67.5</v>
      </c>
    </row>
    <row r="74" spans="1:24" s="100" customFormat="1" ht="12.75">
      <c r="A74" s="100">
        <v>1138</v>
      </c>
      <c r="B74" s="100">
        <v>95.5</v>
      </c>
      <c r="C74" s="100">
        <v>83.69999694824219</v>
      </c>
      <c r="D74" s="100">
        <v>8.975509643554688</v>
      </c>
      <c r="E74" s="100">
        <v>9.179499626159668</v>
      </c>
      <c r="F74" s="100">
        <v>9.029400882391803</v>
      </c>
      <c r="G74" s="100" t="s">
        <v>58</v>
      </c>
      <c r="H74" s="100">
        <v>-4.0837578697618255</v>
      </c>
      <c r="I74" s="100">
        <v>23.916242130238167</v>
      </c>
      <c r="J74" s="100" t="s">
        <v>61</v>
      </c>
      <c r="K74" s="100">
        <v>1.4004880836658113</v>
      </c>
      <c r="L74" s="100">
        <v>1.5946950439334702</v>
      </c>
      <c r="M74" s="100">
        <v>0.3276876876700897</v>
      </c>
      <c r="N74" s="100">
        <v>0.028605026585380368</v>
      </c>
      <c r="O74" s="100">
        <v>0.05686127842037781</v>
      </c>
      <c r="P74" s="100">
        <v>0.04573691859145698</v>
      </c>
      <c r="Q74" s="100">
        <v>0.006579518123313502</v>
      </c>
      <c r="R74" s="100">
        <v>0.00043986878991158986</v>
      </c>
      <c r="S74" s="100">
        <v>0.0007945743243368035</v>
      </c>
      <c r="T74" s="100">
        <v>0.0006694063700687984</v>
      </c>
      <c r="U74" s="100">
        <v>0.00013092201957099405</v>
      </c>
      <c r="V74" s="100">
        <v>1.6267271290222117E-05</v>
      </c>
      <c r="W74" s="100">
        <v>5.095784968297299E-05</v>
      </c>
      <c r="X74" s="100">
        <v>67.5</v>
      </c>
    </row>
    <row r="75" ht="12.75" hidden="1">
      <c r="A75" s="24" t="s">
        <v>104</v>
      </c>
    </row>
    <row r="76" spans="1:24" ht="12.75" hidden="1">
      <c r="A76" s="24">
        <v>1140</v>
      </c>
      <c r="B76" s="24">
        <v>84.2</v>
      </c>
      <c r="C76" s="24">
        <v>84.1</v>
      </c>
      <c r="D76" s="24">
        <v>8.956910972491347</v>
      </c>
      <c r="E76" s="24">
        <v>9.32144132517731</v>
      </c>
      <c r="F76" s="24">
        <v>6.832371072051733</v>
      </c>
      <c r="G76" s="24" t="s">
        <v>59</v>
      </c>
      <c r="H76" s="24">
        <v>1.4259106389387028</v>
      </c>
      <c r="I76" s="24">
        <v>18.125910638938702</v>
      </c>
      <c r="J76" s="24" t="s">
        <v>73</v>
      </c>
      <c r="K76" s="24">
        <v>6.383794794891103</v>
      </c>
      <c r="M76" s="24" t="s">
        <v>68</v>
      </c>
      <c r="N76" s="24">
        <v>4.325933707486413</v>
      </c>
      <c r="X76" s="24">
        <v>67.5</v>
      </c>
    </row>
    <row r="77" spans="1:24" ht="12.75" hidden="1">
      <c r="A77" s="24">
        <v>1139</v>
      </c>
      <c r="B77" s="24">
        <v>173.75999450683594</v>
      </c>
      <c r="C77" s="24">
        <v>171.36000061035156</v>
      </c>
      <c r="D77" s="24">
        <v>8.08499526977539</v>
      </c>
      <c r="E77" s="24">
        <v>8.209625244140625</v>
      </c>
      <c r="F77" s="24">
        <v>22.340967490447976</v>
      </c>
      <c r="G77" s="24" t="s">
        <v>56</v>
      </c>
      <c r="H77" s="24">
        <v>-40.351310970642785</v>
      </c>
      <c r="I77" s="24">
        <v>65.90868353619315</v>
      </c>
      <c r="J77" s="24" t="s">
        <v>62</v>
      </c>
      <c r="K77" s="24">
        <v>1.9386574271086041</v>
      </c>
      <c r="L77" s="24">
        <v>1.5511121167848823</v>
      </c>
      <c r="M77" s="24">
        <v>0.45895015692170454</v>
      </c>
      <c r="N77" s="24">
        <v>0.026160424814974922</v>
      </c>
      <c r="O77" s="24">
        <v>0.07786076410674692</v>
      </c>
      <c r="P77" s="24">
        <v>0.044496759353231885</v>
      </c>
      <c r="Q77" s="24">
        <v>0.009477344132373977</v>
      </c>
      <c r="R77" s="24">
        <v>0.0004028513030993435</v>
      </c>
      <c r="S77" s="24">
        <v>0.001021557051568445</v>
      </c>
      <c r="T77" s="24">
        <v>0.0006547300006659155</v>
      </c>
      <c r="U77" s="24">
        <v>0.0002072513345895273</v>
      </c>
      <c r="V77" s="24">
        <v>1.4973780624316024E-05</v>
      </c>
      <c r="W77" s="24">
        <v>6.369615199641369E-05</v>
      </c>
      <c r="X77" s="24">
        <v>67.5</v>
      </c>
    </row>
    <row r="78" spans="1:24" ht="12.75" hidden="1">
      <c r="A78" s="24">
        <v>1138</v>
      </c>
      <c r="B78" s="24">
        <v>95.5</v>
      </c>
      <c r="C78" s="24">
        <v>83.69999694824219</v>
      </c>
      <c r="D78" s="24">
        <v>8.975509643554688</v>
      </c>
      <c r="E78" s="24">
        <v>9.179499626159668</v>
      </c>
      <c r="F78" s="24">
        <v>23.74249037883394</v>
      </c>
      <c r="G78" s="24" t="s">
        <v>57</v>
      </c>
      <c r="H78" s="24">
        <v>34.886913104319866</v>
      </c>
      <c r="I78" s="24">
        <v>62.886913104319866</v>
      </c>
      <c r="J78" s="24" t="s">
        <v>60</v>
      </c>
      <c r="K78" s="24">
        <v>-1.2813311033782275</v>
      </c>
      <c r="L78" s="24">
        <v>0.008438521128527937</v>
      </c>
      <c r="M78" s="24">
        <v>0.3072328170135526</v>
      </c>
      <c r="N78" s="24">
        <v>0.00026923046647826896</v>
      </c>
      <c r="O78" s="24">
        <v>-0.05082764346101436</v>
      </c>
      <c r="P78" s="24">
        <v>0.0009657094986766882</v>
      </c>
      <c r="Q78" s="24">
        <v>0.006526922875591197</v>
      </c>
      <c r="R78" s="24">
        <v>2.166673498205724E-05</v>
      </c>
      <c r="S78" s="24">
        <v>-0.000613032633509437</v>
      </c>
      <c r="T78" s="24">
        <v>6.87906422419065E-05</v>
      </c>
      <c r="U78" s="24">
        <v>0.00015418055056006305</v>
      </c>
      <c r="V78" s="24">
        <v>1.7024521822317594E-06</v>
      </c>
      <c r="W78" s="24">
        <v>-3.6495339638675015E-05</v>
      </c>
      <c r="X78" s="24">
        <v>67.5</v>
      </c>
    </row>
    <row r="79" spans="1:24" ht="12.75" hidden="1">
      <c r="A79" s="24">
        <v>1137</v>
      </c>
      <c r="B79" s="24">
        <v>88.66000366210938</v>
      </c>
      <c r="C79" s="24">
        <v>86.05999755859375</v>
      </c>
      <c r="D79" s="24">
        <v>9.355884552001953</v>
      </c>
      <c r="E79" s="24">
        <v>9.4761323928833</v>
      </c>
      <c r="F79" s="24">
        <v>7.2842818800848175</v>
      </c>
      <c r="G79" s="24" t="s">
        <v>58</v>
      </c>
      <c r="H79" s="24">
        <v>-2.655815217654066</v>
      </c>
      <c r="I79" s="24">
        <v>18.50418844445531</v>
      </c>
      <c r="J79" s="24" t="s">
        <v>61</v>
      </c>
      <c r="K79" s="24">
        <v>1.4548481787454273</v>
      </c>
      <c r="L79" s="24">
        <v>1.5510891625557963</v>
      </c>
      <c r="M79" s="24">
        <v>0.3409446328780879</v>
      </c>
      <c r="N79" s="24">
        <v>0.026159039383277734</v>
      </c>
      <c r="O79" s="24">
        <v>0.0589817704675478</v>
      </c>
      <c r="P79" s="24">
        <v>0.04448627876214862</v>
      </c>
      <c r="Q79" s="24">
        <v>0.006871632235468352</v>
      </c>
      <c r="R79" s="24">
        <v>0.0004022682251981337</v>
      </c>
      <c r="S79" s="24">
        <v>0.0008171718300710684</v>
      </c>
      <c r="T79" s="24">
        <v>0.0006511061521072703</v>
      </c>
      <c r="U79" s="24">
        <v>0.00013849719678800734</v>
      </c>
      <c r="V79" s="24">
        <v>1.4876685207140611E-05</v>
      </c>
      <c r="W79" s="24">
        <v>5.220430982024369E-05</v>
      </c>
      <c r="X79" s="24">
        <v>67.5</v>
      </c>
    </row>
    <row r="80" ht="12.75" hidden="1">
      <c r="A80" s="24" t="s">
        <v>113</v>
      </c>
    </row>
    <row r="81" spans="1:24" ht="12.75" hidden="1">
      <c r="A81" s="24">
        <v>1140</v>
      </c>
      <c r="B81" s="24">
        <v>85.54</v>
      </c>
      <c r="C81" s="24">
        <v>79.04</v>
      </c>
      <c r="D81" s="24">
        <v>9.110022246385581</v>
      </c>
      <c r="E81" s="24">
        <v>9.411108579612252</v>
      </c>
      <c r="F81" s="24">
        <v>20.69358205553266</v>
      </c>
      <c r="G81" s="24" t="s">
        <v>59</v>
      </c>
      <c r="H81" s="24">
        <v>35.93931548575926</v>
      </c>
      <c r="I81" s="24">
        <v>53.979315485759265</v>
      </c>
      <c r="J81" s="24" t="s">
        <v>73</v>
      </c>
      <c r="K81" s="24">
        <v>5.800879450484624</v>
      </c>
      <c r="M81" s="24" t="s">
        <v>68</v>
      </c>
      <c r="N81" s="24">
        <v>3.8979738333576024</v>
      </c>
      <c r="X81" s="24">
        <v>67.5</v>
      </c>
    </row>
    <row r="82" spans="1:24" ht="12.75" hidden="1">
      <c r="A82" s="24">
        <v>1137</v>
      </c>
      <c r="B82" s="24">
        <v>81.68000030517578</v>
      </c>
      <c r="C82" s="24">
        <v>81.08000183105469</v>
      </c>
      <c r="D82" s="24">
        <v>9.782721519470215</v>
      </c>
      <c r="E82" s="24">
        <v>9.603780746459961</v>
      </c>
      <c r="F82" s="24">
        <v>5.192706862229473</v>
      </c>
      <c r="G82" s="24" t="s">
        <v>56</v>
      </c>
      <c r="H82" s="24">
        <v>-1.5682691896157621</v>
      </c>
      <c r="I82" s="24">
        <v>12.611731115560014</v>
      </c>
      <c r="J82" s="24" t="s">
        <v>62</v>
      </c>
      <c r="K82" s="24">
        <v>1.8673955291777755</v>
      </c>
      <c r="L82" s="24">
        <v>1.4528704768400074</v>
      </c>
      <c r="M82" s="24">
        <v>0.4420794170037913</v>
      </c>
      <c r="N82" s="24">
        <v>0.00032629417401079376</v>
      </c>
      <c r="O82" s="24">
        <v>0.07499772548204352</v>
      </c>
      <c r="P82" s="24">
        <v>0.041678096588254616</v>
      </c>
      <c r="Q82" s="24">
        <v>0.009128948460409004</v>
      </c>
      <c r="R82" s="24">
        <v>5.034710252417774E-06</v>
      </c>
      <c r="S82" s="24">
        <v>0.0009839427679856681</v>
      </c>
      <c r="T82" s="24">
        <v>0.0006132986533989241</v>
      </c>
      <c r="U82" s="24">
        <v>0.00019970150868428983</v>
      </c>
      <c r="V82" s="24">
        <v>1.8499133877862297E-07</v>
      </c>
      <c r="W82" s="24">
        <v>6.135545204425877E-05</v>
      </c>
      <c r="X82" s="24">
        <v>67.5</v>
      </c>
    </row>
    <row r="83" spans="1:24" ht="12.75" hidden="1">
      <c r="A83" s="24">
        <v>1138</v>
      </c>
      <c r="B83" s="24">
        <v>79.18000030517578</v>
      </c>
      <c r="C83" s="24">
        <v>86.27999877929688</v>
      </c>
      <c r="D83" s="24">
        <v>9.156394958496094</v>
      </c>
      <c r="E83" s="24">
        <v>9.20841121673584</v>
      </c>
      <c r="F83" s="24">
        <v>4.983694304847537</v>
      </c>
      <c r="G83" s="24" t="s">
        <v>57</v>
      </c>
      <c r="H83" s="24">
        <v>1.2506916542070314</v>
      </c>
      <c r="I83" s="24">
        <v>12.930691959382807</v>
      </c>
      <c r="J83" s="24" t="s">
        <v>60</v>
      </c>
      <c r="K83" s="24">
        <v>1.3291036551773054</v>
      </c>
      <c r="L83" s="24">
        <v>0.007905691446527623</v>
      </c>
      <c r="M83" s="24">
        <v>-0.3181560484534968</v>
      </c>
      <c r="N83" s="24">
        <v>-3.1121137945600354E-06</v>
      </c>
      <c r="O83" s="24">
        <v>0.05280741503541715</v>
      </c>
      <c r="P83" s="24">
        <v>0.0009043300354571787</v>
      </c>
      <c r="Q83" s="24">
        <v>-0.006733952588605805</v>
      </c>
      <c r="R83" s="24">
        <v>-1.8553072246731096E-07</v>
      </c>
      <c r="S83" s="24">
        <v>0.0006440917653307762</v>
      </c>
      <c r="T83" s="24">
        <v>6.438286450246413E-05</v>
      </c>
      <c r="U83" s="24">
        <v>-0.0001575316792570378</v>
      </c>
      <c r="V83" s="24">
        <v>-2.001828823234918E-09</v>
      </c>
      <c r="W83" s="24">
        <v>3.8605650755256296E-05</v>
      </c>
      <c r="X83" s="24">
        <v>67.5</v>
      </c>
    </row>
    <row r="84" spans="1:24" ht="12.75" hidden="1">
      <c r="A84" s="24">
        <v>1139</v>
      </c>
      <c r="B84" s="24">
        <v>162.0800018310547</v>
      </c>
      <c r="C84" s="24">
        <v>161.3800048828125</v>
      </c>
      <c r="D84" s="24">
        <v>8.498665809631348</v>
      </c>
      <c r="E84" s="24">
        <v>8.514261245727539</v>
      </c>
      <c r="F84" s="24">
        <v>21.04766718707363</v>
      </c>
      <c r="G84" s="24" t="s">
        <v>58</v>
      </c>
      <c r="H84" s="24">
        <v>-35.538020321075095</v>
      </c>
      <c r="I84" s="24">
        <v>59.041981509979585</v>
      </c>
      <c r="J84" s="24" t="s">
        <v>61</v>
      </c>
      <c r="K84" s="24">
        <v>-1.3117353148358362</v>
      </c>
      <c r="L84" s="24">
        <v>1.4528489675517076</v>
      </c>
      <c r="M84" s="24">
        <v>-0.30693800639684254</v>
      </c>
      <c r="N84" s="24">
        <v>-0.0003262793323842561</v>
      </c>
      <c r="O84" s="24">
        <v>-0.05325444342735316</v>
      </c>
      <c r="P84" s="24">
        <v>0.04166828437081195</v>
      </c>
      <c r="Q84" s="24">
        <v>-0.006163731217956628</v>
      </c>
      <c r="R84" s="24">
        <v>-5.031290657159593E-06</v>
      </c>
      <c r="S84" s="24">
        <v>-0.0007438341001220517</v>
      </c>
      <c r="T84" s="24">
        <v>0.0006099098990993596</v>
      </c>
      <c r="U84" s="24">
        <v>-0.0001227373724716284</v>
      </c>
      <c r="V84" s="24">
        <v>-1.84980507363532E-07</v>
      </c>
      <c r="W84" s="24">
        <v>-4.768747451185181E-05</v>
      </c>
      <c r="X84" s="24">
        <v>67.5</v>
      </c>
    </row>
    <row r="85" ht="12.75" hidden="1">
      <c r="A85" s="24" t="s">
        <v>103</v>
      </c>
    </row>
    <row r="86" spans="1:24" ht="12.75" hidden="1">
      <c r="A86" s="24">
        <v>1140</v>
      </c>
      <c r="B86" s="24">
        <v>85.54</v>
      </c>
      <c r="C86" s="24">
        <v>79.04</v>
      </c>
      <c r="D86" s="24">
        <v>9.110022246385581</v>
      </c>
      <c r="E86" s="24">
        <v>9.411108579612252</v>
      </c>
      <c r="F86" s="24">
        <v>7.095478991207348</v>
      </c>
      <c r="G86" s="24" t="s">
        <v>59</v>
      </c>
      <c r="H86" s="24">
        <v>0.46859353209737264</v>
      </c>
      <c r="I86" s="24">
        <v>18.508593532097386</v>
      </c>
      <c r="J86" s="24" t="s">
        <v>73</v>
      </c>
      <c r="K86" s="24">
        <v>6.9007526163660495</v>
      </c>
      <c r="M86" s="24" t="s">
        <v>68</v>
      </c>
      <c r="N86" s="24">
        <v>4.463135552922858</v>
      </c>
      <c r="X86" s="24">
        <v>67.5</v>
      </c>
    </row>
    <row r="87" spans="1:24" ht="12.75" hidden="1">
      <c r="A87" s="24">
        <v>1137</v>
      </c>
      <c r="B87" s="24">
        <v>81.68000030517578</v>
      </c>
      <c r="C87" s="24">
        <v>81.08000183105469</v>
      </c>
      <c r="D87" s="24">
        <v>9.782721519470215</v>
      </c>
      <c r="E87" s="24">
        <v>9.603780746459961</v>
      </c>
      <c r="F87" s="24">
        <v>5.192706862229473</v>
      </c>
      <c r="G87" s="24" t="s">
        <v>56</v>
      </c>
      <c r="H87" s="24">
        <v>-1.5682691896157621</v>
      </c>
      <c r="I87" s="24">
        <v>12.611731115560014</v>
      </c>
      <c r="J87" s="24" t="s">
        <v>62</v>
      </c>
      <c r="K87" s="24">
        <v>2.129389710645157</v>
      </c>
      <c r="L87" s="24">
        <v>1.4502287595284418</v>
      </c>
      <c r="M87" s="24">
        <v>0.504105310982062</v>
      </c>
      <c r="N87" s="24">
        <v>0.003456642415212028</v>
      </c>
      <c r="O87" s="24">
        <v>0.08552012714334162</v>
      </c>
      <c r="P87" s="24">
        <v>0.04160238545186267</v>
      </c>
      <c r="Q87" s="24">
        <v>0.010409851618087052</v>
      </c>
      <c r="R87" s="24">
        <v>5.3245192162955086E-05</v>
      </c>
      <c r="S87" s="24">
        <v>0.0011219614716921045</v>
      </c>
      <c r="T87" s="24">
        <v>0.0006121014998619106</v>
      </c>
      <c r="U87" s="24">
        <v>0.0002276706181295651</v>
      </c>
      <c r="V87" s="24">
        <v>2.010718102703449E-06</v>
      </c>
      <c r="W87" s="24">
        <v>6.994762449189214E-05</v>
      </c>
      <c r="X87" s="24">
        <v>67.5</v>
      </c>
    </row>
    <row r="88" spans="1:24" ht="12.75" hidden="1">
      <c r="A88" s="24">
        <v>1139</v>
      </c>
      <c r="B88" s="24">
        <v>162.0800018310547</v>
      </c>
      <c r="C88" s="24">
        <v>161.3800048828125</v>
      </c>
      <c r="D88" s="24">
        <v>8.498665809631348</v>
      </c>
      <c r="E88" s="24">
        <v>8.514261245727539</v>
      </c>
      <c r="F88" s="24">
        <v>20.48839791567284</v>
      </c>
      <c r="G88" s="24" t="s">
        <v>57</v>
      </c>
      <c r="H88" s="24">
        <v>-37.106857650535744</v>
      </c>
      <c r="I88" s="24">
        <v>57.473144180518936</v>
      </c>
      <c r="J88" s="24" t="s">
        <v>60</v>
      </c>
      <c r="K88" s="24">
        <v>1.4513044341560124</v>
      </c>
      <c r="L88" s="24">
        <v>-0.007890867793070064</v>
      </c>
      <c r="M88" s="24">
        <v>-0.3393620424726209</v>
      </c>
      <c r="N88" s="24">
        <v>-3.493276519477549E-05</v>
      </c>
      <c r="O88" s="24">
        <v>0.05895880621356759</v>
      </c>
      <c r="P88" s="24">
        <v>-0.0009031159666394693</v>
      </c>
      <c r="Q88" s="24">
        <v>-0.006803392292896481</v>
      </c>
      <c r="R88" s="24">
        <v>-2.83358423081631E-06</v>
      </c>
      <c r="S88" s="24">
        <v>0.0008265997241933312</v>
      </c>
      <c r="T88" s="24">
        <v>-6.43253168180674E-05</v>
      </c>
      <c r="U88" s="24">
        <v>-0.00013462672943381505</v>
      </c>
      <c r="V88" s="24">
        <v>-2.1101637941292294E-07</v>
      </c>
      <c r="W88" s="24">
        <v>5.307241416510779E-05</v>
      </c>
      <c r="X88" s="24">
        <v>67.5</v>
      </c>
    </row>
    <row r="89" spans="1:24" ht="12.75" hidden="1">
      <c r="A89" s="24">
        <v>1138</v>
      </c>
      <c r="B89" s="24">
        <v>79.18000030517578</v>
      </c>
      <c r="C89" s="24">
        <v>86.27999877929688</v>
      </c>
      <c r="D89" s="24">
        <v>9.156394958496094</v>
      </c>
      <c r="E89" s="24">
        <v>9.20841121673584</v>
      </c>
      <c r="F89" s="24">
        <v>19.567952708058872</v>
      </c>
      <c r="G89" s="24" t="s">
        <v>58</v>
      </c>
      <c r="H89" s="24">
        <v>39.09100474976219</v>
      </c>
      <c r="I89" s="24">
        <v>50.77100505493797</v>
      </c>
      <c r="J89" s="24" t="s">
        <v>61</v>
      </c>
      <c r="K89" s="24">
        <v>1.5582092218956227</v>
      </c>
      <c r="L89" s="24">
        <v>-1.4502072917927546</v>
      </c>
      <c r="M89" s="24">
        <v>0.37276744585482846</v>
      </c>
      <c r="N89" s="24">
        <v>-0.0034564658957609708</v>
      </c>
      <c r="O89" s="24">
        <v>0.06194797265838729</v>
      </c>
      <c r="P89" s="24">
        <v>-0.041592581752473066</v>
      </c>
      <c r="Q89" s="24">
        <v>0.007879014152769773</v>
      </c>
      <c r="R89" s="24">
        <v>-5.316974034991034E-05</v>
      </c>
      <c r="S89" s="24">
        <v>0.0007586372255070415</v>
      </c>
      <c r="T89" s="24">
        <v>-0.0006087121649428865</v>
      </c>
      <c r="U89" s="24">
        <v>0.00018360161786175146</v>
      </c>
      <c r="V89" s="24">
        <v>-1.9996148069462824E-06</v>
      </c>
      <c r="W89" s="24">
        <v>4.556302258132153E-05</v>
      </c>
      <c r="X89" s="24">
        <v>67.5</v>
      </c>
    </row>
    <row r="90" ht="12.75" hidden="1">
      <c r="A90" s="24" t="s">
        <v>102</v>
      </c>
    </row>
    <row r="91" spans="1:24" ht="12.75" hidden="1">
      <c r="A91" s="24">
        <v>1140</v>
      </c>
      <c r="B91" s="24">
        <v>85.54</v>
      </c>
      <c r="C91" s="24">
        <v>79.04</v>
      </c>
      <c r="D91" s="24">
        <v>9.110022246385581</v>
      </c>
      <c r="E91" s="24">
        <v>9.411108579612252</v>
      </c>
      <c r="F91" s="24">
        <v>20.69358205553266</v>
      </c>
      <c r="G91" s="24" t="s">
        <v>59</v>
      </c>
      <c r="H91" s="24">
        <v>35.93931548575926</v>
      </c>
      <c r="I91" s="24">
        <v>53.979315485759265</v>
      </c>
      <c r="J91" s="24" t="s">
        <v>73</v>
      </c>
      <c r="K91" s="24">
        <v>6.127268182574328</v>
      </c>
      <c r="M91" s="24" t="s">
        <v>68</v>
      </c>
      <c r="N91" s="24">
        <v>4.077856344039098</v>
      </c>
      <c r="X91" s="24">
        <v>67.5</v>
      </c>
    </row>
    <row r="92" spans="1:24" ht="12.75" hidden="1">
      <c r="A92" s="24">
        <v>1138</v>
      </c>
      <c r="B92" s="24">
        <v>79.18000030517578</v>
      </c>
      <c r="C92" s="24">
        <v>86.27999877929688</v>
      </c>
      <c r="D92" s="24">
        <v>9.156394958496094</v>
      </c>
      <c r="E92" s="24">
        <v>9.20841121673584</v>
      </c>
      <c r="F92" s="24">
        <v>4.536076615559802</v>
      </c>
      <c r="G92" s="24" t="s">
        <v>56</v>
      </c>
      <c r="H92" s="24">
        <v>0.08930291290309356</v>
      </c>
      <c r="I92" s="24">
        <v>11.769303218078882</v>
      </c>
      <c r="J92" s="24" t="s">
        <v>62</v>
      </c>
      <c r="K92" s="24">
        <v>1.941881830108286</v>
      </c>
      <c r="L92" s="24">
        <v>1.4618777459802976</v>
      </c>
      <c r="M92" s="24">
        <v>0.4597130153649847</v>
      </c>
      <c r="N92" s="24">
        <v>0.002819755984044346</v>
      </c>
      <c r="O92" s="24">
        <v>0.07798926512643761</v>
      </c>
      <c r="P92" s="24">
        <v>0.04193647193405595</v>
      </c>
      <c r="Q92" s="24">
        <v>0.009493091715016893</v>
      </c>
      <c r="R92" s="24">
        <v>4.3419548098017736E-05</v>
      </c>
      <c r="S92" s="24">
        <v>0.0010231906904456605</v>
      </c>
      <c r="T92" s="24">
        <v>0.0006170983482343505</v>
      </c>
      <c r="U92" s="24">
        <v>0.0002076672961073782</v>
      </c>
      <c r="V92" s="24">
        <v>1.6078825812079967E-06</v>
      </c>
      <c r="W92" s="24">
        <v>6.380247012911302E-05</v>
      </c>
      <c r="X92" s="24">
        <v>67.5</v>
      </c>
    </row>
    <row r="93" spans="1:24" ht="12.75" hidden="1">
      <c r="A93" s="24">
        <v>1137</v>
      </c>
      <c r="B93" s="24">
        <v>81.68000030517578</v>
      </c>
      <c r="C93" s="24">
        <v>81.08000183105469</v>
      </c>
      <c r="D93" s="24">
        <v>9.782721519470215</v>
      </c>
      <c r="E93" s="24">
        <v>9.603780746459961</v>
      </c>
      <c r="F93" s="24">
        <v>6.579559527887087</v>
      </c>
      <c r="G93" s="24" t="s">
        <v>57</v>
      </c>
      <c r="H93" s="24">
        <v>1.8000343522987805</v>
      </c>
      <c r="I93" s="24">
        <v>15.980034657474556</v>
      </c>
      <c r="J93" s="24" t="s">
        <v>60</v>
      </c>
      <c r="K93" s="24">
        <v>1.3074921721066985</v>
      </c>
      <c r="L93" s="24">
        <v>0.0079547648652045</v>
      </c>
      <c r="M93" s="24">
        <v>-0.3133738177614822</v>
      </c>
      <c r="N93" s="24">
        <v>-2.8888522138216193E-05</v>
      </c>
      <c r="O93" s="24">
        <v>0.051885790796278634</v>
      </c>
      <c r="P93" s="24">
        <v>0.0009099487678216596</v>
      </c>
      <c r="Q93" s="24">
        <v>-0.006651173475171488</v>
      </c>
      <c r="R93" s="24">
        <v>-2.2574248285547774E-06</v>
      </c>
      <c r="S93" s="24">
        <v>0.0006276248243615579</v>
      </c>
      <c r="T93" s="24">
        <v>6.478273357165507E-05</v>
      </c>
      <c r="U93" s="24">
        <v>-0.00015678496943112677</v>
      </c>
      <c r="V93" s="24">
        <v>-1.6581376807460628E-07</v>
      </c>
      <c r="W93" s="24">
        <v>3.744637469183371E-05</v>
      </c>
      <c r="X93" s="24">
        <v>67.5</v>
      </c>
    </row>
    <row r="94" spans="1:24" ht="12.75" hidden="1">
      <c r="A94" s="24">
        <v>1139</v>
      </c>
      <c r="B94" s="24">
        <v>162.0800018310547</v>
      </c>
      <c r="C94" s="24">
        <v>161.3800048828125</v>
      </c>
      <c r="D94" s="24">
        <v>8.498665809631348</v>
      </c>
      <c r="E94" s="24">
        <v>8.514261245727539</v>
      </c>
      <c r="F94" s="24">
        <v>20.48839791567284</v>
      </c>
      <c r="G94" s="24" t="s">
        <v>58</v>
      </c>
      <c r="H94" s="24">
        <v>-37.106857650535744</v>
      </c>
      <c r="I94" s="24">
        <v>57.473144180518936</v>
      </c>
      <c r="J94" s="24" t="s">
        <v>61</v>
      </c>
      <c r="K94" s="24">
        <v>-1.435746935216793</v>
      </c>
      <c r="L94" s="24">
        <v>1.4618561030102706</v>
      </c>
      <c r="M94" s="24">
        <v>-0.336352355183608</v>
      </c>
      <c r="N94" s="24">
        <v>-0.0028196079980810397</v>
      </c>
      <c r="O94" s="24">
        <v>-0.058225339744878986</v>
      </c>
      <c r="P94" s="24">
        <v>0.0419265986161029</v>
      </c>
      <c r="Q94" s="24">
        <v>-0.006773528010785636</v>
      </c>
      <c r="R94" s="24">
        <v>-4.336082552465416E-05</v>
      </c>
      <c r="S94" s="24">
        <v>-0.0008080880328651026</v>
      </c>
      <c r="T94" s="24">
        <v>0.0006136884949423019</v>
      </c>
      <c r="U94" s="24">
        <v>-0.00013617701433439545</v>
      </c>
      <c r="V94" s="24">
        <v>-1.5993099103266354E-06</v>
      </c>
      <c r="W94" s="24">
        <v>-5.165776047231582E-05</v>
      </c>
      <c r="X94" s="24">
        <v>67.5</v>
      </c>
    </row>
    <row r="95" ht="12.75" hidden="1">
      <c r="A95" s="24" t="s">
        <v>101</v>
      </c>
    </row>
    <row r="96" spans="1:24" ht="12.75" hidden="1">
      <c r="A96" s="24">
        <v>1140</v>
      </c>
      <c r="B96" s="24">
        <v>85.54</v>
      </c>
      <c r="C96" s="24">
        <v>79.04</v>
      </c>
      <c r="D96" s="24">
        <v>9.110022246385581</v>
      </c>
      <c r="E96" s="24">
        <v>9.411108579612252</v>
      </c>
      <c r="F96" s="24">
        <v>6.221427662822315</v>
      </c>
      <c r="G96" s="24" t="s">
        <v>59</v>
      </c>
      <c r="H96" s="24">
        <v>-1.811373864510415</v>
      </c>
      <c r="I96" s="24">
        <v>16.228626135489584</v>
      </c>
      <c r="J96" s="24" t="s">
        <v>73</v>
      </c>
      <c r="K96" s="24">
        <v>5.864072089918293</v>
      </c>
      <c r="M96" s="24" t="s">
        <v>68</v>
      </c>
      <c r="N96" s="24">
        <v>3.9103514341005217</v>
      </c>
      <c r="X96" s="24">
        <v>67.5</v>
      </c>
    </row>
    <row r="97" spans="1:24" ht="12.75" hidden="1">
      <c r="A97" s="24">
        <v>1138</v>
      </c>
      <c r="B97" s="24">
        <v>79.18000030517578</v>
      </c>
      <c r="C97" s="24">
        <v>86.27999877929688</v>
      </c>
      <c r="D97" s="24">
        <v>9.156394958496094</v>
      </c>
      <c r="E97" s="24">
        <v>9.20841121673584</v>
      </c>
      <c r="F97" s="24">
        <v>4.536076615559802</v>
      </c>
      <c r="G97" s="24" t="s">
        <v>56</v>
      </c>
      <c r="H97" s="24">
        <v>0.08930291290309356</v>
      </c>
      <c r="I97" s="24">
        <v>11.769303218078882</v>
      </c>
      <c r="J97" s="24" t="s">
        <v>62</v>
      </c>
      <c r="K97" s="24">
        <v>1.8952476428449323</v>
      </c>
      <c r="L97" s="24">
        <v>1.436383106348053</v>
      </c>
      <c r="M97" s="24">
        <v>0.4486752489987237</v>
      </c>
      <c r="N97" s="24">
        <v>0.004867924209884166</v>
      </c>
      <c r="O97" s="24">
        <v>0.07611655307812984</v>
      </c>
      <c r="P97" s="24">
        <v>0.04120520633363956</v>
      </c>
      <c r="Q97" s="24">
        <v>0.009265219615974646</v>
      </c>
      <c r="R97" s="24">
        <v>7.488772284448397E-05</v>
      </c>
      <c r="S97" s="24">
        <v>0.0009985858657853828</v>
      </c>
      <c r="T97" s="24">
        <v>0.0006062626769603449</v>
      </c>
      <c r="U97" s="24">
        <v>0.00020263580897697598</v>
      </c>
      <c r="V97" s="24">
        <v>2.74696978941706E-06</v>
      </c>
      <c r="W97" s="24">
        <v>6.225416883322904E-05</v>
      </c>
      <c r="X97" s="24">
        <v>67.5</v>
      </c>
    </row>
    <row r="98" spans="1:24" ht="12.75" hidden="1">
      <c r="A98" s="24">
        <v>1139</v>
      </c>
      <c r="B98" s="24">
        <v>162.0800018310547</v>
      </c>
      <c r="C98" s="24">
        <v>161.3800048828125</v>
      </c>
      <c r="D98" s="24">
        <v>8.498665809631348</v>
      </c>
      <c r="E98" s="24">
        <v>8.514261245727539</v>
      </c>
      <c r="F98" s="24">
        <v>21.04766718707363</v>
      </c>
      <c r="G98" s="24" t="s">
        <v>57</v>
      </c>
      <c r="H98" s="24">
        <v>-35.538020321075095</v>
      </c>
      <c r="I98" s="24">
        <v>59.041981509979585</v>
      </c>
      <c r="J98" s="24" t="s">
        <v>60</v>
      </c>
      <c r="K98" s="24">
        <v>1.3025640160379288</v>
      </c>
      <c r="L98" s="24">
        <v>-0.007815586418205739</v>
      </c>
      <c r="M98" s="24">
        <v>-0.3046404588581759</v>
      </c>
      <c r="N98" s="24">
        <v>5.112351840084896E-05</v>
      </c>
      <c r="O98" s="24">
        <v>0.05290685566781504</v>
      </c>
      <c r="P98" s="24">
        <v>-0.0008944672079526998</v>
      </c>
      <c r="Q98" s="24">
        <v>-0.006110144492496309</v>
      </c>
      <c r="R98" s="24">
        <v>4.083129225465511E-06</v>
      </c>
      <c r="S98" s="24">
        <v>0.0007409793462256455</v>
      </c>
      <c r="T98" s="24">
        <v>-6.370783849942101E-05</v>
      </c>
      <c r="U98" s="24">
        <v>-0.00012109768994901056</v>
      </c>
      <c r="V98" s="24">
        <v>3.331975660069533E-07</v>
      </c>
      <c r="W98" s="24">
        <v>4.755174785146606E-05</v>
      </c>
      <c r="X98" s="24">
        <v>67.5</v>
      </c>
    </row>
    <row r="99" spans="1:24" ht="12.75" hidden="1">
      <c r="A99" s="24">
        <v>1137</v>
      </c>
      <c r="B99" s="24">
        <v>81.68000030517578</v>
      </c>
      <c r="C99" s="24">
        <v>81.08000183105469</v>
      </c>
      <c r="D99" s="24">
        <v>9.782721519470215</v>
      </c>
      <c r="E99" s="24">
        <v>9.603780746459961</v>
      </c>
      <c r="F99" s="24">
        <v>20.666806674855483</v>
      </c>
      <c r="G99" s="24" t="s">
        <v>58</v>
      </c>
      <c r="H99" s="24">
        <v>36.01428481736848</v>
      </c>
      <c r="I99" s="24">
        <v>50.19428512254426</v>
      </c>
      <c r="J99" s="24" t="s">
        <v>61</v>
      </c>
      <c r="K99" s="24">
        <v>1.3766955407178503</v>
      </c>
      <c r="L99" s="24">
        <v>-1.4363618432731433</v>
      </c>
      <c r="M99" s="24">
        <v>0.32939895247366335</v>
      </c>
      <c r="N99" s="24">
        <v>0.00486765574984948</v>
      </c>
      <c r="O99" s="24">
        <v>0.05472288621628747</v>
      </c>
      <c r="P99" s="24">
        <v>-0.04119549680986633</v>
      </c>
      <c r="Q99" s="24">
        <v>0.006964942843488266</v>
      </c>
      <c r="R99" s="24">
        <v>7.477632705984157E-05</v>
      </c>
      <c r="S99" s="24">
        <v>0.0006694201519325195</v>
      </c>
      <c r="T99" s="24">
        <v>-0.000602906082892564</v>
      </c>
      <c r="U99" s="24">
        <v>0.00016247036827916284</v>
      </c>
      <c r="V99" s="24">
        <v>2.7266870751842884E-06</v>
      </c>
      <c r="W99" s="24">
        <v>4.0179756263406814E-05</v>
      </c>
      <c r="X99" s="24">
        <v>67.5</v>
      </c>
    </row>
    <row r="100" s="100" customFormat="1" ht="12.75">
      <c r="A100" s="100" t="s">
        <v>100</v>
      </c>
    </row>
    <row r="101" spans="1:24" s="100" customFormat="1" ht="12.75">
      <c r="A101" s="100">
        <v>1140</v>
      </c>
      <c r="B101" s="100">
        <v>85.54</v>
      </c>
      <c r="C101" s="100">
        <v>79.04</v>
      </c>
      <c r="D101" s="100">
        <v>9.110022246385581</v>
      </c>
      <c r="E101" s="100">
        <v>9.411108579612252</v>
      </c>
      <c r="F101" s="100">
        <v>7.095478991207348</v>
      </c>
      <c r="G101" s="100" t="s">
        <v>59</v>
      </c>
      <c r="H101" s="100">
        <v>0.46859353209737264</v>
      </c>
      <c r="I101" s="100">
        <v>18.508593532097386</v>
      </c>
      <c r="J101" s="100" t="s">
        <v>73</v>
      </c>
      <c r="K101" s="100">
        <v>6.570636302991065</v>
      </c>
      <c r="M101" s="100" t="s">
        <v>68</v>
      </c>
      <c r="N101" s="100">
        <v>4.287601246377603</v>
      </c>
      <c r="X101" s="100">
        <v>67.5</v>
      </c>
    </row>
    <row r="102" spans="1:24" s="100" customFormat="1" ht="12.75">
      <c r="A102" s="100">
        <v>1139</v>
      </c>
      <c r="B102" s="100">
        <v>162.0800018310547</v>
      </c>
      <c r="C102" s="100">
        <v>161.3800048828125</v>
      </c>
      <c r="D102" s="100">
        <v>8.498665809631348</v>
      </c>
      <c r="E102" s="100">
        <v>8.514261245727539</v>
      </c>
      <c r="F102" s="100">
        <v>19.911748132072027</v>
      </c>
      <c r="G102" s="100" t="s">
        <v>56</v>
      </c>
      <c r="H102" s="100">
        <v>-38.72445002115259</v>
      </c>
      <c r="I102" s="100">
        <v>55.85555180990209</v>
      </c>
      <c r="J102" s="100" t="s">
        <v>62</v>
      </c>
      <c r="K102" s="100">
        <v>2.057459715318687</v>
      </c>
      <c r="L102" s="100">
        <v>1.4462319015292564</v>
      </c>
      <c r="M102" s="100">
        <v>0.4870749630204001</v>
      </c>
      <c r="N102" s="100">
        <v>0.003872789573495544</v>
      </c>
      <c r="O102" s="100">
        <v>0.08263208469245728</v>
      </c>
      <c r="P102" s="100">
        <v>0.04148807208927778</v>
      </c>
      <c r="Q102" s="100">
        <v>0.010058111937338967</v>
      </c>
      <c r="R102" s="100">
        <v>5.978624785529918E-05</v>
      </c>
      <c r="S102" s="100">
        <v>0.001084151435339083</v>
      </c>
      <c r="T102" s="100">
        <v>0.0006104551039020303</v>
      </c>
      <c r="U102" s="100">
        <v>0.00021995342390679072</v>
      </c>
      <c r="V102" s="100">
        <v>2.2420017933533922E-06</v>
      </c>
      <c r="W102" s="100">
        <v>6.759976915899663E-05</v>
      </c>
      <c r="X102" s="100">
        <v>67.5</v>
      </c>
    </row>
    <row r="103" spans="1:24" s="100" customFormat="1" ht="12.75">
      <c r="A103" s="100">
        <v>1137</v>
      </c>
      <c r="B103" s="100">
        <v>81.68000030517578</v>
      </c>
      <c r="C103" s="100">
        <v>81.08000183105469</v>
      </c>
      <c r="D103" s="100">
        <v>9.782721519470215</v>
      </c>
      <c r="E103" s="100">
        <v>9.603780746459961</v>
      </c>
      <c r="F103" s="100">
        <v>20.666806674855483</v>
      </c>
      <c r="G103" s="100" t="s">
        <v>57</v>
      </c>
      <c r="H103" s="100">
        <v>36.01428481736848</v>
      </c>
      <c r="I103" s="100">
        <v>50.19428512254426</v>
      </c>
      <c r="J103" s="100" t="s">
        <v>60</v>
      </c>
      <c r="K103" s="100">
        <v>-1.3611708016209096</v>
      </c>
      <c r="L103" s="100">
        <v>0.007868064494160944</v>
      </c>
      <c r="M103" s="100">
        <v>0.3263693602588505</v>
      </c>
      <c r="N103" s="100">
        <v>3.8729796911322774E-05</v>
      </c>
      <c r="O103" s="100">
        <v>-0.05399581880415758</v>
      </c>
      <c r="P103" s="100">
        <v>0.0009004345906112307</v>
      </c>
      <c r="Q103" s="100">
        <v>0.006933128607998098</v>
      </c>
      <c r="R103" s="100">
        <v>3.132535974530768E-06</v>
      </c>
      <c r="S103" s="100">
        <v>-0.0006513404974715624</v>
      </c>
      <c r="T103" s="100">
        <v>6.414194114547403E-05</v>
      </c>
      <c r="U103" s="100">
        <v>0.0001637565453749558</v>
      </c>
      <c r="V103" s="100">
        <v>2.3927284843720834E-07</v>
      </c>
      <c r="W103" s="100">
        <v>-3.8780023525092645E-05</v>
      </c>
      <c r="X103" s="100">
        <v>67.5</v>
      </c>
    </row>
    <row r="104" spans="1:24" s="100" customFormat="1" ht="12.75">
      <c r="A104" s="100">
        <v>1138</v>
      </c>
      <c r="B104" s="100">
        <v>79.18000030517578</v>
      </c>
      <c r="C104" s="100">
        <v>86.27999877929688</v>
      </c>
      <c r="D104" s="100">
        <v>9.156394958496094</v>
      </c>
      <c r="E104" s="100">
        <v>9.20841121673584</v>
      </c>
      <c r="F104" s="100">
        <v>4.983694304847537</v>
      </c>
      <c r="G104" s="100" t="s">
        <v>58</v>
      </c>
      <c r="H104" s="100">
        <v>1.2506916542070314</v>
      </c>
      <c r="I104" s="100">
        <v>12.930691959382807</v>
      </c>
      <c r="J104" s="100" t="s">
        <v>61</v>
      </c>
      <c r="K104" s="100">
        <v>1.5428397612759215</v>
      </c>
      <c r="L104" s="100">
        <v>1.4462104987041287</v>
      </c>
      <c r="M104" s="100">
        <v>0.3615592071646811</v>
      </c>
      <c r="N104" s="100">
        <v>0.0038725959101624592</v>
      </c>
      <c r="O104" s="100">
        <v>0.06255008371129503</v>
      </c>
      <c r="P104" s="100">
        <v>0.0414782996666105</v>
      </c>
      <c r="Q104" s="100">
        <v>0.007286792397824914</v>
      </c>
      <c r="R104" s="100">
        <v>5.970412591256601E-05</v>
      </c>
      <c r="S104" s="100">
        <v>0.0008666832703481079</v>
      </c>
      <c r="T104" s="100">
        <v>0.0006070759798131772</v>
      </c>
      <c r="U104" s="100">
        <v>0.0001468444841837119</v>
      </c>
      <c r="V104" s="100">
        <v>2.229197287231566E-06</v>
      </c>
      <c r="W104" s="100">
        <v>5.5370015041924026E-05</v>
      </c>
      <c r="X104" s="100">
        <v>67.5</v>
      </c>
    </row>
    <row r="105" ht="12.75" hidden="1">
      <c r="A105" s="24" t="s">
        <v>99</v>
      </c>
    </row>
    <row r="106" spans="1:24" ht="12.75" hidden="1">
      <c r="A106" s="24">
        <v>1140</v>
      </c>
      <c r="B106" s="24">
        <v>85.54</v>
      </c>
      <c r="C106" s="24">
        <v>79.04</v>
      </c>
      <c r="D106" s="24">
        <v>9.110022246385581</v>
      </c>
      <c r="E106" s="24">
        <v>9.411108579612252</v>
      </c>
      <c r="F106" s="24">
        <v>6.221427662822315</v>
      </c>
      <c r="G106" s="24" t="s">
        <v>59</v>
      </c>
      <c r="H106" s="24">
        <v>-1.811373864510415</v>
      </c>
      <c r="I106" s="24">
        <v>16.228626135489584</v>
      </c>
      <c r="J106" s="24" t="s">
        <v>73</v>
      </c>
      <c r="K106" s="24">
        <v>7.294589697939525</v>
      </c>
      <c r="M106" s="24" t="s">
        <v>68</v>
      </c>
      <c r="N106" s="24">
        <v>4.66770143646123</v>
      </c>
      <c r="X106" s="24">
        <v>67.5</v>
      </c>
    </row>
    <row r="107" spans="1:24" ht="12.75" hidden="1">
      <c r="A107" s="24">
        <v>1139</v>
      </c>
      <c r="B107" s="24">
        <v>162.0800018310547</v>
      </c>
      <c r="C107" s="24">
        <v>161.3800048828125</v>
      </c>
      <c r="D107" s="24">
        <v>8.498665809631348</v>
      </c>
      <c r="E107" s="24">
        <v>8.514261245727539</v>
      </c>
      <c r="F107" s="24">
        <v>19.911748132072027</v>
      </c>
      <c r="G107" s="24" t="s">
        <v>56</v>
      </c>
      <c r="H107" s="24">
        <v>-38.72445002115259</v>
      </c>
      <c r="I107" s="24">
        <v>55.85555180990209</v>
      </c>
      <c r="J107" s="24" t="s">
        <v>62</v>
      </c>
      <c r="K107" s="24">
        <v>2.214579064354396</v>
      </c>
      <c r="L107" s="24">
        <v>1.4510702862712062</v>
      </c>
      <c r="M107" s="24">
        <v>0.5242707647199749</v>
      </c>
      <c r="N107" s="24">
        <v>0.0013874523734910243</v>
      </c>
      <c r="O107" s="24">
        <v>0.08894227451091018</v>
      </c>
      <c r="P107" s="24">
        <v>0.041626875956202965</v>
      </c>
      <c r="Q107" s="24">
        <v>0.010826196532345005</v>
      </c>
      <c r="R107" s="24">
        <v>2.1177302527576762E-05</v>
      </c>
      <c r="S107" s="24">
        <v>0.0011669326359197306</v>
      </c>
      <c r="T107" s="24">
        <v>0.0006124912986602947</v>
      </c>
      <c r="U107" s="24">
        <v>0.00023674985491555092</v>
      </c>
      <c r="V107" s="24">
        <v>7.607243468302335E-07</v>
      </c>
      <c r="W107" s="24">
        <v>7.276024439348944E-05</v>
      </c>
      <c r="X107" s="24">
        <v>67.5</v>
      </c>
    </row>
    <row r="108" spans="1:24" ht="12.75" hidden="1">
      <c r="A108" s="24">
        <v>1138</v>
      </c>
      <c r="B108" s="24">
        <v>79.18000030517578</v>
      </c>
      <c r="C108" s="24">
        <v>86.27999877929688</v>
      </c>
      <c r="D108" s="24">
        <v>9.156394958496094</v>
      </c>
      <c r="E108" s="24">
        <v>9.20841121673584</v>
      </c>
      <c r="F108" s="24">
        <v>19.567952708058872</v>
      </c>
      <c r="G108" s="24" t="s">
        <v>57</v>
      </c>
      <c r="H108" s="24">
        <v>39.09100474976219</v>
      </c>
      <c r="I108" s="24">
        <v>50.77100505493797</v>
      </c>
      <c r="J108" s="24" t="s">
        <v>60</v>
      </c>
      <c r="K108" s="24">
        <v>-1.5671164832030775</v>
      </c>
      <c r="L108" s="24">
        <v>0.007894401438374768</v>
      </c>
      <c r="M108" s="24">
        <v>0.375180073975224</v>
      </c>
      <c r="N108" s="24">
        <v>-1.5757963916843407E-05</v>
      </c>
      <c r="O108" s="24">
        <v>-0.062256971598722774</v>
      </c>
      <c r="P108" s="24">
        <v>0.0009034784558881191</v>
      </c>
      <c r="Q108" s="24">
        <v>0.007943232581774642</v>
      </c>
      <c r="R108" s="24">
        <v>-1.2505543033622005E-06</v>
      </c>
      <c r="S108" s="24">
        <v>-0.0007586163067833829</v>
      </c>
      <c r="T108" s="24">
        <v>6.436062638547867E-05</v>
      </c>
      <c r="U108" s="24">
        <v>0.00018589769192878014</v>
      </c>
      <c r="V108" s="24">
        <v>-1.0837400893043587E-07</v>
      </c>
      <c r="W108" s="24">
        <v>-4.542329781811309E-05</v>
      </c>
      <c r="X108" s="24">
        <v>67.5</v>
      </c>
    </row>
    <row r="109" spans="1:24" ht="12.75" hidden="1">
      <c r="A109" s="24">
        <v>1137</v>
      </c>
      <c r="B109" s="24">
        <v>81.68000030517578</v>
      </c>
      <c r="C109" s="24">
        <v>81.08000183105469</v>
      </c>
      <c r="D109" s="24">
        <v>9.782721519470215</v>
      </c>
      <c r="E109" s="24">
        <v>9.603780746459961</v>
      </c>
      <c r="F109" s="24">
        <v>6.579559527887087</v>
      </c>
      <c r="G109" s="24" t="s">
        <v>58</v>
      </c>
      <c r="H109" s="24">
        <v>1.8000343522987805</v>
      </c>
      <c r="I109" s="24">
        <v>15.980034657474556</v>
      </c>
      <c r="J109" s="24" t="s">
        <v>61</v>
      </c>
      <c r="K109" s="24">
        <v>1.5647703858234316</v>
      </c>
      <c r="L109" s="24">
        <v>1.4510488117651763</v>
      </c>
      <c r="M109" s="24">
        <v>0.3661963227996873</v>
      </c>
      <c r="N109" s="24">
        <v>-0.0013873628852175165</v>
      </c>
      <c r="O109" s="24">
        <v>0.06352005732467444</v>
      </c>
      <c r="P109" s="24">
        <v>0.04161707015820377</v>
      </c>
      <c r="Q109" s="24">
        <v>0.007356057878292743</v>
      </c>
      <c r="R109" s="24">
        <v>-2.114034664519131E-05</v>
      </c>
      <c r="S109" s="24">
        <v>0.0008866978492456779</v>
      </c>
      <c r="T109" s="24">
        <v>0.0006091004028120841</v>
      </c>
      <c r="U109" s="24">
        <v>0.00014660334900024201</v>
      </c>
      <c r="V109" s="24">
        <v>-7.529652090559239E-07</v>
      </c>
      <c r="W109" s="24">
        <v>5.6839925928235644E-05</v>
      </c>
      <c r="X109" s="24">
        <v>67.5</v>
      </c>
    </row>
    <row r="110" ht="12.75" hidden="1">
      <c r="A110" s="24" t="s">
        <v>112</v>
      </c>
    </row>
    <row r="111" spans="1:24" ht="12.75" hidden="1">
      <c r="A111" s="24">
        <v>1140</v>
      </c>
      <c r="B111" s="24">
        <v>84.62</v>
      </c>
      <c r="C111" s="24">
        <v>85.82</v>
      </c>
      <c r="D111" s="24">
        <v>9.272379350835914</v>
      </c>
      <c r="E111" s="24">
        <v>9.530737122328066</v>
      </c>
      <c r="F111" s="24">
        <v>18.820654663083218</v>
      </c>
      <c r="G111" s="24" t="s">
        <v>59</v>
      </c>
      <c r="H111" s="24">
        <v>31.11228731142848</v>
      </c>
      <c r="I111" s="24">
        <v>48.232287311428486</v>
      </c>
      <c r="J111" s="24" t="s">
        <v>73</v>
      </c>
      <c r="K111" s="24">
        <v>5.289535783186586</v>
      </c>
      <c r="M111" s="24" t="s">
        <v>68</v>
      </c>
      <c r="N111" s="24">
        <v>3.734112198966842</v>
      </c>
      <c r="X111" s="24">
        <v>67.5</v>
      </c>
    </row>
    <row r="112" spans="1:24" ht="12.75" hidden="1">
      <c r="A112" s="24">
        <v>1137</v>
      </c>
      <c r="B112" s="24">
        <v>89.58000183105469</v>
      </c>
      <c r="C112" s="24">
        <v>81.68000030517578</v>
      </c>
      <c r="D112" s="24">
        <v>9.725529670715332</v>
      </c>
      <c r="E112" s="24">
        <v>9.621073722839355</v>
      </c>
      <c r="F112" s="24">
        <v>8.182740552975046</v>
      </c>
      <c r="G112" s="24" t="s">
        <v>56</v>
      </c>
      <c r="H112" s="24">
        <v>-2.082742318015022</v>
      </c>
      <c r="I112" s="24">
        <v>19.997259513039666</v>
      </c>
      <c r="J112" s="24" t="s">
        <v>62</v>
      </c>
      <c r="K112" s="24">
        <v>1.667643422869002</v>
      </c>
      <c r="L112" s="24">
        <v>1.5316953857856606</v>
      </c>
      <c r="M112" s="24">
        <v>0.3947910361995175</v>
      </c>
      <c r="N112" s="24">
        <v>0.008149165862597172</v>
      </c>
      <c r="O112" s="24">
        <v>0.06697538152474013</v>
      </c>
      <c r="P112" s="24">
        <v>0.04393934704340466</v>
      </c>
      <c r="Q112" s="24">
        <v>0.008152466220068275</v>
      </c>
      <c r="R112" s="24">
        <v>0.00012543523283240399</v>
      </c>
      <c r="S112" s="24">
        <v>0.0008786829872201947</v>
      </c>
      <c r="T112" s="24">
        <v>0.0006465600227439913</v>
      </c>
      <c r="U112" s="24">
        <v>0.00017834680681659898</v>
      </c>
      <c r="V112" s="24">
        <v>4.663396360320033E-06</v>
      </c>
      <c r="W112" s="24">
        <v>5.4791224753409146E-05</v>
      </c>
      <c r="X112" s="24">
        <v>67.5</v>
      </c>
    </row>
    <row r="113" spans="1:24" ht="12.75" hidden="1">
      <c r="A113" s="24">
        <v>1138</v>
      </c>
      <c r="B113" s="24">
        <v>67.68000030517578</v>
      </c>
      <c r="C113" s="24">
        <v>59.18000030517578</v>
      </c>
      <c r="D113" s="24">
        <v>9.592096328735352</v>
      </c>
      <c r="E113" s="24">
        <v>9.7913179397583</v>
      </c>
      <c r="F113" s="24">
        <v>2.903889463284972</v>
      </c>
      <c r="G113" s="24" t="s">
        <v>57</v>
      </c>
      <c r="H113" s="24">
        <v>7.008712942506342</v>
      </c>
      <c r="I113" s="24">
        <v>7.1887132476821245</v>
      </c>
      <c r="J113" s="24" t="s">
        <v>60</v>
      </c>
      <c r="K113" s="24">
        <v>0.9216735606447614</v>
      </c>
      <c r="L113" s="24">
        <v>0.008334438587874577</v>
      </c>
      <c r="M113" s="24">
        <v>-0.2219188095977542</v>
      </c>
      <c r="N113" s="24">
        <v>8.43596760094977E-05</v>
      </c>
      <c r="O113" s="24">
        <v>0.0364114416461641</v>
      </c>
      <c r="P113" s="24">
        <v>0.0009534630690496028</v>
      </c>
      <c r="Q113" s="24">
        <v>-0.004757955310930118</v>
      </c>
      <c r="R113" s="24">
        <v>6.842921594678248E-06</v>
      </c>
      <c r="S113" s="24">
        <v>0.00042685233025450763</v>
      </c>
      <c r="T113" s="24">
        <v>6.788639438640062E-05</v>
      </c>
      <c r="U113" s="24">
        <v>-0.0001152444720002122</v>
      </c>
      <c r="V113" s="24">
        <v>5.489484679750951E-07</v>
      </c>
      <c r="W113" s="24">
        <v>2.5018391825185324E-05</v>
      </c>
      <c r="X113" s="24">
        <v>67.5</v>
      </c>
    </row>
    <row r="114" spans="1:24" ht="12.75" hidden="1">
      <c r="A114" s="24">
        <v>1139</v>
      </c>
      <c r="B114" s="24">
        <v>139.97999572753906</v>
      </c>
      <c r="C114" s="24">
        <v>150.67999267578125</v>
      </c>
      <c r="D114" s="24">
        <v>8.522627830505371</v>
      </c>
      <c r="E114" s="24">
        <v>8.613234519958496</v>
      </c>
      <c r="F114" s="24">
        <v>12.293578402147945</v>
      </c>
      <c r="G114" s="24" t="s">
        <v>58</v>
      </c>
      <c r="H114" s="24">
        <v>-38.123432202588674</v>
      </c>
      <c r="I114" s="24">
        <v>34.35656352495039</v>
      </c>
      <c r="J114" s="24" t="s">
        <v>61</v>
      </c>
      <c r="K114" s="24">
        <v>-1.389803019656616</v>
      </c>
      <c r="L114" s="24">
        <v>1.531672710460857</v>
      </c>
      <c r="M114" s="24">
        <v>-0.32651493719308533</v>
      </c>
      <c r="N114" s="24">
        <v>0.00814872920774661</v>
      </c>
      <c r="O114" s="24">
        <v>-0.05621306474150372</v>
      </c>
      <c r="P114" s="24">
        <v>0.043929000976310764</v>
      </c>
      <c r="Q114" s="24">
        <v>-0.006620012592778521</v>
      </c>
      <c r="R114" s="24">
        <v>0.00012524844134666302</v>
      </c>
      <c r="S114" s="24">
        <v>-0.0007680370304786752</v>
      </c>
      <c r="T114" s="24">
        <v>0.000642986236608471</v>
      </c>
      <c r="U114" s="24">
        <v>-0.00013611133374950664</v>
      </c>
      <c r="V114" s="24">
        <v>4.630974108430529E-06</v>
      </c>
      <c r="W114" s="24">
        <v>-4.874585500799114E-05</v>
      </c>
      <c r="X114" s="24">
        <v>67.5</v>
      </c>
    </row>
    <row r="115" ht="12.75" hidden="1">
      <c r="A115" s="24" t="s">
        <v>98</v>
      </c>
    </row>
    <row r="116" spans="1:24" ht="12.75" hidden="1">
      <c r="A116" s="24">
        <v>1140</v>
      </c>
      <c r="B116" s="24">
        <v>84.62</v>
      </c>
      <c r="C116" s="24">
        <v>85.82</v>
      </c>
      <c r="D116" s="24">
        <v>9.272379350835914</v>
      </c>
      <c r="E116" s="24">
        <v>9.530737122328066</v>
      </c>
      <c r="F116" s="24">
        <v>1.7645736150278168</v>
      </c>
      <c r="G116" s="24" t="s">
        <v>59</v>
      </c>
      <c r="H116" s="24">
        <v>-12.597871354330195</v>
      </c>
      <c r="I116" s="24">
        <v>4.522128645669808</v>
      </c>
      <c r="J116" s="24" t="s">
        <v>73</v>
      </c>
      <c r="K116" s="24">
        <v>5.186981887422887</v>
      </c>
      <c r="M116" s="24" t="s">
        <v>68</v>
      </c>
      <c r="N116" s="24">
        <v>3.6268975785227946</v>
      </c>
      <c r="X116" s="24">
        <v>67.5</v>
      </c>
    </row>
    <row r="117" spans="1:24" ht="12.75" hidden="1">
      <c r="A117" s="24">
        <v>1137</v>
      </c>
      <c r="B117" s="24">
        <v>89.58000183105469</v>
      </c>
      <c r="C117" s="24">
        <v>81.68000030517578</v>
      </c>
      <c r="D117" s="24">
        <v>9.725529670715332</v>
      </c>
      <c r="E117" s="24">
        <v>9.621073722839355</v>
      </c>
      <c r="F117" s="24">
        <v>8.182740552975046</v>
      </c>
      <c r="G117" s="24" t="s">
        <v>56</v>
      </c>
      <c r="H117" s="24">
        <v>-2.082742318015022</v>
      </c>
      <c r="I117" s="24">
        <v>19.997259513039666</v>
      </c>
      <c r="J117" s="24" t="s">
        <v>62</v>
      </c>
      <c r="K117" s="24">
        <v>1.6746251809931412</v>
      </c>
      <c r="L117" s="24">
        <v>1.4896196344312636</v>
      </c>
      <c r="M117" s="24">
        <v>0.39644537558956877</v>
      </c>
      <c r="N117" s="24">
        <v>0.007689948177288351</v>
      </c>
      <c r="O117" s="24">
        <v>0.06725597335807253</v>
      </c>
      <c r="P117" s="24">
        <v>0.04273234331951581</v>
      </c>
      <c r="Q117" s="24">
        <v>0.008186702346976101</v>
      </c>
      <c r="R117" s="24">
        <v>0.00011834925280779565</v>
      </c>
      <c r="S117" s="24">
        <v>0.0008823442598660069</v>
      </c>
      <c r="T117" s="24">
        <v>0.0006287534841710055</v>
      </c>
      <c r="U117" s="24">
        <v>0.00017907201338527917</v>
      </c>
      <c r="V117" s="24">
        <v>4.367138800513744E-06</v>
      </c>
      <c r="W117" s="24">
        <v>5.501039543890336E-05</v>
      </c>
      <c r="X117" s="24">
        <v>67.5</v>
      </c>
    </row>
    <row r="118" spans="1:24" ht="12.75" hidden="1">
      <c r="A118" s="24">
        <v>1139</v>
      </c>
      <c r="B118" s="24">
        <v>139.97999572753906</v>
      </c>
      <c r="C118" s="24">
        <v>150.67999267578125</v>
      </c>
      <c r="D118" s="24">
        <v>8.522627830505371</v>
      </c>
      <c r="E118" s="24">
        <v>8.613234519958496</v>
      </c>
      <c r="F118" s="24">
        <v>16.46207355556412</v>
      </c>
      <c r="G118" s="24" t="s">
        <v>57</v>
      </c>
      <c r="H118" s="24">
        <v>-26.47384053310634</v>
      </c>
      <c r="I118" s="24">
        <v>46.00615519443272</v>
      </c>
      <c r="J118" s="24" t="s">
        <v>60</v>
      </c>
      <c r="K118" s="24">
        <v>0.5398707154239034</v>
      </c>
      <c r="L118" s="24">
        <v>-0.008105481367968473</v>
      </c>
      <c r="M118" s="24">
        <v>-0.12353381897388777</v>
      </c>
      <c r="N118" s="24">
        <v>7.998211003570873E-05</v>
      </c>
      <c r="O118" s="24">
        <v>0.022367905486486858</v>
      </c>
      <c r="P118" s="24">
        <v>-0.0009275071100291575</v>
      </c>
      <c r="Q118" s="24">
        <v>-0.0023459589836399577</v>
      </c>
      <c r="R118" s="24">
        <v>6.390074506654917E-06</v>
      </c>
      <c r="S118" s="24">
        <v>0.00034894262866727496</v>
      </c>
      <c r="T118" s="24">
        <v>-6.605193195052533E-05</v>
      </c>
      <c r="U118" s="24">
        <v>-3.7508375163643E-05</v>
      </c>
      <c r="V118" s="24">
        <v>5.085685783197235E-07</v>
      </c>
      <c r="W118" s="24">
        <v>2.3413622904806607E-05</v>
      </c>
      <c r="X118" s="24">
        <v>67.5</v>
      </c>
    </row>
    <row r="119" spans="1:24" ht="12.75" hidden="1">
      <c r="A119" s="24">
        <v>1138</v>
      </c>
      <c r="B119" s="24">
        <v>67.68000030517578</v>
      </c>
      <c r="C119" s="24">
        <v>59.18000030517578</v>
      </c>
      <c r="D119" s="24">
        <v>9.592096328735352</v>
      </c>
      <c r="E119" s="24">
        <v>9.7913179397583</v>
      </c>
      <c r="F119" s="24">
        <v>15.902126401137133</v>
      </c>
      <c r="G119" s="24" t="s">
        <v>58</v>
      </c>
      <c r="H119" s="24">
        <v>39.18645223081451</v>
      </c>
      <c r="I119" s="24">
        <v>39.36645253599029</v>
      </c>
      <c r="J119" s="24" t="s">
        <v>61</v>
      </c>
      <c r="K119" s="24">
        <v>1.5852157920750076</v>
      </c>
      <c r="L119" s="24">
        <v>-1.4895975820519194</v>
      </c>
      <c r="M119" s="24">
        <v>0.3767072223837512</v>
      </c>
      <c r="N119" s="24">
        <v>0.007689532224488995</v>
      </c>
      <c r="O119" s="24">
        <v>0.06342746058679437</v>
      </c>
      <c r="P119" s="24">
        <v>-0.042722276345459546</v>
      </c>
      <c r="Q119" s="24">
        <v>0.007843377573791981</v>
      </c>
      <c r="R119" s="24">
        <v>0.00011817661607933664</v>
      </c>
      <c r="S119" s="24">
        <v>0.000810413742983955</v>
      </c>
      <c r="T119" s="24">
        <v>-0.0006252744086741293</v>
      </c>
      <c r="U119" s="24">
        <v>0.0001750997080821125</v>
      </c>
      <c r="V119" s="24">
        <v>4.337425423462458E-06</v>
      </c>
      <c r="W119" s="24">
        <v>4.977897014619763E-05</v>
      </c>
      <c r="X119" s="24">
        <v>67.5</v>
      </c>
    </row>
    <row r="120" ht="12.75" hidden="1">
      <c r="A120" s="24" t="s">
        <v>97</v>
      </c>
    </row>
    <row r="121" spans="1:24" ht="12.75" hidden="1">
      <c r="A121" s="24">
        <v>1140</v>
      </c>
      <c r="B121" s="24">
        <v>84.62</v>
      </c>
      <c r="C121" s="24">
        <v>85.82</v>
      </c>
      <c r="D121" s="24">
        <v>9.272379350835914</v>
      </c>
      <c r="E121" s="24">
        <v>9.530737122328066</v>
      </c>
      <c r="F121" s="24">
        <v>18.820654663083218</v>
      </c>
      <c r="G121" s="24" t="s">
        <v>59</v>
      </c>
      <c r="H121" s="24">
        <v>31.11228731142848</v>
      </c>
      <c r="I121" s="24">
        <v>48.232287311428486</v>
      </c>
      <c r="J121" s="24" t="s">
        <v>73</v>
      </c>
      <c r="K121" s="24">
        <v>5.75138595380735</v>
      </c>
      <c r="M121" s="24" t="s">
        <v>68</v>
      </c>
      <c r="N121" s="24">
        <v>3.154009063494747</v>
      </c>
      <c r="X121" s="24">
        <v>67.5</v>
      </c>
    </row>
    <row r="122" spans="1:24" ht="12.75" hidden="1">
      <c r="A122" s="24">
        <v>1138</v>
      </c>
      <c r="B122" s="24">
        <v>67.68000030517578</v>
      </c>
      <c r="C122" s="24">
        <v>59.18000030517578</v>
      </c>
      <c r="D122" s="24">
        <v>9.592096328735352</v>
      </c>
      <c r="E122" s="24">
        <v>9.7913179397583</v>
      </c>
      <c r="F122" s="24">
        <v>3.723132730681737</v>
      </c>
      <c r="G122" s="24" t="s">
        <v>56</v>
      </c>
      <c r="H122" s="24">
        <v>9.036787703570887</v>
      </c>
      <c r="I122" s="24">
        <v>9.216788008746667</v>
      </c>
      <c r="J122" s="24" t="s">
        <v>62</v>
      </c>
      <c r="K122" s="24">
        <v>2.2437913023981593</v>
      </c>
      <c r="L122" s="24">
        <v>0.6526872610772663</v>
      </c>
      <c r="M122" s="24">
        <v>0.5311859967401011</v>
      </c>
      <c r="N122" s="24">
        <v>0.0058510901327555815</v>
      </c>
      <c r="O122" s="24">
        <v>0.09011470064595227</v>
      </c>
      <c r="P122" s="24">
        <v>0.018723336224658098</v>
      </c>
      <c r="Q122" s="24">
        <v>0.010968979540550391</v>
      </c>
      <c r="R122" s="24">
        <v>8.999803677382631E-05</v>
      </c>
      <c r="S122" s="24">
        <v>0.0011822828539188746</v>
      </c>
      <c r="T122" s="24">
        <v>0.00027554280182616854</v>
      </c>
      <c r="U122" s="24">
        <v>0.00023992193291951061</v>
      </c>
      <c r="V122" s="24">
        <v>3.330769105449544E-06</v>
      </c>
      <c r="W122" s="24">
        <v>7.372078198562227E-05</v>
      </c>
      <c r="X122" s="24">
        <v>67.5</v>
      </c>
    </row>
    <row r="123" spans="1:24" ht="12.75" hidden="1">
      <c r="A123" s="24">
        <v>1137</v>
      </c>
      <c r="B123" s="24">
        <v>89.58000183105469</v>
      </c>
      <c r="C123" s="24">
        <v>81.68000030517578</v>
      </c>
      <c r="D123" s="24">
        <v>9.725529670715332</v>
      </c>
      <c r="E123" s="24">
        <v>9.621073722839355</v>
      </c>
      <c r="F123" s="24">
        <v>2.8265402673547815</v>
      </c>
      <c r="G123" s="24" t="s">
        <v>57</v>
      </c>
      <c r="H123" s="24">
        <v>-15.172406645258448</v>
      </c>
      <c r="I123" s="24">
        <v>6.907595185796238</v>
      </c>
      <c r="J123" s="24" t="s">
        <v>60</v>
      </c>
      <c r="K123" s="24">
        <v>1.774879300316912</v>
      </c>
      <c r="L123" s="24">
        <v>0.0035519673542960158</v>
      </c>
      <c r="M123" s="24">
        <v>-0.42384484727436905</v>
      </c>
      <c r="N123" s="24">
        <v>6.123966380617732E-05</v>
      </c>
      <c r="O123" s="24">
        <v>0.07068326240920773</v>
      </c>
      <c r="P123" s="24">
        <v>0.0004061269807745577</v>
      </c>
      <c r="Q123" s="24">
        <v>-0.008922850667776287</v>
      </c>
      <c r="R123" s="24">
        <v>4.970799657915033E-06</v>
      </c>
      <c r="S123" s="24">
        <v>0.0008757189280805005</v>
      </c>
      <c r="T123" s="24">
        <v>2.8899570999661195E-05</v>
      </c>
      <c r="U123" s="24">
        <v>-0.00020560861741721544</v>
      </c>
      <c r="V123" s="24">
        <v>4.0745287052677397E-07</v>
      </c>
      <c r="W123" s="24">
        <v>5.292858162709076E-05</v>
      </c>
      <c r="X123" s="24">
        <v>67.5</v>
      </c>
    </row>
    <row r="124" spans="1:24" ht="12.75" hidden="1">
      <c r="A124" s="24">
        <v>1139</v>
      </c>
      <c r="B124" s="24">
        <v>139.97999572753906</v>
      </c>
      <c r="C124" s="24">
        <v>150.67999267578125</v>
      </c>
      <c r="D124" s="24">
        <v>8.522627830505371</v>
      </c>
      <c r="E124" s="24">
        <v>8.613234519958496</v>
      </c>
      <c r="F124" s="24">
        <v>16.46207355556412</v>
      </c>
      <c r="G124" s="24" t="s">
        <v>58</v>
      </c>
      <c r="H124" s="24">
        <v>-26.47384053310634</v>
      </c>
      <c r="I124" s="24">
        <v>46.00615519443272</v>
      </c>
      <c r="J124" s="24" t="s">
        <v>61</v>
      </c>
      <c r="K124" s="24">
        <v>-1.3727355455528119</v>
      </c>
      <c r="L124" s="24">
        <v>0.6526775959847692</v>
      </c>
      <c r="M124" s="24">
        <v>-0.32017824500072073</v>
      </c>
      <c r="N124" s="24">
        <v>0.005850769645542937</v>
      </c>
      <c r="O124" s="24">
        <v>-0.0558975463477662</v>
      </c>
      <c r="P124" s="24">
        <v>0.018718931066091384</v>
      </c>
      <c r="Q124" s="24">
        <v>-0.006379752982802495</v>
      </c>
      <c r="R124" s="24">
        <v>8.986065754212944E-05</v>
      </c>
      <c r="S124" s="24">
        <v>-0.0007942978696132192</v>
      </c>
      <c r="T124" s="24">
        <v>0.0002740230837616618</v>
      </c>
      <c r="U124" s="24">
        <v>-0.00012364315726968184</v>
      </c>
      <c r="V124" s="24">
        <v>3.305753316888096E-06</v>
      </c>
      <c r="W124" s="24">
        <v>-5.131587418641564E-05</v>
      </c>
      <c r="X124" s="24">
        <v>67.5</v>
      </c>
    </row>
    <row r="125" ht="12.75" hidden="1">
      <c r="A125" s="24" t="s">
        <v>96</v>
      </c>
    </row>
    <row r="126" spans="1:24" ht="12.75" hidden="1">
      <c r="A126" s="24">
        <v>1140</v>
      </c>
      <c r="B126" s="24">
        <v>84.62</v>
      </c>
      <c r="C126" s="24">
        <v>85.82</v>
      </c>
      <c r="D126" s="24">
        <v>9.272379350835914</v>
      </c>
      <c r="E126" s="24">
        <v>9.530737122328066</v>
      </c>
      <c r="F126" s="24">
        <v>6.21984818263838</v>
      </c>
      <c r="G126" s="24" t="s">
        <v>59</v>
      </c>
      <c r="H126" s="24">
        <v>-1.1801982264237267</v>
      </c>
      <c r="I126" s="24">
        <v>15.939801773576285</v>
      </c>
      <c r="J126" s="24" t="s">
        <v>73</v>
      </c>
      <c r="K126" s="24">
        <v>4.846103102200596</v>
      </c>
      <c r="M126" s="24" t="s">
        <v>68</v>
      </c>
      <c r="N126" s="24">
        <v>3.437352018188522</v>
      </c>
      <c r="X126" s="24">
        <v>67.5</v>
      </c>
    </row>
    <row r="127" spans="1:24" ht="12.75" hidden="1">
      <c r="A127" s="24">
        <v>1138</v>
      </c>
      <c r="B127" s="24">
        <v>67.68000030517578</v>
      </c>
      <c r="C127" s="24">
        <v>59.18000030517578</v>
      </c>
      <c r="D127" s="24">
        <v>9.592096328735352</v>
      </c>
      <c r="E127" s="24">
        <v>9.7913179397583</v>
      </c>
      <c r="F127" s="24">
        <v>3.723132730681737</v>
      </c>
      <c r="G127" s="24" t="s">
        <v>56</v>
      </c>
      <c r="H127" s="24">
        <v>9.036787703570887</v>
      </c>
      <c r="I127" s="24">
        <v>9.216788008746667</v>
      </c>
      <c r="J127" s="24" t="s">
        <v>62</v>
      </c>
      <c r="K127" s="24">
        <v>1.5849016510401477</v>
      </c>
      <c r="L127" s="24">
        <v>1.478973656925853</v>
      </c>
      <c r="M127" s="24">
        <v>0.3752047894957218</v>
      </c>
      <c r="N127" s="24">
        <v>0.011630220336539621</v>
      </c>
      <c r="O127" s="24">
        <v>0.06365254337138176</v>
      </c>
      <c r="P127" s="24">
        <v>0.04242707081841375</v>
      </c>
      <c r="Q127" s="24">
        <v>0.007748010964230405</v>
      </c>
      <c r="R127" s="24">
        <v>0.0001789421866865814</v>
      </c>
      <c r="S127" s="24">
        <v>0.0008350519750039228</v>
      </c>
      <c r="T127" s="24">
        <v>0.00062424494577916</v>
      </c>
      <c r="U127" s="24">
        <v>0.0001694333487144334</v>
      </c>
      <c r="V127" s="24">
        <v>6.609043851374703E-06</v>
      </c>
      <c r="W127" s="24">
        <v>5.2053795115051475E-05</v>
      </c>
      <c r="X127" s="24">
        <v>67.5</v>
      </c>
    </row>
    <row r="128" spans="1:24" ht="12.75" hidden="1">
      <c r="A128" s="24">
        <v>1139</v>
      </c>
      <c r="B128" s="24">
        <v>139.97999572753906</v>
      </c>
      <c r="C128" s="24">
        <v>150.67999267578125</v>
      </c>
      <c r="D128" s="24">
        <v>8.522627830505371</v>
      </c>
      <c r="E128" s="24">
        <v>8.613234519958496</v>
      </c>
      <c r="F128" s="24">
        <v>12.293578402147945</v>
      </c>
      <c r="G128" s="24" t="s">
        <v>57</v>
      </c>
      <c r="H128" s="24">
        <v>-38.123432202588674</v>
      </c>
      <c r="I128" s="24">
        <v>34.35656352495039</v>
      </c>
      <c r="J128" s="24" t="s">
        <v>60</v>
      </c>
      <c r="K128" s="24">
        <v>1.4236356375223438</v>
      </c>
      <c r="L128" s="24">
        <v>-0.008047135400121625</v>
      </c>
      <c r="M128" s="24">
        <v>-0.33513074544238064</v>
      </c>
      <c r="N128" s="24">
        <v>0.00012123931358334313</v>
      </c>
      <c r="O128" s="24">
        <v>0.057474408642145106</v>
      </c>
      <c r="P128" s="24">
        <v>-0.0009209626452737316</v>
      </c>
      <c r="Q128" s="24">
        <v>-0.006826625979548678</v>
      </c>
      <c r="R128" s="24">
        <v>9.721811119829977E-06</v>
      </c>
      <c r="S128" s="24">
        <v>0.0007765199964687834</v>
      </c>
      <c r="T128" s="24">
        <v>-6.559741108151172E-05</v>
      </c>
      <c r="U128" s="24">
        <v>-0.00014244005292212832</v>
      </c>
      <c r="V128" s="24">
        <v>7.78271823641432E-07</v>
      </c>
      <c r="W128" s="24">
        <v>4.9014551366511735E-05</v>
      </c>
      <c r="X128" s="24">
        <v>67.5</v>
      </c>
    </row>
    <row r="129" spans="1:24" ht="12.75" hidden="1">
      <c r="A129" s="24">
        <v>1137</v>
      </c>
      <c r="B129" s="24">
        <v>89.58000183105469</v>
      </c>
      <c r="C129" s="24">
        <v>81.68000030517578</v>
      </c>
      <c r="D129" s="24">
        <v>9.725529670715332</v>
      </c>
      <c r="E129" s="24">
        <v>9.621073722839355</v>
      </c>
      <c r="F129" s="24">
        <v>20.20208372240098</v>
      </c>
      <c r="G129" s="24" t="s">
        <v>58</v>
      </c>
      <c r="H129" s="24">
        <v>27.29053708382355</v>
      </c>
      <c r="I129" s="24">
        <v>49.37053891487824</v>
      </c>
      <c r="J129" s="24" t="s">
        <v>61</v>
      </c>
      <c r="K129" s="24">
        <v>0.6965449124400637</v>
      </c>
      <c r="L129" s="24">
        <v>-1.4789517644238714</v>
      </c>
      <c r="M129" s="24">
        <v>0.1687187527210984</v>
      </c>
      <c r="N129" s="24">
        <v>0.011629588389332686</v>
      </c>
      <c r="O129" s="24">
        <v>0.027355778710929677</v>
      </c>
      <c r="P129" s="24">
        <v>-0.04241707399192813</v>
      </c>
      <c r="Q129" s="24">
        <v>0.0036645397578939747</v>
      </c>
      <c r="R129" s="24">
        <v>0.00017867790172465563</v>
      </c>
      <c r="S129" s="24">
        <v>0.0003071294450912724</v>
      </c>
      <c r="T129" s="24">
        <v>-0.0006207887982158099</v>
      </c>
      <c r="U129" s="24">
        <v>9.175233501185718E-05</v>
      </c>
      <c r="V129" s="24">
        <v>6.563059774062675E-06</v>
      </c>
      <c r="W129" s="24">
        <v>1.7526304237326803E-05</v>
      </c>
      <c r="X129" s="24">
        <v>67.5</v>
      </c>
    </row>
    <row r="130" s="100" customFormat="1" ht="12.75">
      <c r="A130" s="100" t="s">
        <v>95</v>
      </c>
    </row>
    <row r="131" spans="1:24" s="100" customFormat="1" ht="12.75">
      <c r="A131" s="100">
        <v>1140</v>
      </c>
      <c r="B131" s="100">
        <v>84.62</v>
      </c>
      <c r="C131" s="100">
        <v>85.82</v>
      </c>
      <c r="D131" s="100">
        <v>9.272379350835914</v>
      </c>
      <c r="E131" s="100">
        <v>9.530737122328066</v>
      </c>
      <c r="F131" s="100">
        <v>1.7645736150278168</v>
      </c>
      <c r="G131" s="100" t="s">
        <v>59</v>
      </c>
      <c r="H131" s="100">
        <v>-12.597871354330195</v>
      </c>
      <c r="I131" s="100">
        <v>4.522128645669808</v>
      </c>
      <c r="J131" s="100" t="s">
        <v>73</v>
      </c>
      <c r="K131" s="100">
        <v>4.4386416593704245</v>
      </c>
      <c r="M131" s="100" t="s">
        <v>68</v>
      </c>
      <c r="N131" s="100">
        <v>2.4628710971182484</v>
      </c>
      <c r="X131" s="100">
        <v>67.5</v>
      </c>
    </row>
    <row r="132" spans="1:24" s="100" customFormat="1" ht="12.75">
      <c r="A132" s="100">
        <v>1139</v>
      </c>
      <c r="B132" s="100">
        <v>139.97999572753906</v>
      </c>
      <c r="C132" s="100">
        <v>150.67999267578125</v>
      </c>
      <c r="D132" s="100">
        <v>8.522627830505371</v>
      </c>
      <c r="E132" s="100">
        <v>8.613234519958496</v>
      </c>
      <c r="F132" s="100">
        <v>17.170747694291443</v>
      </c>
      <c r="G132" s="100" t="s">
        <v>56</v>
      </c>
      <c r="H132" s="100">
        <v>-24.493326213417234</v>
      </c>
      <c r="I132" s="100">
        <v>47.98666951412183</v>
      </c>
      <c r="J132" s="100" t="s">
        <v>62</v>
      </c>
      <c r="K132" s="100">
        <v>1.9549467350732725</v>
      </c>
      <c r="L132" s="100">
        <v>0.6292323146563444</v>
      </c>
      <c r="M132" s="100">
        <v>0.46280628990191747</v>
      </c>
      <c r="N132" s="100">
        <v>0.0109104319491999</v>
      </c>
      <c r="O132" s="100">
        <v>0.07851458005280358</v>
      </c>
      <c r="P132" s="100">
        <v>0.01805089520369153</v>
      </c>
      <c r="Q132" s="100">
        <v>0.00955694771965004</v>
      </c>
      <c r="R132" s="100">
        <v>0.00016806061753772106</v>
      </c>
      <c r="S132" s="100">
        <v>0.001030105060548418</v>
      </c>
      <c r="T132" s="100">
        <v>0.00026558013014151975</v>
      </c>
      <c r="U132" s="100">
        <v>0.00020900870456680925</v>
      </c>
      <c r="V132" s="100">
        <v>6.255645438305039E-06</v>
      </c>
      <c r="W132" s="100">
        <v>6.422832150736234E-05</v>
      </c>
      <c r="X132" s="100">
        <v>67.5</v>
      </c>
    </row>
    <row r="133" spans="1:24" s="100" customFormat="1" ht="12.75">
      <c r="A133" s="100">
        <v>1137</v>
      </c>
      <c r="B133" s="100">
        <v>89.58000183105469</v>
      </c>
      <c r="C133" s="100">
        <v>81.68000030517578</v>
      </c>
      <c r="D133" s="100">
        <v>9.725529670715332</v>
      </c>
      <c r="E133" s="100">
        <v>9.621073722839355</v>
      </c>
      <c r="F133" s="100">
        <v>20.20208372240098</v>
      </c>
      <c r="G133" s="100" t="s">
        <v>57</v>
      </c>
      <c r="H133" s="100">
        <v>27.29053708382355</v>
      </c>
      <c r="I133" s="100">
        <v>49.37053891487824</v>
      </c>
      <c r="J133" s="100" t="s">
        <v>60</v>
      </c>
      <c r="K133" s="100">
        <v>-1.5294670329470181</v>
      </c>
      <c r="L133" s="100">
        <v>0.003422815903279307</v>
      </c>
      <c r="M133" s="100">
        <v>0.36533334966483955</v>
      </c>
      <c r="N133" s="100">
        <v>0.00011178267203526814</v>
      </c>
      <c r="O133" s="100">
        <v>-0.06089517198959968</v>
      </c>
      <c r="P133" s="100">
        <v>0.00039187006903052793</v>
      </c>
      <c r="Q133" s="100">
        <v>0.00769547673222153</v>
      </c>
      <c r="R133" s="100">
        <v>8.979695228205182E-06</v>
      </c>
      <c r="S133" s="100">
        <v>-0.0007531799323763767</v>
      </c>
      <c r="T133" s="100">
        <v>2.792658258892417E-05</v>
      </c>
      <c r="U133" s="100">
        <v>0.00017758680475098734</v>
      </c>
      <c r="V133" s="100">
        <v>6.973823917072281E-07</v>
      </c>
      <c r="W133" s="100">
        <v>-4.5472842091295994E-05</v>
      </c>
      <c r="X133" s="100">
        <v>67.5</v>
      </c>
    </row>
    <row r="134" spans="1:24" s="100" customFormat="1" ht="12.75">
      <c r="A134" s="100">
        <v>1138</v>
      </c>
      <c r="B134" s="100">
        <v>67.68000030517578</v>
      </c>
      <c r="C134" s="100">
        <v>59.18000030517578</v>
      </c>
      <c r="D134" s="100">
        <v>9.592096328735352</v>
      </c>
      <c r="E134" s="100">
        <v>9.7913179397583</v>
      </c>
      <c r="F134" s="100">
        <v>2.903889463284972</v>
      </c>
      <c r="G134" s="100" t="s">
        <v>58</v>
      </c>
      <c r="H134" s="100">
        <v>7.008712942506342</v>
      </c>
      <c r="I134" s="100">
        <v>7.1887132476821245</v>
      </c>
      <c r="J134" s="100" t="s">
        <v>61</v>
      </c>
      <c r="K134" s="100">
        <v>1.2175990029980697</v>
      </c>
      <c r="L134" s="100">
        <v>0.6292230050936418</v>
      </c>
      <c r="M134" s="100">
        <v>0.28411477539094254</v>
      </c>
      <c r="N134" s="100">
        <v>0.010909859300300558</v>
      </c>
      <c r="O134" s="100">
        <v>0.049561248059599716</v>
      </c>
      <c r="P134" s="100">
        <v>0.018046641114170023</v>
      </c>
      <c r="Q134" s="100">
        <v>0.0056669998747098235</v>
      </c>
      <c r="R134" s="100">
        <v>0.0001678205477311068</v>
      </c>
      <c r="S134" s="100">
        <v>0.0007027349608728575</v>
      </c>
      <c r="T134" s="100">
        <v>0.0002641077649575842</v>
      </c>
      <c r="U134" s="100">
        <v>0.00011021599413438347</v>
      </c>
      <c r="V134" s="100">
        <v>6.2166516429283174E-06</v>
      </c>
      <c r="W134" s="100">
        <v>4.535965074593457E-05</v>
      </c>
      <c r="X134" s="100">
        <v>67.5</v>
      </c>
    </row>
    <row r="135" ht="12.75" hidden="1">
      <c r="A135" s="24" t="s">
        <v>94</v>
      </c>
    </row>
    <row r="136" spans="1:24" ht="12.75" hidden="1">
      <c r="A136" s="24">
        <v>1140</v>
      </c>
      <c r="B136" s="24">
        <v>84.62</v>
      </c>
      <c r="C136" s="24">
        <v>85.82</v>
      </c>
      <c r="D136" s="24">
        <v>9.272379350835914</v>
      </c>
      <c r="E136" s="24">
        <v>9.530737122328066</v>
      </c>
      <c r="F136" s="24">
        <v>6.21984818263838</v>
      </c>
      <c r="G136" s="24" t="s">
        <v>59</v>
      </c>
      <c r="H136" s="24">
        <v>-1.1801982264237267</v>
      </c>
      <c r="I136" s="24">
        <v>15.939801773576285</v>
      </c>
      <c r="J136" s="24" t="s">
        <v>73</v>
      </c>
      <c r="K136" s="24">
        <v>4.994464288475407</v>
      </c>
      <c r="M136" s="24" t="s">
        <v>68</v>
      </c>
      <c r="N136" s="24">
        <v>3.5649295446514784</v>
      </c>
      <c r="X136" s="24">
        <v>67.5</v>
      </c>
    </row>
    <row r="137" spans="1:24" ht="12.75" hidden="1">
      <c r="A137" s="24">
        <v>1139</v>
      </c>
      <c r="B137" s="24">
        <v>139.97999572753906</v>
      </c>
      <c r="C137" s="24">
        <v>150.67999267578125</v>
      </c>
      <c r="D137" s="24">
        <v>8.522627830505371</v>
      </c>
      <c r="E137" s="24">
        <v>8.613234519958496</v>
      </c>
      <c r="F137" s="24">
        <v>17.170747694291443</v>
      </c>
      <c r="G137" s="24" t="s">
        <v>56</v>
      </c>
      <c r="H137" s="24">
        <v>-24.493326213417234</v>
      </c>
      <c r="I137" s="24">
        <v>47.98666951412183</v>
      </c>
      <c r="J137" s="24" t="s">
        <v>62</v>
      </c>
      <c r="K137" s="24">
        <v>1.593440166953066</v>
      </c>
      <c r="L137" s="24">
        <v>1.5188864173353749</v>
      </c>
      <c r="M137" s="24">
        <v>0.3772252353869423</v>
      </c>
      <c r="N137" s="24">
        <v>0.006485394931467726</v>
      </c>
      <c r="O137" s="24">
        <v>0.0639958117536149</v>
      </c>
      <c r="P137" s="24">
        <v>0.0435721785874687</v>
      </c>
      <c r="Q137" s="24">
        <v>0.007789681945708528</v>
      </c>
      <c r="R137" s="24">
        <v>9.995674874722568E-05</v>
      </c>
      <c r="S137" s="24">
        <v>0.0008395865892528209</v>
      </c>
      <c r="T137" s="24">
        <v>0.0006411039463045365</v>
      </c>
      <c r="U137" s="24">
        <v>0.00017032794670803674</v>
      </c>
      <c r="V137" s="24">
        <v>3.739485590845388E-06</v>
      </c>
      <c r="W137" s="24">
        <v>5.233944616484961E-05</v>
      </c>
      <c r="X137" s="24">
        <v>67.5</v>
      </c>
    </row>
    <row r="138" spans="1:24" ht="12.75" hidden="1">
      <c r="A138" s="24">
        <v>1138</v>
      </c>
      <c r="B138" s="24">
        <v>67.68000030517578</v>
      </c>
      <c r="C138" s="24">
        <v>59.18000030517578</v>
      </c>
      <c r="D138" s="24">
        <v>9.592096328735352</v>
      </c>
      <c r="E138" s="24">
        <v>9.7913179397583</v>
      </c>
      <c r="F138" s="24">
        <v>15.902126401137133</v>
      </c>
      <c r="G138" s="24" t="s">
        <v>57</v>
      </c>
      <c r="H138" s="24">
        <v>39.18645223081451</v>
      </c>
      <c r="I138" s="24">
        <v>39.36645253599029</v>
      </c>
      <c r="J138" s="24" t="s">
        <v>60</v>
      </c>
      <c r="K138" s="24">
        <v>-1.5511804734204757</v>
      </c>
      <c r="L138" s="24">
        <v>0.008263718651783956</v>
      </c>
      <c r="M138" s="24">
        <v>0.3681782721663478</v>
      </c>
      <c r="N138" s="24">
        <v>6.585330079457083E-05</v>
      </c>
      <c r="O138" s="24">
        <v>-0.062136907611742564</v>
      </c>
      <c r="P138" s="24">
        <v>0.0009457598002938862</v>
      </c>
      <c r="Q138" s="24">
        <v>0.0076447500939151635</v>
      </c>
      <c r="R138" s="24">
        <v>5.315213616123023E-06</v>
      </c>
      <c r="S138" s="24">
        <v>-0.0007997525758833315</v>
      </c>
      <c r="T138" s="24">
        <v>6.736864046012945E-05</v>
      </c>
      <c r="U138" s="24">
        <v>0.00016922620085866642</v>
      </c>
      <c r="V138" s="24">
        <v>4.084409016629381E-07</v>
      </c>
      <c r="W138" s="24">
        <v>-4.929548820458891E-05</v>
      </c>
      <c r="X138" s="24">
        <v>67.5</v>
      </c>
    </row>
    <row r="139" spans="1:24" ht="12.75" hidden="1">
      <c r="A139" s="24">
        <v>1137</v>
      </c>
      <c r="B139" s="24">
        <v>89.58000183105469</v>
      </c>
      <c r="C139" s="24">
        <v>81.68000030517578</v>
      </c>
      <c r="D139" s="24">
        <v>9.725529670715332</v>
      </c>
      <c r="E139" s="24">
        <v>9.621073722839355</v>
      </c>
      <c r="F139" s="24">
        <v>2.8265402673547815</v>
      </c>
      <c r="G139" s="24" t="s">
        <v>58</v>
      </c>
      <c r="H139" s="24">
        <v>-15.172406645258448</v>
      </c>
      <c r="I139" s="24">
        <v>6.907595185796238</v>
      </c>
      <c r="J139" s="24" t="s">
        <v>61</v>
      </c>
      <c r="K139" s="24">
        <v>0.3645417733791887</v>
      </c>
      <c r="L139" s="24">
        <v>1.5188639371977777</v>
      </c>
      <c r="M139" s="24">
        <v>0.08211965731380484</v>
      </c>
      <c r="N139" s="24">
        <v>0.0064850605825914785</v>
      </c>
      <c r="O139" s="24">
        <v>0.015312368675482097</v>
      </c>
      <c r="P139" s="24">
        <v>0.043561913241482106</v>
      </c>
      <c r="Q139" s="24">
        <v>0.001495640604183201</v>
      </c>
      <c r="R139" s="24">
        <v>9.981533010680766E-05</v>
      </c>
      <c r="S139" s="24">
        <v>0.0002555414999978696</v>
      </c>
      <c r="T139" s="24">
        <v>0.000637554496690129</v>
      </c>
      <c r="U139" s="24">
        <v>1.9341726208332462E-05</v>
      </c>
      <c r="V139" s="24">
        <v>3.7171129272580684E-06</v>
      </c>
      <c r="W139" s="24">
        <v>1.7588987108825392E-05</v>
      </c>
      <c r="X139" s="24">
        <v>67.5</v>
      </c>
    </row>
    <row r="140" ht="12.75" hidden="1">
      <c r="A140" s="24" t="s">
        <v>111</v>
      </c>
    </row>
    <row r="141" spans="1:24" ht="12.75" hidden="1">
      <c r="A141" s="24">
        <v>1140</v>
      </c>
      <c r="B141" s="24">
        <v>87.08</v>
      </c>
      <c r="C141" s="24">
        <v>79.08</v>
      </c>
      <c r="D141" s="24">
        <v>9.29162535332559</v>
      </c>
      <c r="E141" s="24">
        <v>9.66624902488337</v>
      </c>
      <c r="F141" s="24">
        <v>15.791168230883581</v>
      </c>
      <c r="G141" s="24" t="s">
        <v>59</v>
      </c>
      <c r="H141" s="24">
        <v>20.808883756068568</v>
      </c>
      <c r="I141" s="24">
        <v>40.388883756068566</v>
      </c>
      <c r="J141" s="24" t="s">
        <v>73</v>
      </c>
      <c r="K141" s="24">
        <v>3.219676325183898</v>
      </c>
      <c r="M141" s="24" t="s">
        <v>68</v>
      </c>
      <c r="N141" s="24">
        <v>2.2902558992629647</v>
      </c>
      <c r="X141" s="24">
        <v>67.5</v>
      </c>
    </row>
    <row r="142" spans="1:24" ht="12.75" hidden="1">
      <c r="A142" s="24">
        <v>1137</v>
      </c>
      <c r="B142" s="24">
        <v>85.87999725341797</v>
      </c>
      <c r="C142" s="24">
        <v>79.68000030517578</v>
      </c>
      <c r="D142" s="24">
        <v>9.98593807220459</v>
      </c>
      <c r="E142" s="24">
        <v>9.873908996582031</v>
      </c>
      <c r="F142" s="24">
        <v>6.193320114705586</v>
      </c>
      <c r="G142" s="24" t="s">
        <v>56</v>
      </c>
      <c r="H142" s="24">
        <v>-3.6415405429662258</v>
      </c>
      <c r="I142" s="24">
        <v>14.738456710451747</v>
      </c>
      <c r="J142" s="24" t="s">
        <v>62</v>
      </c>
      <c r="K142" s="24">
        <v>1.2875426317529277</v>
      </c>
      <c r="L142" s="24">
        <v>1.2096149504693428</v>
      </c>
      <c r="M142" s="24">
        <v>0.3048076667985623</v>
      </c>
      <c r="N142" s="24">
        <v>0.043765683098770804</v>
      </c>
      <c r="O142" s="24">
        <v>0.051709956896698654</v>
      </c>
      <c r="P142" s="24">
        <v>0.03469993651475891</v>
      </c>
      <c r="Q142" s="24">
        <v>0.006294288063327354</v>
      </c>
      <c r="R142" s="24">
        <v>0.000673668436116093</v>
      </c>
      <c r="S142" s="24">
        <v>0.0006784020122034465</v>
      </c>
      <c r="T142" s="24">
        <v>0.0005106037348570048</v>
      </c>
      <c r="U142" s="24">
        <v>0.00013769236649362258</v>
      </c>
      <c r="V142" s="24">
        <v>2.5008371679336544E-05</v>
      </c>
      <c r="W142" s="24">
        <v>4.230322288161524E-05</v>
      </c>
      <c r="X142" s="24">
        <v>67.5</v>
      </c>
    </row>
    <row r="143" spans="1:24" ht="12.75" hidden="1">
      <c r="A143" s="24">
        <v>1138</v>
      </c>
      <c r="B143" s="24">
        <v>71.05999755859375</v>
      </c>
      <c r="C143" s="24">
        <v>64.86000061035156</v>
      </c>
      <c r="D143" s="24">
        <v>9.357938766479492</v>
      </c>
      <c r="E143" s="24">
        <v>9.667877197265625</v>
      </c>
      <c r="F143" s="24">
        <v>3.1836832779630084</v>
      </c>
      <c r="G143" s="24" t="s">
        <v>57</v>
      </c>
      <c r="H143" s="24">
        <v>4.519718185262548</v>
      </c>
      <c r="I143" s="24">
        <v>8.079715743856294</v>
      </c>
      <c r="J143" s="24" t="s">
        <v>60</v>
      </c>
      <c r="K143" s="24">
        <v>0.62213415709933</v>
      </c>
      <c r="L143" s="24">
        <v>0.006581492992886361</v>
      </c>
      <c r="M143" s="24">
        <v>-0.15030526179294276</v>
      </c>
      <c r="N143" s="24">
        <v>0.0004526356421452044</v>
      </c>
      <c r="O143" s="24">
        <v>0.02449593642440216</v>
      </c>
      <c r="P143" s="24">
        <v>0.0007529739333082342</v>
      </c>
      <c r="Q143" s="24">
        <v>-0.003246416960189672</v>
      </c>
      <c r="R143" s="24">
        <v>3.6434020697557475E-05</v>
      </c>
      <c r="S143" s="24">
        <v>0.00028032279729370616</v>
      </c>
      <c r="T143" s="24">
        <v>5.361486799136027E-05</v>
      </c>
      <c r="U143" s="24">
        <v>-8.01512183768881E-05</v>
      </c>
      <c r="V143" s="24">
        <v>2.8808928157591636E-06</v>
      </c>
      <c r="W143" s="24">
        <v>1.6195425339114515E-05</v>
      </c>
      <c r="X143" s="24">
        <v>67.5</v>
      </c>
    </row>
    <row r="144" spans="1:24" ht="12.75" hidden="1">
      <c r="A144" s="24">
        <v>1139</v>
      </c>
      <c r="B144" s="24">
        <v>133.5</v>
      </c>
      <c r="C144" s="24">
        <v>131.10000610351562</v>
      </c>
      <c r="D144" s="24">
        <v>8.856410026550293</v>
      </c>
      <c r="E144" s="24">
        <v>8.786250114440918</v>
      </c>
      <c r="F144" s="24">
        <v>12.316142414259378</v>
      </c>
      <c r="G144" s="24" t="s">
        <v>58</v>
      </c>
      <c r="H144" s="24">
        <v>-32.88660256040916</v>
      </c>
      <c r="I144" s="24">
        <v>33.11339743959085</v>
      </c>
      <c r="J144" s="24" t="s">
        <v>61</v>
      </c>
      <c r="K144" s="24">
        <v>-1.1272600051237343</v>
      </c>
      <c r="L144" s="24">
        <v>1.2095970454448601</v>
      </c>
      <c r="M144" s="24">
        <v>-0.2651717217512801</v>
      </c>
      <c r="N144" s="24">
        <v>0.043763342400660994</v>
      </c>
      <c r="O144" s="24">
        <v>-0.04553974902159739</v>
      </c>
      <c r="P144" s="24">
        <v>0.03469176594502011</v>
      </c>
      <c r="Q144" s="24">
        <v>-0.0053924798696646115</v>
      </c>
      <c r="R144" s="24">
        <v>0.0006726824837580598</v>
      </c>
      <c r="S144" s="24">
        <v>-0.0006177769981790492</v>
      </c>
      <c r="T144" s="24">
        <v>0.0005077810748543031</v>
      </c>
      <c r="U144" s="24">
        <v>-0.0001119596801679715</v>
      </c>
      <c r="V144" s="24">
        <v>2.4841882187868724E-05</v>
      </c>
      <c r="W144" s="24">
        <v>-3.908031300100836E-05</v>
      </c>
      <c r="X144" s="24">
        <v>67.5</v>
      </c>
    </row>
    <row r="145" ht="12.75" hidden="1">
      <c r="A145" s="24" t="s">
        <v>93</v>
      </c>
    </row>
    <row r="146" spans="1:24" ht="12.75" hidden="1">
      <c r="A146" s="24">
        <v>1140</v>
      </c>
      <c r="B146" s="24">
        <v>87.08</v>
      </c>
      <c r="C146" s="24">
        <v>79.08</v>
      </c>
      <c r="D146" s="24">
        <v>9.29162535332559</v>
      </c>
      <c r="E146" s="24">
        <v>9.66624902488337</v>
      </c>
      <c r="F146" s="24">
        <v>3.3788511830222046</v>
      </c>
      <c r="G146" s="24" t="s">
        <v>59</v>
      </c>
      <c r="H146" s="24">
        <v>-10.93795239054947</v>
      </c>
      <c r="I146" s="24">
        <v>8.642047609450527</v>
      </c>
      <c r="J146" s="24" t="s">
        <v>73</v>
      </c>
      <c r="K146" s="24">
        <v>3.3808803941146897</v>
      </c>
      <c r="M146" s="24" t="s">
        <v>68</v>
      </c>
      <c r="N146" s="24">
        <v>2.3552457452621107</v>
      </c>
      <c r="X146" s="24">
        <v>67.5</v>
      </c>
    </row>
    <row r="147" spans="1:24" ht="12.75" hidden="1">
      <c r="A147" s="24">
        <v>1137</v>
      </c>
      <c r="B147" s="24">
        <v>85.87999725341797</v>
      </c>
      <c r="C147" s="24">
        <v>79.68000030517578</v>
      </c>
      <c r="D147" s="24">
        <v>9.98593807220459</v>
      </c>
      <c r="E147" s="24">
        <v>9.873908996582031</v>
      </c>
      <c r="F147" s="24">
        <v>6.193320114705586</v>
      </c>
      <c r="G147" s="24" t="s">
        <v>56</v>
      </c>
      <c r="H147" s="24">
        <v>-3.6415405429662258</v>
      </c>
      <c r="I147" s="24">
        <v>14.738456710451747</v>
      </c>
      <c r="J147" s="24" t="s">
        <v>62</v>
      </c>
      <c r="K147" s="24">
        <v>1.3602741894003771</v>
      </c>
      <c r="L147" s="24">
        <v>1.1920492563343648</v>
      </c>
      <c r="M147" s="24">
        <v>0.32202705133555204</v>
      </c>
      <c r="N147" s="24">
        <v>0.040649139863452075</v>
      </c>
      <c r="O147" s="24">
        <v>0.05463103081043199</v>
      </c>
      <c r="P147" s="24">
        <v>0.03419599770360487</v>
      </c>
      <c r="Q147" s="24">
        <v>0.006649969193717755</v>
      </c>
      <c r="R147" s="24">
        <v>0.000625678622434363</v>
      </c>
      <c r="S147" s="24">
        <v>0.0007167124904582636</v>
      </c>
      <c r="T147" s="24">
        <v>0.000503145717707423</v>
      </c>
      <c r="U147" s="24">
        <v>0.0001454566216446837</v>
      </c>
      <c r="V147" s="24">
        <v>2.3198505725248046E-05</v>
      </c>
      <c r="W147" s="24">
        <v>4.468151135029463E-05</v>
      </c>
      <c r="X147" s="24">
        <v>67.5</v>
      </c>
    </row>
    <row r="148" spans="1:24" ht="12.75" hidden="1">
      <c r="A148" s="24">
        <v>1139</v>
      </c>
      <c r="B148" s="24">
        <v>133.5</v>
      </c>
      <c r="C148" s="24">
        <v>131.10000610351562</v>
      </c>
      <c r="D148" s="24">
        <v>8.856410026550293</v>
      </c>
      <c r="E148" s="24">
        <v>8.786250114440918</v>
      </c>
      <c r="F148" s="24">
        <v>15.345285296671344</v>
      </c>
      <c r="G148" s="24" t="s">
        <v>57</v>
      </c>
      <c r="H148" s="24">
        <v>-24.742395649446195</v>
      </c>
      <c r="I148" s="24">
        <v>41.257604350553805</v>
      </c>
      <c r="J148" s="24" t="s">
        <v>60</v>
      </c>
      <c r="K148" s="24">
        <v>0.5358164903881698</v>
      </c>
      <c r="L148" s="24">
        <v>-0.00648664963870138</v>
      </c>
      <c r="M148" s="24">
        <v>-0.12347528781891424</v>
      </c>
      <c r="N148" s="24">
        <v>0.0004207862623624892</v>
      </c>
      <c r="O148" s="24">
        <v>0.022059947074254512</v>
      </c>
      <c r="P148" s="24">
        <v>-0.0007422545100156618</v>
      </c>
      <c r="Q148" s="24">
        <v>-0.002387722746865988</v>
      </c>
      <c r="R148" s="24">
        <v>3.379651472831782E-05</v>
      </c>
      <c r="S148" s="24">
        <v>0.0003329987946278455</v>
      </c>
      <c r="T148" s="24">
        <v>-5.285835256841119E-05</v>
      </c>
      <c r="U148" s="24">
        <v>-4.126105732740357E-05</v>
      </c>
      <c r="V148" s="24">
        <v>2.671050155538533E-06</v>
      </c>
      <c r="W148" s="24">
        <v>2.2056933084255176E-05</v>
      </c>
      <c r="X148" s="24">
        <v>67.5</v>
      </c>
    </row>
    <row r="149" spans="1:24" ht="12.75" hidden="1">
      <c r="A149" s="24">
        <v>1138</v>
      </c>
      <c r="B149" s="24">
        <v>71.05999755859375</v>
      </c>
      <c r="C149" s="24">
        <v>64.86000061035156</v>
      </c>
      <c r="D149" s="24">
        <v>9.357938766479492</v>
      </c>
      <c r="E149" s="24">
        <v>9.667877197265625</v>
      </c>
      <c r="F149" s="24">
        <v>12.798073237940295</v>
      </c>
      <c r="G149" s="24" t="s">
        <v>58</v>
      </c>
      <c r="H149" s="24">
        <v>28.919613258023915</v>
      </c>
      <c r="I149" s="24">
        <v>32.479610816617665</v>
      </c>
      <c r="J149" s="24" t="s">
        <v>61</v>
      </c>
      <c r="K149" s="24">
        <v>1.2502985879288826</v>
      </c>
      <c r="L149" s="24">
        <v>-1.1920316073425976</v>
      </c>
      <c r="M149" s="24">
        <v>0.29741431554299225</v>
      </c>
      <c r="N149" s="24">
        <v>0.04064696188597489</v>
      </c>
      <c r="O149" s="24">
        <v>0.049979078247717405</v>
      </c>
      <c r="P149" s="24">
        <v>-0.034187941107754805</v>
      </c>
      <c r="Q149" s="24">
        <v>0.00620651837679499</v>
      </c>
      <c r="R149" s="24">
        <v>0.0006247651832197285</v>
      </c>
      <c r="S149" s="24">
        <v>0.00063465628237282</v>
      </c>
      <c r="T149" s="24">
        <v>-0.0005003614771453447</v>
      </c>
      <c r="U149" s="24">
        <v>0.00013948173331483008</v>
      </c>
      <c r="V149" s="24">
        <v>2.3044221812657592E-05</v>
      </c>
      <c r="W149" s="24">
        <v>3.885780693069537E-05</v>
      </c>
      <c r="X149" s="24">
        <v>67.5</v>
      </c>
    </row>
    <row r="150" ht="12.75" hidden="1">
      <c r="A150" s="24" t="s">
        <v>92</v>
      </c>
    </row>
    <row r="151" spans="1:24" ht="12.75" hidden="1">
      <c r="A151" s="24">
        <v>1140</v>
      </c>
      <c r="B151" s="24">
        <v>87.08</v>
      </c>
      <c r="C151" s="24">
        <v>79.08</v>
      </c>
      <c r="D151" s="24">
        <v>9.29162535332559</v>
      </c>
      <c r="E151" s="24">
        <v>9.66624902488337</v>
      </c>
      <c r="F151" s="24">
        <v>15.791168230883581</v>
      </c>
      <c r="G151" s="24" t="s">
        <v>59</v>
      </c>
      <c r="H151" s="24">
        <v>20.808883756068568</v>
      </c>
      <c r="I151" s="24">
        <v>40.388883756068566</v>
      </c>
      <c r="J151" s="24" t="s">
        <v>73</v>
      </c>
      <c r="K151" s="24">
        <v>3.2157568315528375</v>
      </c>
      <c r="M151" s="24" t="s">
        <v>68</v>
      </c>
      <c r="N151" s="24">
        <v>1.8185457257935274</v>
      </c>
      <c r="X151" s="24">
        <v>67.5</v>
      </c>
    </row>
    <row r="152" spans="1:24" ht="12.75" hidden="1">
      <c r="A152" s="24">
        <v>1138</v>
      </c>
      <c r="B152" s="24">
        <v>71.05999755859375</v>
      </c>
      <c r="C152" s="24">
        <v>64.86000061035156</v>
      </c>
      <c r="D152" s="24">
        <v>9.357938766479492</v>
      </c>
      <c r="E152" s="24">
        <v>9.667877197265625</v>
      </c>
      <c r="F152" s="24">
        <v>3.030674528226052</v>
      </c>
      <c r="G152" s="24" t="s">
        <v>56</v>
      </c>
      <c r="H152" s="24">
        <v>4.131404682862758</v>
      </c>
      <c r="I152" s="24">
        <v>7.6914022414565055</v>
      </c>
      <c r="J152" s="24" t="s">
        <v>62</v>
      </c>
      <c r="K152" s="24">
        <v>1.6419086209675522</v>
      </c>
      <c r="L152" s="24">
        <v>0.6020222028877271</v>
      </c>
      <c r="M152" s="24">
        <v>0.38869880307294025</v>
      </c>
      <c r="N152" s="24">
        <v>0.04078168172181616</v>
      </c>
      <c r="O152" s="24">
        <v>0.06594204803143591</v>
      </c>
      <c r="P152" s="24">
        <v>0.017269988467629824</v>
      </c>
      <c r="Q152" s="24">
        <v>0.008026616533797788</v>
      </c>
      <c r="R152" s="24">
        <v>0.0006276928611005499</v>
      </c>
      <c r="S152" s="24">
        <v>0.0008651377901997361</v>
      </c>
      <c r="T152" s="24">
        <v>0.0002541468677407544</v>
      </c>
      <c r="U152" s="24">
        <v>0.00017556436749596136</v>
      </c>
      <c r="V152" s="24">
        <v>2.3290093605663977E-05</v>
      </c>
      <c r="W152" s="24">
        <v>5.394644804735646E-05</v>
      </c>
      <c r="X152" s="24">
        <v>67.5</v>
      </c>
    </row>
    <row r="153" spans="1:24" ht="12.75" hidden="1">
      <c r="A153" s="24">
        <v>1137</v>
      </c>
      <c r="B153" s="24">
        <v>85.87999725341797</v>
      </c>
      <c r="C153" s="24">
        <v>79.68000030517578</v>
      </c>
      <c r="D153" s="24">
        <v>9.98593807220459</v>
      </c>
      <c r="E153" s="24">
        <v>9.873908996582031</v>
      </c>
      <c r="F153" s="24">
        <v>3.2550350487278417</v>
      </c>
      <c r="G153" s="24" t="s">
        <v>57</v>
      </c>
      <c r="H153" s="24">
        <v>-10.633878488659263</v>
      </c>
      <c r="I153" s="24">
        <v>7.746118764758706</v>
      </c>
      <c r="J153" s="24" t="s">
        <v>60</v>
      </c>
      <c r="K153" s="24">
        <v>1.205024758246898</v>
      </c>
      <c r="L153" s="24">
        <v>0.0032757408661282443</v>
      </c>
      <c r="M153" s="24">
        <v>-0.28825555314538326</v>
      </c>
      <c r="N153" s="24">
        <v>0.000422219884548171</v>
      </c>
      <c r="O153" s="24">
        <v>0.04790981238207508</v>
      </c>
      <c r="P153" s="24">
        <v>0.00037464291536516307</v>
      </c>
      <c r="Q153" s="24">
        <v>-0.006091713183644588</v>
      </c>
      <c r="R153" s="24">
        <v>3.397947536874576E-05</v>
      </c>
      <c r="S153" s="24">
        <v>0.0005869927608773665</v>
      </c>
      <c r="T153" s="24">
        <v>2.666628834421723E-05</v>
      </c>
      <c r="U153" s="24">
        <v>-0.00014188152317807503</v>
      </c>
      <c r="V153" s="24">
        <v>2.6914604175311298E-06</v>
      </c>
      <c r="W153" s="24">
        <v>3.526430337215433E-05</v>
      </c>
      <c r="X153" s="24">
        <v>67.5</v>
      </c>
    </row>
    <row r="154" spans="1:24" ht="12.75" hidden="1">
      <c r="A154" s="24">
        <v>1139</v>
      </c>
      <c r="B154" s="24">
        <v>133.5</v>
      </c>
      <c r="C154" s="24">
        <v>131.10000610351562</v>
      </c>
      <c r="D154" s="24">
        <v>8.856410026550293</v>
      </c>
      <c r="E154" s="24">
        <v>8.786250114440918</v>
      </c>
      <c r="F154" s="24">
        <v>15.345285296671344</v>
      </c>
      <c r="G154" s="24" t="s">
        <v>58</v>
      </c>
      <c r="H154" s="24">
        <v>-24.742395649446195</v>
      </c>
      <c r="I154" s="24">
        <v>41.257604350553805</v>
      </c>
      <c r="J154" s="24" t="s">
        <v>61</v>
      </c>
      <c r="K154" s="24">
        <v>-1.1152485156320873</v>
      </c>
      <c r="L154" s="24">
        <v>0.6020132907931266</v>
      </c>
      <c r="M154" s="24">
        <v>-0.2607594592554324</v>
      </c>
      <c r="N154" s="24">
        <v>0.04077949600508332</v>
      </c>
      <c r="O154" s="24">
        <v>-0.045310082499313176</v>
      </c>
      <c r="P154" s="24">
        <v>0.017265924370216436</v>
      </c>
      <c r="Q154" s="24">
        <v>-0.005226624481330827</v>
      </c>
      <c r="R154" s="24">
        <v>0.000626772465197905</v>
      </c>
      <c r="S154" s="24">
        <v>-0.0006355335512065823</v>
      </c>
      <c r="T154" s="24">
        <v>0.00025274401960952424</v>
      </c>
      <c r="U154" s="24">
        <v>-0.00010340445113691351</v>
      </c>
      <c r="V154" s="24">
        <v>2.313405500515319E-05</v>
      </c>
      <c r="W154" s="24">
        <v>-4.082460244267903E-05</v>
      </c>
      <c r="X154" s="24">
        <v>67.5</v>
      </c>
    </row>
    <row r="155" ht="12.75" hidden="1">
      <c r="A155" s="24" t="s">
        <v>91</v>
      </c>
    </row>
    <row r="156" spans="1:24" ht="12.75" hidden="1">
      <c r="A156" s="24">
        <v>1140</v>
      </c>
      <c r="B156" s="24">
        <v>87.08</v>
      </c>
      <c r="C156" s="24">
        <v>79.08</v>
      </c>
      <c r="D156" s="24">
        <v>9.29162535332559</v>
      </c>
      <c r="E156" s="24">
        <v>9.66624902488337</v>
      </c>
      <c r="F156" s="24">
        <v>6.39833038912196</v>
      </c>
      <c r="G156" s="24" t="s">
        <v>59</v>
      </c>
      <c r="H156" s="24">
        <v>-3.215066225577914</v>
      </c>
      <c r="I156" s="24">
        <v>16.364933774422088</v>
      </c>
      <c r="J156" s="24" t="s">
        <v>73</v>
      </c>
      <c r="K156" s="24">
        <v>3.1576213939150755</v>
      </c>
      <c r="M156" s="24" t="s">
        <v>68</v>
      </c>
      <c r="N156" s="24">
        <v>2.2252812358045277</v>
      </c>
      <c r="X156" s="24">
        <v>67.5</v>
      </c>
    </row>
    <row r="157" spans="1:24" ht="12.75" hidden="1">
      <c r="A157" s="24">
        <v>1138</v>
      </c>
      <c r="B157" s="24">
        <v>71.05999755859375</v>
      </c>
      <c r="C157" s="24">
        <v>64.86000061035156</v>
      </c>
      <c r="D157" s="24">
        <v>9.357938766479492</v>
      </c>
      <c r="E157" s="24">
        <v>9.667877197265625</v>
      </c>
      <c r="F157" s="24">
        <v>3.030674528226052</v>
      </c>
      <c r="G157" s="24" t="s">
        <v>56</v>
      </c>
      <c r="H157" s="24">
        <v>4.131404682862758</v>
      </c>
      <c r="I157" s="24">
        <v>7.6914022414565055</v>
      </c>
      <c r="J157" s="24" t="s">
        <v>62</v>
      </c>
      <c r="K157" s="24">
        <v>1.2933110609476544</v>
      </c>
      <c r="L157" s="24">
        <v>1.1769197848756057</v>
      </c>
      <c r="M157" s="24">
        <v>0.30617462888200975</v>
      </c>
      <c r="N157" s="24">
        <v>0.04696553973236085</v>
      </c>
      <c r="O157" s="24">
        <v>0.05194170702496122</v>
      </c>
      <c r="P157" s="24">
        <v>0.03376206947854698</v>
      </c>
      <c r="Q157" s="24">
        <v>0.006322554954885174</v>
      </c>
      <c r="R157" s="24">
        <v>0.00072286343254398</v>
      </c>
      <c r="S157" s="24">
        <v>0.0006814139945472824</v>
      </c>
      <c r="T157" s="24">
        <v>0.0004967492915707023</v>
      </c>
      <c r="U157" s="24">
        <v>0.0001382618267682258</v>
      </c>
      <c r="V157" s="24">
        <v>2.6800658408968697E-05</v>
      </c>
      <c r="W157" s="24">
        <v>4.2475389073070707E-05</v>
      </c>
      <c r="X157" s="24">
        <v>67.5</v>
      </c>
    </row>
    <row r="158" spans="1:24" ht="12.75" hidden="1">
      <c r="A158" s="24">
        <v>1139</v>
      </c>
      <c r="B158" s="24">
        <v>133.5</v>
      </c>
      <c r="C158" s="24">
        <v>131.10000610351562</v>
      </c>
      <c r="D158" s="24">
        <v>8.856410026550293</v>
      </c>
      <c r="E158" s="24">
        <v>8.786250114440918</v>
      </c>
      <c r="F158" s="24">
        <v>12.316142414259378</v>
      </c>
      <c r="G158" s="24" t="s">
        <v>57</v>
      </c>
      <c r="H158" s="24">
        <v>-32.88660256040916</v>
      </c>
      <c r="I158" s="24">
        <v>33.11339743959085</v>
      </c>
      <c r="J158" s="24" t="s">
        <v>60</v>
      </c>
      <c r="K158" s="24">
        <v>1.1435886283095646</v>
      </c>
      <c r="L158" s="24">
        <v>-0.006404067010588238</v>
      </c>
      <c r="M158" s="24">
        <v>-0.26908666829046163</v>
      </c>
      <c r="N158" s="24">
        <v>0.0004864610234731972</v>
      </c>
      <c r="O158" s="24">
        <v>0.04618775436304083</v>
      </c>
      <c r="P158" s="24">
        <v>-0.0007328924791576523</v>
      </c>
      <c r="Q158" s="24">
        <v>-0.005475569071407076</v>
      </c>
      <c r="R158" s="24">
        <v>3.908675775689266E-05</v>
      </c>
      <c r="S158" s="24">
        <v>0.0006255981245551639</v>
      </c>
      <c r="T158" s="24">
        <v>-5.219946215517312E-05</v>
      </c>
      <c r="U158" s="24">
        <v>-0.00011386148960653695</v>
      </c>
      <c r="V158" s="24">
        <v>3.0931246458069615E-06</v>
      </c>
      <c r="W158" s="24">
        <v>3.953429630034883E-05</v>
      </c>
      <c r="X158" s="24">
        <v>67.5</v>
      </c>
    </row>
    <row r="159" spans="1:24" ht="12.75" hidden="1">
      <c r="A159" s="24">
        <v>1137</v>
      </c>
      <c r="B159" s="24">
        <v>85.87999725341797</v>
      </c>
      <c r="C159" s="24">
        <v>79.68000030517578</v>
      </c>
      <c r="D159" s="24">
        <v>9.98593807220459</v>
      </c>
      <c r="E159" s="24">
        <v>9.873908996582031</v>
      </c>
      <c r="F159" s="24">
        <v>16.107521533694495</v>
      </c>
      <c r="G159" s="24" t="s">
        <v>58</v>
      </c>
      <c r="H159" s="24">
        <v>19.951625275399273</v>
      </c>
      <c r="I159" s="24">
        <v>38.33162252881724</v>
      </c>
      <c r="J159" s="24" t="s">
        <v>61</v>
      </c>
      <c r="K159" s="24">
        <v>0.6040352221274812</v>
      </c>
      <c r="L159" s="24">
        <v>-1.1769023612676481</v>
      </c>
      <c r="M159" s="24">
        <v>0.1460659724897468</v>
      </c>
      <c r="N159" s="24">
        <v>0.04696302032476837</v>
      </c>
      <c r="O159" s="24">
        <v>0.023761992247417044</v>
      </c>
      <c r="P159" s="24">
        <v>-0.033754113883913875</v>
      </c>
      <c r="Q159" s="24">
        <v>0.0031611460740992824</v>
      </c>
      <c r="R159" s="24">
        <v>0.0007218059070673495</v>
      </c>
      <c r="S159" s="24">
        <v>0.0002700963134105043</v>
      </c>
      <c r="T159" s="24">
        <v>-0.0004939990635888951</v>
      </c>
      <c r="U159" s="24">
        <v>7.84340100075685E-05</v>
      </c>
      <c r="V159" s="24">
        <v>2.662156778027406E-05</v>
      </c>
      <c r="W159" s="24">
        <v>1.553055352989581E-05</v>
      </c>
      <c r="X159" s="24">
        <v>67.5</v>
      </c>
    </row>
    <row r="160" s="100" customFormat="1" ht="12.75">
      <c r="A160" s="100" t="s">
        <v>90</v>
      </c>
    </row>
    <row r="161" spans="1:24" s="100" customFormat="1" ht="12.75">
      <c r="A161" s="100">
        <v>1140</v>
      </c>
      <c r="B161" s="100">
        <v>87.08</v>
      </c>
      <c r="C161" s="100">
        <v>79.08</v>
      </c>
      <c r="D161" s="100">
        <v>9.29162535332559</v>
      </c>
      <c r="E161" s="100">
        <v>9.66624902488337</v>
      </c>
      <c r="F161" s="100">
        <v>3.3788511830222046</v>
      </c>
      <c r="G161" s="100" t="s">
        <v>59</v>
      </c>
      <c r="H161" s="100">
        <v>-10.93795239054947</v>
      </c>
      <c r="I161" s="100">
        <v>8.642047609450527</v>
      </c>
      <c r="J161" s="100" t="s">
        <v>73</v>
      </c>
      <c r="K161" s="100">
        <v>3.2459589391701282</v>
      </c>
      <c r="M161" s="100" t="s">
        <v>68</v>
      </c>
      <c r="N161" s="100">
        <v>1.826658561637317</v>
      </c>
      <c r="X161" s="100">
        <v>67.5</v>
      </c>
    </row>
    <row r="162" spans="1:24" s="100" customFormat="1" ht="12.75">
      <c r="A162" s="100">
        <v>1139</v>
      </c>
      <c r="B162" s="100">
        <v>133.5</v>
      </c>
      <c r="C162" s="100">
        <v>131.10000610351562</v>
      </c>
      <c r="D162" s="100">
        <v>8.856410026550293</v>
      </c>
      <c r="E162" s="100">
        <v>8.786250114440918</v>
      </c>
      <c r="F162" s="100">
        <v>15.074753625187169</v>
      </c>
      <c r="G162" s="100" t="s">
        <v>56</v>
      </c>
      <c r="H162" s="100">
        <v>-25.469751866720912</v>
      </c>
      <c r="I162" s="100">
        <v>40.530248133279095</v>
      </c>
      <c r="J162" s="100" t="s">
        <v>62</v>
      </c>
      <c r="K162" s="100">
        <v>1.6559004122769763</v>
      </c>
      <c r="L162" s="100">
        <v>0.5859454030380395</v>
      </c>
      <c r="M162" s="100">
        <v>0.3920111698733628</v>
      </c>
      <c r="N162" s="100">
        <v>0.04664458742200972</v>
      </c>
      <c r="O162" s="100">
        <v>0.06650431153630024</v>
      </c>
      <c r="P162" s="100">
        <v>0.016809136710461907</v>
      </c>
      <c r="Q162" s="100">
        <v>0.008095054579920376</v>
      </c>
      <c r="R162" s="100">
        <v>0.0007180907109716866</v>
      </c>
      <c r="S162" s="100">
        <v>0.0008725439065686019</v>
      </c>
      <c r="T162" s="100">
        <v>0.0002473209553135509</v>
      </c>
      <c r="U162" s="100">
        <v>0.00017704315406714394</v>
      </c>
      <c r="V162" s="100">
        <v>2.666371769791621E-05</v>
      </c>
      <c r="W162" s="100">
        <v>5.440459638207149E-05</v>
      </c>
      <c r="X162" s="100">
        <v>67.5</v>
      </c>
    </row>
    <row r="163" spans="1:24" s="100" customFormat="1" ht="12.75">
      <c r="A163" s="100">
        <v>1137</v>
      </c>
      <c r="B163" s="100">
        <v>85.87999725341797</v>
      </c>
      <c r="C163" s="100">
        <v>79.68000030517578</v>
      </c>
      <c r="D163" s="100">
        <v>9.98593807220459</v>
      </c>
      <c r="E163" s="100">
        <v>9.873908996582031</v>
      </c>
      <c r="F163" s="100">
        <v>16.107521533694495</v>
      </c>
      <c r="G163" s="100" t="s">
        <v>57</v>
      </c>
      <c r="H163" s="100">
        <v>19.951625275399273</v>
      </c>
      <c r="I163" s="100">
        <v>38.33162252881724</v>
      </c>
      <c r="J163" s="100" t="s">
        <v>60</v>
      </c>
      <c r="K163" s="100">
        <v>-1.1835821042531294</v>
      </c>
      <c r="L163" s="100">
        <v>0.0031869972808346836</v>
      </c>
      <c r="M163" s="100">
        <v>0.28329481704410653</v>
      </c>
      <c r="N163" s="100">
        <v>0.00048149525415547116</v>
      </c>
      <c r="O163" s="100">
        <v>-0.04703041540640998</v>
      </c>
      <c r="P163" s="100">
        <v>0.0003648595413715843</v>
      </c>
      <c r="Q163" s="100">
        <v>0.005994833681564397</v>
      </c>
      <c r="R163" s="100">
        <v>3.8704446057690615E-05</v>
      </c>
      <c r="S163" s="100">
        <v>-0.0005739522570536715</v>
      </c>
      <c r="T163" s="100">
        <v>2.6001385175554582E-05</v>
      </c>
      <c r="U163" s="100">
        <v>0.00014012101820535752</v>
      </c>
      <c r="V163" s="100">
        <v>3.045703697671348E-06</v>
      </c>
      <c r="W163" s="100">
        <v>-3.439992407350742E-05</v>
      </c>
      <c r="X163" s="100">
        <v>67.5</v>
      </c>
    </row>
    <row r="164" spans="1:24" s="100" customFormat="1" ht="12.75">
      <c r="A164" s="100">
        <v>1138</v>
      </c>
      <c r="B164" s="100">
        <v>71.05999755859375</v>
      </c>
      <c r="C164" s="100">
        <v>64.86000061035156</v>
      </c>
      <c r="D164" s="100">
        <v>9.357938766479492</v>
      </c>
      <c r="E164" s="100">
        <v>9.667877197265625</v>
      </c>
      <c r="F164" s="100">
        <v>3.1836832779630084</v>
      </c>
      <c r="G164" s="100" t="s">
        <v>58</v>
      </c>
      <c r="H164" s="100">
        <v>4.519718185262548</v>
      </c>
      <c r="I164" s="100">
        <v>8.079715743856294</v>
      </c>
      <c r="J164" s="100" t="s">
        <v>61</v>
      </c>
      <c r="K164" s="100">
        <v>1.1580758083436482</v>
      </c>
      <c r="L164" s="100">
        <v>0.5859367358254154</v>
      </c>
      <c r="M164" s="100">
        <v>0.2709553541479274</v>
      </c>
      <c r="N164" s="100">
        <v>0.046642102204872075</v>
      </c>
      <c r="O164" s="100">
        <v>0.047020883441485764</v>
      </c>
      <c r="P164" s="100">
        <v>0.01680517641877253</v>
      </c>
      <c r="Q164" s="100">
        <v>0.005439841705626269</v>
      </c>
      <c r="R164" s="100">
        <v>0.0007170468848263617</v>
      </c>
      <c r="S164" s="100">
        <v>0.0006571998748577127</v>
      </c>
      <c r="T164" s="100">
        <v>0.00024595036675345675</v>
      </c>
      <c r="U164" s="100">
        <v>0.00010821450299814866</v>
      </c>
      <c r="V164" s="100">
        <v>2.648919648574039E-05</v>
      </c>
      <c r="W164" s="100">
        <v>4.214861007474661E-05</v>
      </c>
      <c r="X164" s="100">
        <v>67.5</v>
      </c>
    </row>
    <row r="165" ht="12.75" hidden="1">
      <c r="A165" s="24" t="s">
        <v>89</v>
      </c>
    </row>
    <row r="166" spans="1:24" ht="12.75" hidden="1">
      <c r="A166" s="24">
        <v>1140</v>
      </c>
      <c r="B166" s="24">
        <v>87.08</v>
      </c>
      <c r="C166" s="24">
        <v>79.08</v>
      </c>
      <c r="D166" s="24">
        <v>9.29162535332559</v>
      </c>
      <c r="E166" s="24">
        <v>9.66624902488337</v>
      </c>
      <c r="F166" s="24">
        <v>6.39833038912196</v>
      </c>
      <c r="G166" s="24" t="s">
        <v>59</v>
      </c>
      <c r="H166" s="24">
        <v>-3.215066225577914</v>
      </c>
      <c r="I166" s="24">
        <v>16.364933774422088</v>
      </c>
      <c r="J166" s="24" t="s">
        <v>73</v>
      </c>
      <c r="K166" s="24">
        <v>3.423853617112598</v>
      </c>
      <c r="M166" s="24" t="s">
        <v>68</v>
      </c>
      <c r="N166" s="24">
        <v>2.394466421527266</v>
      </c>
      <c r="X166" s="24">
        <v>67.5</v>
      </c>
    </row>
    <row r="167" spans="1:24" ht="12.75" hidden="1">
      <c r="A167" s="24">
        <v>1139</v>
      </c>
      <c r="B167" s="24">
        <v>133.5</v>
      </c>
      <c r="C167" s="24">
        <v>131.10000610351562</v>
      </c>
      <c r="D167" s="24">
        <v>8.856410026550293</v>
      </c>
      <c r="E167" s="24">
        <v>8.786250114440918</v>
      </c>
      <c r="F167" s="24">
        <v>15.074753625187169</v>
      </c>
      <c r="G167" s="24" t="s">
        <v>56</v>
      </c>
      <c r="H167" s="24">
        <v>-25.469751866720912</v>
      </c>
      <c r="I167" s="24">
        <v>40.530248133279095</v>
      </c>
      <c r="J167" s="24" t="s">
        <v>62</v>
      </c>
      <c r="K167" s="24">
        <v>1.3613323146856218</v>
      </c>
      <c r="L167" s="24">
        <v>1.2086676227457278</v>
      </c>
      <c r="M167" s="24">
        <v>0.32227655275759315</v>
      </c>
      <c r="N167" s="24">
        <v>0.040637540451019215</v>
      </c>
      <c r="O167" s="24">
        <v>0.054673950210193584</v>
      </c>
      <c r="P167" s="24">
        <v>0.03467301307357401</v>
      </c>
      <c r="Q167" s="24">
        <v>0.006655003173154598</v>
      </c>
      <c r="R167" s="24">
        <v>0.0006256342272064011</v>
      </c>
      <c r="S167" s="24">
        <v>0.0007173111851404564</v>
      </c>
      <c r="T167" s="24">
        <v>0.0005101714570797534</v>
      </c>
      <c r="U167" s="24">
        <v>0.00014552457465177716</v>
      </c>
      <c r="V167" s="24">
        <v>2.3240761535665773E-05</v>
      </c>
      <c r="W167" s="24">
        <v>4.471975525709853E-05</v>
      </c>
      <c r="X167" s="24">
        <v>67.5</v>
      </c>
    </row>
    <row r="168" spans="1:24" ht="12.75" hidden="1">
      <c r="A168" s="24">
        <v>1138</v>
      </c>
      <c r="B168" s="24">
        <v>71.05999755859375</v>
      </c>
      <c r="C168" s="24">
        <v>64.86000061035156</v>
      </c>
      <c r="D168" s="24">
        <v>9.357938766479492</v>
      </c>
      <c r="E168" s="24">
        <v>9.667877197265625</v>
      </c>
      <c r="F168" s="24">
        <v>12.798073237940295</v>
      </c>
      <c r="G168" s="24" t="s">
        <v>57</v>
      </c>
      <c r="H168" s="24">
        <v>28.919613258023915</v>
      </c>
      <c r="I168" s="24">
        <v>32.479610816617665</v>
      </c>
      <c r="J168" s="24" t="s">
        <v>60</v>
      </c>
      <c r="K168" s="24">
        <v>-1.233738697413732</v>
      </c>
      <c r="L168" s="24">
        <v>0.006575454839814314</v>
      </c>
      <c r="M168" s="24">
        <v>0.29360036173767723</v>
      </c>
      <c r="N168" s="24">
        <v>0.00041923902176985666</v>
      </c>
      <c r="O168" s="24">
        <v>-0.04929721310985056</v>
      </c>
      <c r="P168" s="24">
        <v>0.0007525657656628888</v>
      </c>
      <c r="Q168" s="24">
        <v>0.006132759632796425</v>
      </c>
      <c r="R168" s="24">
        <v>3.371859982157877E-05</v>
      </c>
      <c r="S168" s="24">
        <v>-0.0006243176079221606</v>
      </c>
      <c r="T168" s="24">
        <v>5.3609879641562526E-05</v>
      </c>
      <c r="U168" s="24">
        <v>0.00013816102910625488</v>
      </c>
      <c r="V168" s="24">
        <v>2.6521486942704676E-06</v>
      </c>
      <c r="W168" s="24">
        <v>-3.816392530771086E-05</v>
      </c>
      <c r="X168" s="24">
        <v>67.5</v>
      </c>
    </row>
    <row r="169" spans="1:24" ht="12.75" hidden="1">
      <c r="A169" s="24">
        <v>1137</v>
      </c>
      <c r="B169" s="24">
        <v>85.87999725341797</v>
      </c>
      <c r="C169" s="24">
        <v>79.68000030517578</v>
      </c>
      <c r="D169" s="24">
        <v>9.98593807220459</v>
      </c>
      <c r="E169" s="24">
        <v>9.873908996582031</v>
      </c>
      <c r="F169" s="24">
        <v>3.2550350487278417</v>
      </c>
      <c r="G169" s="24" t="s">
        <v>58</v>
      </c>
      <c r="H169" s="24">
        <v>-10.633878488659263</v>
      </c>
      <c r="I169" s="24">
        <v>7.746118764758706</v>
      </c>
      <c r="J169" s="24" t="s">
        <v>61</v>
      </c>
      <c r="K169" s="24">
        <v>0.5754254925802124</v>
      </c>
      <c r="L169" s="24">
        <v>1.208649736552099</v>
      </c>
      <c r="M169" s="24">
        <v>0.1328947103718684</v>
      </c>
      <c r="N169" s="24">
        <v>0.040635377844322404</v>
      </c>
      <c r="O169" s="24">
        <v>0.023643722447802187</v>
      </c>
      <c r="P169" s="24">
        <v>0.03466484502155731</v>
      </c>
      <c r="Q169" s="24">
        <v>0.0025842458321607914</v>
      </c>
      <c r="R169" s="24">
        <v>0.0006247249332932237</v>
      </c>
      <c r="S169" s="24">
        <v>0.0003532178658646213</v>
      </c>
      <c r="T169" s="24">
        <v>0.000507346919201936</v>
      </c>
      <c r="U169" s="24">
        <v>4.570483414127277E-05</v>
      </c>
      <c r="V169" s="24">
        <v>2.308893899816882E-05</v>
      </c>
      <c r="W169" s="24">
        <v>2.331032636756204E-05</v>
      </c>
      <c r="X169" s="24">
        <v>67.5</v>
      </c>
    </row>
    <row r="170" ht="12.75" hidden="1">
      <c r="A170" s="24" t="s">
        <v>110</v>
      </c>
    </row>
    <row r="171" spans="1:24" ht="12.75" hidden="1">
      <c r="A171" s="24">
        <v>1140</v>
      </c>
      <c r="B171" s="24">
        <v>75.1</v>
      </c>
      <c r="C171" s="24">
        <v>86.9</v>
      </c>
      <c r="D171" s="24">
        <v>9.427828254847826</v>
      </c>
      <c r="E171" s="24">
        <v>9.394169849669346</v>
      </c>
      <c r="F171" s="24">
        <v>15.590820517009774</v>
      </c>
      <c r="G171" s="24" t="s">
        <v>59</v>
      </c>
      <c r="H171" s="24">
        <v>31.680554207397613</v>
      </c>
      <c r="I171" s="24">
        <v>39.28055420739761</v>
      </c>
      <c r="J171" s="24" t="s">
        <v>73</v>
      </c>
      <c r="K171" s="24">
        <v>6.356707043695948</v>
      </c>
      <c r="M171" s="24" t="s">
        <v>68</v>
      </c>
      <c r="N171" s="24">
        <v>4.094866883138466</v>
      </c>
      <c r="X171" s="24">
        <v>67.5</v>
      </c>
    </row>
    <row r="172" spans="1:24" ht="12.75" hidden="1">
      <c r="A172" s="24">
        <v>1137</v>
      </c>
      <c r="B172" s="24">
        <v>67.76000213623047</v>
      </c>
      <c r="C172" s="24">
        <v>83.45999908447266</v>
      </c>
      <c r="D172" s="24">
        <v>9.571171760559082</v>
      </c>
      <c r="E172" s="24">
        <v>9.513909339904785</v>
      </c>
      <c r="F172" s="24">
        <v>3.92359080657563</v>
      </c>
      <c r="G172" s="24" t="s">
        <v>56</v>
      </c>
      <c r="H172" s="24">
        <v>9.47429664873782</v>
      </c>
      <c r="I172" s="24">
        <v>9.734298784968285</v>
      </c>
      <c r="J172" s="24" t="s">
        <v>62</v>
      </c>
      <c r="K172" s="24">
        <v>2.0535039925734866</v>
      </c>
      <c r="L172" s="24">
        <v>1.3758815863261524</v>
      </c>
      <c r="M172" s="24">
        <v>0.4861382835860332</v>
      </c>
      <c r="N172" s="24">
        <v>0.04455878947506129</v>
      </c>
      <c r="O172" s="24">
        <v>0.08247237223260664</v>
      </c>
      <c r="P172" s="24">
        <v>0.039469449816857814</v>
      </c>
      <c r="Q172" s="24">
        <v>0.010038849856101975</v>
      </c>
      <c r="R172" s="24">
        <v>0.000685906633312999</v>
      </c>
      <c r="S172" s="24">
        <v>0.0010820115539326989</v>
      </c>
      <c r="T172" s="24">
        <v>0.0005807757221263284</v>
      </c>
      <c r="U172" s="24">
        <v>0.00021960925986261816</v>
      </c>
      <c r="V172" s="24">
        <v>2.5445424591604183E-05</v>
      </c>
      <c r="W172" s="24">
        <v>6.746754869311846E-05</v>
      </c>
      <c r="X172" s="24">
        <v>67.5</v>
      </c>
    </row>
    <row r="173" spans="1:24" ht="12.75" hidden="1">
      <c r="A173" s="24">
        <v>1138</v>
      </c>
      <c r="B173" s="24">
        <v>64.9000015258789</v>
      </c>
      <c r="C173" s="24">
        <v>61.79999923706055</v>
      </c>
      <c r="D173" s="24">
        <v>9.735515594482422</v>
      </c>
      <c r="E173" s="24">
        <v>9.802538871765137</v>
      </c>
      <c r="F173" s="24">
        <v>2.7064577664371066</v>
      </c>
      <c r="G173" s="24" t="s">
        <v>57</v>
      </c>
      <c r="H173" s="24">
        <v>9.200486705405737</v>
      </c>
      <c r="I173" s="24">
        <v>6.60048823128464</v>
      </c>
      <c r="J173" s="24" t="s">
        <v>60</v>
      </c>
      <c r="K173" s="24">
        <v>0.8573774012856674</v>
      </c>
      <c r="L173" s="24">
        <v>0.007487374188872904</v>
      </c>
      <c r="M173" s="24">
        <v>-0.20797958146549697</v>
      </c>
      <c r="N173" s="24">
        <v>-0.000460612273377357</v>
      </c>
      <c r="O173" s="24">
        <v>0.03362312412591658</v>
      </c>
      <c r="P173" s="24">
        <v>0.0008565233353989957</v>
      </c>
      <c r="Q173" s="24">
        <v>-0.004531379359387696</v>
      </c>
      <c r="R173" s="24">
        <v>-3.6971300294250704E-05</v>
      </c>
      <c r="S173" s="24">
        <v>0.0003734438448578002</v>
      </c>
      <c r="T173" s="24">
        <v>6.097920369620818E-05</v>
      </c>
      <c r="U173" s="24">
        <v>-0.00011436108843621954</v>
      </c>
      <c r="V173" s="24">
        <v>-2.9095469925868457E-06</v>
      </c>
      <c r="W173" s="24">
        <v>2.1177166625603493E-05</v>
      </c>
      <c r="X173" s="24">
        <v>67.5</v>
      </c>
    </row>
    <row r="174" spans="1:24" ht="12.75" hidden="1">
      <c r="A174" s="24">
        <v>1139</v>
      </c>
      <c r="B174" s="24">
        <v>143.3800048828125</v>
      </c>
      <c r="C174" s="24">
        <v>140.67999267578125</v>
      </c>
      <c r="D174" s="24">
        <v>8.857332229614258</v>
      </c>
      <c r="E174" s="24">
        <v>8.948380470275879</v>
      </c>
      <c r="F174" s="24">
        <v>13.730485703378687</v>
      </c>
      <c r="G174" s="24" t="s">
        <v>58</v>
      </c>
      <c r="H174" s="24">
        <v>-38.95250695084897</v>
      </c>
      <c r="I174" s="24">
        <v>36.92749793196352</v>
      </c>
      <c r="J174" s="24" t="s">
        <v>61</v>
      </c>
      <c r="K174" s="24">
        <v>-1.8659535469244366</v>
      </c>
      <c r="L174" s="24">
        <v>1.3758612135019743</v>
      </c>
      <c r="M174" s="24">
        <v>-0.43940291813028637</v>
      </c>
      <c r="N174" s="24">
        <v>-0.04455640869523089</v>
      </c>
      <c r="O174" s="24">
        <v>-0.07530722213497743</v>
      </c>
      <c r="P174" s="24">
        <v>0.03946015505065045</v>
      </c>
      <c r="Q174" s="24">
        <v>-0.008957963358636481</v>
      </c>
      <c r="R174" s="24">
        <v>-0.000684909506852785</v>
      </c>
      <c r="S174" s="24">
        <v>-0.001015523853772858</v>
      </c>
      <c r="T174" s="24">
        <v>0.0005775655600258161</v>
      </c>
      <c r="U174" s="24">
        <v>-0.00018748271512086155</v>
      </c>
      <c r="V174" s="24">
        <v>-2.5278531779851132E-05</v>
      </c>
      <c r="W174" s="24">
        <v>-6.405776877451895E-05</v>
      </c>
      <c r="X174" s="24">
        <v>67.5</v>
      </c>
    </row>
    <row r="175" ht="12.75" hidden="1">
      <c r="A175" s="24" t="s">
        <v>88</v>
      </c>
    </row>
    <row r="176" spans="1:24" ht="12.75" hidden="1">
      <c r="A176" s="24">
        <v>1140</v>
      </c>
      <c r="B176" s="24">
        <v>75.1</v>
      </c>
      <c r="C176" s="24">
        <v>86.9</v>
      </c>
      <c r="D176" s="24">
        <v>9.427828254847826</v>
      </c>
      <c r="E176" s="24">
        <v>9.394169849669346</v>
      </c>
      <c r="F176" s="24">
        <v>0.38451653795689356</v>
      </c>
      <c r="G176" s="24" t="s">
        <v>59</v>
      </c>
      <c r="H176" s="24">
        <v>-6.631223360157463</v>
      </c>
      <c r="I176" s="24">
        <v>0.9687766398425244</v>
      </c>
      <c r="J176" s="24" t="s">
        <v>73</v>
      </c>
      <c r="K176" s="24">
        <v>4.357077903498772</v>
      </c>
      <c r="M176" s="24" t="s">
        <v>68</v>
      </c>
      <c r="N176" s="24">
        <v>3.3163336615758507</v>
      </c>
      <c r="X176" s="24">
        <v>67.5</v>
      </c>
    </row>
    <row r="177" spans="1:24" ht="12.75" hidden="1">
      <c r="A177" s="24">
        <v>1137</v>
      </c>
      <c r="B177" s="24">
        <v>67.76000213623047</v>
      </c>
      <c r="C177" s="24">
        <v>83.45999908447266</v>
      </c>
      <c r="D177" s="24">
        <v>9.571171760559082</v>
      </c>
      <c r="E177" s="24">
        <v>9.513909339904785</v>
      </c>
      <c r="F177" s="24">
        <v>3.92359080657563</v>
      </c>
      <c r="G177" s="24" t="s">
        <v>56</v>
      </c>
      <c r="H177" s="24">
        <v>9.47429664873782</v>
      </c>
      <c r="I177" s="24">
        <v>9.734298784968285</v>
      </c>
      <c r="J177" s="24" t="s">
        <v>62</v>
      </c>
      <c r="K177" s="24">
        <v>1.3268059623272042</v>
      </c>
      <c r="L177" s="24">
        <v>1.578367947374361</v>
      </c>
      <c r="M177" s="24">
        <v>0.31410401192750376</v>
      </c>
      <c r="N177" s="24">
        <v>0.04270885313191916</v>
      </c>
      <c r="O177" s="24">
        <v>0.053286947255530924</v>
      </c>
      <c r="P177" s="24">
        <v>0.045278362060752364</v>
      </c>
      <c r="Q177" s="24">
        <v>0.006486283033162915</v>
      </c>
      <c r="R177" s="24">
        <v>0.000657456521806904</v>
      </c>
      <c r="S177" s="24">
        <v>0.0006990601383110625</v>
      </c>
      <c r="T177" s="24">
        <v>0.0006662189466983794</v>
      </c>
      <c r="U177" s="24">
        <v>0.0001418600482893977</v>
      </c>
      <c r="V177" s="24">
        <v>2.4426032764493626E-05</v>
      </c>
      <c r="W177" s="24">
        <v>4.3579279416086525E-05</v>
      </c>
      <c r="X177" s="24">
        <v>67.5</v>
      </c>
    </row>
    <row r="178" spans="1:24" ht="12.75" hidden="1">
      <c r="A178" s="24">
        <v>1139</v>
      </c>
      <c r="B178" s="24">
        <v>143.3800048828125</v>
      </c>
      <c r="C178" s="24">
        <v>140.67999267578125</v>
      </c>
      <c r="D178" s="24">
        <v>8.857332229614258</v>
      </c>
      <c r="E178" s="24">
        <v>8.948380470275879</v>
      </c>
      <c r="F178" s="24">
        <v>17.705794537714667</v>
      </c>
      <c r="G178" s="24" t="s">
        <v>57</v>
      </c>
      <c r="H178" s="24">
        <v>-28.26110011134182</v>
      </c>
      <c r="I178" s="24">
        <v>47.61890477147068</v>
      </c>
      <c r="J178" s="24" t="s">
        <v>60</v>
      </c>
      <c r="K178" s="24">
        <v>0.8359460576137329</v>
      </c>
      <c r="L178" s="24">
        <v>-0.008587578822343856</v>
      </c>
      <c r="M178" s="24">
        <v>-0.19511393834627433</v>
      </c>
      <c r="N178" s="24">
        <v>-0.0004409736959887745</v>
      </c>
      <c r="O178" s="24">
        <v>0.03401776731486212</v>
      </c>
      <c r="P178" s="24">
        <v>-0.0009827471854410433</v>
      </c>
      <c r="Q178" s="24">
        <v>-0.00389431506037974</v>
      </c>
      <c r="R178" s="24">
        <v>-3.5486198968820395E-05</v>
      </c>
      <c r="S178" s="24">
        <v>0.00048158807994691603</v>
      </c>
      <c r="T178" s="24">
        <v>-6.999342708090498E-05</v>
      </c>
      <c r="U178" s="24">
        <v>-7.58742603921393E-05</v>
      </c>
      <c r="V178" s="24">
        <v>-2.7937798888949163E-06</v>
      </c>
      <c r="W178" s="24">
        <v>3.1050354326375636E-05</v>
      </c>
      <c r="X178" s="24">
        <v>67.5</v>
      </c>
    </row>
    <row r="179" spans="1:24" ht="12.75" hidden="1">
      <c r="A179" s="24">
        <v>1138</v>
      </c>
      <c r="B179" s="24">
        <v>64.9000015258789</v>
      </c>
      <c r="C179" s="24">
        <v>61.79999923706055</v>
      </c>
      <c r="D179" s="24">
        <v>9.735515594482422</v>
      </c>
      <c r="E179" s="24">
        <v>9.802538871765137</v>
      </c>
      <c r="F179" s="24">
        <v>13.837643739204731</v>
      </c>
      <c r="G179" s="24" t="s">
        <v>58</v>
      </c>
      <c r="H179" s="24">
        <v>36.34713681190785</v>
      </c>
      <c r="I179" s="24">
        <v>33.74713833778676</v>
      </c>
      <c r="J179" s="24" t="s">
        <v>61</v>
      </c>
      <c r="K179" s="24">
        <v>1.0303437535245585</v>
      </c>
      <c r="L179" s="24">
        <v>-1.5783445855670186</v>
      </c>
      <c r="M179" s="24">
        <v>0.24615418211348689</v>
      </c>
      <c r="N179" s="24">
        <v>-0.042706576519820544</v>
      </c>
      <c r="O179" s="24">
        <v>0.04101573179556392</v>
      </c>
      <c r="P179" s="24">
        <v>-0.04526769575397103</v>
      </c>
      <c r="Q179" s="24">
        <v>0.005187116520456876</v>
      </c>
      <c r="R179" s="24">
        <v>-0.0006564981399434253</v>
      </c>
      <c r="S179" s="24">
        <v>0.0005067129347357581</v>
      </c>
      <c r="T179" s="24">
        <v>-0.0006625319653461017</v>
      </c>
      <c r="U179" s="24">
        <v>0.00011986396418697359</v>
      </c>
      <c r="V179" s="24">
        <v>-2.4265734494231212E-05</v>
      </c>
      <c r="W179" s="24">
        <v>3.0578245381837534E-05</v>
      </c>
      <c r="X179" s="24">
        <v>67.5</v>
      </c>
    </row>
    <row r="180" ht="12.75" hidden="1">
      <c r="A180" s="24" t="s">
        <v>87</v>
      </c>
    </row>
    <row r="181" spans="1:24" ht="12.75" hidden="1">
      <c r="A181" s="24">
        <v>1140</v>
      </c>
      <c r="B181" s="24">
        <v>75.1</v>
      </c>
      <c r="C181" s="24">
        <v>86.9</v>
      </c>
      <c r="D181" s="24">
        <v>9.427828254847826</v>
      </c>
      <c r="E181" s="24">
        <v>9.394169849669346</v>
      </c>
      <c r="F181" s="24">
        <v>15.590820517009774</v>
      </c>
      <c r="G181" s="24" t="s">
        <v>59</v>
      </c>
      <c r="H181" s="24">
        <v>31.680554207397613</v>
      </c>
      <c r="I181" s="24">
        <v>39.28055420739761</v>
      </c>
      <c r="J181" s="24" t="s">
        <v>73</v>
      </c>
      <c r="K181" s="24">
        <v>-5.0909359232800595</v>
      </c>
      <c r="M181" s="24" t="s">
        <v>68</v>
      </c>
      <c r="N181" s="24">
        <v>-2.9797089434991957</v>
      </c>
      <c r="X181" s="24">
        <v>67.5</v>
      </c>
    </row>
    <row r="182" spans="1:24" ht="12.75" hidden="1">
      <c r="A182" s="24">
        <v>1138</v>
      </c>
      <c r="B182" s="24">
        <v>64.9000015258789</v>
      </c>
      <c r="C182" s="24">
        <v>61.79999923706055</v>
      </c>
      <c r="D182" s="24">
        <v>9.735515594482422</v>
      </c>
      <c r="E182" s="24">
        <v>9.802538871765137</v>
      </c>
      <c r="F182" s="24">
        <v>3.3812738419733606</v>
      </c>
      <c r="G182" s="24" t="s">
        <v>56</v>
      </c>
      <c r="H182" s="24">
        <v>10.846222921981656</v>
      </c>
      <c r="I182" s="24">
        <v>8.246224447860564</v>
      </c>
      <c r="J182" s="24" t="s">
        <v>62</v>
      </c>
      <c r="K182" s="24">
        <v>2.0107355190406055</v>
      </c>
      <c r="L182" s="24">
        <v>0.9011484071714047</v>
      </c>
      <c r="M182" s="24">
        <v>0.4760131741504447</v>
      </c>
      <c r="N182" s="24">
        <v>0.04397283555347579</v>
      </c>
      <c r="O182" s="24">
        <v>0.08075471749599823</v>
      </c>
      <c r="P182" s="24">
        <v>0.025850870350298472</v>
      </c>
      <c r="Q182" s="24">
        <v>0.009829711131147896</v>
      </c>
      <c r="R182" s="24">
        <v>0.000676906544512764</v>
      </c>
      <c r="S182" s="24">
        <v>0.0010594880283480263</v>
      </c>
      <c r="T182" s="24">
        <v>0.0003804021402505043</v>
      </c>
      <c r="U182" s="24">
        <v>0.00021502145863827525</v>
      </c>
      <c r="V182" s="24">
        <v>2.5122207011361193E-05</v>
      </c>
      <c r="W182" s="24">
        <v>6.606413186847118E-05</v>
      </c>
      <c r="X182" s="24">
        <v>67.5</v>
      </c>
    </row>
    <row r="183" spans="1:24" s="110" customFormat="1" ht="12.75" hidden="1">
      <c r="A183" s="110">
        <v>1137</v>
      </c>
      <c r="B183" s="110">
        <v>67.76000213623047</v>
      </c>
      <c r="C183" s="110">
        <v>83.45999908447266</v>
      </c>
      <c r="D183" s="110">
        <v>9.571171760559082</v>
      </c>
      <c r="E183" s="110">
        <v>9.513909339904785</v>
      </c>
      <c r="F183" s="110">
        <v>-1.1095769980709933</v>
      </c>
      <c r="G183" s="110" t="s">
        <v>57</v>
      </c>
      <c r="H183" s="110">
        <v>-3.0128259031864104</v>
      </c>
      <c r="I183" s="110">
        <v>-2.7528237669559417</v>
      </c>
      <c r="J183" s="110" t="s">
        <v>60</v>
      </c>
      <c r="K183" s="110">
        <v>1.3285182136059868</v>
      </c>
      <c r="L183" s="110">
        <v>0.004904328254181028</v>
      </c>
      <c r="M183" s="110">
        <v>-0.3185491107848735</v>
      </c>
      <c r="N183" s="110">
        <v>-0.00045426064750778996</v>
      </c>
      <c r="O183" s="110">
        <v>0.052698438147153394</v>
      </c>
      <c r="P183" s="110">
        <v>0.0005608966002986419</v>
      </c>
      <c r="Q183" s="110">
        <v>-0.00676741506651469</v>
      </c>
      <c r="R183" s="110">
        <v>-3.6468688205221385E-05</v>
      </c>
      <c r="S183" s="110">
        <v>0.0006356292886398413</v>
      </c>
      <c r="T183" s="110">
        <v>3.992262407113662E-05</v>
      </c>
      <c r="U183" s="110">
        <v>-0.00015992740943192166</v>
      </c>
      <c r="V183" s="110">
        <v>-2.8660040465462687E-06</v>
      </c>
      <c r="W183" s="110">
        <v>3.7859930358588825E-05</v>
      </c>
      <c r="X183" s="110">
        <v>67.5</v>
      </c>
    </row>
    <row r="184" spans="1:24" ht="12.75" hidden="1">
      <c r="A184" s="24">
        <v>1139</v>
      </c>
      <c r="B184" s="24">
        <v>143.3800048828125</v>
      </c>
      <c r="C184" s="24">
        <v>140.67999267578125</v>
      </c>
      <c r="D184" s="24">
        <v>8.857332229614258</v>
      </c>
      <c r="E184" s="24">
        <v>8.948380470275879</v>
      </c>
      <c r="F184" s="24">
        <v>17.705794537714667</v>
      </c>
      <c r="G184" s="24" t="s">
        <v>58</v>
      </c>
      <c r="H184" s="24">
        <v>-28.26110011134182</v>
      </c>
      <c r="I184" s="24">
        <v>47.61890477147068</v>
      </c>
      <c r="J184" s="24" t="s">
        <v>61</v>
      </c>
      <c r="K184" s="24">
        <v>-1.5093365044444698</v>
      </c>
      <c r="L184" s="24">
        <v>0.9011350616372303</v>
      </c>
      <c r="M184" s="24">
        <v>-0.3537159962214714</v>
      </c>
      <c r="N184" s="24">
        <v>-0.043970489124834054</v>
      </c>
      <c r="O184" s="24">
        <v>-0.06118986039131917</v>
      </c>
      <c r="P184" s="24">
        <v>0.025844784635816066</v>
      </c>
      <c r="Q184" s="24">
        <v>-0.00712918748801873</v>
      </c>
      <c r="R184" s="24">
        <v>-0.00067592344594991</v>
      </c>
      <c r="S184" s="24">
        <v>-0.0008476380652353913</v>
      </c>
      <c r="T184" s="24">
        <v>0.0003783014306005715</v>
      </c>
      <c r="U184" s="24">
        <v>-0.00014372700298595948</v>
      </c>
      <c r="V184" s="24">
        <v>-2.4958191158953525E-05</v>
      </c>
      <c r="W184" s="24">
        <v>-5.413958988372144E-05</v>
      </c>
      <c r="X184" s="24">
        <v>67.5</v>
      </c>
    </row>
    <row r="185" ht="12.75" hidden="1">
      <c r="A185" s="24" t="s">
        <v>86</v>
      </c>
    </row>
    <row r="186" spans="1:24" ht="12.75" hidden="1">
      <c r="A186" s="24">
        <v>1140</v>
      </c>
      <c r="B186" s="24">
        <v>75.1</v>
      </c>
      <c r="C186" s="24">
        <v>86.9</v>
      </c>
      <c r="D186" s="24">
        <v>9.427828254847826</v>
      </c>
      <c r="E186" s="24">
        <v>9.394169849669346</v>
      </c>
      <c r="F186" s="24">
        <v>4.696018027099051</v>
      </c>
      <c r="G186" s="24" t="s">
        <v>59</v>
      </c>
      <c r="H186" s="24">
        <v>4.2314613699215045</v>
      </c>
      <c r="I186" s="24">
        <v>11.831461369921499</v>
      </c>
      <c r="J186" s="24" t="s">
        <v>73</v>
      </c>
      <c r="K186" s="24">
        <v>6.3401528385023935</v>
      </c>
      <c r="M186" s="24" t="s">
        <v>68</v>
      </c>
      <c r="N186" s="24">
        <v>4.341935416475143</v>
      </c>
      <c r="X186" s="24">
        <v>67.5</v>
      </c>
    </row>
    <row r="187" spans="1:24" ht="12.75" hidden="1">
      <c r="A187" s="24">
        <v>1138</v>
      </c>
      <c r="B187" s="24">
        <v>64.9000015258789</v>
      </c>
      <c r="C187" s="24">
        <v>61.79999923706055</v>
      </c>
      <c r="D187" s="24">
        <v>9.735515594482422</v>
      </c>
      <c r="E187" s="24">
        <v>9.802538871765137</v>
      </c>
      <c r="F187" s="24">
        <v>3.3812738419733606</v>
      </c>
      <c r="G187" s="24" t="s">
        <v>56</v>
      </c>
      <c r="H187" s="24">
        <v>10.846222921981656</v>
      </c>
      <c r="I187" s="24">
        <v>8.246224447860564</v>
      </c>
      <c r="J187" s="24" t="s">
        <v>62</v>
      </c>
      <c r="K187" s="24">
        <v>1.9062816135659821</v>
      </c>
      <c r="L187" s="24">
        <v>1.5788076986422226</v>
      </c>
      <c r="M187" s="24">
        <v>0.45128718790471023</v>
      </c>
      <c r="N187" s="24">
        <v>0.04413498461183024</v>
      </c>
      <c r="O187" s="24">
        <v>0.07655973988964483</v>
      </c>
      <c r="P187" s="24">
        <v>0.04529101818899106</v>
      </c>
      <c r="Q187" s="24">
        <v>0.009319091199726504</v>
      </c>
      <c r="R187" s="24">
        <v>0.0006794310982533441</v>
      </c>
      <c r="S187" s="24">
        <v>0.0010043965484071596</v>
      </c>
      <c r="T187" s="24">
        <v>0.0006663822994080232</v>
      </c>
      <c r="U187" s="24">
        <v>0.00020379683492961146</v>
      </c>
      <c r="V187" s="24">
        <v>2.5250443929156897E-05</v>
      </c>
      <c r="W187" s="24">
        <v>6.261460423283364E-05</v>
      </c>
      <c r="X187" s="24">
        <v>67.5</v>
      </c>
    </row>
    <row r="188" spans="1:24" ht="12.75" hidden="1">
      <c r="A188" s="24">
        <v>1139</v>
      </c>
      <c r="B188" s="24">
        <v>143.3800048828125</v>
      </c>
      <c r="C188" s="24">
        <v>140.67999267578125</v>
      </c>
      <c r="D188" s="24">
        <v>8.857332229614258</v>
      </c>
      <c r="E188" s="24">
        <v>8.948380470275879</v>
      </c>
      <c r="F188" s="24">
        <v>13.730485703378687</v>
      </c>
      <c r="G188" s="24" t="s">
        <v>57</v>
      </c>
      <c r="H188" s="24">
        <v>-38.95250695084897</v>
      </c>
      <c r="I188" s="24">
        <v>36.92749793196352</v>
      </c>
      <c r="J188" s="24" t="s">
        <v>60</v>
      </c>
      <c r="K188" s="24">
        <v>1.6645738552775537</v>
      </c>
      <c r="L188" s="24">
        <v>-0.008589773952410814</v>
      </c>
      <c r="M188" s="24">
        <v>-0.39154021379002557</v>
      </c>
      <c r="N188" s="24">
        <v>-0.0004553701779565241</v>
      </c>
      <c r="O188" s="24">
        <v>0.06725105933486307</v>
      </c>
      <c r="P188" s="24">
        <v>-0.0009831389966538223</v>
      </c>
      <c r="Q188" s="24">
        <v>-0.00796089229239722</v>
      </c>
      <c r="R188" s="24">
        <v>-3.663142904533422E-05</v>
      </c>
      <c r="S188" s="24">
        <v>0.000912680413209441</v>
      </c>
      <c r="T188" s="24">
        <v>-7.003044226879555E-05</v>
      </c>
      <c r="U188" s="24">
        <v>-0.00016512545356350779</v>
      </c>
      <c r="V188" s="24">
        <v>-2.8768520553518212E-06</v>
      </c>
      <c r="W188" s="24">
        <v>5.773296603737697E-05</v>
      </c>
      <c r="X188" s="24">
        <v>67.5</v>
      </c>
    </row>
    <row r="189" spans="1:24" ht="12.75" hidden="1">
      <c r="A189" s="24">
        <v>1137</v>
      </c>
      <c r="B189" s="24">
        <v>67.76000213623047</v>
      </c>
      <c r="C189" s="24">
        <v>83.45999908447266</v>
      </c>
      <c r="D189" s="24">
        <v>9.571171760559082</v>
      </c>
      <c r="E189" s="24">
        <v>9.513909339904785</v>
      </c>
      <c r="F189" s="24">
        <v>14.28028663696941</v>
      </c>
      <c r="G189" s="24" t="s">
        <v>58</v>
      </c>
      <c r="H189" s="24">
        <v>35.1689158402014</v>
      </c>
      <c r="I189" s="24">
        <v>35.42891797643187</v>
      </c>
      <c r="J189" s="24" t="s">
        <v>61</v>
      </c>
      <c r="K189" s="24">
        <v>0.9290336218599122</v>
      </c>
      <c r="L189" s="24">
        <v>-1.5787843314003966</v>
      </c>
      <c r="M189" s="24">
        <v>0.22440228820625316</v>
      </c>
      <c r="N189" s="24">
        <v>-0.04413263536984303</v>
      </c>
      <c r="O189" s="24">
        <v>0.03658809629249385</v>
      </c>
      <c r="P189" s="24">
        <v>-0.04528034635809203</v>
      </c>
      <c r="Q189" s="24">
        <v>0.0048445489674138415</v>
      </c>
      <c r="R189" s="24">
        <v>-0.000678442890507257</v>
      </c>
      <c r="S189" s="24">
        <v>0.0004193171708814938</v>
      </c>
      <c r="T189" s="24">
        <v>-0.0006626923163278424</v>
      </c>
      <c r="U189" s="24">
        <v>0.0001194434364574845</v>
      </c>
      <c r="V189" s="24">
        <v>-2.5086024812056503E-05</v>
      </c>
      <c r="W189" s="24">
        <v>2.4238260988805824E-05</v>
      </c>
      <c r="X189" s="24">
        <v>67.5</v>
      </c>
    </row>
    <row r="190" s="100" customFormat="1" ht="12.75">
      <c r="A190" s="100" t="s">
        <v>85</v>
      </c>
    </row>
    <row r="191" spans="1:24" s="100" customFormat="1" ht="12.75">
      <c r="A191" s="100">
        <v>1140</v>
      </c>
      <c r="B191" s="100">
        <v>75.1</v>
      </c>
      <c r="C191" s="100">
        <v>86.9</v>
      </c>
      <c r="D191" s="100">
        <v>9.427828254847826</v>
      </c>
      <c r="E191" s="100">
        <v>9.394169849669346</v>
      </c>
      <c r="F191" s="100">
        <v>0.38451653795689356</v>
      </c>
      <c r="G191" s="100" t="s">
        <v>59</v>
      </c>
      <c r="H191" s="100">
        <v>-6.631223360157463</v>
      </c>
      <c r="I191" s="100">
        <v>0.9687766398425244</v>
      </c>
      <c r="J191" s="100" t="s">
        <v>73</v>
      </c>
      <c r="K191" s="100">
        <v>5.575613196741749</v>
      </c>
      <c r="M191" s="100" t="s">
        <v>68</v>
      </c>
      <c r="N191" s="100">
        <v>3.2306234033431376</v>
      </c>
      <c r="X191" s="100">
        <v>67.5</v>
      </c>
    </row>
    <row r="192" spans="1:24" s="100" customFormat="1" ht="12.75">
      <c r="A192" s="100">
        <v>1139</v>
      </c>
      <c r="B192" s="100">
        <v>143.3800048828125</v>
      </c>
      <c r="C192" s="100">
        <v>140.67999267578125</v>
      </c>
      <c r="D192" s="100">
        <v>8.857332229614258</v>
      </c>
      <c r="E192" s="100">
        <v>8.948380470275879</v>
      </c>
      <c r="F192" s="100">
        <v>18.25566174703655</v>
      </c>
      <c r="G192" s="100" t="s">
        <v>56</v>
      </c>
      <c r="H192" s="100">
        <v>-26.78225801691454</v>
      </c>
      <c r="I192" s="100">
        <v>49.09774686589797</v>
      </c>
      <c r="J192" s="100" t="s">
        <v>62</v>
      </c>
      <c r="K192" s="100">
        <v>2.121358272297366</v>
      </c>
      <c r="L192" s="100">
        <v>0.9018730060546543</v>
      </c>
      <c r="M192" s="100">
        <v>0.5022020578531191</v>
      </c>
      <c r="N192" s="100">
        <v>0.04281272013509239</v>
      </c>
      <c r="O192" s="100">
        <v>0.0851981570865731</v>
      </c>
      <c r="P192" s="100">
        <v>0.025872083366401635</v>
      </c>
      <c r="Q192" s="100">
        <v>0.01037045445775131</v>
      </c>
      <c r="R192" s="100">
        <v>0.0006588564679434319</v>
      </c>
      <c r="S192" s="100">
        <v>0.0011177899265205967</v>
      </c>
      <c r="T192" s="100">
        <v>0.00038066005813618283</v>
      </c>
      <c r="U192" s="100">
        <v>0.0002267884450487056</v>
      </c>
      <c r="V192" s="100">
        <v>2.442937920099291E-05</v>
      </c>
      <c r="W192" s="100">
        <v>6.969639953109117E-05</v>
      </c>
      <c r="X192" s="100">
        <v>67.5</v>
      </c>
    </row>
    <row r="193" spans="1:24" s="100" customFormat="1" ht="12.75">
      <c r="A193" s="100">
        <v>1137</v>
      </c>
      <c r="B193" s="100">
        <v>67.76000213623047</v>
      </c>
      <c r="C193" s="100">
        <v>83.45999908447266</v>
      </c>
      <c r="D193" s="100">
        <v>9.571171760559082</v>
      </c>
      <c r="E193" s="100">
        <v>9.513909339904785</v>
      </c>
      <c r="F193" s="100">
        <v>14.28028663696941</v>
      </c>
      <c r="G193" s="100" t="s">
        <v>57</v>
      </c>
      <c r="H193" s="100">
        <v>35.1689158402014</v>
      </c>
      <c r="I193" s="100">
        <v>35.42891797643187</v>
      </c>
      <c r="J193" s="100" t="s">
        <v>60</v>
      </c>
      <c r="K193" s="100">
        <v>-1.60232520852335</v>
      </c>
      <c r="L193" s="100">
        <v>0.004906737862625678</v>
      </c>
      <c r="M193" s="100">
        <v>0.3830450924417226</v>
      </c>
      <c r="N193" s="100">
        <v>-0.0004439539000188061</v>
      </c>
      <c r="O193" s="100">
        <v>-0.06374641287961393</v>
      </c>
      <c r="P193" s="100">
        <v>0.0005616197316458092</v>
      </c>
      <c r="Q193" s="100">
        <v>0.008083146410092008</v>
      </c>
      <c r="R193" s="100">
        <v>-3.568904669530309E-05</v>
      </c>
      <c r="S193" s="100">
        <v>-0.0007843155857193077</v>
      </c>
      <c r="T193" s="100">
        <v>4.001308802206953E-05</v>
      </c>
      <c r="U193" s="100">
        <v>0.00018746622832800208</v>
      </c>
      <c r="V193" s="100">
        <v>-2.827103743153667E-06</v>
      </c>
      <c r="W193" s="100">
        <v>-4.7215107013212874E-05</v>
      </c>
      <c r="X193" s="100">
        <v>67.5</v>
      </c>
    </row>
    <row r="194" spans="1:24" s="100" customFormat="1" ht="12.75">
      <c r="A194" s="100">
        <v>1138</v>
      </c>
      <c r="B194" s="100">
        <v>64.9000015258789</v>
      </c>
      <c r="C194" s="100">
        <v>61.79999923706055</v>
      </c>
      <c r="D194" s="100">
        <v>9.735515594482422</v>
      </c>
      <c r="E194" s="100">
        <v>9.802538871765137</v>
      </c>
      <c r="F194" s="100">
        <v>2.7064577664371066</v>
      </c>
      <c r="G194" s="100" t="s">
        <v>58</v>
      </c>
      <c r="H194" s="100">
        <v>9.200486705405737</v>
      </c>
      <c r="I194" s="100">
        <v>6.60048823128464</v>
      </c>
      <c r="J194" s="100" t="s">
        <v>61</v>
      </c>
      <c r="K194" s="100">
        <v>1.390221149880503</v>
      </c>
      <c r="L194" s="100">
        <v>0.9018596581362346</v>
      </c>
      <c r="M194" s="100">
        <v>0.32478202546972923</v>
      </c>
      <c r="N194" s="100">
        <v>-0.042810418244866554</v>
      </c>
      <c r="O194" s="100">
        <v>0.056525399741445256</v>
      </c>
      <c r="P194" s="100">
        <v>0.025865986951884558</v>
      </c>
      <c r="Q194" s="100">
        <v>0.0064968507581220246</v>
      </c>
      <c r="R194" s="100">
        <v>-0.0006578891527429792</v>
      </c>
      <c r="S194" s="100">
        <v>0.0007964316554662427</v>
      </c>
      <c r="T194" s="100">
        <v>0.0003785512285638236</v>
      </c>
      <c r="U194" s="100">
        <v>0.00012762998097658383</v>
      </c>
      <c r="V194" s="100">
        <v>-2.426524371547402E-05</v>
      </c>
      <c r="W194" s="100">
        <v>5.12671608081464E-05</v>
      </c>
      <c r="X194" s="100">
        <v>67.5</v>
      </c>
    </row>
    <row r="195" ht="12.75" hidden="1">
      <c r="A195" s="24" t="s">
        <v>84</v>
      </c>
    </row>
    <row r="196" spans="1:24" ht="12.75" hidden="1">
      <c r="A196" s="24">
        <v>1140</v>
      </c>
      <c r="B196" s="24">
        <v>75.1</v>
      </c>
      <c r="C196" s="24">
        <v>86.9</v>
      </c>
      <c r="D196" s="24">
        <v>9.427828254847826</v>
      </c>
      <c r="E196" s="24">
        <v>9.394169849669346</v>
      </c>
      <c r="F196" s="24">
        <v>4.696018027099051</v>
      </c>
      <c r="G196" s="24" t="s">
        <v>59</v>
      </c>
      <c r="H196" s="24">
        <v>4.2314613699215045</v>
      </c>
      <c r="I196" s="24">
        <v>11.831461369921499</v>
      </c>
      <c r="J196" s="24" t="s">
        <v>73</v>
      </c>
      <c r="K196" s="24">
        <v>-4.395007943186513</v>
      </c>
      <c r="M196" s="24" t="s">
        <v>68</v>
      </c>
      <c r="N196" s="24">
        <v>-3.081133780673298</v>
      </c>
      <c r="X196" s="24">
        <v>67.5</v>
      </c>
    </row>
    <row r="197" spans="1:24" ht="12.75" hidden="1">
      <c r="A197" s="24">
        <v>1139</v>
      </c>
      <c r="B197" s="24">
        <v>143.3800048828125</v>
      </c>
      <c r="C197" s="24">
        <v>140.67999267578125</v>
      </c>
      <c r="D197" s="24">
        <v>8.857332229614258</v>
      </c>
      <c r="E197" s="24">
        <v>8.948380470275879</v>
      </c>
      <c r="F197" s="24">
        <v>18.25566174703655</v>
      </c>
      <c r="G197" s="24" t="s">
        <v>56</v>
      </c>
      <c r="H197" s="24">
        <v>-26.78225801691454</v>
      </c>
      <c r="I197" s="24">
        <v>49.09774686589797</v>
      </c>
      <c r="J197" s="24" t="s">
        <v>62</v>
      </c>
      <c r="K197" s="24">
        <v>1.53675565137208</v>
      </c>
      <c r="L197" s="24">
        <v>1.3761664338245314</v>
      </c>
      <c r="M197" s="24">
        <v>0.363805704739104</v>
      </c>
      <c r="N197" s="24">
        <v>0.04213873281424775</v>
      </c>
      <c r="O197" s="24">
        <v>0.061719515016313974</v>
      </c>
      <c r="P197" s="24">
        <v>0.03947800668934007</v>
      </c>
      <c r="Q197" s="24">
        <v>0.0075125677198790075</v>
      </c>
      <c r="R197" s="24">
        <v>0.0006484862858441971</v>
      </c>
      <c r="S197" s="24">
        <v>0.0008097511870791674</v>
      </c>
      <c r="T197" s="24">
        <v>0.0005808707782898338</v>
      </c>
      <c r="U197" s="24">
        <v>0.0001642688181505665</v>
      </c>
      <c r="V197" s="24">
        <v>2.404275488280249E-05</v>
      </c>
      <c r="W197" s="24">
        <v>5.0486496179500275E-05</v>
      </c>
      <c r="X197" s="24">
        <v>67.5</v>
      </c>
    </row>
    <row r="198" spans="1:24" ht="12.75" hidden="1">
      <c r="A198" s="24">
        <v>1138</v>
      </c>
      <c r="B198" s="24">
        <v>64.9000015258789</v>
      </c>
      <c r="C198" s="24">
        <v>61.79999923706055</v>
      </c>
      <c r="D198" s="24">
        <v>9.735515594482422</v>
      </c>
      <c r="E198" s="24">
        <v>9.802538871765137</v>
      </c>
      <c r="F198" s="24">
        <v>13.837643739204731</v>
      </c>
      <c r="G198" s="24" t="s">
        <v>57</v>
      </c>
      <c r="H198" s="24">
        <v>36.34713681190785</v>
      </c>
      <c r="I198" s="24">
        <v>33.74713833778676</v>
      </c>
      <c r="J198" s="24" t="s">
        <v>60</v>
      </c>
      <c r="K198" s="24">
        <v>-1.231670915958166</v>
      </c>
      <c r="L198" s="24">
        <v>0.007487567118213804</v>
      </c>
      <c r="M198" s="24">
        <v>0.29403565331503395</v>
      </c>
      <c r="N198" s="24">
        <v>-0.0004369161299161555</v>
      </c>
      <c r="O198" s="24">
        <v>-0.04906539179626258</v>
      </c>
      <c r="P198" s="24">
        <v>0.0008568523435657519</v>
      </c>
      <c r="Q198" s="24">
        <v>0.00618584089367156</v>
      </c>
      <c r="R198" s="24">
        <v>-3.510298221943546E-05</v>
      </c>
      <c r="S198" s="24">
        <v>-0.0006090398849095169</v>
      </c>
      <c r="T198" s="24">
        <v>6.103247270179091E-05</v>
      </c>
      <c r="U198" s="24">
        <v>0.00014221785064487624</v>
      </c>
      <c r="V198" s="24">
        <v>-2.7773557357415544E-06</v>
      </c>
      <c r="W198" s="24">
        <v>-3.683404223094074E-05</v>
      </c>
      <c r="X198" s="24">
        <v>67.5</v>
      </c>
    </row>
    <row r="199" spans="1:24" s="110" customFormat="1" ht="12.75" hidden="1">
      <c r="A199" s="110">
        <v>1137</v>
      </c>
      <c r="B199" s="110">
        <v>67.76000213623047</v>
      </c>
      <c r="C199" s="110">
        <v>83.45999908447266</v>
      </c>
      <c r="D199" s="110">
        <v>9.571171760559082</v>
      </c>
      <c r="E199" s="110">
        <v>9.513909339904785</v>
      </c>
      <c r="F199" s="110">
        <v>-1.1095769980709933</v>
      </c>
      <c r="G199" s="110" t="s">
        <v>58</v>
      </c>
      <c r="H199" s="110">
        <v>-3.0128259031864104</v>
      </c>
      <c r="I199" s="110">
        <v>-2.7528237669559417</v>
      </c>
      <c r="J199" s="110" t="s">
        <v>61</v>
      </c>
      <c r="K199" s="110">
        <v>0.9190237683579235</v>
      </c>
      <c r="L199" s="110">
        <v>1.3761460641676009</v>
      </c>
      <c r="M199" s="110">
        <v>0.21423731089685868</v>
      </c>
      <c r="N199" s="110">
        <v>-0.04213646766740158</v>
      </c>
      <c r="O199" s="110">
        <v>0.03744176627415238</v>
      </c>
      <c r="P199" s="110">
        <v>0.03946870679696644</v>
      </c>
      <c r="Q199" s="110">
        <v>0.004263102882167952</v>
      </c>
      <c r="R199" s="110">
        <v>-0.0006475355152941835</v>
      </c>
      <c r="S199" s="110">
        <v>0.0005336360216154108</v>
      </c>
      <c r="T199" s="110">
        <v>0.000577655518753991</v>
      </c>
      <c r="U199" s="110">
        <v>8.220904800893611E-05</v>
      </c>
      <c r="V199" s="110">
        <v>-2.3881799711740033E-05</v>
      </c>
      <c r="W199" s="110">
        <v>3.452737507271541E-05</v>
      </c>
      <c r="X199" s="110">
        <v>67.5</v>
      </c>
    </row>
    <row r="200" ht="12.75" hidden="1">
      <c r="A200" s="24" t="s">
        <v>109</v>
      </c>
    </row>
    <row r="201" spans="1:24" ht="12.75" hidden="1">
      <c r="A201" s="24">
        <v>1140</v>
      </c>
      <c r="B201" s="24">
        <v>76.98</v>
      </c>
      <c r="C201" s="24">
        <v>84.58</v>
      </c>
      <c r="D201" s="24">
        <v>9.50560699588484</v>
      </c>
      <c r="E201" s="24">
        <v>9.618754239271633</v>
      </c>
      <c r="F201" s="24">
        <v>20.413037134926252</v>
      </c>
      <c r="G201" s="24" t="s">
        <v>59</v>
      </c>
      <c r="H201" s="24">
        <v>41.533185069544515</v>
      </c>
      <c r="I201" s="24">
        <v>51.01318506954452</v>
      </c>
      <c r="J201" s="24" t="s">
        <v>73</v>
      </c>
      <c r="K201" s="24">
        <v>8.749182548742587</v>
      </c>
      <c r="M201" s="24" t="s">
        <v>68</v>
      </c>
      <c r="N201" s="24">
        <v>5.802336761152693</v>
      </c>
      <c r="X201" s="24">
        <v>67.5</v>
      </c>
    </row>
    <row r="202" spans="1:24" ht="12.75" hidden="1">
      <c r="A202" s="24">
        <v>1137</v>
      </c>
      <c r="B202" s="24">
        <v>72.18000030517578</v>
      </c>
      <c r="C202" s="24">
        <v>81.4800033569336</v>
      </c>
      <c r="D202" s="24">
        <v>9.661831855773926</v>
      </c>
      <c r="E202" s="24">
        <v>9.510149002075195</v>
      </c>
      <c r="F202" s="24">
        <v>4.415058400721737</v>
      </c>
      <c r="G202" s="24" t="s">
        <v>56</v>
      </c>
      <c r="H202" s="24">
        <v>6.172851751687247</v>
      </c>
      <c r="I202" s="24">
        <v>10.852852056863025</v>
      </c>
      <c r="J202" s="24" t="s">
        <v>62</v>
      </c>
      <c r="K202" s="24">
        <v>2.331032534092074</v>
      </c>
      <c r="L202" s="24">
        <v>1.7313388590725418</v>
      </c>
      <c r="M202" s="24">
        <v>0.5518390170021371</v>
      </c>
      <c r="N202" s="24">
        <v>0.045229865609316564</v>
      </c>
      <c r="O202" s="24">
        <v>0.09361828692781556</v>
      </c>
      <c r="P202" s="24">
        <v>0.049666377246566876</v>
      </c>
      <c r="Q202" s="24">
        <v>0.011395551986325315</v>
      </c>
      <c r="R202" s="24">
        <v>0.0006962307289888521</v>
      </c>
      <c r="S202" s="24">
        <v>0.0012282402830386366</v>
      </c>
      <c r="T202" s="24">
        <v>0.0007308295190354536</v>
      </c>
      <c r="U202" s="24">
        <v>0.0002492915831933399</v>
      </c>
      <c r="V202" s="24">
        <v>2.5829520621705655E-05</v>
      </c>
      <c r="W202" s="24">
        <v>7.658657444959431E-05</v>
      </c>
      <c r="X202" s="24">
        <v>67.5</v>
      </c>
    </row>
    <row r="203" spans="1:24" ht="12.75" hidden="1">
      <c r="A203" s="24">
        <v>1138</v>
      </c>
      <c r="B203" s="24">
        <v>64.41999816894531</v>
      </c>
      <c r="C203" s="24">
        <v>69.91999816894531</v>
      </c>
      <c r="D203" s="24">
        <v>9.529975891113281</v>
      </c>
      <c r="E203" s="24">
        <v>9.665878295898438</v>
      </c>
      <c r="F203" s="24">
        <v>2.1845135428610365</v>
      </c>
      <c r="G203" s="24" t="s">
        <v>57</v>
      </c>
      <c r="H203" s="24">
        <v>8.52237006145699</v>
      </c>
      <c r="I203" s="24">
        <v>5.4423682304023</v>
      </c>
      <c r="J203" s="24" t="s">
        <v>60</v>
      </c>
      <c r="K203" s="24">
        <v>1.2620497565619275</v>
      </c>
      <c r="L203" s="24">
        <v>0.0094215118835291</v>
      </c>
      <c r="M203" s="24">
        <v>-0.3040265978209801</v>
      </c>
      <c r="N203" s="24">
        <v>-0.00046749589818363934</v>
      </c>
      <c r="O203" s="24">
        <v>0.04983376088193646</v>
      </c>
      <c r="P203" s="24">
        <v>0.0010777506211921057</v>
      </c>
      <c r="Q203" s="24">
        <v>-0.006525508288602599</v>
      </c>
      <c r="R203" s="24">
        <v>-3.7508261084165755E-05</v>
      </c>
      <c r="S203" s="24">
        <v>0.0005821503092401019</v>
      </c>
      <c r="T203" s="24">
        <v>7.672900433898855E-05</v>
      </c>
      <c r="U203" s="24">
        <v>-0.00015851025704438648</v>
      </c>
      <c r="V203" s="24">
        <v>-2.9478282443406707E-06</v>
      </c>
      <c r="W203" s="24">
        <v>3.404878950804236E-05</v>
      </c>
      <c r="X203" s="24">
        <v>67.5</v>
      </c>
    </row>
    <row r="204" spans="1:24" ht="12.75" hidden="1">
      <c r="A204" s="24">
        <v>1139</v>
      </c>
      <c r="B204" s="24">
        <v>167.0800018310547</v>
      </c>
      <c r="C204" s="24">
        <v>166.47999572753906</v>
      </c>
      <c r="D204" s="24">
        <v>8.317904472351074</v>
      </c>
      <c r="E204" s="24">
        <v>8.472850799560547</v>
      </c>
      <c r="F204" s="24">
        <v>19.159970633825</v>
      </c>
      <c r="G204" s="24" t="s">
        <v>58</v>
      </c>
      <c r="H204" s="24">
        <v>-44.65378404207409</v>
      </c>
      <c r="I204" s="24">
        <v>54.926217788980594</v>
      </c>
      <c r="J204" s="24" t="s">
        <v>61</v>
      </c>
      <c r="K204" s="24">
        <v>-1.959832412977624</v>
      </c>
      <c r="L204" s="24">
        <v>1.7313132241302958</v>
      </c>
      <c r="M204" s="24">
        <v>-0.46053678300792106</v>
      </c>
      <c r="N204" s="24">
        <v>-0.04522744952594628</v>
      </c>
      <c r="O204" s="24">
        <v>-0.07925263354400774</v>
      </c>
      <c r="P204" s="24">
        <v>0.04965468238139094</v>
      </c>
      <c r="Q204" s="24">
        <v>-0.009342181043440638</v>
      </c>
      <c r="R204" s="24">
        <v>-0.0006952196475494564</v>
      </c>
      <c r="S204" s="24">
        <v>-0.0010815152381406764</v>
      </c>
      <c r="T204" s="24">
        <v>0.000726790510248132</v>
      </c>
      <c r="U204" s="24">
        <v>-0.00019240787889991516</v>
      </c>
      <c r="V204" s="24">
        <v>-2.566075689041508E-05</v>
      </c>
      <c r="W204" s="24">
        <v>-6.860162766990501E-05</v>
      </c>
      <c r="X204" s="24">
        <v>67.5</v>
      </c>
    </row>
    <row r="205" ht="12.75" hidden="1">
      <c r="A205" s="24" t="s">
        <v>83</v>
      </c>
    </row>
    <row r="206" spans="1:24" ht="12.75" hidden="1">
      <c r="A206" s="24">
        <v>1140</v>
      </c>
      <c r="B206" s="24">
        <v>76.98</v>
      </c>
      <c r="C206" s="24">
        <v>84.58</v>
      </c>
      <c r="D206" s="24">
        <v>9.50560699588484</v>
      </c>
      <c r="E206" s="24">
        <v>9.618754239271633</v>
      </c>
      <c r="F206" s="24">
        <v>2.401163005237389</v>
      </c>
      <c r="G206" s="24" t="s">
        <v>59</v>
      </c>
      <c r="H206" s="24">
        <v>-3.4793754011871556</v>
      </c>
      <c r="I206" s="24">
        <v>6.000624598812848</v>
      </c>
      <c r="J206" s="24" t="s">
        <v>73</v>
      </c>
      <c r="K206" s="24">
        <v>8.293625250248574</v>
      </c>
      <c r="M206" s="24" t="s">
        <v>68</v>
      </c>
      <c r="N206" s="24">
        <v>5.812548812554002</v>
      </c>
      <c r="X206" s="24">
        <v>67.5</v>
      </c>
    </row>
    <row r="207" spans="1:24" ht="12.75" hidden="1">
      <c r="A207" s="24">
        <v>1137</v>
      </c>
      <c r="B207" s="24">
        <v>72.18000030517578</v>
      </c>
      <c r="C207" s="24">
        <v>81.4800033569336</v>
      </c>
      <c r="D207" s="24">
        <v>9.661831855773926</v>
      </c>
      <c r="E207" s="24">
        <v>9.510149002075195</v>
      </c>
      <c r="F207" s="24">
        <v>4.415058400721737</v>
      </c>
      <c r="G207" s="24" t="s">
        <v>56</v>
      </c>
      <c r="H207" s="24">
        <v>6.172851751687247</v>
      </c>
      <c r="I207" s="24">
        <v>10.852852056863025</v>
      </c>
      <c r="J207" s="24" t="s">
        <v>62</v>
      </c>
      <c r="K207" s="24">
        <v>2.1114257049865777</v>
      </c>
      <c r="L207" s="24">
        <v>1.8903041636240703</v>
      </c>
      <c r="M207" s="24">
        <v>0.4998525115678295</v>
      </c>
      <c r="N207" s="24">
        <v>0.04651910116828382</v>
      </c>
      <c r="O207" s="24">
        <v>0.084798699243394</v>
      </c>
      <c r="P207" s="24">
        <v>0.05422678871586269</v>
      </c>
      <c r="Q207" s="24">
        <v>0.010322012821914202</v>
      </c>
      <c r="R207" s="24">
        <v>0.0007161085894930305</v>
      </c>
      <c r="S207" s="24">
        <v>0.0011124819619892283</v>
      </c>
      <c r="T207" s="24">
        <v>0.0007978696470019445</v>
      </c>
      <c r="U207" s="24">
        <v>0.00022575043967162413</v>
      </c>
      <c r="V207" s="24">
        <v>2.6613394233337284E-05</v>
      </c>
      <c r="W207" s="24">
        <v>6.935562198065749E-05</v>
      </c>
      <c r="X207" s="24">
        <v>67.5</v>
      </c>
    </row>
    <row r="208" spans="1:24" ht="12.75" hidden="1">
      <c r="A208" s="24">
        <v>1139</v>
      </c>
      <c r="B208" s="24">
        <v>167.0800018310547</v>
      </c>
      <c r="C208" s="24">
        <v>166.47999572753906</v>
      </c>
      <c r="D208" s="24">
        <v>8.317904472351074</v>
      </c>
      <c r="E208" s="24">
        <v>8.472850799560547</v>
      </c>
      <c r="F208" s="24">
        <v>21.16664103347357</v>
      </c>
      <c r="G208" s="24" t="s">
        <v>57</v>
      </c>
      <c r="H208" s="24">
        <v>-38.90122744852599</v>
      </c>
      <c r="I208" s="24">
        <v>60.6787743825287</v>
      </c>
      <c r="J208" s="24" t="s">
        <v>60</v>
      </c>
      <c r="K208" s="24">
        <v>1.3686649163850904</v>
      </c>
      <c r="L208" s="24">
        <v>-0.010284872694442677</v>
      </c>
      <c r="M208" s="24">
        <v>-0.3196661682918911</v>
      </c>
      <c r="N208" s="24">
        <v>-0.00048015612930618384</v>
      </c>
      <c r="O208" s="24">
        <v>0.05566161731178932</v>
      </c>
      <c r="P208" s="24">
        <v>-0.001177048357141651</v>
      </c>
      <c r="Q208" s="24">
        <v>-0.0063905767257503064</v>
      </c>
      <c r="R208" s="24">
        <v>-3.8638927557458065E-05</v>
      </c>
      <c r="S208" s="24">
        <v>0.0007852316838094634</v>
      </c>
      <c r="T208" s="24">
        <v>-8.38345651100612E-05</v>
      </c>
      <c r="U208" s="24">
        <v>-0.00012522775470464494</v>
      </c>
      <c r="V208" s="24">
        <v>-3.0375612004580583E-06</v>
      </c>
      <c r="W208" s="24">
        <v>5.055332093922383E-05</v>
      </c>
      <c r="X208" s="24">
        <v>67.5</v>
      </c>
    </row>
    <row r="209" spans="1:24" ht="12.75" hidden="1">
      <c r="A209" s="24">
        <v>1138</v>
      </c>
      <c r="B209" s="24">
        <v>64.41999816894531</v>
      </c>
      <c r="C209" s="24">
        <v>69.91999816894531</v>
      </c>
      <c r="D209" s="24">
        <v>9.529975891113281</v>
      </c>
      <c r="E209" s="24">
        <v>9.665878295898438</v>
      </c>
      <c r="F209" s="24">
        <v>18.075367296298236</v>
      </c>
      <c r="G209" s="24" t="s">
        <v>58</v>
      </c>
      <c r="H209" s="24">
        <v>48.111906095373556</v>
      </c>
      <c r="I209" s="24">
        <v>45.03190426431887</v>
      </c>
      <c r="J209" s="24" t="s">
        <v>61</v>
      </c>
      <c r="K209" s="24">
        <v>1.607754600159695</v>
      </c>
      <c r="L209" s="24">
        <v>-1.8902761841614983</v>
      </c>
      <c r="M209" s="24">
        <v>0.38427343672214387</v>
      </c>
      <c r="N209" s="24">
        <v>-0.046516623088918595</v>
      </c>
      <c r="O209" s="24">
        <v>0.06397346130707253</v>
      </c>
      <c r="P209" s="24">
        <v>-0.054214012686756206</v>
      </c>
      <c r="Q209" s="24">
        <v>0.00810582986547705</v>
      </c>
      <c r="R209" s="24">
        <v>-0.0007150654132475624</v>
      </c>
      <c r="S209" s="24">
        <v>0.0007880528652908749</v>
      </c>
      <c r="T209" s="24">
        <v>-0.0007934530479491615</v>
      </c>
      <c r="U209" s="24">
        <v>0.0001878330920353623</v>
      </c>
      <c r="V209" s="24">
        <v>-2.6439477577526034E-05</v>
      </c>
      <c r="W209" s="24">
        <v>4.7482249760723154E-05</v>
      </c>
      <c r="X209" s="24">
        <v>67.5</v>
      </c>
    </row>
    <row r="210" ht="12.75" hidden="1">
      <c r="A210" s="24" t="s">
        <v>82</v>
      </c>
    </row>
    <row r="211" spans="1:24" ht="12.75" hidden="1">
      <c r="A211" s="24">
        <v>1140</v>
      </c>
      <c r="B211" s="24">
        <v>76.98</v>
      </c>
      <c r="C211" s="24">
        <v>84.58</v>
      </c>
      <c r="D211" s="24">
        <v>9.50560699588484</v>
      </c>
      <c r="E211" s="24">
        <v>9.618754239271633</v>
      </c>
      <c r="F211" s="24">
        <v>20.413037134926252</v>
      </c>
      <c r="G211" s="24" t="s">
        <v>59</v>
      </c>
      <c r="H211" s="24">
        <v>41.533185069544515</v>
      </c>
      <c r="I211" s="24">
        <v>51.01318506954452</v>
      </c>
      <c r="J211" s="24" t="s">
        <v>73</v>
      </c>
      <c r="K211" s="24">
        <v>8.440752740104012</v>
      </c>
      <c r="M211" s="24" t="s">
        <v>68</v>
      </c>
      <c r="N211" s="24">
        <v>5.145517675778595</v>
      </c>
      <c r="X211" s="24">
        <v>67.5</v>
      </c>
    </row>
    <row r="212" spans="1:24" ht="12.75" hidden="1">
      <c r="A212" s="24">
        <v>1138</v>
      </c>
      <c r="B212" s="24">
        <v>64.41999816894531</v>
      </c>
      <c r="C212" s="24">
        <v>69.91999816894531</v>
      </c>
      <c r="D212" s="24">
        <v>9.529975891113281</v>
      </c>
      <c r="E212" s="24">
        <v>9.665878295898438</v>
      </c>
      <c r="F212" s="24">
        <v>2.8215656439964802</v>
      </c>
      <c r="G212" s="24" t="s">
        <v>56</v>
      </c>
      <c r="H212" s="24">
        <v>10.109484102320188</v>
      </c>
      <c r="I212" s="24">
        <v>7.029482271265501</v>
      </c>
      <c r="J212" s="24" t="s">
        <v>62</v>
      </c>
      <c r="K212" s="24">
        <v>2.499190437515549</v>
      </c>
      <c r="L212" s="24">
        <v>1.3531298311130262</v>
      </c>
      <c r="M212" s="24">
        <v>0.591647950188026</v>
      </c>
      <c r="N212" s="24">
        <v>0.04537743048238258</v>
      </c>
      <c r="O212" s="24">
        <v>0.1003718747296168</v>
      </c>
      <c r="P212" s="24">
        <v>0.03881674312563477</v>
      </c>
      <c r="Q212" s="24">
        <v>0.012217577036150026</v>
      </c>
      <c r="R212" s="24">
        <v>0.0006985269885006202</v>
      </c>
      <c r="S212" s="24">
        <v>0.0013168565749069384</v>
      </c>
      <c r="T212" s="24">
        <v>0.0005711936600626487</v>
      </c>
      <c r="U212" s="24">
        <v>0.000267259945000379</v>
      </c>
      <c r="V212" s="24">
        <v>2.5922563627962634E-05</v>
      </c>
      <c r="W212" s="24">
        <v>8.211275318790671E-05</v>
      </c>
      <c r="X212" s="24">
        <v>67.5</v>
      </c>
    </row>
    <row r="213" spans="1:24" ht="12.75" hidden="1">
      <c r="A213" s="24">
        <v>1137</v>
      </c>
      <c r="B213" s="24">
        <v>72.18000030517578</v>
      </c>
      <c r="C213" s="24">
        <v>81.4800033569336</v>
      </c>
      <c r="D213" s="24">
        <v>9.661831855773926</v>
      </c>
      <c r="E213" s="24">
        <v>9.510149002075195</v>
      </c>
      <c r="F213" s="24">
        <v>1.4445494157420105</v>
      </c>
      <c r="G213" s="24" t="s">
        <v>57</v>
      </c>
      <c r="H213" s="24">
        <v>-1.1290889298442295</v>
      </c>
      <c r="I213" s="24">
        <v>3.5509113753315553</v>
      </c>
      <c r="J213" s="24" t="s">
        <v>60</v>
      </c>
      <c r="K213" s="24">
        <v>1.63353423498643</v>
      </c>
      <c r="L213" s="24">
        <v>0.007363738600651213</v>
      </c>
      <c r="M213" s="24">
        <v>-0.3917808439109948</v>
      </c>
      <c r="N213" s="24">
        <v>-0.00046875306912183367</v>
      </c>
      <c r="O213" s="24">
        <v>0.06478206794768554</v>
      </c>
      <c r="P213" s="24">
        <v>0.0008422449050496517</v>
      </c>
      <c r="Q213" s="24">
        <v>-0.008327689995694464</v>
      </c>
      <c r="R213" s="24">
        <v>-3.761522613608177E-05</v>
      </c>
      <c r="S213" s="24">
        <v>0.0007801009236066648</v>
      </c>
      <c r="T213" s="24">
        <v>5.995407185612915E-05</v>
      </c>
      <c r="U213" s="24">
        <v>-0.00019709381659751695</v>
      </c>
      <c r="V213" s="24">
        <v>-2.9534763514048373E-06</v>
      </c>
      <c r="W213" s="24">
        <v>4.6423993457067844E-05</v>
      </c>
      <c r="X213" s="24">
        <v>67.5</v>
      </c>
    </row>
    <row r="214" spans="1:24" ht="12.75" hidden="1">
      <c r="A214" s="24">
        <v>1139</v>
      </c>
      <c r="B214" s="24">
        <v>167.0800018310547</v>
      </c>
      <c r="C214" s="24">
        <v>166.47999572753906</v>
      </c>
      <c r="D214" s="24">
        <v>8.317904472351074</v>
      </c>
      <c r="E214" s="24">
        <v>8.472850799560547</v>
      </c>
      <c r="F214" s="24">
        <v>21.16664103347357</v>
      </c>
      <c r="G214" s="24" t="s">
        <v>58</v>
      </c>
      <c r="H214" s="24">
        <v>-38.90122744852599</v>
      </c>
      <c r="I214" s="24">
        <v>60.6787743825287</v>
      </c>
      <c r="J214" s="24" t="s">
        <v>61</v>
      </c>
      <c r="K214" s="24">
        <v>-1.8914329874717901</v>
      </c>
      <c r="L214" s="24">
        <v>1.353109794215454</v>
      </c>
      <c r="M214" s="24">
        <v>-0.4433453138424738</v>
      </c>
      <c r="N214" s="24">
        <v>-0.045375009286430484</v>
      </c>
      <c r="O214" s="24">
        <v>-0.0766667914364449</v>
      </c>
      <c r="P214" s="24">
        <v>0.03880760454345813</v>
      </c>
      <c r="Q214" s="24">
        <v>-0.00893972974814512</v>
      </c>
      <c r="R214" s="24">
        <v>-0.0006975134754443652</v>
      </c>
      <c r="S214" s="24">
        <v>-0.0010609211977633689</v>
      </c>
      <c r="T214" s="24">
        <v>0.0005680384727847533</v>
      </c>
      <c r="U214" s="24">
        <v>-0.0001805045862592692</v>
      </c>
      <c r="V214" s="24">
        <v>-2.575376249186638E-05</v>
      </c>
      <c r="W214" s="24">
        <v>-6.772973547561075E-05</v>
      </c>
      <c r="X214" s="24">
        <v>67.5</v>
      </c>
    </row>
    <row r="215" ht="12.75" hidden="1">
      <c r="A215" s="24" t="s">
        <v>81</v>
      </c>
    </row>
    <row r="216" spans="1:24" ht="12.75" hidden="1">
      <c r="A216" s="24">
        <v>1140</v>
      </c>
      <c r="B216" s="24">
        <v>76.98</v>
      </c>
      <c r="C216" s="24">
        <v>84.58</v>
      </c>
      <c r="D216" s="24">
        <v>9.50560699588484</v>
      </c>
      <c r="E216" s="24">
        <v>9.618754239271633</v>
      </c>
      <c r="F216" s="24">
        <v>4.694462319003759</v>
      </c>
      <c r="G216" s="24" t="s">
        <v>59</v>
      </c>
      <c r="H216" s="24">
        <v>2.2516925207370377</v>
      </c>
      <c r="I216" s="24">
        <v>11.731692520737045</v>
      </c>
      <c r="J216" s="24" t="s">
        <v>73</v>
      </c>
      <c r="K216" s="24">
        <v>8.743564351582652</v>
      </c>
      <c r="M216" s="24" t="s">
        <v>68</v>
      </c>
      <c r="N216" s="24">
        <v>6.02897981448225</v>
      </c>
      <c r="X216" s="24">
        <v>67.5</v>
      </c>
    </row>
    <row r="217" spans="1:24" ht="12.75" hidden="1">
      <c r="A217" s="24">
        <v>1138</v>
      </c>
      <c r="B217" s="24">
        <v>64.41999816894531</v>
      </c>
      <c r="C217" s="24">
        <v>69.91999816894531</v>
      </c>
      <c r="D217" s="24">
        <v>9.529975891113281</v>
      </c>
      <c r="E217" s="24">
        <v>9.665878295898438</v>
      </c>
      <c r="F217" s="24">
        <v>2.8215656439964802</v>
      </c>
      <c r="G217" s="24" t="s">
        <v>56</v>
      </c>
      <c r="H217" s="24">
        <v>10.109484102320188</v>
      </c>
      <c r="I217" s="24">
        <v>7.029482271265501</v>
      </c>
      <c r="J217" s="24" t="s">
        <v>62</v>
      </c>
      <c r="K217" s="24">
        <v>2.2178551702552514</v>
      </c>
      <c r="L217" s="24">
        <v>1.8804450031807405</v>
      </c>
      <c r="M217" s="24">
        <v>0.5250482627009447</v>
      </c>
      <c r="N217" s="24">
        <v>0.044380807872747556</v>
      </c>
      <c r="O217" s="24">
        <v>0.08907309020795699</v>
      </c>
      <c r="P217" s="24">
        <v>0.05394401040853597</v>
      </c>
      <c r="Q217" s="24">
        <v>0.010842277813329432</v>
      </c>
      <c r="R217" s="24">
        <v>0.0006832181734908171</v>
      </c>
      <c r="S217" s="24">
        <v>0.0011685582535936282</v>
      </c>
      <c r="T217" s="24">
        <v>0.0007936991512423937</v>
      </c>
      <c r="U217" s="24">
        <v>0.00023711279168232914</v>
      </c>
      <c r="V217" s="24">
        <v>2.5396537587023968E-05</v>
      </c>
      <c r="W217" s="24">
        <v>7.284894178668125E-05</v>
      </c>
      <c r="X217" s="24">
        <v>67.5</v>
      </c>
    </row>
    <row r="218" spans="1:24" ht="12.75" hidden="1">
      <c r="A218" s="24">
        <v>1139</v>
      </c>
      <c r="B218" s="24">
        <v>167.0800018310547</v>
      </c>
      <c r="C218" s="24">
        <v>166.47999572753906</v>
      </c>
      <c r="D218" s="24">
        <v>8.317904472351074</v>
      </c>
      <c r="E218" s="24">
        <v>8.472850799560547</v>
      </c>
      <c r="F218" s="24">
        <v>19.159970633825</v>
      </c>
      <c r="G218" s="24" t="s">
        <v>57</v>
      </c>
      <c r="H218" s="24">
        <v>-44.65378404207409</v>
      </c>
      <c r="I218" s="24">
        <v>54.926217788980594</v>
      </c>
      <c r="J218" s="24" t="s">
        <v>60</v>
      </c>
      <c r="K218" s="24">
        <v>1.8090891484484075</v>
      </c>
      <c r="L218" s="24">
        <v>-0.010231061847205791</v>
      </c>
      <c r="M218" s="24">
        <v>-0.42479769835534303</v>
      </c>
      <c r="N218" s="24">
        <v>-0.00045781166490870917</v>
      </c>
      <c r="O218" s="24">
        <v>0.0732081029923129</v>
      </c>
      <c r="P218" s="24">
        <v>-0.001170958998904772</v>
      </c>
      <c r="Q218" s="24">
        <v>-0.008601805373616475</v>
      </c>
      <c r="R218" s="24">
        <v>-3.683529834624595E-05</v>
      </c>
      <c r="S218" s="24">
        <v>0.0010031867710656407</v>
      </c>
      <c r="T218" s="24">
        <v>-8.34063340065573E-05</v>
      </c>
      <c r="U218" s="24">
        <v>-0.0001760465494805679</v>
      </c>
      <c r="V218" s="24">
        <v>-2.89169631630305E-06</v>
      </c>
      <c r="W218" s="24">
        <v>6.374385766717314E-05</v>
      </c>
      <c r="X218" s="24">
        <v>67.5</v>
      </c>
    </row>
    <row r="219" spans="1:24" ht="12.75" hidden="1">
      <c r="A219" s="24">
        <v>1137</v>
      </c>
      <c r="B219" s="24">
        <v>72.18000030517578</v>
      </c>
      <c r="C219" s="24">
        <v>81.4800033569336</v>
      </c>
      <c r="D219" s="24">
        <v>9.661831855773926</v>
      </c>
      <c r="E219" s="24">
        <v>9.510149002075195</v>
      </c>
      <c r="F219" s="24">
        <v>19.661000600057985</v>
      </c>
      <c r="G219" s="24" t="s">
        <v>58</v>
      </c>
      <c r="H219" s="24">
        <v>43.64958255321704</v>
      </c>
      <c r="I219" s="24">
        <v>48.32958285839282</v>
      </c>
      <c r="J219" s="24" t="s">
        <v>61</v>
      </c>
      <c r="K219" s="24">
        <v>1.2829957167481763</v>
      </c>
      <c r="L219" s="24">
        <v>-1.8804171705663864</v>
      </c>
      <c r="M219" s="24">
        <v>0.3085815834382915</v>
      </c>
      <c r="N219" s="24">
        <v>-0.04437844652437943</v>
      </c>
      <c r="O219" s="24">
        <v>0.05074040850704446</v>
      </c>
      <c r="P219" s="24">
        <v>-0.05393129994705413</v>
      </c>
      <c r="Q219" s="24">
        <v>0.006600297909627898</v>
      </c>
      <c r="R219" s="24">
        <v>-0.0006822244743366154</v>
      </c>
      <c r="S219" s="24">
        <v>0.000599286821480903</v>
      </c>
      <c r="T219" s="24">
        <v>-0.0007893045838777847</v>
      </c>
      <c r="U219" s="24">
        <v>0.0001588398199299331</v>
      </c>
      <c r="V219" s="24">
        <v>-2.5231373601597683E-05</v>
      </c>
      <c r="W219" s="24">
        <v>3.526597409893064E-05</v>
      </c>
      <c r="X219" s="24">
        <v>67.5</v>
      </c>
    </row>
    <row r="220" s="100" customFormat="1" ht="12.75">
      <c r="A220" s="100" t="s">
        <v>80</v>
      </c>
    </row>
    <row r="221" spans="1:24" s="100" customFormat="1" ht="12.75">
      <c r="A221" s="100">
        <v>1140</v>
      </c>
      <c r="B221" s="100">
        <v>76.98</v>
      </c>
      <c r="C221" s="100">
        <v>84.58</v>
      </c>
      <c r="D221" s="100">
        <v>9.50560699588484</v>
      </c>
      <c r="E221" s="100">
        <v>9.618754239271633</v>
      </c>
      <c r="F221" s="100">
        <v>2.401163005237389</v>
      </c>
      <c r="G221" s="100" t="s">
        <v>59</v>
      </c>
      <c r="H221" s="100">
        <v>-3.4793754011871556</v>
      </c>
      <c r="I221" s="100">
        <v>6.000624598812848</v>
      </c>
      <c r="J221" s="100" t="s">
        <v>73</v>
      </c>
      <c r="K221" s="100">
        <v>8.507710626734651</v>
      </c>
      <c r="M221" s="100" t="s">
        <v>68</v>
      </c>
      <c r="N221" s="100">
        <v>5.166077798574367</v>
      </c>
      <c r="X221" s="100">
        <v>67.5</v>
      </c>
    </row>
    <row r="222" spans="1:24" s="100" customFormat="1" ht="12.75">
      <c r="A222" s="100">
        <v>1139</v>
      </c>
      <c r="B222" s="100">
        <v>167.0800018310547</v>
      </c>
      <c r="C222" s="100">
        <v>166.47999572753906</v>
      </c>
      <c r="D222" s="100">
        <v>8.317904472351074</v>
      </c>
      <c r="E222" s="100">
        <v>8.472850799560547</v>
      </c>
      <c r="F222" s="100">
        <v>21.85806800773688</v>
      </c>
      <c r="G222" s="100" t="s">
        <v>56</v>
      </c>
      <c r="H222" s="100">
        <v>-36.91910183365073</v>
      </c>
      <c r="I222" s="100">
        <v>62.660899997403966</v>
      </c>
      <c r="J222" s="100" t="s">
        <v>62</v>
      </c>
      <c r="K222" s="100">
        <v>2.5180433638299666</v>
      </c>
      <c r="L222" s="100">
        <v>1.3408360639565444</v>
      </c>
      <c r="M222" s="100">
        <v>0.5961117622276244</v>
      </c>
      <c r="N222" s="100">
        <v>0.04600729125832338</v>
      </c>
      <c r="O222" s="100">
        <v>0.10112998699517904</v>
      </c>
      <c r="P222" s="100">
        <v>0.03846459994079506</v>
      </c>
      <c r="Q222" s="100">
        <v>0.012309693822747846</v>
      </c>
      <c r="R222" s="100">
        <v>0.0007079857669742653</v>
      </c>
      <c r="S222" s="100">
        <v>0.0013268242059351172</v>
      </c>
      <c r="T222" s="100">
        <v>0.0005659508130508293</v>
      </c>
      <c r="U222" s="100">
        <v>0.0002691928157517286</v>
      </c>
      <c r="V222" s="100">
        <v>2.6247564242224525E-05</v>
      </c>
      <c r="W222" s="100">
        <v>8.273076119703965E-05</v>
      </c>
      <c r="X222" s="100">
        <v>67.5</v>
      </c>
    </row>
    <row r="223" spans="1:24" s="100" customFormat="1" ht="12.75">
      <c r="A223" s="100">
        <v>1137</v>
      </c>
      <c r="B223" s="100">
        <v>72.18000030517578</v>
      </c>
      <c r="C223" s="100">
        <v>81.4800033569336</v>
      </c>
      <c r="D223" s="100">
        <v>9.661831855773926</v>
      </c>
      <c r="E223" s="100">
        <v>9.510149002075195</v>
      </c>
      <c r="F223" s="100">
        <v>19.661000600057985</v>
      </c>
      <c r="G223" s="100" t="s">
        <v>57</v>
      </c>
      <c r="H223" s="100">
        <v>43.64958255321704</v>
      </c>
      <c r="I223" s="100">
        <v>48.32958285839282</v>
      </c>
      <c r="J223" s="100" t="s">
        <v>60</v>
      </c>
      <c r="K223" s="100">
        <v>-1.8058661050473048</v>
      </c>
      <c r="L223" s="100">
        <v>0.007294987108179782</v>
      </c>
      <c r="M223" s="100">
        <v>0.43220861547523964</v>
      </c>
      <c r="N223" s="100">
        <v>-0.00047728906621796204</v>
      </c>
      <c r="O223" s="100">
        <v>-0.07176266511827181</v>
      </c>
      <c r="P223" s="100">
        <v>0.0008348976523250992</v>
      </c>
      <c r="Q223" s="100">
        <v>0.00914449938854579</v>
      </c>
      <c r="R223" s="100">
        <v>-3.8359796136856124E-05</v>
      </c>
      <c r="S223" s="100">
        <v>-0.0008761845557874136</v>
      </c>
      <c r="T223" s="100">
        <v>5.947712588233675E-05</v>
      </c>
      <c r="U223" s="100">
        <v>0.00021361896033273914</v>
      </c>
      <c r="V223" s="100">
        <v>-3.0384827713541623E-06</v>
      </c>
      <c r="W223" s="100">
        <v>-5.252177631510127E-05</v>
      </c>
      <c r="X223" s="100">
        <v>67.5</v>
      </c>
    </row>
    <row r="224" spans="1:24" s="100" customFormat="1" ht="12.75">
      <c r="A224" s="100">
        <v>1138</v>
      </c>
      <c r="B224" s="100">
        <v>64.41999816894531</v>
      </c>
      <c r="C224" s="100">
        <v>69.91999816894531</v>
      </c>
      <c r="D224" s="100">
        <v>9.529975891113281</v>
      </c>
      <c r="E224" s="100">
        <v>9.665878295898438</v>
      </c>
      <c r="F224" s="100">
        <v>2.1845135428610365</v>
      </c>
      <c r="G224" s="100" t="s">
        <v>58</v>
      </c>
      <c r="H224" s="100">
        <v>8.52237006145699</v>
      </c>
      <c r="I224" s="100">
        <v>5.4423682304023</v>
      </c>
      <c r="J224" s="100" t="s">
        <v>61</v>
      </c>
      <c r="K224" s="100">
        <v>1.7548190769334053</v>
      </c>
      <c r="L224" s="100">
        <v>1.34081621916263</v>
      </c>
      <c r="M224" s="100">
        <v>0.41054225820870166</v>
      </c>
      <c r="N224" s="100">
        <v>-0.04600481544442351</v>
      </c>
      <c r="O224" s="100">
        <v>0.07125583600497476</v>
      </c>
      <c r="P224" s="100">
        <v>0.03845553789138247</v>
      </c>
      <c r="Q224" s="100">
        <v>0.008240551737758955</v>
      </c>
      <c r="R224" s="100">
        <v>-0.0007069458057577521</v>
      </c>
      <c r="S224" s="100">
        <v>0.0009963749784368168</v>
      </c>
      <c r="T224" s="100">
        <v>0.0005628168390246257</v>
      </c>
      <c r="U224" s="100">
        <v>0.0001638038822455186</v>
      </c>
      <c r="V224" s="100">
        <v>-2.6071099921136572E-05</v>
      </c>
      <c r="W224" s="100">
        <v>6.392059027377694E-05</v>
      </c>
      <c r="X224" s="100">
        <v>67.5</v>
      </c>
    </row>
    <row r="225" ht="12.75" hidden="1">
      <c r="A225" s="24" t="s">
        <v>79</v>
      </c>
    </row>
    <row r="226" spans="1:24" ht="12.75" hidden="1">
      <c r="A226" s="24">
        <v>1140</v>
      </c>
      <c r="B226" s="24">
        <v>76.98</v>
      </c>
      <c r="C226" s="24">
        <v>84.58</v>
      </c>
      <c r="D226" s="24">
        <v>9.50560699588484</v>
      </c>
      <c r="E226" s="24">
        <v>9.618754239271633</v>
      </c>
      <c r="F226" s="24">
        <v>4.694462319003759</v>
      </c>
      <c r="G226" s="24" t="s">
        <v>59</v>
      </c>
      <c r="H226" s="24">
        <v>2.2516925207370377</v>
      </c>
      <c r="I226" s="24">
        <v>11.731692520737045</v>
      </c>
      <c r="J226" s="24" t="s">
        <v>73</v>
      </c>
      <c r="K226" s="24">
        <v>8.288853948878556</v>
      </c>
      <c r="M226" s="24" t="s">
        <v>68</v>
      </c>
      <c r="N226" s="24">
        <v>5.56119398017962</v>
      </c>
      <c r="X226" s="24">
        <v>67.5</v>
      </c>
    </row>
    <row r="227" spans="1:24" ht="12.75" hidden="1">
      <c r="A227" s="24">
        <v>1139</v>
      </c>
      <c r="B227" s="24">
        <v>167.0800018310547</v>
      </c>
      <c r="C227" s="24">
        <v>166.47999572753906</v>
      </c>
      <c r="D227" s="24">
        <v>8.317904472351074</v>
      </c>
      <c r="E227" s="24">
        <v>8.472850799560547</v>
      </c>
      <c r="F227" s="24">
        <v>21.85806800773688</v>
      </c>
      <c r="G227" s="24" t="s">
        <v>56</v>
      </c>
      <c r="H227" s="24">
        <v>-36.91910183365073</v>
      </c>
      <c r="I227" s="24">
        <v>62.660899997403966</v>
      </c>
      <c r="J227" s="24" t="s">
        <v>62</v>
      </c>
      <c r="K227" s="24">
        <v>2.2374546418344785</v>
      </c>
      <c r="L227" s="24">
        <v>1.728904252551774</v>
      </c>
      <c r="M227" s="24">
        <v>0.5296864268749955</v>
      </c>
      <c r="N227" s="24">
        <v>0.048124857896976965</v>
      </c>
      <c r="O227" s="24">
        <v>0.08986105676284471</v>
      </c>
      <c r="P227" s="24">
        <v>0.04959701239534114</v>
      </c>
      <c r="Q227" s="24">
        <v>0.010938001075483712</v>
      </c>
      <c r="R227" s="24">
        <v>0.0007405779357988019</v>
      </c>
      <c r="S227" s="24">
        <v>0.0011789678153074359</v>
      </c>
      <c r="T227" s="24">
        <v>0.000729756365314884</v>
      </c>
      <c r="U227" s="24">
        <v>0.00023917834121103555</v>
      </c>
      <c r="V227" s="24">
        <v>2.7452833296012627E-05</v>
      </c>
      <c r="W227" s="24">
        <v>7.350784111438548E-05</v>
      </c>
      <c r="X227" s="24">
        <v>67.5</v>
      </c>
    </row>
    <row r="228" spans="1:24" ht="12.75" hidden="1">
      <c r="A228" s="24">
        <v>1138</v>
      </c>
      <c r="B228" s="24">
        <v>64.41999816894531</v>
      </c>
      <c r="C228" s="24">
        <v>69.91999816894531</v>
      </c>
      <c r="D228" s="24">
        <v>9.529975891113281</v>
      </c>
      <c r="E228" s="24">
        <v>9.665878295898438</v>
      </c>
      <c r="F228" s="24">
        <v>18.075367296298236</v>
      </c>
      <c r="G228" s="24" t="s">
        <v>57</v>
      </c>
      <c r="H228" s="24">
        <v>48.111906095373556</v>
      </c>
      <c r="I228" s="24">
        <v>45.03190426431887</v>
      </c>
      <c r="J228" s="24" t="s">
        <v>60</v>
      </c>
      <c r="K228" s="24">
        <v>-1.758512232890994</v>
      </c>
      <c r="L228" s="24">
        <v>0.009406606564800309</v>
      </c>
      <c r="M228" s="24">
        <v>0.4199997122764683</v>
      </c>
      <c r="N228" s="24">
        <v>-0.0004992383288754529</v>
      </c>
      <c r="O228" s="24">
        <v>-0.0700219394241333</v>
      </c>
      <c r="P228" s="24">
        <v>0.001076496516838471</v>
      </c>
      <c r="Q228" s="24">
        <v>0.008844902283201126</v>
      </c>
      <c r="R228" s="24">
        <v>-4.011136629296983E-05</v>
      </c>
      <c r="S228" s="24">
        <v>-0.0008666208210247619</v>
      </c>
      <c r="T228" s="24">
        <v>7.668058415486123E-05</v>
      </c>
      <c r="U228" s="24">
        <v>0.00020394686455927054</v>
      </c>
      <c r="V228" s="24">
        <v>-3.1760914160290915E-06</v>
      </c>
      <c r="W228" s="24">
        <v>-5.23313929367854E-05</v>
      </c>
      <c r="X228" s="24">
        <v>67.5</v>
      </c>
    </row>
    <row r="229" spans="1:24" ht="12.75" hidden="1">
      <c r="A229" s="24">
        <v>1137</v>
      </c>
      <c r="B229" s="24">
        <v>72.18000030517578</v>
      </c>
      <c r="C229" s="24">
        <v>81.4800033569336</v>
      </c>
      <c r="D229" s="24">
        <v>9.661831855773926</v>
      </c>
      <c r="E229" s="24">
        <v>9.510149002075195</v>
      </c>
      <c r="F229" s="24">
        <v>1.4445494157420105</v>
      </c>
      <c r="G229" s="24" t="s">
        <v>58</v>
      </c>
      <c r="H229" s="24">
        <v>-1.1290889298442295</v>
      </c>
      <c r="I229" s="24">
        <v>3.5509113753315553</v>
      </c>
      <c r="J229" s="24" t="s">
        <v>61</v>
      </c>
      <c r="K229" s="24">
        <v>1.3834153393104276</v>
      </c>
      <c r="L229" s="24">
        <v>1.728878662672584</v>
      </c>
      <c r="M229" s="24">
        <v>0.3227506041873256</v>
      </c>
      <c r="N229" s="24">
        <v>-0.04812226832450033</v>
      </c>
      <c r="O229" s="24">
        <v>0.056319956692261454</v>
      </c>
      <c r="P229" s="24">
        <v>0.049585328412675225</v>
      </c>
      <c r="Q229" s="24">
        <v>0.00643487149272667</v>
      </c>
      <c r="R229" s="24">
        <v>-0.0007394908770810669</v>
      </c>
      <c r="S229" s="24">
        <v>0.0007993331358683661</v>
      </c>
      <c r="T229" s="24">
        <v>0.000725716501625297</v>
      </c>
      <c r="U229" s="24">
        <v>0.00012494781046863164</v>
      </c>
      <c r="V229" s="24">
        <v>-2.72684891274835E-05</v>
      </c>
      <c r="W229" s="24">
        <v>5.162197224625875E-05</v>
      </c>
      <c r="X229" s="24">
        <v>67.5</v>
      </c>
    </row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</sheetData>
  <mergeCells count="2">
    <mergeCell ref="A9:B9"/>
    <mergeCell ref="A13:B13"/>
  </mergeCells>
  <printOptions/>
  <pageMargins left="0.75" right="0.75" top="1" bottom="1" header="0.4921259845" footer="0.4921259845"/>
  <pageSetup horizontalDpi="600" verticalDpi="600" orientation="landscape" paperSize="9" r:id="rId4"/>
  <headerFooter alignWithMargins="0">
    <oddHeader xml:space="preserve">&amp;C&amp;16Aperturen - Aufbauplan 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simonf</dc:creator>
  <cp:keywords/>
  <dc:description/>
  <cp:lastModifiedBy>Knitsch</cp:lastModifiedBy>
  <cp:lastPrinted>2003-11-13T09:53:19Z</cp:lastPrinted>
  <dcterms:created xsi:type="dcterms:W3CDTF">2003-07-09T12:58:06Z</dcterms:created>
  <dcterms:modified xsi:type="dcterms:W3CDTF">2004-05-18T14:07:24Z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1136071150</vt:i4>
  </property>
  <property fmtid="{D5CDD505-2E9C-101B-9397-08002B2CF9AE}" pid="3" name="_EmailSubject">
    <vt:lpwstr>Macro </vt:lpwstr>
  </property>
  <property fmtid="{D5CDD505-2E9C-101B-9397-08002B2CF9AE}" pid="4" name="_AuthorEmail">
    <vt:lpwstr>SIMONF@DAPNIA.CEA.FR</vt:lpwstr>
  </property>
  <property fmtid="{D5CDD505-2E9C-101B-9397-08002B2CF9AE}" pid="5" name="_AuthorEmailDisplayName">
    <vt:lpwstr>SIMON Fabrice          DAPNIA</vt:lpwstr>
  </property>
</Properties>
</file>