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<sst xmlns="http://schemas.openxmlformats.org/spreadsheetml/2006/main" count="204" uniqueCount="98">
  <si>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01/06/2004       15:12:16</t>
  </si>
  <si>
    <t>LISSNER</t>
  </si>
  <si>
    <t>HCMQAP255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</si>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</sst>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-1.702009</c:v>
                </c:pt>
                <c:pt idx="1">
                  <c:v>-2.388092</c:v>
                </c:pt>
                <c:pt idx="2">
                  <c:v>-0.9832754</c:v>
                </c:pt>
                <c:pt idx="3">
                  <c:v>0.2195727</c:v>
                </c:pt>
                <c:pt idx="4">
                  <c:v>0.04950777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-3.10755</c:v>
                </c:pt>
                <c:pt idx="1">
                  <c:v>1.202951</c:v>
                </c:pt>
                <c:pt idx="2">
                  <c:v>-0.6559428</c:v>
                </c:pt>
                <c:pt idx="3">
                  <c:v>-2.952061</c:v>
                </c:pt>
                <c:pt idx="4">
                  <c:v>4.847085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0.7323103</c:v>
                </c:pt>
                <c:pt idx="1">
                  <c:v>0.7462735</c:v>
                </c:pt>
                <c:pt idx="2">
                  <c:v>1.13419</c:v>
                </c:pt>
                <c:pt idx="3">
                  <c:v>-0.05418148</c:v>
                </c:pt>
                <c:pt idx="4">
                  <c:v>12.57256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0.7408733</c:v>
                </c:pt>
                <c:pt idx="1">
                  <c:v>0.4431883</c:v>
                </c:pt>
                <c:pt idx="2">
                  <c:v>0.6626048</c:v>
                </c:pt>
                <c:pt idx="3">
                  <c:v>0.7831177</c:v>
                </c:pt>
                <c:pt idx="4">
                  <c:v>2.694297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0.05124931</c:v>
                </c:pt>
                <c:pt idx="1">
                  <c:v>-0.1271473</c:v>
                </c:pt>
                <c:pt idx="2">
                  <c:v>-0.7787743</c:v>
                </c:pt>
                <c:pt idx="3">
                  <c:v>-0.49288</c:v>
                </c:pt>
                <c:pt idx="4">
                  <c:v>-2.335325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3.353741</c:v>
                </c:pt>
                <c:pt idx="1">
                  <c:v>1.148975</c:v>
                </c:pt>
                <c:pt idx="2">
                  <c:v>0.003930491</c:v>
                </c:pt>
                <c:pt idx="3">
                  <c:v>2.736098</c:v>
                </c:pt>
                <c:pt idx="4">
                  <c:v>0.8552251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0.4456414</c:v>
                </c:pt>
                <c:pt idx="1">
                  <c:v>0.5510783</c:v>
                </c:pt>
                <c:pt idx="2">
                  <c:v>0.524713</c:v>
                </c:pt>
                <c:pt idx="3">
                  <c:v>0.5150337</c:v>
                </c:pt>
                <c:pt idx="4">
                  <c:v>0.0008962161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-0.5216446</c:v>
                </c:pt>
                <c:pt idx="1">
                  <c:v>0.6172529</c:v>
                </c:pt>
                <c:pt idx="2">
                  <c:v>0.7947229</c:v>
                </c:pt>
                <c:pt idx="3">
                  <c:v>-0.334392</c:v>
                </c:pt>
                <c:pt idx="4">
                  <c:v>-1.741095</c:v>
                </c:pt>
              </c:numCache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-0.002269</v>
      </c>
      <c r="C4" s="13">
        <v>-0.003759</v>
      </c>
      <c r="D4" s="13">
        <v>-0.003756</v>
      </c>
      <c r="E4" s="13">
        <v>-0.003758</v>
      </c>
      <c r="F4" s="24">
        <v>-0.002078</v>
      </c>
      <c r="G4" s="34">
        <v>-0.011713</v>
      </c>
    </row>
    <row r="5" spans="1:7" ht="12.75" thickBot="1">
      <c r="A5" s="44" t="s">
        <v>13</v>
      </c>
      <c r="B5" s="45">
        <v>-0.26089</v>
      </c>
      <c r="C5" s="46">
        <v>0.390292</v>
      </c>
      <c r="D5" s="46">
        <v>-0.073581</v>
      </c>
      <c r="E5" s="46">
        <v>0.08174</v>
      </c>
      <c r="F5" s="47">
        <v>-0.498552</v>
      </c>
      <c r="G5" s="48">
        <v>7.449146</v>
      </c>
    </row>
    <row r="6" spans="1:7" ht="12.75" thickTop="1">
      <c r="A6" s="6" t="s">
        <v>14</v>
      </c>
      <c r="B6" s="39">
        <v>96.21428</v>
      </c>
      <c r="C6" s="40">
        <v>-47.98774</v>
      </c>
      <c r="D6" s="40">
        <v>6.322993</v>
      </c>
      <c r="E6" s="40">
        <v>-11.6049</v>
      </c>
      <c r="F6" s="41">
        <v>-8.677508</v>
      </c>
      <c r="G6" s="42">
        <v>0.003964826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-1.702009</v>
      </c>
      <c r="C8" s="14">
        <v>-2.388092</v>
      </c>
      <c r="D8" s="14">
        <v>-0.9832754</v>
      </c>
      <c r="E8" s="14">
        <v>0.2195727</v>
      </c>
      <c r="F8" s="25">
        <v>0.04950777</v>
      </c>
      <c r="G8" s="35">
        <v>-0.9989774</v>
      </c>
    </row>
    <row r="9" spans="1:7" ht="12">
      <c r="A9" s="20" t="s">
        <v>17</v>
      </c>
      <c r="B9" s="29">
        <v>0.05124931</v>
      </c>
      <c r="C9" s="14">
        <v>-0.1271473</v>
      </c>
      <c r="D9" s="14">
        <v>-0.7787743</v>
      </c>
      <c r="E9" s="14">
        <v>-0.49288</v>
      </c>
      <c r="F9" s="25">
        <v>-2.335325</v>
      </c>
      <c r="G9" s="49">
        <v>-0.6396963</v>
      </c>
    </row>
    <row r="10" spans="1:7" ht="12">
      <c r="A10" s="20" t="s">
        <v>18</v>
      </c>
      <c r="B10" s="29">
        <v>0.4456414</v>
      </c>
      <c r="C10" s="14">
        <v>0.5510783</v>
      </c>
      <c r="D10" s="14">
        <v>0.524713</v>
      </c>
      <c r="E10" s="14">
        <v>0.5150337</v>
      </c>
      <c r="F10" s="25">
        <v>0.0008962161</v>
      </c>
      <c r="G10" s="35">
        <v>0.4475639</v>
      </c>
    </row>
    <row r="11" spans="1:7" ht="12">
      <c r="A11" s="21" t="s">
        <v>19</v>
      </c>
      <c r="B11" s="31">
        <v>0.7323103</v>
      </c>
      <c r="C11" s="16">
        <v>0.7462735</v>
      </c>
      <c r="D11" s="16">
        <v>1.13419</v>
      </c>
      <c r="E11" s="16">
        <v>-0.05418148</v>
      </c>
      <c r="F11" s="27">
        <v>12.57256</v>
      </c>
      <c r="G11" s="37">
        <v>2.218057</v>
      </c>
    </row>
    <row r="12" spans="1:7" ht="12">
      <c r="A12" s="20" t="s">
        <v>20</v>
      </c>
      <c r="B12" s="29">
        <v>0.02119987</v>
      </c>
      <c r="C12" s="14">
        <v>0.09416339</v>
      </c>
      <c r="D12" s="14">
        <v>0.3092488</v>
      </c>
      <c r="E12" s="14">
        <v>0.4959156</v>
      </c>
      <c r="F12" s="25">
        <v>-0.00483328</v>
      </c>
      <c r="G12" s="35">
        <v>0.2187656</v>
      </c>
    </row>
    <row r="13" spans="1:7" ht="12">
      <c r="A13" s="20" t="s">
        <v>21</v>
      </c>
      <c r="B13" s="29">
        <v>0.1074662</v>
      </c>
      <c r="C13" s="14">
        <v>0.001705624</v>
      </c>
      <c r="D13" s="14">
        <v>-0.3821238</v>
      </c>
      <c r="E13" s="14">
        <v>-0.2399442</v>
      </c>
      <c r="F13" s="25">
        <v>-0.4844265</v>
      </c>
      <c r="G13" s="35">
        <v>-0.1980224</v>
      </c>
    </row>
    <row r="14" spans="1:7" ht="12">
      <c r="A14" s="20" t="s">
        <v>22</v>
      </c>
      <c r="B14" s="29">
        <v>-0.1502277</v>
      </c>
      <c r="C14" s="14">
        <v>-0.07227011</v>
      </c>
      <c r="D14" s="14">
        <v>0.09816265</v>
      </c>
      <c r="E14" s="14">
        <v>-0.04166232</v>
      </c>
      <c r="F14" s="25">
        <v>0.07122235</v>
      </c>
      <c r="G14" s="35">
        <v>-0.01616631</v>
      </c>
    </row>
    <row r="15" spans="1:7" ht="12">
      <c r="A15" s="21" t="s">
        <v>23</v>
      </c>
      <c r="B15" s="31">
        <v>-0.2770144</v>
      </c>
      <c r="C15" s="16">
        <v>0.03273047</v>
      </c>
      <c r="D15" s="16">
        <v>0.001138543</v>
      </c>
      <c r="E15" s="16">
        <v>-0.04595464</v>
      </c>
      <c r="F15" s="27">
        <v>-0.2527292</v>
      </c>
      <c r="G15" s="37">
        <v>-0.07678039</v>
      </c>
    </row>
    <row r="16" spans="1:7" ht="12">
      <c r="A16" s="20" t="s">
        <v>24</v>
      </c>
      <c r="B16" s="29">
        <v>0.0347938</v>
      </c>
      <c r="C16" s="14">
        <v>0.02972047</v>
      </c>
      <c r="D16" s="14">
        <v>-0.01508348</v>
      </c>
      <c r="E16" s="14">
        <v>0.04187945</v>
      </c>
      <c r="F16" s="25">
        <v>-0.05630528</v>
      </c>
      <c r="G16" s="35">
        <v>0.01116716</v>
      </c>
    </row>
    <row r="17" spans="1:7" ht="12">
      <c r="A17" s="20" t="s">
        <v>25</v>
      </c>
      <c r="B17" s="29">
        <v>-0.02003246</v>
      </c>
      <c r="C17" s="14">
        <v>-0.02512446</v>
      </c>
      <c r="D17" s="14">
        <v>0.001532978</v>
      </c>
      <c r="E17" s="14">
        <v>0.001994385</v>
      </c>
      <c r="F17" s="25">
        <v>0.007638353</v>
      </c>
      <c r="G17" s="35">
        <v>-0.007089268</v>
      </c>
    </row>
    <row r="18" spans="1:7" ht="12">
      <c r="A18" s="20" t="s">
        <v>26</v>
      </c>
      <c r="B18" s="29">
        <v>-0.008647587</v>
      </c>
      <c r="C18" s="14">
        <v>0.03238646</v>
      </c>
      <c r="D18" s="14">
        <v>0.01780301</v>
      </c>
      <c r="E18" s="14">
        <v>0.003395992</v>
      </c>
      <c r="F18" s="25">
        <v>0.001389138</v>
      </c>
      <c r="G18" s="35">
        <v>0.0118146</v>
      </c>
    </row>
    <row r="19" spans="1:7" ht="12">
      <c r="A19" s="21" t="s">
        <v>27</v>
      </c>
      <c r="B19" s="31">
        <v>-0.2045017</v>
      </c>
      <c r="C19" s="16">
        <v>-0.1951144</v>
      </c>
      <c r="D19" s="16">
        <v>-0.1918374</v>
      </c>
      <c r="E19" s="16">
        <v>-0.1812887</v>
      </c>
      <c r="F19" s="27">
        <v>-0.135104</v>
      </c>
      <c r="G19" s="37">
        <v>-0.1843808</v>
      </c>
    </row>
    <row r="20" spans="1:7" ht="12.75" thickBot="1">
      <c r="A20" s="44" t="s">
        <v>28</v>
      </c>
      <c r="B20" s="45">
        <v>0.00441949</v>
      </c>
      <c r="C20" s="46">
        <v>0.003554529</v>
      </c>
      <c r="D20" s="46">
        <v>-0.003531918</v>
      </c>
      <c r="E20" s="46">
        <v>0.000583303</v>
      </c>
      <c r="F20" s="47">
        <v>0.00102225</v>
      </c>
      <c r="G20" s="48">
        <v>0.0009253547</v>
      </c>
    </row>
    <row r="21" spans="1:7" ht="12.75" thickTop="1">
      <c r="A21" s="6" t="s">
        <v>29</v>
      </c>
      <c r="B21" s="39">
        <v>-22.70491</v>
      </c>
      <c r="C21" s="40">
        <v>12.95148</v>
      </c>
      <c r="D21" s="40">
        <v>89.26866</v>
      </c>
      <c r="E21" s="40">
        <v>-20.40494</v>
      </c>
      <c r="F21" s="41">
        <v>-123.0814</v>
      </c>
      <c r="G21" s="43">
        <v>0.001279415</v>
      </c>
    </row>
    <row r="22" spans="1:7" ht="12">
      <c r="A22" s="20" t="s">
        <v>30</v>
      </c>
      <c r="B22" s="29">
        <v>-5.217805</v>
      </c>
      <c r="C22" s="14">
        <v>7.805842</v>
      </c>
      <c r="D22" s="14">
        <v>-1.471621</v>
      </c>
      <c r="E22" s="14">
        <v>1.634809</v>
      </c>
      <c r="F22" s="25">
        <v>-9.971039</v>
      </c>
      <c r="G22" s="36">
        <v>0</v>
      </c>
    </row>
    <row r="23" spans="1:7" ht="12">
      <c r="A23" s="20" t="s">
        <v>31</v>
      </c>
      <c r="B23" s="29">
        <v>-3.10755</v>
      </c>
      <c r="C23" s="14">
        <v>1.202951</v>
      </c>
      <c r="D23" s="14">
        <v>-0.6559428</v>
      </c>
      <c r="E23" s="14">
        <v>-2.952061</v>
      </c>
      <c r="F23" s="25">
        <v>4.847085</v>
      </c>
      <c r="G23" s="35">
        <v>-0.3851953</v>
      </c>
    </row>
    <row r="24" spans="1:7" ht="12">
      <c r="A24" s="20" t="s">
        <v>32</v>
      </c>
      <c r="B24" s="29">
        <v>3.353741</v>
      </c>
      <c r="C24" s="14">
        <v>1.148975</v>
      </c>
      <c r="D24" s="14">
        <v>0.003930491</v>
      </c>
      <c r="E24" s="14">
        <v>2.736098</v>
      </c>
      <c r="F24" s="25">
        <v>0.8552251</v>
      </c>
      <c r="G24" s="35">
        <v>1.536709</v>
      </c>
    </row>
    <row r="25" spans="1:7" ht="12">
      <c r="A25" s="20" t="s">
        <v>33</v>
      </c>
      <c r="B25" s="29">
        <v>-0.5216446</v>
      </c>
      <c r="C25" s="14">
        <v>0.6172529</v>
      </c>
      <c r="D25" s="14">
        <v>0.7947229</v>
      </c>
      <c r="E25" s="14">
        <v>-0.334392</v>
      </c>
      <c r="F25" s="25">
        <v>-1.741095</v>
      </c>
      <c r="G25" s="35">
        <v>-0.0481874</v>
      </c>
    </row>
    <row r="26" spans="1:7" ht="12">
      <c r="A26" s="21" t="s">
        <v>34</v>
      </c>
      <c r="B26" s="31">
        <v>0.7408733</v>
      </c>
      <c r="C26" s="16">
        <v>0.4431883</v>
      </c>
      <c r="D26" s="16">
        <v>0.6626048</v>
      </c>
      <c r="E26" s="16">
        <v>0.7831177</v>
      </c>
      <c r="F26" s="27">
        <v>2.694297</v>
      </c>
      <c r="G26" s="37">
        <v>0.9205392</v>
      </c>
    </row>
    <row r="27" spans="1:7" ht="12">
      <c r="A27" s="20" t="s">
        <v>35</v>
      </c>
      <c r="B27" s="29">
        <v>-0.005907599</v>
      </c>
      <c r="C27" s="14">
        <v>0.4089784</v>
      </c>
      <c r="D27" s="14">
        <v>-0.2315547</v>
      </c>
      <c r="E27" s="14">
        <v>0.06099352</v>
      </c>
      <c r="F27" s="25">
        <v>0.1715623</v>
      </c>
      <c r="G27" s="35">
        <v>0.07939351</v>
      </c>
    </row>
    <row r="28" spans="1:7" ht="12">
      <c r="A28" s="20" t="s">
        <v>36</v>
      </c>
      <c r="B28" s="29">
        <v>0.170243</v>
      </c>
      <c r="C28" s="14">
        <v>0.04377847</v>
      </c>
      <c r="D28" s="14">
        <v>-0.2457313</v>
      </c>
      <c r="E28" s="14">
        <v>-0.1412217</v>
      </c>
      <c r="F28" s="25">
        <v>-0.1648031</v>
      </c>
      <c r="G28" s="35">
        <v>-0.07973077</v>
      </c>
    </row>
    <row r="29" spans="1:7" ht="12">
      <c r="A29" s="20" t="s">
        <v>37</v>
      </c>
      <c r="B29" s="29">
        <v>0.02341159</v>
      </c>
      <c r="C29" s="14">
        <v>-0.02991811</v>
      </c>
      <c r="D29" s="14">
        <v>0.1819512</v>
      </c>
      <c r="E29" s="14">
        <v>0.008460866</v>
      </c>
      <c r="F29" s="25">
        <v>0.00736881</v>
      </c>
      <c r="G29" s="35">
        <v>0.04296689</v>
      </c>
    </row>
    <row r="30" spans="1:7" ht="12">
      <c r="A30" s="21" t="s">
        <v>38</v>
      </c>
      <c r="B30" s="31">
        <v>0.21734</v>
      </c>
      <c r="C30" s="16">
        <v>0.2084993</v>
      </c>
      <c r="D30" s="16">
        <v>0.03716184</v>
      </c>
      <c r="E30" s="16">
        <v>0.01016421</v>
      </c>
      <c r="F30" s="27">
        <v>0.2538144</v>
      </c>
      <c r="G30" s="37">
        <v>0.126889</v>
      </c>
    </row>
    <row r="31" spans="1:7" ht="12">
      <c r="A31" s="20" t="s">
        <v>39</v>
      </c>
      <c r="B31" s="29">
        <v>-0.05265155</v>
      </c>
      <c r="C31" s="14">
        <v>-0.026483</v>
      </c>
      <c r="D31" s="14">
        <v>0.007900811</v>
      </c>
      <c r="E31" s="14">
        <v>0.004652492</v>
      </c>
      <c r="F31" s="25">
        <v>0.006786209</v>
      </c>
      <c r="G31" s="35">
        <v>-0.01009962</v>
      </c>
    </row>
    <row r="32" spans="1:7" ht="12">
      <c r="A32" s="20" t="s">
        <v>40</v>
      </c>
      <c r="B32" s="29">
        <v>-0.004360803</v>
      </c>
      <c r="C32" s="14">
        <v>0.00118084</v>
      </c>
      <c r="D32" s="14">
        <v>-0.04099853</v>
      </c>
      <c r="E32" s="14">
        <v>-0.05977559</v>
      </c>
      <c r="F32" s="25">
        <v>-0.0257502</v>
      </c>
      <c r="G32" s="35">
        <v>-0.02801514</v>
      </c>
    </row>
    <row r="33" spans="1:7" ht="12">
      <c r="A33" s="20" t="s">
        <v>41</v>
      </c>
      <c r="B33" s="29">
        <v>0.05724638</v>
      </c>
      <c r="C33" s="14">
        <v>0.05116917</v>
      </c>
      <c r="D33" s="14">
        <v>0.03286141</v>
      </c>
      <c r="E33" s="14">
        <v>0.07088819</v>
      </c>
      <c r="F33" s="25">
        <v>0.04106703</v>
      </c>
      <c r="G33" s="35">
        <v>0.05105159</v>
      </c>
    </row>
    <row r="34" spans="1:7" ht="12">
      <c r="A34" s="21" t="s">
        <v>42</v>
      </c>
      <c r="B34" s="31">
        <v>-0.0012593</v>
      </c>
      <c r="C34" s="16">
        <v>0.004376373</v>
      </c>
      <c r="D34" s="16">
        <v>0.0002933508</v>
      </c>
      <c r="E34" s="16">
        <v>-0.003283596</v>
      </c>
      <c r="F34" s="27">
        <v>-0.02572324</v>
      </c>
      <c r="G34" s="37">
        <v>-0.003292502</v>
      </c>
    </row>
    <row r="35" spans="1:7" ht="12.75" thickBot="1">
      <c r="A35" s="22" t="s">
        <v>43</v>
      </c>
      <c r="B35" s="32">
        <v>-0.004544586</v>
      </c>
      <c r="C35" s="17">
        <v>-0.007220035</v>
      </c>
      <c r="D35" s="17">
        <v>-0.003042209</v>
      </c>
      <c r="E35" s="17">
        <v>-0.01178902</v>
      </c>
      <c r="F35" s="28">
        <v>-0.004743467</v>
      </c>
      <c r="G35" s="38">
        <v>-0.006596467</v>
      </c>
    </row>
    <row r="36" spans="1:7" ht="12">
      <c r="A36" s="4" t="s">
        <v>44</v>
      </c>
      <c r="B36" s="3">
        <v>24.0509</v>
      </c>
      <c r="C36" s="3">
        <v>24.05396</v>
      </c>
      <c r="D36" s="3">
        <v>24.06921</v>
      </c>
      <c r="E36" s="3">
        <v>24.06921</v>
      </c>
      <c r="F36" s="3">
        <v>24.08447</v>
      </c>
      <c r="G36" s="3"/>
    </row>
    <row r="37" spans="1:6" ht="12">
      <c r="A37" s="4" t="s">
        <v>45</v>
      </c>
      <c r="B37" s="2">
        <v>0.3428141</v>
      </c>
      <c r="C37" s="2">
        <v>0.3128052</v>
      </c>
      <c r="D37" s="2">
        <v>0.2960205</v>
      </c>
      <c r="E37" s="2">
        <v>0.2827962</v>
      </c>
      <c r="F37" s="2">
        <v>0.2751668</v>
      </c>
    </row>
    <row r="38" spans="1:7" ht="12">
      <c r="A38" s="4" t="s">
        <v>53</v>
      </c>
      <c r="B38" s="2">
        <v>-0.0001635844</v>
      </c>
      <c r="C38" s="2">
        <v>8.156192E-05</v>
      </c>
      <c r="D38" s="2">
        <v>-1.072675E-05</v>
      </c>
      <c r="E38" s="2">
        <v>1.9734E-05</v>
      </c>
      <c r="F38" s="2">
        <v>1.454312E-05</v>
      </c>
      <c r="G38" s="2">
        <v>0.0002575633</v>
      </c>
    </row>
    <row r="39" spans="1:7" ht="12.75" thickBot="1">
      <c r="A39" s="4" t="s">
        <v>54</v>
      </c>
      <c r="B39" s="2">
        <v>3.851299E-05</v>
      </c>
      <c r="C39" s="2">
        <v>-2.208118E-05</v>
      </c>
      <c r="D39" s="2">
        <v>-0.0001517583</v>
      </c>
      <c r="E39" s="2">
        <v>3.468517E-05</v>
      </c>
      <c r="F39" s="2">
        <v>0.0002092528</v>
      </c>
      <c r="G39" s="2">
        <v>0.0005827689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3.117251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0.003759</v>
      </c>
      <c r="D4">
        <v>0.003756</v>
      </c>
      <c r="E4">
        <v>0.003758</v>
      </c>
      <c r="F4">
        <v>0.002078</v>
      </c>
      <c r="G4">
        <v>0.011713</v>
      </c>
    </row>
    <row r="5" spans="1:7" ht="12.75">
      <c r="A5" t="s">
        <v>13</v>
      </c>
      <c r="B5">
        <v>-0.26089</v>
      </c>
      <c r="C5">
        <v>0.390292</v>
      </c>
      <c r="D5">
        <v>-0.073581</v>
      </c>
      <c r="E5">
        <v>0.08174</v>
      </c>
      <c r="F5">
        <v>-0.498552</v>
      </c>
      <c r="G5">
        <v>7.449146</v>
      </c>
    </row>
    <row r="6" spans="1:7" ht="12.75">
      <c r="A6" t="s">
        <v>14</v>
      </c>
      <c r="B6" s="50">
        <v>96.21428</v>
      </c>
      <c r="C6" s="50">
        <v>-47.98774</v>
      </c>
      <c r="D6" s="50">
        <v>6.322993</v>
      </c>
      <c r="E6" s="50">
        <v>-11.6049</v>
      </c>
      <c r="F6" s="50">
        <v>-8.677508</v>
      </c>
      <c r="G6" s="50">
        <v>0.003964826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-1.702009</v>
      </c>
      <c r="C8" s="50">
        <v>-2.388092</v>
      </c>
      <c r="D8" s="50">
        <v>-0.9832754</v>
      </c>
      <c r="E8" s="50">
        <v>0.2195727</v>
      </c>
      <c r="F8" s="50">
        <v>0.04950777</v>
      </c>
      <c r="G8" s="50">
        <v>-0.9989774</v>
      </c>
    </row>
    <row r="9" spans="1:7" ht="12.75">
      <c r="A9" t="s">
        <v>17</v>
      </c>
      <c r="B9" s="50">
        <v>0.05124931</v>
      </c>
      <c r="C9" s="50">
        <v>-0.1271473</v>
      </c>
      <c r="D9" s="50">
        <v>-0.7787743</v>
      </c>
      <c r="E9" s="50">
        <v>-0.49288</v>
      </c>
      <c r="F9" s="50">
        <v>-2.335325</v>
      </c>
      <c r="G9" s="50">
        <v>-0.6396963</v>
      </c>
    </row>
    <row r="10" spans="1:7" ht="12.75">
      <c r="A10" t="s">
        <v>18</v>
      </c>
      <c r="B10" s="50">
        <v>0.4456414</v>
      </c>
      <c r="C10" s="50">
        <v>0.5510783</v>
      </c>
      <c r="D10" s="50">
        <v>0.524713</v>
      </c>
      <c r="E10" s="50">
        <v>0.5150337</v>
      </c>
      <c r="F10" s="50">
        <v>0.0008962161</v>
      </c>
      <c r="G10" s="50">
        <v>0.4475639</v>
      </c>
    </row>
    <row r="11" spans="1:7" ht="12.75">
      <c r="A11" t="s">
        <v>19</v>
      </c>
      <c r="B11" s="50">
        <v>0.7323103</v>
      </c>
      <c r="C11" s="50">
        <v>0.7462735</v>
      </c>
      <c r="D11" s="50">
        <v>1.13419</v>
      </c>
      <c r="E11" s="50">
        <v>-0.05418148</v>
      </c>
      <c r="F11" s="50">
        <v>12.57256</v>
      </c>
      <c r="G11" s="50">
        <v>2.218057</v>
      </c>
    </row>
    <row r="12" spans="1:7" ht="12.75">
      <c r="A12" t="s">
        <v>20</v>
      </c>
      <c r="B12" s="50">
        <v>0.02119987</v>
      </c>
      <c r="C12" s="50">
        <v>0.09416339</v>
      </c>
      <c r="D12" s="50">
        <v>0.3092488</v>
      </c>
      <c r="E12" s="50">
        <v>0.4959156</v>
      </c>
      <c r="F12" s="50">
        <v>-0.00483328</v>
      </c>
      <c r="G12" s="50">
        <v>0.2187656</v>
      </c>
    </row>
    <row r="13" spans="1:7" ht="12.75">
      <c r="A13" t="s">
        <v>21</v>
      </c>
      <c r="B13" s="50">
        <v>0.1074662</v>
      </c>
      <c r="C13" s="50">
        <v>0.001705624</v>
      </c>
      <c r="D13" s="50">
        <v>-0.3821238</v>
      </c>
      <c r="E13" s="50">
        <v>-0.2399442</v>
      </c>
      <c r="F13" s="50">
        <v>-0.4844265</v>
      </c>
      <c r="G13" s="50">
        <v>-0.1980224</v>
      </c>
    </row>
    <row r="14" spans="1:7" ht="12.75">
      <c r="A14" t="s">
        <v>22</v>
      </c>
      <c r="B14" s="50">
        <v>-0.1502277</v>
      </c>
      <c r="C14" s="50">
        <v>-0.07227011</v>
      </c>
      <c r="D14" s="50">
        <v>0.09816265</v>
      </c>
      <c r="E14" s="50">
        <v>-0.04166232</v>
      </c>
      <c r="F14" s="50">
        <v>0.07122235</v>
      </c>
      <c r="G14" s="50">
        <v>-0.01616631</v>
      </c>
    </row>
    <row r="15" spans="1:7" ht="12.75">
      <c r="A15" t="s">
        <v>23</v>
      </c>
      <c r="B15" s="50">
        <v>-0.2770144</v>
      </c>
      <c r="C15" s="50">
        <v>0.03273047</v>
      </c>
      <c r="D15" s="50">
        <v>0.001138543</v>
      </c>
      <c r="E15" s="50">
        <v>-0.04595464</v>
      </c>
      <c r="F15" s="50">
        <v>-0.2527292</v>
      </c>
      <c r="G15" s="50">
        <v>-0.07678039</v>
      </c>
    </row>
    <row r="16" spans="1:7" ht="12.75">
      <c r="A16" t="s">
        <v>24</v>
      </c>
      <c r="B16" s="50">
        <v>0.0347938</v>
      </c>
      <c r="C16" s="50">
        <v>0.02972047</v>
      </c>
      <c r="D16" s="50">
        <v>-0.01508348</v>
      </c>
      <c r="E16" s="50">
        <v>0.04187945</v>
      </c>
      <c r="F16" s="50">
        <v>-0.05630528</v>
      </c>
      <c r="G16" s="50">
        <v>0.01116716</v>
      </c>
    </row>
    <row r="17" spans="1:7" ht="12.75">
      <c r="A17" t="s">
        <v>25</v>
      </c>
      <c r="B17" s="50">
        <v>-0.02003246</v>
      </c>
      <c r="C17" s="50">
        <v>-0.02512446</v>
      </c>
      <c r="D17" s="50">
        <v>0.001532978</v>
      </c>
      <c r="E17" s="50">
        <v>0.001994385</v>
      </c>
      <c r="F17" s="50">
        <v>0.007638353</v>
      </c>
      <c r="G17" s="50">
        <v>-0.007089268</v>
      </c>
    </row>
    <row r="18" spans="1:7" ht="12.75">
      <c r="A18" t="s">
        <v>26</v>
      </c>
      <c r="B18" s="50">
        <v>-0.008647587</v>
      </c>
      <c r="C18" s="50">
        <v>0.03238646</v>
      </c>
      <c r="D18" s="50">
        <v>0.01780301</v>
      </c>
      <c r="E18" s="50">
        <v>0.003395992</v>
      </c>
      <c r="F18" s="50">
        <v>0.001389138</v>
      </c>
      <c r="G18" s="50">
        <v>0.0118146</v>
      </c>
    </row>
    <row r="19" spans="1:7" ht="12.75">
      <c r="A19" t="s">
        <v>27</v>
      </c>
      <c r="B19" s="50">
        <v>-0.2045017</v>
      </c>
      <c r="C19" s="50">
        <v>-0.1951144</v>
      </c>
      <c r="D19" s="50">
        <v>-0.1918374</v>
      </c>
      <c r="E19" s="50">
        <v>-0.1812887</v>
      </c>
      <c r="F19" s="50">
        <v>-0.135104</v>
      </c>
      <c r="G19" s="50">
        <v>-0.1843808</v>
      </c>
    </row>
    <row r="20" spans="1:7" ht="12.75">
      <c r="A20" t="s">
        <v>28</v>
      </c>
      <c r="B20" s="50">
        <v>0.00441949</v>
      </c>
      <c r="C20" s="50">
        <v>0.003554529</v>
      </c>
      <c r="D20" s="50">
        <v>-0.003531918</v>
      </c>
      <c r="E20" s="50">
        <v>0.000583303</v>
      </c>
      <c r="F20" s="50">
        <v>0.00102225</v>
      </c>
      <c r="G20" s="50">
        <v>0.0009253547</v>
      </c>
    </row>
    <row r="21" spans="1:7" ht="12.75">
      <c r="A21" t="s">
        <v>29</v>
      </c>
      <c r="B21" s="50">
        <v>-22.70491</v>
      </c>
      <c r="C21" s="50">
        <v>12.95148</v>
      </c>
      <c r="D21" s="50">
        <v>89.26866</v>
      </c>
      <c r="E21" s="50">
        <v>-20.40494</v>
      </c>
      <c r="F21" s="50">
        <v>-123.0814</v>
      </c>
      <c r="G21" s="50">
        <v>0.001279415</v>
      </c>
    </row>
    <row r="22" spans="1:7" ht="12.75">
      <c r="A22" t="s">
        <v>30</v>
      </c>
      <c r="B22" s="50">
        <v>-5.217805</v>
      </c>
      <c r="C22" s="50">
        <v>7.805842</v>
      </c>
      <c r="D22" s="50">
        <v>-1.471621</v>
      </c>
      <c r="E22" s="50">
        <v>1.634809</v>
      </c>
      <c r="F22" s="50">
        <v>-9.971039</v>
      </c>
      <c r="G22" s="50">
        <v>0</v>
      </c>
    </row>
    <row r="23" spans="1:7" ht="12.75">
      <c r="A23" t="s">
        <v>31</v>
      </c>
      <c r="B23" s="50">
        <v>-3.10755</v>
      </c>
      <c r="C23" s="50">
        <v>1.202951</v>
      </c>
      <c r="D23" s="50">
        <v>-0.6559428</v>
      </c>
      <c r="E23" s="50">
        <v>-2.952061</v>
      </c>
      <c r="F23" s="50">
        <v>4.847085</v>
      </c>
      <c r="G23" s="50">
        <v>-0.3851953</v>
      </c>
    </row>
    <row r="24" spans="1:7" ht="12.75">
      <c r="A24" t="s">
        <v>32</v>
      </c>
      <c r="B24" s="50">
        <v>3.353741</v>
      </c>
      <c r="C24" s="50">
        <v>1.148975</v>
      </c>
      <c r="D24" s="50">
        <v>0.003930491</v>
      </c>
      <c r="E24" s="50">
        <v>2.736098</v>
      </c>
      <c r="F24" s="50">
        <v>0.8552251</v>
      </c>
      <c r="G24" s="50">
        <v>1.536709</v>
      </c>
    </row>
    <row r="25" spans="1:7" ht="12.75">
      <c r="A25" t="s">
        <v>33</v>
      </c>
      <c r="B25" s="50">
        <v>-0.5216446</v>
      </c>
      <c r="C25" s="50">
        <v>0.6172529</v>
      </c>
      <c r="D25" s="50">
        <v>0.7947229</v>
      </c>
      <c r="E25" s="50">
        <v>-0.334392</v>
      </c>
      <c r="F25" s="50">
        <v>-1.741095</v>
      </c>
      <c r="G25" s="50">
        <v>-0.0481874</v>
      </c>
    </row>
    <row r="26" spans="1:7" ht="12.75">
      <c r="A26" t="s">
        <v>34</v>
      </c>
      <c r="B26" s="50">
        <v>0.7408733</v>
      </c>
      <c r="C26" s="50">
        <v>0.4431883</v>
      </c>
      <c r="D26" s="50">
        <v>0.6626048</v>
      </c>
      <c r="E26" s="50">
        <v>0.7831177</v>
      </c>
      <c r="F26" s="50">
        <v>2.694297</v>
      </c>
      <c r="G26" s="50">
        <v>0.9205392</v>
      </c>
    </row>
    <row r="27" spans="1:7" ht="12.75">
      <c r="A27" t="s">
        <v>35</v>
      </c>
      <c r="B27" s="50">
        <v>-0.005907599</v>
      </c>
      <c r="C27" s="50">
        <v>0.4089784</v>
      </c>
      <c r="D27" s="50">
        <v>-0.2315547</v>
      </c>
      <c r="E27" s="50">
        <v>0.06099352</v>
      </c>
      <c r="F27" s="50">
        <v>0.1715623</v>
      </c>
      <c r="G27" s="50">
        <v>0.07939351</v>
      </c>
    </row>
    <row r="28" spans="1:7" ht="12.75">
      <c r="A28" t="s">
        <v>36</v>
      </c>
      <c r="B28" s="50">
        <v>0.170243</v>
      </c>
      <c r="C28" s="50">
        <v>0.04377847</v>
      </c>
      <c r="D28" s="50">
        <v>-0.2457313</v>
      </c>
      <c r="E28" s="50">
        <v>-0.1412217</v>
      </c>
      <c r="F28" s="50">
        <v>-0.1648031</v>
      </c>
      <c r="G28" s="50">
        <v>-0.07973077</v>
      </c>
    </row>
    <row r="29" spans="1:7" ht="12.75">
      <c r="A29" t="s">
        <v>37</v>
      </c>
      <c r="B29" s="50">
        <v>0.02341159</v>
      </c>
      <c r="C29" s="50">
        <v>-0.02991811</v>
      </c>
      <c r="D29" s="50">
        <v>0.1819512</v>
      </c>
      <c r="E29" s="50">
        <v>0.008460866</v>
      </c>
      <c r="F29" s="50">
        <v>0.00736881</v>
      </c>
      <c r="G29" s="50">
        <v>0.04296689</v>
      </c>
    </row>
    <row r="30" spans="1:7" ht="12.75">
      <c r="A30" t="s">
        <v>38</v>
      </c>
      <c r="B30" s="50">
        <v>0.21734</v>
      </c>
      <c r="C30" s="50">
        <v>0.2084993</v>
      </c>
      <c r="D30" s="50">
        <v>0.03716184</v>
      </c>
      <c r="E30" s="50">
        <v>0.01016421</v>
      </c>
      <c r="F30" s="50">
        <v>0.2538144</v>
      </c>
      <c r="G30" s="50">
        <v>0.126889</v>
      </c>
    </row>
    <row r="31" spans="1:7" ht="12.75">
      <c r="A31" t="s">
        <v>39</v>
      </c>
      <c r="B31" s="50">
        <v>-0.05265155</v>
      </c>
      <c r="C31" s="50">
        <v>-0.026483</v>
      </c>
      <c r="D31" s="50">
        <v>0.007900811</v>
      </c>
      <c r="E31" s="50">
        <v>0.004652492</v>
      </c>
      <c r="F31" s="50">
        <v>0.006786209</v>
      </c>
      <c r="G31" s="50">
        <v>-0.01009962</v>
      </c>
    </row>
    <row r="32" spans="1:7" ht="12.75">
      <c r="A32" t="s">
        <v>40</v>
      </c>
      <c r="B32" s="50">
        <v>-0.004360803</v>
      </c>
      <c r="C32" s="50">
        <v>0.00118084</v>
      </c>
      <c r="D32" s="50">
        <v>-0.04099853</v>
      </c>
      <c r="E32" s="50">
        <v>-0.05977559</v>
      </c>
      <c r="F32" s="50">
        <v>-0.0257502</v>
      </c>
      <c r="G32" s="50">
        <v>-0.02801514</v>
      </c>
    </row>
    <row r="33" spans="1:7" ht="12.75">
      <c r="A33" t="s">
        <v>41</v>
      </c>
      <c r="B33" s="50">
        <v>0.05724638</v>
      </c>
      <c r="C33" s="50">
        <v>0.05116917</v>
      </c>
      <c r="D33" s="50">
        <v>0.03286141</v>
      </c>
      <c r="E33" s="50">
        <v>0.07088819</v>
      </c>
      <c r="F33" s="50">
        <v>0.04106703</v>
      </c>
      <c r="G33" s="50">
        <v>0.05105159</v>
      </c>
    </row>
    <row r="34" spans="1:7" ht="12.75">
      <c r="A34" t="s">
        <v>42</v>
      </c>
      <c r="B34" s="50">
        <v>-0.0012593</v>
      </c>
      <c r="C34" s="50">
        <v>0.004376373</v>
      </c>
      <c r="D34" s="50">
        <v>0.0002933508</v>
      </c>
      <c r="E34" s="50">
        <v>-0.003283596</v>
      </c>
      <c r="F34" s="50">
        <v>-0.02572324</v>
      </c>
      <c r="G34" s="50">
        <v>-0.003292502</v>
      </c>
    </row>
    <row r="35" spans="1:7" ht="12.75">
      <c r="A35" t="s">
        <v>43</v>
      </c>
      <c r="B35" s="50">
        <v>-0.004544586</v>
      </c>
      <c r="C35" s="50">
        <v>-0.007220035</v>
      </c>
      <c r="D35" s="50">
        <v>-0.003042209</v>
      </c>
      <c r="E35" s="50">
        <v>-0.01178902</v>
      </c>
      <c r="F35" s="50">
        <v>-0.004743467</v>
      </c>
      <c r="G35" s="50">
        <v>-0.006596467</v>
      </c>
    </row>
    <row r="36" spans="1:6" ht="12.75">
      <c r="A36" t="s">
        <v>44</v>
      </c>
      <c r="B36" s="50">
        <v>24.0509</v>
      </c>
      <c r="C36" s="50">
        <v>24.05396</v>
      </c>
      <c r="D36" s="50">
        <v>24.06921</v>
      </c>
      <c r="E36" s="50">
        <v>24.06921</v>
      </c>
      <c r="F36" s="50">
        <v>24.08447</v>
      </c>
    </row>
    <row r="37" spans="1:6" ht="12.75">
      <c r="A37" t="s">
        <v>45</v>
      </c>
      <c r="B37" s="50">
        <v>0.3428141</v>
      </c>
      <c r="C37" s="50">
        <v>0.3128052</v>
      </c>
      <c r="D37" s="50">
        <v>0.2960205</v>
      </c>
      <c r="E37" s="50">
        <v>0.2827962</v>
      </c>
      <c r="F37" s="50">
        <v>0.2751668</v>
      </c>
    </row>
    <row r="38" spans="1:7" ht="12.75">
      <c r="A38" t="s">
        <v>55</v>
      </c>
      <c r="B38" s="50">
        <v>-0.0001635844</v>
      </c>
      <c r="C38" s="50">
        <v>8.156192E-05</v>
      </c>
      <c r="D38" s="50">
        <v>-1.072675E-05</v>
      </c>
      <c r="E38" s="50">
        <v>1.9734E-05</v>
      </c>
      <c r="F38" s="50">
        <v>1.454312E-05</v>
      </c>
      <c r="G38" s="50">
        <v>0.0002575633</v>
      </c>
    </row>
    <row r="39" spans="1:7" ht="12.75">
      <c r="A39" t="s">
        <v>56</v>
      </c>
      <c r="B39" s="50">
        <v>3.851299E-05</v>
      </c>
      <c r="C39" s="50">
        <v>-2.208118E-05</v>
      </c>
      <c r="D39" s="50">
        <v>-0.0001517583</v>
      </c>
      <c r="E39" s="50">
        <v>3.468517E-05</v>
      </c>
      <c r="F39" s="50">
        <v>0.0002092528</v>
      </c>
      <c r="G39" s="50">
        <v>0.0005827689</v>
      </c>
    </row>
    <row r="40" spans="2:5" ht="12.75">
      <c r="B40" t="s">
        <v>46</v>
      </c>
      <c r="C40" t="s">
        <v>47</v>
      </c>
      <c r="D40" t="s">
        <v>48</v>
      </c>
      <c r="E40">
        <v>3.117251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-0.00016358437132815178</v>
      </c>
      <c r="C50">
        <f>-0.017/(C7*C7+C22*C22)*(C21*C22+C6*C7)</f>
        <v>8.15619217782545E-05</v>
      </c>
      <c r="D50">
        <f>-0.017/(D7*D7+D22*D22)*(D21*D22+D6*D7)</f>
        <v>-1.0726755029795423E-05</v>
      </c>
      <c r="E50">
        <f>-0.017/(E7*E7+E22*E22)*(E21*E22+E6*E7)</f>
        <v>1.9734000363113613E-05</v>
      </c>
      <c r="F50">
        <f>-0.017/(F7*F7+F22*F22)*(F21*F22+F6*F7)</f>
        <v>1.4543116736270244E-05</v>
      </c>
      <c r="G50">
        <f>(B50*B$4+C50*C$4+D50*D$4+E50*E$4+F50*F$4)/SUM(B$4:F$4)</f>
        <v>-3.139542435843905E-08</v>
      </c>
    </row>
    <row r="51" spans="1:7" ht="12.75">
      <c r="A51" t="s">
        <v>59</v>
      </c>
      <c r="B51">
        <f>-0.017/(B7*B7+B22*B22)*(B21*B7-B6*B22)</f>
        <v>3.851299186493621E-05</v>
      </c>
      <c r="C51">
        <f>-0.017/(C7*C7+C22*C22)*(C21*C7-C6*C22)</f>
        <v>-2.2081181947461743E-05</v>
      </c>
      <c r="D51">
        <f>-0.017/(D7*D7+D22*D22)*(D21*D7-D6*D22)</f>
        <v>-0.00015175830057179637</v>
      </c>
      <c r="E51">
        <f>-0.017/(E7*E7+E22*E22)*(E21*E7-E6*E22)</f>
        <v>3.468517186786004E-05</v>
      </c>
      <c r="F51">
        <f>-0.017/(F7*F7+F22*F22)*(F21*F7-F6*F22)</f>
        <v>0.0002092528809984159</v>
      </c>
      <c r="G51">
        <f>(B51*B$4+C51*C$4+D51*D$4+E51*E$4+F51*F$4)/SUM(B$4:F$4)</f>
        <v>-2.861707762543585E-08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10000.046835661191</v>
      </c>
      <c r="C62">
        <f>C7+(2/0.017)*(C8*C50-C23*C51)</f>
        <v>9999.980210024352</v>
      </c>
      <c r="D62">
        <f>D7+(2/0.017)*(D8*D50-D23*D51)</f>
        <v>9999.98952971644</v>
      </c>
      <c r="E62">
        <f>E7+(2/0.017)*(E8*E50-E23*E51)</f>
        <v>10000.0125559754</v>
      </c>
      <c r="F62">
        <f>F7+(2/0.017)*(F8*F50-F23*F51)</f>
        <v>9999.880759234893</v>
      </c>
    </row>
    <row r="63" spans="1:6" ht="12.75">
      <c r="A63" t="s">
        <v>67</v>
      </c>
      <c r="B63">
        <f>B8+(3/0.017)*(B9*B50-B24*B51)</f>
        <v>-1.7262818563542568</v>
      </c>
      <c r="C63">
        <f>C8+(3/0.017)*(C9*C50-C24*C51)</f>
        <v>-2.385444879783911</v>
      </c>
      <c r="D63">
        <f>D8+(3/0.017)*(D9*D50-D24*D51)</f>
        <v>-0.9816959519222047</v>
      </c>
      <c r="E63">
        <f>E8+(3/0.017)*(E9*E50-E24*E51)</f>
        <v>0.2011088429159507</v>
      </c>
      <c r="F63">
        <f>F8+(3/0.017)*(F9*F50-F24*F51)</f>
        <v>0.01193343702894907</v>
      </c>
    </row>
    <row r="64" spans="1:6" ht="12.75">
      <c r="A64" t="s">
        <v>68</v>
      </c>
      <c r="B64">
        <f>B9+(4/0.017)*(B10*B50-B25*B51)</f>
        <v>0.03882345728926835</v>
      </c>
      <c r="C64">
        <f>C9+(4/0.017)*(C10*C50-C25*C51)</f>
        <v>-0.11336455204922544</v>
      </c>
      <c r="D64">
        <f>D9+(4/0.017)*(D10*D50-D25*D51)</f>
        <v>-0.7517208108429316</v>
      </c>
      <c r="E64">
        <f>E9+(4/0.017)*(E10*E50-E25*E51)</f>
        <v>-0.48775950136139923</v>
      </c>
      <c r="F64">
        <f>F9+(4/0.017)*(F10*F50-F25*F51)</f>
        <v>-2.2495974285606355</v>
      </c>
    </row>
    <row r="65" spans="1:6" ht="12.75">
      <c r="A65" t="s">
        <v>69</v>
      </c>
      <c r="B65">
        <f>B10+(5/0.017)*(B11*B50-B26*B51)</f>
        <v>0.40201558605338866</v>
      </c>
      <c r="C65">
        <f>C10+(5/0.017)*(C11*C50-C26*C51)</f>
        <v>0.5718587771533737</v>
      </c>
      <c r="D65">
        <f>D10+(5/0.017)*(D11*D50-D26*D51)</f>
        <v>0.5507099412092563</v>
      </c>
      <c r="E65">
        <f>E10+(5/0.017)*(E11*E50-E26*E51)</f>
        <v>0.5067302325402184</v>
      </c>
      <c r="F65">
        <f>F10+(5/0.017)*(F11*F50-F26*F51)</f>
        <v>-0.11114649030047859</v>
      </c>
    </row>
    <row r="66" spans="1:6" ht="12.75">
      <c r="A66" t="s">
        <v>70</v>
      </c>
      <c r="B66">
        <f>B11+(6/0.017)*(B12*B50-B27*B51)</f>
        <v>0.7311666124374258</v>
      </c>
      <c r="C66">
        <f>C11+(6/0.017)*(C12*C50-C27*C51)</f>
        <v>0.7521714553573661</v>
      </c>
      <c r="D66">
        <f>D11+(6/0.017)*(D12*D50-D27*D51)</f>
        <v>1.1206167351003753</v>
      </c>
      <c r="E66">
        <f>E11+(6/0.017)*(E12*E50-E27*E51)</f>
        <v>-0.05147412897419484</v>
      </c>
      <c r="F66">
        <f>F11+(6/0.017)*(F12*F50-F27*F51)</f>
        <v>12.559864636529067</v>
      </c>
    </row>
    <row r="67" spans="1:6" ht="12.75">
      <c r="A67" t="s">
        <v>71</v>
      </c>
      <c r="B67">
        <f>B12+(7/0.017)*(B13*B50-B28*B51)</f>
        <v>0.011261369630552099</v>
      </c>
      <c r="C67">
        <f>C12+(7/0.017)*(C13*C50-C28*C51)</f>
        <v>0.0946187170781799</v>
      </c>
      <c r="D67">
        <f>D12+(7/0.017)*(D13*D50-D28*D51)</f>
        <v>0.2955811698446173</v>
      </c>
      <c r="E67">
        <f>E12+(7/0.017)*(E13*E50-E28*E51)</f>
        <v>0.4959828164730771</v>
      </c>
      <c r="F67">
        <f>F12+(7/0.017)*(F13*F50-F28*F51)</f>
        <v>0.006465729784105325</v>
      </c>
    </row>
    <row r="68" spans="1:6" ht="12.75">
      <c r="A68" t="s">
        <v>72</v>
      </c>
      <c r="B68">
        <f>B13+(8/0.017)*(B14*B50-B29*B51)</f>
        <v>0.11860655458134539</v>
      </c>
      <c r="C68">
        <f>C13+(8/0.017)*(C14*C50-C29*C51)</f>
        <v>-0.0013791366066635404</v>
      </c>
      <c r="D68">
        <f>D13+(8/0.017)*(D14*D50-D29*D51)</f>
        <v>-0.3696251467297066</v>
      </c>
      <c r="E68">
        <f>E13+(8/0.017)*(E14*E50-E29*E51)</f>
        <v>-0.2404692027432325</v>
      </c>
      <c r="F68">
        <f>F13+(8/0.017)*(F14*F50-F29*F51)</f>
        <v>-0.4846646881278816</v>
      </c>
    </row>
    <row r="69" spans="1:6" ht="12.75">
      <c r="A69" t="s">
        <v>73</v>
      </c>
      <c r="B69">
        <f>B14+(9/0.017)*(B15*B50-B30*B51)</f>
        <v>-0.13066868144774826</v>
      </c>
      <c r="C69">
        <f>C14+(9/0.017)*(C15*C50-C30*C51)</f>
        <v>-0.06841944887540498</v>
      </c>
      <c r="D69">
        <f>D14+(9/0.017)*(D15*D50-D30*D51)</f>
        <v>0.10114186431258954</v>
      </c>
      <c r="E69">
        <f>E14+(9/0.017)*(E15*E50-E30*E51)</f>
        <v>-0.042329069781104706</v>
      </c>
      <c r="F69">
        <f>F14+(9/0.017)*(F15*F50-F30*F51)</f>
        <v>0.041158715748568435</v>
      </c>
    </row>
    <row r="70" spans="1:6" ht="12.75">
      <c r="A70" t="s">
        <v>74</v>
      </c>
      <c r="B70">
        <f>B15+(10/0.017)*(B16*B50-B31*B51)</f>
        <v>-0.27916966657781833</v>
      </c>
      <c r="C70">
        <f>C15+(10/0.017)*(C16*C50-C31*C51)</f>
        <v>0.03381240100461078</v>
      </c>
      <c r="D70">
        <f>D15+(10/0.017)*(D16*D50-D31*D51)</f>
        <v>0.0019390197326210434</v>
      </c>
      <c r="E70">
        <f>E15+(10/0.017)*(E16*E50-E31*E51)</f>
        <v>-0.04556341847242756</v>
      </c>
      <c r="F70">
        <f>F15+(10/0.017)*(F16*F50-F31*F51)</f>
        <v>-0.2540461929671857</v>
      </c>
    </row>
    <row r="71" spans="1:6" ht="12.75">
      <c r="A71" t="s">
        <v>75</v>
      </c>
      <c r="B71">
        <f>B16+(11/0.017)*(B17*B50-B32*B51)</f>
        <v>0.03702288202370113</v>
      </c>
      <c r="C71">
        <f>C16+(11/0.017)*(C17*C50-C32*C51)</f>
        <v>0.02841138918342056</v>
      </c>
      <c r="D71">
        <f>D16+(11/0.017)*(D17*D50-D32*D51)</f>
        <v>-0.01912003425296192</v>
      </c>
      <c r="E71">
        <f>E16+(11/0.017)*(E17*E50-E32*E51)</f>
        <v>0.043246480698625654</v>
      </c>
      <c r="F71">
        <f>F16+(11/0.017)*(F17*F50-F32*F51)</f>
        <v>-0.052746851826352366</v>
      </c>
    </row>
    <row r="72" spans="1:6" ht="12.75">
      <c r="A72" t="s">
        <v>76</v>
      </c>
      <c r="B72">
        <f>B17+(12/0.017)*(B18*B50-B33*B51)</f>
        <v>-0.02059019125953168</v>
      </c>
      <c r="C72">
        <f>C17+(12/0.017)*(C18*C50-C33*C51)</f>
        <v>-0.022462311056424586</v>
      </c>
      <c r="D72">
        <f>D17+(12/0.017)*(D18*D50-D33*D51)</f>
        <v>0.004918406147480026</v>
      </c>
      <c r="E72">
        <f>E17+(12/0.017)*(E18*E50-E33*E51)</f>
        <v>0.00030608908504207977</v>
      </c>
      <c r="F72">
        <f>F17+(12/0.017)*(F18*F50-F33*F51)</f>
        <v>0.0015866880973282923</v>
      </c>
    </row>
    <row r="73" spans="1:6" ht="12.75">
      <c r="A73" t="s">
        <v>77</v>
      </c>
      <c r="B73">
        <f>B18+(13/0.017)*(B19*B50-B34*B51)</f>
        <v>0.01697142233700115</v>
      </c>
      <c r="C73">
        <f>C18+(13/0.017)*(C19*C50-C34*C51)</f>
        <v>0.020290900632490276</v>
      </c>
      <c r="D73">
        <f>D18+(13/0.017)*(D19*D50-D34*D51)</f>
        <v>0.01941065975205996</v>
      </c>
      <c r="E73">
        <f>E18+(13/0.017)*(E19*E50-E34*E51)</f>
        <v>0.0007473114505700531</v>
      </c>
      <c r="F73">
        <f>F18+(13/0.017)*(F19*F50-F34*F51)</f>
        <v>0.004002771815058604</v>
      </c>
    </row>
    <row r="74" spans="1:6" ht="12.75">
      <c r="A74" t="s">
        <v>78</v>
      </c>
      <c r="B74">
        <f>B19+(14/0.017)*(B20*B50-B35*B51)</f>
        <v>-0.20495293967378292</v>
      </c>
      <c r="C74">
        <f>C19+(14/0.017)*(C20*C50-C35*C51)</f>
        <v>-0.19500693986255513</v>
      </c>
      <c r="D74">
        <f>D19+(14/0.017)*(D20*D50-D35*D51)</f>
        <v>-0.19218640719300825</v>
      </c>
      <c r="E74">
        <f>E19+(14/0.017)*(E20*E50-E35*E51)</f>
        <v>-0.18094247581114445</v>
      </c>
      <c r="F74">
        <f>F19+(14/0.017)*(F20*F50-F35*F51)</f>
        <v>-0.13427433460502566</v>
      </c>
    </row>
    <row r="75" spans="1:6" ht="12.75">
      <c r="A75" t="s">
        <v>79</v>
      </c>
      <c r="B75" s="50">
        <f>B20</f>
        <v>0.00441949</v>
      </c>
      <c r="C75" s="50">
        <f>C20</f>
        <v>0.003554529</v>
      </c>
      <c r="D75" s="50">
        <f>D20</f>
        <v>-0.003531918</v>
      </c>
      <c r="E75" s="50">
        <f>E20</f>
        <v>0.000583303</v>
      </c>
      <c r="F75" s="50">
        <f>F20</f>
        <v>0.00102225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-5.165711217135324</v>
      </c>
      <c r="C82">
        <f>C22+(2/0.017)*(C8*C51+C23*C50)</f>
        <v>7.823588692861689</v>
      </c>
      <c r="D82">
        <f>D22+(2/0.017)*(D8*D51+D23*D50)</f>
        <v>-1.4532379010085634</v>
      </c>
      <c r="E82">
        <f>E22+(2/0.017)*(E8*E51+E23*E50)</f>
        <v>1.628851346351889</v>
      </c>
      <c r="F82">
        <f>F22+(2/0.017)*(F8*F51+F23*F50)</f>
        <v>-9.961527074530595</v>
      </c>
    </row>
    <row r="83" spans="1:6" ht="12.75">
      <c r="A83" t="s">
        <v>82</v>
      </c>
      <c r="B83">
        <f>B23+(3/0.017)*(B9*B51+B24*B50)</f>
        <v>-3.204016914498235</v>
      </c>
      <c r="C83">
        <f>C23+(3/0.017)*(C9*C51+C24*C50)</f>
        <v>1.2199839714836351</v>
      </c>
      <c r="D83">
        <f>D23+(3/0.017)*(D9*D51+D24*D50)</f>
        <v>-0.6350939818441965</v>
      </c>
      <c r="E83">
        <f>E23+(3/0.017)*(E9*E51+E24*E50)</f>
        <v>-2.9455494944561265</v>
      </c>
      <c r="F83">
        <f>F23+(3/0.017)*(F9*F51+F24*F50)</f>
        <v>4.76304338014367</v>
      </c>
    </row>
    <row r="84" spans="1:6" ht="12.75">
      <c r="A84" t="s">
        <v>83</v>
      </c>
      <c r="B84">
        <f>B24+(4/0.017)*(B10*B51+B25*B50)</f>
        <v>3.3778576794260244</v>
      </c>
      <c r="C84">
        <f>C24+(4/0.017)*(C10*C51+C25*C50)</f>
        <v>1.157957558244142</v>
      </c>
      <c r="D84">
        <f>D24+(4/0.017)*(D10*D51+D25*D50)</f>
        <v>-0.016811709243011196</v>
      </c>
      <c r="E84">
        <f>E24+(4/0.017)*(E10*E51+E25*E50)</f>
        <v>2.7387486213065455</v>
      </c>
      <c r="F84">
        <f>F24+(4/0.017)*(F10*F51+F25*F50)</f>
        <v>0.8493113559922318</v>
      </c>
    </row>
    <row r="85" spans="1:6" ht="12.75">
      <c r="A85" t="s">
        <v>84</v>
      </c>
      <c r="B85">
        <f>B25+(5/0.017)*(B11*B51+B26*B50)</f>
        <v>-0.5489951389375894</v>
      </c>
      <c r="C85">
        <f>C25+(5/0.017)*(C11*C51+C26*C50)</f>
        <v>0.6230378083886966</v>
      </c>
      <c r="D85">
        <f>D25+(5/0.017)*(D11*D51+D26*D50)</f>
        <v>0.7420080922656788</v>
      </c>
      <c r="E85">
        <f>E25+(5/0.017)*(E11*E51+E26*E50)</f>
        <v>-0.3303994261675572</v>
      </c>
      <c r="F85">
        <f>F25+(5/0.017)*(F11*F51+F26*F50)</f>
        <v>-0.9557926831415805</v>
      </c>
    </row>
    <row r="86" spans="1:6" ht="12.75">
      <c r="A86" t="s">
        <v>85</v>
      </c>
      <c r="B86">
        <f>B26+(6/0.017)*(B12*B51+B27*B50)</f>
        <v>0.7415025451609369</v>
      </c>
      <c r="C86">
        <f>C26+(6/0.017)*(C12*C51+C27*C50)</f>
        <v>0.454227532466735</v>
      </c>
      <c r="D86">
        <f>D26+(6/0.017)*(D12*D51+D27*D50)</f>
        <v>0.646917538188599</v>
      </c>
      <c r="E86">
        <f>E26+(6/0.017)*(E12*E51+E27*E50)</f>
        <v>0.7896134284578049</v>
      </c>
      <c r="F86">
        <f>F26+(6/0.017)*(F12*F51+F27*F50)</f>
        <v>2.6948206492206253</v>
      </c>
    </row>
    <row r="87" spans="1:6" ht="12.75">
      <c r="A87" t="s">
        <v>86</v>
      </c>
      <c r="B87">
        <f>B27+(7/0.017)*(B13*B51+B28*B50)</f>
        <v>-0.01567064280539062</v>
      </c>
      <c r="C87">
        <f>C27+(7/0.017)*(C13*C51+C28*C50)</f>
        <v>0.41043316221546094</v>
      </c>
      <c r="D87">
        <f>D27+(7/0.017)*(D13*D51+D28*D50)</f>
        <v>-0.20659090554823345</v>
      </c>
      <c r="E87">
        <f>E27+(7/0.017)*(E13*E51+E28*E50)</f>
        <v>0.05641907151391589</v>
      </c>
      <c r="F87">
        <f>F27+(7/0.017)*(F13*F51+F28*F50)</f>
        <v>0.1288357858616795</v>
      </c>
    </row>
    <row r="88" spans="1:6" ht="12.75">
      <c r="A88" t="s">
        <v>87</v>
      </c>
      <c r="B88">
        <f>B28+(8/0.017)*(B14*B51+B29*B50)</f>
        <v>0.16571806427297386</v>
      </c>
      <c r="C88">
        <f>C28+(8/0.017)*(C14*C51+C29*C50)</f>
        <v>0.04338111983562346</v>
      </c>
      <c r="D88">
        <f>D28+(8/0.017)*(D14*D51+D29*D50)</f>
        <v>-0.25366012018513007</v>
      </c>
      <c r="E88">
        <f>E28+(8/0.017)*(E14*E51+E29*E50)</f>
        <v>-0.14182315788089295</v>
      </c>
      <c r="F88">
        <f>F28+(8/0.017)*(F14*F51+F29*F50)</f>
        <v>-0.15773926593269888</v>
      </c>
    </row>
    <row r="89" spans="1:6" ht="12.75">
      <c r="A89" t="s">
        <v>88</v>
      </c>
      <c r="B89">
        <f>B29+(9/0.017)*(B15*B51+B30*B50)</f>
        <v>-0.0010589232578338964</v>
      </c>
      <c r="C89">
        <f>C29+(9/0.017)*(C15*C51+C30*C50)</f>
        <v>-0.021297763811345655</v>
      </c>
      <c r="D89">
        <f>D29+(9/0.017)*(D15*D51+D30*D50)</f>
        <v>0.18164868919150004</v>
      </c>
      <c r="E89">
        <f>E29+(9/0.017)*(E15*E51+E30*E50)</f>
        <v>0.007723202672690949</v>
      </c>
      <c r="F89">
        <f>F29+(9/0.017)*(F15*F51+F30*F50)</f>
        <v>-0.018674575110288593</v>
      </c>
    </row>
    <row r="90" spans="1:6" ht="12.75">
      <c r="A90" t="s">
        <v>89</v>
      </c>
      <c r="B90">
        <f>B30+(10/0.017)*(B16*B51+B31*B50)</f>
        <v>0.2231946964956194</v>
      </c>
      <c r="C90">
        <f>C30+(10/0.017)*(C16*C51+C31*C50)</f>
        <v>0.20684267207053672</v>
      </c>
      <c r="D90">
        <f>D30+(10/0.017)*(D16*D51+D31*D50)</f>
        <v>0.03845848307492645</v>
      </c>
      <c r="E90">
        <f>E30+(10/0.017)*(E16*E51+E31*E50)</f>
        <v>0.011072685411646374</v>
      </c>
      <c r="F90">
        <f>F30+(10/0.017)*(F16*F51+F31*F50)</f>
        <v>0.24694184151427132</v>
      </c>
    </row>
    <row r="91" spans="1:6" ht="12.75">
      <c r="A91" t="s">
        <v>90</v>
      </c>
      <c r="B91">
        <f>B31+(11/0.017)*(B17*B51+B32*B50)</f>
        <v>-0.052689176957030064</v>
      </c>
      <c r="C91">
        <f>C31+(11/0.017)*(C17*C51+C32*C50)</f>
        <v>-0.026061706889685416</v>
      </c>
      <c r="D91">
        <f>D31+(11/0.017)*(D17*D51+D32*D50)</f>
        <v>0.008034842151163261</v>
      </c>
      <c r="E91">
        <f>E31+(11/0.017)*(E17*E51+E32*E50)</f>
        <v>0.003933974634649051</v>
      </c>
      <c r="F91">
        <f>F31+(11/0.017)*(F17*F51+F32*F50)</f>
        <v>0.0075781178984856735</v>
      </c>
    </row>
    <row r="92" spans="1:6" ht="12.75">
      <c r="A92" t="s">
        <v>91</v>
      </c>
      <c r="B92">
        <f>B32+(12/0.017)*(B18*B51+B33*B50)</f>
        <v>-0.011206208315925748</v>
      </c>
      <c r="C92">
        <f>C32+(12/0.017)*(C18*C51+C33*C50)</f>
        <v>0.003622010253014599</v>
      </c>
      <c r="D92">
        <f>D32+(12/0.017)*(D18*D51+D33*D50)</f>
        <v>-0.04315447176776449</v>
      </c>
      <c r="E92">
        <f>E32+(12/0.017)*(E18*E51+E33*E50)</f>
        <v>-0.058704979552906586</v>
      </c>
      <c r="F92">
        <f>F32+(12/0.017)*(F18*F51+F33*F50)</f>
        <v>-0.02512343030124262</v>
      </c>
    </row>
    <row r="93" spans="1:6" ht="12.75">
      <c r="A93" t="s">
        <v>92</v>
      </c>
      <c r="B93">
        <f>B33+(13/0.017)*(B19*B51+B34*B50)</f>
        <v>0.05138110843379547</v>
      </c>
      <c r="C93">
        <f>C33+(13/0.017)*(C19*C51+C34*C50)</f>
        <v>0.05473675385120517</v>
      </c>
      <c r="D93">
        <f>D33+(13/0.017)*(D19*D51+D34*D50)</f>
        <v>0.05512182320019135</v>
      </c>
      <c r="E93">
        <f>E33+(13/0.017)*(E19*E51+E34*E50)</f>
        <v>0.06603014490446212</v>
      </c>
      <c r="F93">
        <f>F33+(13/0.017)*(F19*F51+F34*F50)</f>
        <v>0.01916203205203847</v>
      </c>
    </row>
    <row r="94" spans="1:6" ht="12.75">
      <c r="A94" t="s">
        <v>93</v>
      </c>
      <c r="B94">
        <f>B34+(14/0.017)*(B20*B51+B35*B50)</f>
        <v>-0.0005068979784450345</v>
      </c>
      <c r="C94">
        <f>C34+(14/0.017)*(C20*C51+C35*C50)</f>
        <v>0.0038267757152412327</v>
      </c>
      <c r="D94">
        <f>D34+(14/0.017)*(D20*D51+D35*D50)</f>
        <v>0.0007616350739905456</v>
      </c>
      <c r="E94">
        <f>E34+(14/0.017)*(E20*E51+E35*E50)</f>
        <v>-0.003458523990715648</v>
      </c>
      <c r="F94">
        <f>F34+(14/0.017)*(F20*F51+F35*F50)</f>
        <v>-0.02560389085376531</v>
      </c>
    </row>
    <row r="95" spans="1:6" ht="12.75">
      <c r="A95" t="s">
        <v>94</v>
      </c>
      <c r="B95" s="50">
        <f>B35</f>
        <v>-0.004544586</v>
      </c>
      <c r="C95" s="50">
        <f>C35</f>
        <v>-0.007220035</v>
      </c>
      <c r="D95" s="50">
        <f>D35</f>
        <v>-0.003042209</v>
      </c>
      <c r="E95" s="50">
        <f>E35</f>
        <v>-0.01178902</v>
      </c>
      <c r="F95" s="50">
        <f>F35</f>
        <v>-0.004743467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-1.7262737712369096</v>
      </c>
      <c r="C103">
        <f>C63*10000/C62</f>
        <v>-2.3854496005828616</v>
      </c>
      <c r="D103">
        <f>D63*10000/D62</f>
        <v>-0.9816969797867796</v>
      </c>
      <c r="E103">
        <f>E63*10000/E62</f>
        <v>0.2011085904044993</v>
      </c>
      <c r="F103">
        <f>F63*10000/F62</f>
        <v>0.011933579325861999</v>
      </c>
      <c r="G103">
        <f>AVERAGE(C103:E103)</f>
        <v>-1.0553459966550474</v>
      </c>
      <c r="H103">
        <f>STDEV(C103:E103)</f>
        <v>1.294850938179835</v>
      </c>
      <c r="I103">
        <f>(B103*B4+C103*C4+D103*D4+E103*E4+F103*F4)/SUM(B4:F4)</f>
        <v>-1.0109161351490026</v>
      </c>
      <c r="K103">
        <f>(LN(H103)+LN(H123))/2-LN(K114*K115^3)</f>
        <v>-3.381510432706599</v>
      </c>
    </row>
    <row r="104" spans="1:11" ht="12.75">
      <c r="A104" t="s">
        <v>68</v>
      </c>
      <c r="B104">
        <f>B64*10000/B62</f>
        <v>0.038823275457890785</v>
      </c>
      <c r="C104">
        <f>C64*10000/C62</f>
        <v>-0.11336477639784184</v>
      </c>
      <c r="D104">
        <f>D64*10000/D62</f>
        <v>-0.7517215979167604</v>
      </c>
      <c r="E104">
        <f>E64*10000/E62</f>
        <v>-0.4877588889325382</v>
      </c>
      <c r="F104">
        <f>F64*10000/F62</f>
        <v>-2.249624253252352</v>
      </c>
      <c r="G104">
        <f>AVERAGE(C104:E104)</f>
        <v>-0.45094842108238015</v>
      </c>
      <c r="H104">
        <f>STDEV(C104:E104)</f>
        <v>0.32076645055623393</v>
      </c>
      <c r="I104">
        <f>(B104*B4+C104*C4+D104*D4+E104*E4+F104*F4)/SUM(B4:F4)</f>
        <v>-0.6190289121067701</v>
      </c>
      <c r="K104">
        <f>(LN(H104)+LN(H124))/2-LN(K114*K115^4)</f>
        <v>-3.6937198188543396</v>
      </c>
    </row>
    <row r="105" spans="1:11" ht="12.75">
      <c r="A105" t="s">
        <v>69</v>
      </c>
      <c r="B105">
        <f>B65*10000/B62</f>
        <v>0.40201370319562896</v>
      </c>
      <c r="C105">
        <f>C65*10000/C62</f>
        <v>0.5718599088627407</v>
      </c>
      <c r="D105">
        <f>D65*10000/D62</f>
        <v>0.5507105178187844</v>
      </c>
      <c r="E105">
        <f>E65*10000/E62</f>
        <v>0.5067295962917839</v>
      </c>
      <c r="F105">
        <f>F65*10000/F62</f>
        <v>-0.11114781563553622</v>
      </c>
      <c r="G105">
        <f>AVERAGE(C105:E105)</f>
        <v>0.5431000076577698</v>
      </c>
      <c r="H105">
        <f>STDEV(C105:E105)</f>
        <v>0.03322543156349963</v>
      </c>
      <c r="I105">
        <f>(B105*B4+C105*C4+D105*D4+E105*E4+F105*F4)/SUM(B4:F4)</f>
        <v>0.43556874883912666</v>
      </c>
      <c r="K105">
        <f>(LN(H105)+LN(H125))/2-LN(K114*K115^5)</f>
        <v>-4.663804364628987</v>
      </c>
    </row>
    <row r="106" spans="1:11" ht="12.75">
      <c r="A106" t="s">
        <v>70</v>
      </c>
      <c r="B106">
        <f>B66*10000/B62</f>
        <v>0.731163187986291</v>
      </c>
      <c r="C106">
        <f>C66*10000/C62</f>
        <v>0.7521729439057904</v>
      </c>
      <c r="D106">
        <f>D66*10000/D62</f>
        <v>1.1206179084191017</v>
      </c>
      <c r="E106">
        <f>E66*10000/E62</f>
        <v>-0.05147406434348627</v>
      </c>
      <c r="F106">
        <f>F66*10000/F62</f>
        <v>12.560014403101786</v>
      </c>
      <c r="G106">
        <f>AVERAGE(C106:E106)</f>
        <v>0.607105595993802</v>
      </c>
      <c r="H106">
        <f>STDEV(C106:E106)</f>
        <v>0.5993607425635142</v>
      </c>
      <c r="I106">
        <f>(B106*B4+C106*C4+D106*D4+E106*E4+F106*F4)/SUM(B4:F4)</f>
        <v>2.2152201427367215</v>
      </c>
      <c r="K106">
        <f>(LN(H106)+LN(H126))/2-LN(K114*K115^6)</f>
        <v>-3.2515259043238607</v>
      </c>
    </row>
    <row r="107" spans="1:11" ht="12.75">
      <c r="A107" t="s">
        <v>71</v>
      </c>
      <c r="B107">
        <f>B67*10000/B62</f>
        <v>0.011261316887429868</v>
      </c>
      <c r="C107">
        <f>C67*10000/C62</f>
        <v>0.09461890432876115</v>
      </c>
      <c r="D107">
        <f>D67*10000/D62</f>
        <v>0.2955814793268077</v>
      </c>
      <c r="E107">
        <f>E67*10000/E62</f>
        <v>0.49598219371905483</v>
      </c>
      <c r="F107">
        <f>F67*10000/F62</f>
        <v>0.0064658068828812995</v>
      </c>
      <c r="G107">
        <f>AVERAGE(C107:E107)</f>
        <v>0.2953941924582079</v>
      </c>
      <c r="H107">
        <f>STDEV(C107:E107)</f>
        <v>0.2006817102399407</v>
      </c>
      <c r="I107">
        <f>(B107*B4+C107*C4+D107*D4+E107*E4+F107*F4)/SUM(B4:F4)</f>
        <v>0.21567000361329808</v>
      </c>
      <c r="K107">
        <f>(LN(H107)+LN(H127))/2-LN(K114*K115^7)</f>
        <v>-2.9025067897920778</v>
      </c>
    </row>
    <row r="108" spans="1:9" ht="12.75">
      <c r="A108" t="s">
        <v>72</v>
      </c>
      <c r="B108">
        <f>B68*10000/B62</f>
        <v>0.11860599908230655</v>
      </c>
      <c r="C108">
        <f>C68*10000/C62</f>
        <v>-0.0013791393359769276</v>
      </c>
      <c r="D108">
        <f>D68*10000/D62</f>
        <v>-0.3696255337381215</v>
      </c>
      <c r="E108">
        <f>E68*10000/E62</f>
        <v>-0.24046890081107222</v>
      </c>
      <c r="F108">
        <f>F68*10000/F62</f>
        <v>-0.4846704673756171</v>
      </c>
      <c r="G108">
        <f>AVERAGE(C108:E108)</f>
        <v>-0.2038245246283902</v>
      </c>
      <c r="H108">
        <f>STDEV(C108:E108)</f>
        <v>0.18683805682169893</v>
      </c>
      <c r="I108">
        <f>(B108*B4+C108*C4+D108*D4+E108*E4+F108*F4)/SUM(B4:F4)</f>
        <v>-0.1943154953918764</v>
      </c>
    </row>
    <row r="109" spans="1:9" ht="12.75">
      <c r="A109" t="s">
        <v>73</v>
      </c>
      <c r="B109">
        <f>B69*10000/B62</f>
        <v>-0.13066806945520532</v>
      </c>
      <c r="C109">
        <f>C69*10000/C62</f>
        <v>-0.06841958427759565</v>
      </c>
      <c r="D109">
        <f>D69*10000/D62</f>
        <v>0.10114197021110032</v>
      </c>
      <c r="E109">
        <f>E69*10000/E62</f>
        <v>-0.04232901663289555</v>
      </c>
      <c r="F109">
        <f>F69*10000/F62</f>
        <v>0.04115920653409627</v>
      </c>
      <c r="G109">
        <f>AVERAGE(C109:E109)</f>
        <v>-0.0032022102331302946</v>
      </c>
      <c r="H109">
        <f>STDEV(C109:E109)</f>
        <v>0.09130148095425006</v>
      </c>
      <c r="I109">
        <f>(B109*B4+C109*C4+D109*D4+E109*E4+F109*F4)/SUM(B4:F4)</f>
        <v>-0.01583415109532776</v>
      </c>
    </row>
    <row r="110" spans="1:11" ht="12.75">
      <c r="A110" t="s">
        <v>74</v>
      </c>
      <c r="B110">
        <f>B70*10000/B62</f>
        <v>-0.2791683590743502</v>
      </c>
      <c r="C110">
        <f>C70*10000/C62</f>
        <v>0.033812467919402456</v>
      </c>
      <c r="D110">
        <f>D70*10000/D62</f>
        <v>0.0019390217628318118</v>
      </c>
      <c r="E110">
        <f>E70*10000/E62</f>
        <v>-0.04556336126318324</v>
      </c>
      <c r="F110">
        <f>F70*10000/F62</f>
        <v>-0.25404922226954957</v>
      </c>
      <c r="G110">
        <f>AVERAGE(C110:E110)</f>
        <v>-0.0032706238603163254</v>
      </c>
      <c r="H110">
        <f>STDEV(C110:E110)</f>
        <v>0.039943533522271736</v>
      </c>
      <c r="I110">
        <f>(B110*B4+C110*C4+D110*D4+E110*E4+F110*F4)/SUM(B4:F4)</f>
        <v>-0.07670873044767204</v>
      </c>
      <c r="K110">
        <f>EXP(AVERAGE(K103:K107))</f>
        <v>0.027914375776177863</v>
      </c>
    </row>
    <row r="111" spans="1:9" ht="12.75">
      <c r="A111" t="s">
        <v>75</v>
      </c>
      <c r="B111">
        <f>B71*10000/B62</f>
        <v>0.037022708625397374</v>
      </c>
      <c r="C111">
        <f>C71*10000/C62</f>
        <v>0.028411445409601832</v>
      </c>
      <c r="D111">
        <f>D71*10000/D62</f>
        <v>-0.019120054272200912</v>
      </c>
      <c r="E111">
        <f>E71*10000/E62</f>
        <v>0.043246426398519056</v>
      </c>
      <c r="F111">
        <f>F71*10000/F62</f>
        <v>-0.05274748079134906</v>
      </c>
      <c r="G111">
        <f>AVERAGE(C111:E111)</f>
        <v>0.01751260584530666</v>
      </c>
      <c r="H111">
        <f>STDEV(C111:E111)</f>
        <v>0.0325804083108086</v>
      </c>
      <c r="I111">
        <f>(B111*B4+C111*C4+D111*D4+E111*E4+F111*F4)/SUM(B4:F4)</f>
        <v>0.01100505958006047</v>
      </c>
    </row>
    <row r="112" spans="1:9" ht="12.75">
      <c r="A112" t="s">
        <v>76</v>
      </c>
      <c r="B112">
        <f>B72*10000/B62</f>
        <v>-0.020590094824461173</v>
      </c>
      <c r="C112">
        <f>C72*10000/C62</f>
        <v>-0.022462355509371437</v>
      </c>
      <c r="D112">
        <f>D72*10000/D62</f>
        <v>0.00491841129719612</v>
      </c>
      <c r="E112">
        <f>E72*10000/E62</f>
        <v>0.00030608870071786013</v>
      </c>
      <c r="F112">
        <f>F72*10000/F62</f>
        <v>0.0015867070173441673</v>
      </c>
      <c r="G112">
        <f>AVERAGE(C112:E112)</f>
        <v>-0.005745951837152485</v>
      </c>
      <c r="H112">
        <f>STDEV(C112:E112)</f>
        <v>0.014659365393253809</v>
      </c>
      <c r="I112">
        <f>(B112*B4+C112*C4+D112*D4+E112*E4+F112*F4)/SUM(B4:F4)</f>
        <v>-0.006929187462536625</v>
      </c>
    </row>
    <row r="113" spans="1:9" ht="12.75">
      <c r="A113" t="s">
        <v>77</v>
      </c>
      <c r="B113">
        <f>B73*10000/B62</f>
        <v>0.01697134285059478</v>
      </c>
      <c r="C113">
        <f>C73*10000/C62</f>
        <v>0.020290940788212683</v>
      </c>
      <c r="D113">
        <f>D73*10000/D62</f>
        <v>0.019410680075592407</v>
      </c>
      <c r="E113">
        <f>E73*10000/E62</f>
        <v>0.0007473105122488123</v>
      </c>
      <c r="F113">
        <f>F73*10000/F62</f>
        <v>0.004002819544985117</v>
      </c>
      <c r="G113">
        <f>AVERAGE(C113:E113)</f>
        <v>0.0134829771253513</v>
      </c>
      <c r="H113">
        <f>STDEV(C113:E113)</f>
        <v>0.011038189063003755</v>
      </c>
      <c r="I113">
        <f>(B113*B4+C113*C4+D113*D4+E113*E4+F113*F4)/SUM(B4:F4)</f>
        <v>0.012728193958663649</v>
      </c>
    </row>
    <row r="114" spans="1:11" ht="12.75">
      <c r="A114" t="s">
        <v>78</v>
      </c>
      <c r="B114">
        <f>B74*10000/B62</f>
        <v>-0.20495197976763446</v>
      </c>
      <c r="C114">
        <f>C74*10000/C62</f>
        <v>-0.19500732578157795</v>
      </c>
      <c r="D114">
        <f>D74*10000/D62</f>
        <v>-0.19218660841783688</v>
      </c>
      <c r="E114">
        <f>E74*10000/E62</f>
        <v>-0.1809422486205022</v>
      </c>
      <c r="F114">
        <f>F74*10000/F62</f>
        <v>-0.13427593572155674</v>
      </c>
      <c r="G114">
        <f>AVERAGE(C114:E114)</f>
        <v>-0.189378727606639</v>
      </c>
      <c r="H114">
        <f>STDEV(C114:E114)</f>
        <v>0.007441084925880691</v>
      </c>
      <c r="I114">
        <f>(B114*B4+C114*C4+D114*D4+E114*E4+F114*F4)/SUM(B4:F4)</f>
        <v>-0.1843103614384348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0.004419469301123317</v>
      </c>
      <c r="C115">
        <f>C75*10000/C62</f>
        <v>0.0035545360344181563</v>
      </c>
      <c r="D115">
        <f>D75*10000/D62</f>
        <v>-0.003531921698022169</v>
      </c>
      <c r="E115">
        <f>E75*10000/E62</f>
        <v>0.0005833022676071078</v>
      </c>
      <c r="F115">
        <f>F75*10000/F62</f>
        <v>0.001022262189532562</v>
      </c>
      <c r="G115">
        <f>AVERAGE(C115:E115)</f>
        <v>0.000201972201334365</v>
      </c>
      <c r="H115">
        <f>STDEV(C115:E115)</f>
        <v>0.003558585430054827</v>
      </c>
      <c r="I115">
        <f>(B115*B4+C115*C4+D115*D4+E115*E4+F115*F4)/SUM(B4:F4)</f>
        <v>0.0009244359571940824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-5.1656870232986</v>
      </c>
      <c r="C122">
        <f>C82*10000/C62</f>
        <v>7.8236041757553005</v>
      </c>
      <c r="D122">
        <f>D82*10000/D62</f>
        <v>-1.453239422591447</v>
      </c>
      <c r="E122">
        <f>E82*10000/E62</f>
        <v>1.6288493011727134</v>
      </c>
      <c r="F122">
        <f>F82*10000/F62</f>
        <v>-9.96164585795798</v>
      </c>
      <c r="G122">
        <f>AVERAGE(C122:E122)</f>
        <v>2.6664046847788554</v>
      </c>
      <c r="H122">
        <f>STDEV(C122:E122)</f>
        <v>4.72465317960846</v>
      </c>
      <c r="I122">
        <f>(B122*B4+C122*C4+D122*D4+E122*E4+F122*F4)/SUM(B4:F4)</f>
        <v>-0.15041404926270427</v>
      </c>
    </row>
    <row r="123" spans="1:9" ht="12.75">
      <c r="A123" t="s">
        <v>82</v>
      </c>
      <c r="B123">
        <f>B83*10000/B62</f>
        <v>-3.204001908343452</v>
      </c>
      <c r="C123">
        <f>C83*10000/C62</f>
        <v>1.2199863858337217</v>
      </c>
      <c r="D123">
        <f>D83*10000/D62</f>
        <v>-0.6350946468063005</v>
      </c>
      <c r="E123">
        <f>E83*10000/E62</f>
        <v>-2.9455457960360714</v>
      </c>
      <c r="F123">
        <f>F83*10000/F62</f>
        <v>4.763100175714594</v>
      </c>
      <c r="G123">
        <f>AVERAGE(C123:E123)</f>
        <v>-0.78688468566955</v>
      </c>
      <c r="H123">
        <f>STDEV(C123:E123)</f>
        <v>2.086910336231964</v>
      </c>
      <c r="I123">
        <f>(B123*B4+C123*C4+D123*D4+E123*E4+F123*F4)/SUM(B4:F4)</f>
        <v>-0.39955223658485445</v>
      </c>
    </row>
    <row r="124" spans="1:9" ht="12.75">
      <c r="A124" t="s">
        <v>83</v>
      </c>
      <c r="B124">
        <f>B84*10000/B62</f>
        <v>3.377841859080338</v>
      </c>
      <c r="C124">
        <f>C84*10000/C62</f>
        <v>1.1579598498438648</v>
      </c>
      <c r="D124">
        <f>D84*10000/D62</f>
        <v>-0.016811726845365915</v>
      </c>
      <c r="E124">
        <f>E84*10000/E62</f>
        <v>2.7387451825448315</v>
      </c>
      <c r="F124">
        <f>F84*10000/F62</f>
        <v>0.8493214833665816</v>
      </c>
      <c r="G124">
        <f>AVERAGE(C124:E124)</f>
        <v>1.2932977685144433</v>
      </c>
      <c r="H124">
        <f>STDEV(C124:E124)</f>
        <v>1.382754762926014</v>
      </c>
      <c r="I124">
        <f>(B124*B4+C124*C4+D124*D4+E124*E4+F124*F4)/SUM(B4:F4)</f>
        <v>1.537198709745481</v>
      </c>
    </row>
    <row r="125" spans="1:9" ht="12.75">
      <c r="A125" t="s">
        <v>84</v>
      </c>
      <c r="B125">
        <f>B85*10000/B62</f>
        <v>-0.5489925676945997</v>
      </c>
      <c r="C125">
        <f>C85*10000/C62</f>
        <v>0.6230390413814423</v>
      </c>
      <c r="D125">
        <f>D85*10000/D62</f>
        <v>0.7420088691700052</v>
      </c>
      <c r="E125">
        <f>E85*10000/E62</f>
        <v>-0.3303990113193714</v>
      </c>
      <c r="F125">
        <f>F85*10000/F62</f>
        <v>-0.9558040802225624</v>
      </c>
      <c r="G125">
        <f>AVERAGE(C125:E125)</f>
        <v>0.34488296641069205</v>
      </c>
      <c r="H125">
        <f>STDEV(C125:E125)</f>
        <v>0.5878288586538428</v>
      </c>
      <c r="I125">
        <f>(B125*B4+C125*C4+D125*D4+E125*E4+F125*F4)/SUM(B4:F4)</f>
        <v>0.04196700190881251</v>
      </c>
    </row>
    <row r="126" spans="1:9" ht="12.75">
      <c r="A126" t="s">
        <v>85</v>
      </c>
      <c r="B126">
        <f>B86*10000/B62</f>
        <v>0.7414990723010045</v>
      </c>
      <c r="C126">
        <f>C86*10000/C62</f>
        <v>0.45422843138369456</v>
      </c>
      <c r="D126">
        <f>D86*10000/D62</f>
        <v>0.6469182155303146</v>
      </c>
      <c r="E126">
        <f>E86*10000/E62</f>
        <v>0.7896124370223715</v>
      </c>
      <c r="F126">
        <f>F86*10000/F62</f>
        <v>2.694852782851393</v>
      </c>
      <c r="G126">
        <f>AVERAGE(C126:E126)</f>
        <v>0.6302530279787936</v>
      </c>
      <c r="H126">
        <f>STDEV(C126:E126)</f>
        <v>0.16831192520631616</v>
      </c>
      <c r="I126">
        <f>(B126*B4+C126*C4+D126*D4+E126*E4+F126*F4)/SUM(B4:F4)</f>
        <v>0.9210626445102058</v>
      </c>
    </row>
    <row r="127" spans="1:9" ht="12.75">
      <c r="A127" t="s">
        <v>86</v>
      </c>
      <c r="B127">
        <f>B87*10000/B62</f>
        <v>-0.015670569411242657</v>
      </c>
      <c r="C127">
        <f>C87*10000/C62</f>
        <v>0.4104339744632969</v>
      </c>
      <c r="D127">
        <f>D87*10000/D62</f>
        <v>-0.20659112185499615</v>
      </c>
      <c r="E127">
        <f>E87*10000/E62</f>
        <v>0.056419000674357435</v>
      </c>
      <c r="F127">
        <f>F87*10000/F62</f>
        <v>0.128837322127766</v>
      </c>
      <c r="G127">
        <f>AVERAGE(C127:E127)</f>
        <v>0.08675395109421939</v>
      </c>
      <c r="H127">
        <f>STDEV(C127:E127)</f>
        <v>0.3096290510988614</v>
      </c>
      <c r="I127">
        <f>(B127*B4+C127*C4+D127*D4+E127*E4+F127*F4)/SUM(B4:F4)</f>
        <v>0.07753233637911593</v>
      </c>
    </row>
    <row r="128" spans="1:9" ht="12.75">
      <c r="A128" t="s">
        <v>87</v>
      </c>
      <c r="B128">
        <f>B88*10000/B62</f>
        <v>0.16571728812509784</v>
      </c>
      <c r="C128">
        <f>C88*10000/C62</f>
        <v>0.04338120568692387</v>
      </c>
      <c r="D128">
        <f>D88*10000/D62</f>
        <v>-0.25366038577474675</v>
      </c>
      <c r="E128">
        <f>E88*10000/E62</f>
        <v>-0.14182297980830838</v>
      </c>
      <c r="F128">
        <f>F88*10000/F62</f>
        <v>-0.15774114685020282</v>
      </c>
      <c r="G128">
        <f>AVERAGE(C128:E128)</f>
        <v>-0.11736738663204375</v>
      </c>
      <c r="H128">
        <f>STDEV(C128:E128)</f>
        <v>0.1500232775029353</v>
      </c>
      <c r="I128">
        <f>(B128*B4+C128*C4+D128*D4+E128*E4+F128*F4)/SUM(B4:F4)</f>
        <v>-0.08158916717741992</v>
      </c>
    </row>
    <row r="129" spans="1:9" ht="12.75">
      <c r="A129" t="s">
        <v>88</v>
      </c>
      <c r="B129">
        <f>B89*10000/B62</f>
        <v>-0.0010589182983200315</v>
      </c>
      <c r="C129">
        <f>C89*10000/C62</f>
        <v>-0.021297805959651785</v>
      </c>
      <c r="D129">
        <f>D89*10000/D62</f>
        <v>0.18164887938302757</v>
      </c>
      <c r="E129">
        <f>E89*10000/E62</f>
        <v>0.007723192975468849</v>
      </c>
      <c r="F129">
        <f>F89*10000/F62</f>
        <v>-0.01867479779000626</v>
      </c>
      <c r="G129">
        <f>AVERAGE(C129:E129)</f>
        <v>0.05602475546628155</v>
      </c>
      <c r="H129">
        <f>STDEV(C129:E129)</f>
        <v>0.10975709533868658</v>
      </c>
      <c r="I129">
        <f>(B129*B4+C129*C4+D129*D4+E129*E4+F129*F4)/SUM(B4:F4)</f>
        <v>0.03777398093057689</v>
      </c>
    </row>
    <row r="130" spans="1:9" ht="12.75">
      <c r="A130" t="s">
        <v>89</v>
      </c>
      <c r="B130">
        <f>B90*10000/B62</f>
        <v>0.22319365115339684</v>
      </c>
      <c r="C130">
        <f>C90*10000/C62</f>
        <v>0.20684308141249114</v>
      </c>
      <c r="D130">
        <f>D90*10000/D62</f>
        <v>0.03845852334209092</v>
      </c>
      <c r="E130">
        <f>E90*10000/E62</f>
        <v>0.011072671508827266</v>
      </c>
      <c r="F130">
        <f>F90*10000/F62</f>
        <v>0.24694478610279472</v>
      </c>
      <c r="G130">
        <f>AVERAGE(C130:E130)</f>
        <v>0.08545809208780313</v>
      </c>
      <c r="H130">
        <f>STDEV(C130:E130)</f>
        <v>0.10601053223701093</v>
      </c>
      <c r="I130">
        <f>(B130*B4+C130*C4+D130*D4+E130*E4+F130*F4)/SUM(B4:F4)</f>
        <v>0.12696300359931406</v>
      </c>
    </row>
    <row r="131" spans="1:9" ht="12.75">
      <c r="A131" t="s">
        <v>90</v>
      </c>
      <c r="B131">
        <f>B91*10000/B62</f>
        <v>-0.0526889301849418</v>
      </c>
      <c r="C131">
        <f>C91*10000/C62</f>
        <v>-0.026061758465841953</v>
      </c>
      <c r="D131">
        <f>D91*10000/D62</f>
        <v>0.008034850563879637</v>
      </c>
      <c r="E131">
        <f>E91*10000/E62</f>
        <v>0.003933969695166379</v>
      </c>
      <c r="F131">
        <f>F91*10000/F62</f>
        <v>0.007578208261620799</v>
      </c>
      <c r="G131">
        <f>AVERAGE(C131:E131)</f>
        <v>-0.004697646068931979</v>
      </c>
      <c r="H131">
        <f>STDEV(C131:E131)</f>
        <v>0.01861513577322756</v>
      </c>
      <c r="I131">
        <f>(B131*B4+C131*C4+D131*D4+E131*E4+F131*F4)/SUM(B4:F4)</f>
        <v>-0.010038864216563229</v>
      </c>
    </row>
    <row r="132" spans="1:9" ht="12.75">
      <c r="A132" t="s">
        <v>91</v>
      </c>
      <c r="B132">
        <f>B92*10000/B62</f>
        <v>-0.011206155831153973</v>
      </c>
      <c r="C132">
        <f>C92*10000/C62</f>
        <v>0.003622017420978255</v>
      </c>
      <c r="D132">
        <f>D92*10000/D62</f>
        <v>-0.043154516951767426</v>
      </c>
      <c r="E132">
        <f>E92*10000/E62</f>
        <v>-0.05870490584317122</v>
      </c>
      <c r="F132">
        <f>F92*10000/F62</f>
        <v>-0.025123729878519928</v>
      </c>
      <c r="G132">
        <f>AVERAGE(C132:E132)</f>
        <v>-0.03274580179132013</v>
      </c>
      <c r="H132">
        <f>STDEV(C132:E132)</f>
        <v>0.0324409826355844</v>
      </c>
      <c r="I132">
        <f>(B132*B4+C132*C4+D132*D4+E132*E4+F132*F4)/SUM(B4:F4)</f>
        <v>-0.028599239219748485</v>
      </c>
    </row>
    <row r="133" spans="1:9" ht="12.75">
      <c r="A133" t="s">
        <v>92</v>
      </c>
      <c r="B133">
        <f>B93*10000/B62</f>
        <v>0.05138086778810392</v>
      </c>
      <c r="C133">
        <f>C93*10000/C62</f>
        <v>0.05473686217532211</v>
      </c>
      <c r="D133">
        <f>D93*10000/D62</f>
        <v>0.0551218809143637</v>
      </c>
      <c r="E133">
        <f>E93*10000/E62</f>
        <v>0.0660300619972787</v>
      </c>
      <c r="F133">
        <f>F93*10000/F62</f>
        <v>0.019162260544299318</v>
      </c>
      <c r="G133">
        <f>AVERAGE(C133:E133)</f>
        <v>0.05862960169565484</v>
      </c>
      <c r="H133">
        <f>STDEV(C133:E133)</f>
        <v>0.006411877210636982</v>
      </c>
      <c r="I133">
        <f>(B133*B4+C133*C4+D133*D4+E133*E4+F133*F4)/SUM(B4:F4)</f>
        <v>0.05232631171827279</v>
      </c>
    </row>
    <row r="134" spans="1:9" ht="12.75">
      <c r="A134" t="s">
        <v>93</v>
      </c>
      <c r="B134">
        <f>B94*10000/B62</f>
        <v>-0.000506895604365956</v>
      </c>
      <c r="C134">
        <f>C94*10000/C62</f>
        <v>0.003826783288436042</v>
      </c>
      <c r="D134">
        <f>D94*10000/D62</f>
        <v>0.0007616358714449</v>
      </c>
      <c r="E134">
        <f>E94*10000/E62</f>
        <v>-0.0034585196482068863</v>
      </c>
      <c r="F134">
        <f>F94*10000/F62</f>
        <v>-0.025604196160159316</v>
      </c>
      <c r="G134">
        <f>AVERAGE(C134:E134)</f>
        <v>0.0003766331705580184</v>
      </c>
      <c r="H134">
        <f>STDEV(C134:E134)</f>
        <v>0.0036578791709721854</v>
      </c>
      <c r="I134">
        <f>(B134*B4+C134*C4+D134*D4+E134*E4+F134*F4)/SUM(B4:F4)</f>
        <v>-0.003207887315665862</v>
      </c>
    </row>
    <row r="135" spans="1:9" ht="12.75">
      <c r="A135" t="s">
        <v>94</v>
      </c>
      <c r="B135">
        <f>B95*10000/B62</f>
        <v>-0.004544564715230673</v>
      </c>
      <c r="C135">
        <f>C95*10000/C62</f>
        <v>-0.007220049288459959</v>
      </c>
      <c r="D135">
        <f>D95*10000/D62</f>
        <v>-0.003042212185282423</v>
      </c>
      <c r="E135">
        <f>E95*10000/E62</f>
        <v>-0.011789005197754075</v>
      </c>
      <c r="F135">
        <f>F95*10000/F62</f>
        <v>-0.004743523562137885</v>
      </c>
      <c r="G135">
        <f>AVERAGE(C135:E135)</f>
        <v>-0.007350422223832152</v>
      </c>
      <c r="H135">
        <f>STDEV(C135:E135)</f>
        <v>0.004374853692120906</v>
      </c>
      <c r="I135">
        <f>(B135*B4+C135*C4+D135*D4+E135*E4+F135*F4)/SUM(B4:F4)</f>
        <v>-0.00659657202800144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2004-06-01T13:34:18Z</cp:lastPrinted>
  <dcterms:created xsi:type="dcterms:W3CDTF">2004-06-01T13:34:18Z</dcterms:created>
  <dcterms:modified xsi:type="dcterms:W3CDTF">2004-08-03T15:22:31Z</dcterms:modified>
  <cp:category/>
  <cp:version/>
  <cp:contentType/>
  <cp:contentStatus/>
</cp:coreProperties>
</file>