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<sst xmlns="http://schemas.openxmlformats.org/spreadsheetml/2006/main" count="624" uniqueCount="144">
  <si>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</si>
  <si>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</si>
  <si>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</si>
  <si>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</si>
  <si>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</si>
  <si>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</si>
  <si>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</si>
  <si>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</si>
  <si>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</si>
  <si>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</si>
  <si>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</si>
  <si>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</si>
  <si>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</si>
  <si>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</si>
  <si>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</si>
  <si>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</si>
  <si>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</si>
  <si>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</si>
  <si>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</si>
  <si>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</si>
  <si>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</si>
  <si>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</si>
  <si>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</si>
  <si>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</si>
  <si>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</si>
  <si>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</si>
  <si>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</si>
  <si>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</si>
  <si>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</si>
  <si>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</si>
  <si>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</si>
  <si>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</si>
  <si>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</si>
  <si>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</si>
  <si>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</si>
  <si>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</si>
  <si>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</si>
  <si>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</si>
  <si>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</si>
  <si>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</si>
  <si>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</si>
  <si>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</si>
  <si>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</si>
  <si>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</si>
  <si>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</si>
  <si>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</si>
  <si>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</si>
  <si>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</si>
  <si>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</si>
  <si>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</si>
  <si>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</si>
  <si>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</si>
  <si>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</si>
  <si>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</si>
  <si>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</si>
  <si>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</si>
  <si>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</si>
  <si>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</si>
  <si>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</si>
  <si>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</si>
  <si>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</si>
  <si>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</si>
  <si>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</si>
  <si>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</si>
  <si>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</si>
  <si>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</si>
  <si>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</si>
  <si>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</si>
  <si>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</si>
  <si>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</si>
  <si>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</si>
  <si>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</si>
  <si>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</si>
  <si>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</si>
  <si>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</si>
  <si>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</si>
  <si>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</si>
  <si>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</si>
  <si>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</si>
  <si>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</si>
  <si>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</si>
  <si>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</si>
  <si>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</si>
  <si>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</si>
  <si>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</si>
  <si>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</si>
  <si>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</si>
  <si>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</si>
  <si>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</si>
  <si>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</si>
  <si>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</si>
  <si>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</si>
  <si>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</si>
  <si>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</si>
  <si>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</si>
  <si>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</si>
  <si>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</si>
  <si>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</si>
  <si>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</si>
  <si>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</si>
  <si>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</si>
  <si>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</si>
  <si>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</si>
  <si>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</si>
  <si>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</si>
  <si>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</si>
  <si>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</si>
  <si>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</si>
  <si>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</si>
  <si>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</si>
  <si>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</si>
  <si>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</si>
  <si>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</si>
  <si>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</si>
  <si>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</si>
  <si>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</si>
  <si>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</si>
  <si>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</si>
  <si>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</si>
  <si>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</si>
  <si>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</si>
  <si>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</si>
  <si>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</si>
  <si>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</si>
  <si>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</si>
  <si>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</si>
  <si>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</si>
  <si>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</si>
  <si>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</si>
  <si>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</si>
  <si>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</si>
  <si>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</si>
  <si>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</si>
  <si>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</si>
  <si>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</si>
  <si>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</si>
  <si>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</si>
  <si>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</si>
  <si>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</si>
  <si>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</si>
  <si>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</si>
  <si>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</si>
  <si>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Cas 2</t>
  </si>
  <si>
    <t>AP   314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</si>
</sst>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176" fontId="0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4" borderId="0" xfId="0" applyFont="1" applyFill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2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40" y="145"/>
            <a:ext cx="1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5" y="35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8" y="349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5"/>
            <a:ext cx="66" cy="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125.5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137.4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130.4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108.2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98.78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114.5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133.3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118.7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28">
      <selection activeCell="B48" sqref="B48"/>
    </sheetView>
  </sheetViews>
  <sheetFormatPr defaultColWidth="11.421875" defaultRowHeight="12.75"/>
  <cols>
    <col min="1" max="1" width="11.421875" style="89" customWidth="1"/>
    <col min="2" max="2" width="16.28125" style="90" customWidth="1"/>
    <col min="3" max="3" width="12.421875" style="89" customWidth="1"/>
    <col min="4" max="4" width="13.57421875" style="89" customWidth="1"/>
    <col min="5" max="5" width="11.421875" style="89" customWidth="1"/>
    <col min="6" max="6" width="12.8515625" style="89" customWidth="1"/>
    <col min="7" max="7" width="10.8515625" style="89" customWidth="1"/>
    <col min="8" max="10" width="11.421875" style="89" customWidth="1"/>
    <col min="11" max="11" width="10.421875" style="89" customWidth="1"/>
    <col min="12" max="21" width="11.421875" style="89" customWidth="1"/>
    <col min="22" max="23" width="11.421875" style="6" customWidth="1"/>
    <col min="24" max="24" width="11.421875" style="89" customWidth="1"/>
    <col min="25" max="25" width="7.140625" style="89" customWidth="1"/>
    <col min="26" max="26" width="14.28125" style="89" customWidth="1"/>
    <col min="27" max="27" width="11.421875" style="89" customWidth="1"/>
    <col min="28" max="28" width="14.7109375" style="89" customWidth="1"/>
    <col min="29" max="16384" width="11.421875" style="89" customWidth="1"/>
  </cols>
  <sheetData>
    <row r="1" spans="2:23" s="78" customFormat="1" ht="12.75">
      <c r="B1" s="77"/>
      <c r="H1" s="78" t="s">
        <v>30</v>
      </c>
      <c r="J1" s="78" t="s">
        <v>31</v>
      </c>
      <c r="L1" s="78" t="s">
        <v>32</v>
      </c>
      <c r="N1" s="78" t="s">
        <v>33</v>
      </c>
      <c r="P1" s="78" t="s">
        <v>34</v>
      </c>
      <c r="R1" s="78" t="s">
        <v>35</v>
      </c>
      <c r="T1" s="78" t="s">
        <v>36</v>
      </c>
      <c r="V1" s="79"/>
      <c r="W1" s="79"/>
    </row>
    <row r="2" spans="2:23" s="78" customFormat="1" ht="12.75">
      <c r="B2" s="77"/>
      <c r="E2" s="78" t="s">
        <v>3</v>
      </c>
      <c r="V2" s="79"/>
      <c r="W2" s="79"/>
    </row>
    <row r="3" spans="2:23" s="78" customFormat="1" ht="12.75">
      <c r="B3" s="77"/>
      <c r="E3" s="78" t="s">
        <v>4</v>
      </c>
      <c r="H3" s="78" t="s">
        <v>5</v>
      </c>
      <c r="I3" s="78" t="s">
        <v>6</v>
      </c>
      <c r="J3" s="78" t="s">
        <v>5</v>
      </c>
      <c r="K3" s="78" t="s">
        <v>6</v>
      </c>
      <c r="L3" s="78" t="s">
        <v>5</v>
      </c>
      <c r="M3" s="78" t="s">
        <v>6</v>
      </c>
      <c r="N3" s="78" t="s">
        <v>5</v>
      </c>
      <c r="O3" s="78" t="s">
        <v>6</v>
      </c>
      <c r="P3" s="78" t="s">
        <v>5</v>
      </c>
      <c r="Q3" s="78" t="s">
        <v>6</v>
      </c>
      <c r="R3" s="78" t="s">
        <v>5</v>
      </c>
      <c r="S3" s="78" t="s">
        <v>6</v>
      </c>
      <c r="T3" s="78" t="s">
        <v>5</v>
      </c>
      <c r="U3" s="78" t="s">
        <v>6</v>
      </c>
      <c r="V3" s="79" t="s">
        <v>5</v>
      </c>
      <c r="W3" s="79" t="s">
        <v>6</v>
      </c>
    </row>
    <row r="4" spans="2:23" s="78" customFormat="1" ht="12.75">
      <c r="B4" s="77"/>
      <c r="E4" s="78">
        <v>1</v>
      </c>
      <c r="H4" s="78">
        <v>-8.96604E-11</v>
      </c>
      <c r="I4" s="78">
        <v>9.27348E-11</v>
      </c>
      <c r="J4" s="78">
        <v>-8.96604E-11</v>
      </c>
      <c r="K4" s="78" t="s">
        <v>23</v>
      </c>
      <c r="L4" s="78">
        <v>-8.96604E-11</v>
      </c>
      <c r="M4" s="78" t="s">
        <v>23</v>
      </c>
      <c r="N4" s="78">
        <v>-8.96604E-11</v>
      </c>
      <c r="O4" s="78">
        <v>9.27348E-11</v>
      </c>
      <c r="P4" s="78">
        <v>-8.96604E-11</v>
      </c>
      <c r="Q4" s="78">
        <v>9.27348E-11</v>
      </c>
      <c r="R4" s="78">
        <v>-8.96604E-11</v>
      </c>
      <c r="S4" s="78">
        <v>9.27348E-11</v>
      </c>
      <c r="T4" s="78">
        <v>-8.96604E-11</v>
      </c>
      <c r="U4" s="78">
        <v>9.27348E-11</v>
      </c>
      <c r="V4" s="78">
        <v>-8.96604E-11</v>
      </c>
      <c r="W4" s="78">
        <v>9.27348E-11</v>
      </c>
    </row>
    <row r="5" spans="2:23" s="78" customFormat="1" ht="12.75">
      <c r="B5" s="77"/>
      <c r="E5" s="78">
        <v>2</v>
      </c>
      <c r="H5" s="78">
        <v>0.000319438</v>
      </c>
      <c r="I5" s="78">
        <v>-2.7452E-10</v>
      </c>
      <c r="J5" s="78">
        <v>0.000319438</v>
      </c>
      <c r="K5" s="78" t="s">
        <v>24</v>
      </c>
      <c r="L5" s="78">
        <v>0.000319438</v>
      </c>
      <c r="M5" s="78" t="s">
        <v>24</v>
      </c>
      <c r="N5" s="78">
        <v>0.000319438</v>
      </c>
      <c r="O5" s="78">
        <v>-2.7452E-10</v>
      </c>
      <c r="P5" s="78">
        <v>0.000319438</v>
      </c>
      <c r="Q5" s="78">
        <v>-2.7452E-10</v>
      </c>
      <c r="R5" s="78">
        <v>0.000319438</v>
      </c>
      <c r="S5" s="78">
        <v>-2.7452E-10</v>
      </c>
      <c r="T5" s="78">
        <v>0.000319438</v>
      </c>
      <c r="U5" s="78">
        <v>-2.7452E-10</v>
      </c>
      <c r="V5" s="78">
        <v>0.000319438</v>
      </c>
      <c r="W5" s="78">
        <v>-2.7452E-10</v>
      </c>
    </row>
    <row r="6" spans="2:23" s="78" customFormat="1" ht="12.75">
      <c r="B6" s="77"/>
      <c r="E6" s="78">
        <v>3</v>
      </c>
      <c r="H6" s="78">
        <v>0.000879364</v>
      </c>
      <c r="I6" s="78">
        <v>0.000601288</v>
      </c>
      <c r="J6" s="78">
        <v>0.000879364</v>
      </c>
      <c r="K6" s="78">
        <v>0.000601288</v>
      </c>
      <c r="L6" s="78">
        <v>0.000879364</v>
      </c>
      <c r="M6" s="78">
        <v>0.000601288</v>
      </c>
      <c r="N6" s="78">
        <v>0.000879364</v>
      </c>
      <c r="O6" s="78">
        <v>0.000601288</v>
      </c>
      <c r="P6" s="78">
        <v>0.000879364</v>
      </c>
      <c r="Q6" s="78">
        <v>0.000601288</v>
      </c>
      <c r="R6" s="78">
        <v>0.000879364</v>
      </c>
      <c r="S6" s="78">
        <v>0.000601288</v>
      </c>
      <c r="T6" s="78">
        <v>0.000879364</v>
      </c>
      <c r="U6" s="78">
        <v>0.000601288</v>
      </c>
      <c r="V6" s="78">
        <v>0.000879364</v>
      </c>
      <c r="W6" s="78">
        <v>0.000601288</v>
      </c>
    </row>
    <row r="7" spans="2:23" s="78" customFormat="1" ht="12.75">
      <c r="B7" s="77"/>
      <c r="E7" s="78">
        <v>4</v>
      </c>
      <c r="H7" s="78">
        <v>9.24253E-05</v>
      </c>
      <c r="I7" s="78">
        <v>0.000325827</v>
      </c>
      <c r="J7" s="78">
        <v>9.24253E-05</v>
      </c>
      <c r="K7" s="78">
        <v>0.000325827</v>
      </c>
      <c r="L7" s="78">
        <v>9.24253E-05</v>
      </c>
      <c r="M7" s="78">
        <v>0.000325827</v>
      </c>
      <c r="N7" s="78">
        <v>9.24253E-05</v>
      </c>
      <c r="O7" s="78">
        <v>0.000325827</v>
      </c>
      <c r="P7" s="78">
        <v>9.24253E-05</v>
      </c>
      <c r="Q7" s="78">
        <v>0.000325827</v>
      </c>
      <c r="R7" s="78">
        <v>9.24253E-05</v>
      </c>
      <c r="S7" s="78">
        <v>0.000325827</v>
      </c>
      <c r="T7" s="78">
        <v>9.24253E-05</v>
      </c>
      <c r="U7" s="78">
        <v>0.000325827</v>
      </c>
      <c r="V7" s="78">
        <v>9.24253E-05</v>
      </c>
      <c r="W7" s="78">
        <v>0.000325827</v>
      </c>
    </row>
    <row r="8" spans="2:23" s="78" customFormat="1" ht="12.75">
      <c r="B8" s="77"/>
      <c r="E8" s="78">
        <v>5</v>
      </c>
      <c r="H8" s="78">
        <v>-3.91724E-05</v>
      </c>
      <c r="I8" s="78">
        <v>0.000161302</v>
      </c>
      <c r="J8" s="78">
        <v>-3.91724E-05</v>
      </c>
      <c r="K8" s="78">
        <v>0.000161302</v>
      </c>
      <c r="L8" s="78">
        <v>-3.91724E-05</v>
      </c>
      <c r="M8" s="78">
        <v>0.000161302</v>
      </c>
      <c r="N8" s="78">
        <v>-3.91724E-05</v>
      </c>
      <c r="O8" s="78">
        <v>0.000161302</v>
      </c>
      <c r="P8" s="78">
        <v>-3.91724E-05</v>
      </c>
      <c r="Q8" s="78">
        <v>0.000161302</v>
      </c>
      <c r="R8" s="78">
        <v>-3.91724E-05</v>
      </c>
      <c r="S8" s="78">
        <v>0.000161302</v>
      </c>
      <c r="T8" s="78">
        <v>-3.91724E-05</v>
      </c>
      <c r="U8" s="78">
        <v>0.000161302</v>
      </c>
      <c r="V8" s="78">
        <v>-3.91724E-05</v>
      </c>
      <c r="W8" s="78">
        <v>0.000161302</v>
      </c>
    </row>
    <row r="9" spans="2:23" s="78" customFormat="1" ht="12.75">
      <c r="B9" s="77"/>
      <c r="E9" s="78">
        <v>6</v>
      </c>
      <c r="H9" s="78">
        <v>3.92438</v>
      </c>
      <c r="I9" s="78">
        <v>-1.72103E-05</v>
      </c>
      <c r="J9" s="78">
        <v>3.92438</v>
      </c>
      <c r="K9" s="78">
        <v>-1.72103E-05</v>
      </c>
      <c r="L9" s="78">
        <v>3.92438</v>
      </c>
      <c r="M9" s="78">
        <v>-1.72103E-05</v>
      </c>
      <c r="N9" s="78">
        <v>3.92438</v>
      </c>
      <c r="O9" s="78">
        <v>-1.72103E-05</v>
      </c>
      <c r="P9" s="78">
        <v>3.92438</v>
      </c>
      <c r="Q9" s="78">
        <v>-1.72103E-05</v>
      </c>
      <c r="R9" s="78">
        <v>3.92438</v>
      </c>
      <c r="S9" s="78">
        <v>-1.72103E-05</v>
      </c>
      <c r="T9" s="78">
        <v>3.92438</v>
      </c>
      <c r="U9" s="78">
        <v>-1.72103E-05</v>
      </c>
      <c r="V9" s="78">
        <v>3.92438</v>
      </c>
      <c r="W9" s="78">
        <v>-1.72103E-05</v>
      </c>
    </row>
    <row r="10" spans="2:23" s="78" customFormat="1" ht="12.75">
      <c r="B10" s="77"/>
      <c r="E10" s="78">
        <v>7</v>
      </c>
      <c r="H10" s="78">
        <v>-2.33051E-05</v>
      </c>
      <c r="I10" s="78">
        <v>-3.89739E-05</v>
      </c>
      <c r="J10" s="78">
        <v>-2.33051E-05</v>
      </c>
      <c r="K10" s="78">
        <v>-3.89739E-05</v>
      </c>
      <c r="L10" s="78">
        <v>-2.33051E-05</v>
      </c>
      <c r="M10" s="78">
        <v>-3.89739E-05</v>
      </c>
      <c r="N10" s="78">
        <v>-2.33051E-05</v>
      </c>
      <c r="O10" s="78">
        <v>-3.89739E-05</v>
      </c>
      <c r="P10" s="78">
        <v>-2.33051E-05</v>
      </c>
      <c r="Q10" s="78">
        <v>-3.89739E-05</v>
      </c>
      <c r="R10" s="78">
        <v>-2.33051E-05</v>
      </c>
      <c r="S10" s="78">
        <v>-3.89739E-05</v>
      </c>
      <c r="T10" s="78">
        <v>-2.33051E-05</v>
      </c>
      <c r="U10" s="78">
        <v>-3.89739E-05</v>
      </c>
      <c r="V10" s="78">
        <v>-2.33051E-05</v>
      </c>
      <c r="W10" s="78">
        <v>-3.89739E-05</v>
      </c>
    </row>
    <row r="11" spans="2:23" s="78" customFormat="1" ht="12.75">
      <c r="B11" s="77"/>
      <c r="E11" s="78">
        <v>8</v>
      </c>
      <c r="H11" s="78">
        <v>4.70052E-06</v>
      </c>
      <c r="I11" s="78">
        <v>-2.96402E-06</v>
      </c>
      <c r="J11" s="78">
        <v>4.70052E-06</v>
      </c>
      <c r="K11" s="78">
        <v>-2.96402E-06</v>
      </c>
      <c r="L11" s="78">
        <v>4.70052E-06</v>
      </c>
      <c r="M11" s="78">
        <v>-2.96402E-06</v>
      </c>
      <c r="N11" s="78">
        <v>4.70052E-06</v>
      </c>
      <c r="O11" s="78">
        <v>-2.96402E-06</v>
      </c>
      <c r="P11" s="78">
        <v>4.70052E-06</v>
      </c>
      <c r="Q11" s="78">
        <v>-2.96402E-06</v>
      </c>
      <c r="R11" s="78">
        <v>4.70052E-06</v>
      </c>
      <c r="S11" s="78">
        <v>-2.96402E-06</v>
      </c>
      <c r="T11" s="78">
        <v>4.70052E-06</v>
      </c>
      <c r="U11" s="78">
        <v>-2.96402E-06</v>
      </c>
      <c r="V11" s="78">
        <v>4.70052E-06</v>
      </c>
      <c r="W11" s="78">
        <v>-2.96402E-06</v>
      </c>
    </row>
    <row r="12" spans="2:23" s="78" customFormat="1" ht="12.75">
      <c r="B12" s="77"/>
      <c r="E12" s="78">
        <v>9</v>
      </c>
      <c r="H12" s="78">
        <v>-3.68081E-06</v>
      </c>
      <c r="I12" s="78">
        <v>3.48646E-06</v>
      </c>
      <c r="J12" s="78">
        <v>-3.68081E-06</v>
      </c>
      <c r="K12" s="78">
        <v>3.48646E-06</v>
      </c>
      <c r="L12" s="78">
        <v>-3.68081E-06</v>
      </c>
      <c r="M12" s="78">
        <v>3.48646E-06</v>
      </c>
      <c r="N12" s="78">
        <v>-3.68081E-06</v>
      </c>
      <c r="O12" s="78">
        <v>3.48646E-06</v>
      </c>
      <c r="P12" s="78">
        <v>-3.68081E-06</v>
      </c>
      <c r="Q12" s="78">
        <v>3.48646E-06</v>
      </c>
      <c r="R12" s="78">
        <v>-3.68081E-06</v>
      </c>
      <c r="S12" s="78">
        <v>3.48646E-06</v>
      </c>
      <c r="T12" s="78">
        <v>-3.68081E-06</v>
      </c>
      <c r="U12" s="78">
        <v>3.48646E-06</v>
      </c>
      <c r="V12" s="78">
        <v>-3.68081E-06</v>
      </c>
      <c r="W12" s="78">
        <v>3.48646E-06</v>
      </c>
    </row>
    <row r="13" spans="2:23" s="78" customFormat="1" ht="12.75">
      <c r="B13" s="77"/>
      <c r="E13" s="78">
        <v>10</v>
      </c>
      <c r="H13" s="78">
        <v>-0.200959</v>
      </c>
      <c r="I13" s="78">
        <v>-5.06254E-06</v>
      </c>
      <c r="J13" s="78">
        <v>-0.200959</v>
      </c>
      <c r="K13" s="78">
        <v>-5.06254E-06</v>
      </c>
      <c r="L13" s="78">
        <v>-0.200959</v>
      </c>
      <c r="M13" s="78">
        <v>-5.06254E-06</v>
      </c>
      <c r="N13" s="78">
        <v>-0.200959</v>
      </c>
      <c r="O13" s="78">
        <v>-5.06254E-06</v>
      </c>
      <c r="P13" s="78">
        <v>-0.200959</v>
      </c>
      <c r="Q13" s="78">
        <v>-5.06254E-06</v>
      </c>
      <c r="R13" s="78">
        <v>-0.200959</v>
      </c>
      <c r="S13" s="78">
        <v>-5.06254E-06</v>
      </c>
      <c r="T13" s="78">
        <v>-0.200959</v>
      </c>
      <c r="U13" s="78">
        <v>-5.06254E-06</v>
      </c>
      <c r="V13" s="78">
        <v>-0.200959</v>
      </c>
      <c r="W13" s="78">
        <v>-5.06254E-06</v>
      </c>
    </row>
    <row r="14" spans="2:23" s="78" customFormat="1" ht="12.75">
      <c r="B14" s="77"/>
      <c r="E14" s="78">
        <v>11</v>
      </c>
      <c r="H14" s="78">
        <v>1.59338E-06</v>
      </c>
      <c r="I14" s="78">
        <v>1.18763E-06</v>
      </c>
      <c r="J14" s="78">
        <v>1.59338E-06</v>
      </c>
      <c r="K14" s="78">
        <v>1.18763E-06</v>
      </c>
      <c r="L14" s="78">
        <v>1.59338E-06</v>
      </c>
      <c r="M14" s="78">
        <v>1.18763E-06</v>
      </c>
      <c r="N14" s="78">
        <v>1.59338E-06</v>
      </c>
      <c r="O14" s="78">
        <v>1.18763E-06</v>
      </c>
      <c r="P14" s="78">
        <v>1.59338E-06</v>
      </c>
      <c r="Q14" s="78">
        <v>1.18763E-06</v>
      </c>
      <c r="R14" s="78">
        <v>1.59338E-06</v>
      </c>
      <c r="S14" s="78">
        <v>1.18763E-06</v>
      </c>
      <c r="T14" s="78">
        <v>1.59338E-06</v>
      </c>
      <c r="U14" s="78">
        <v>1.18763E-06</v>
      </c>
      <c r="V14" s="78">
        <v>1.59338E-06</v>
      </c>
      <c r="W14" s="78">
        <v>1.18763E-06</v>
      </c>
    </row>
    <row r="15" spans="2:23" s="78" customFormat="1" ht="12.75">
      <c r="B15" s="77"/>
      <c r="E15" s="78">
        <v>12</v>
      </c>
      <c r="H15" s="78">
        <v>2.14477E-08</v>
      </c>
      <c r="I15" s="78">
        <v>1.33651E-06</v>
      </c>
      <c r="J15" s="78">
        <v>2.14477E-08</v>
      </c>
      <c r="K15" s="78">
        <v>1.33651E-06</v>
      </c>
      <c r="L15" s="78">
        <v>2.14477E-08</v>
      </c>
      <c r="M15" s="78">
        <v>1.33651E-06</v>
      </c>
      <c r="N15" s="78">
        <v>2.14477E-08</v>
      </c>
      <c r="O15" s="78">
        <v>1.33651E-06</v>
      </c>
      <c r="P15" s="78">
        <v>2.14477E-08</v>
      </c>
      <c r="Q15" s="78">
        <v>1.33651E-06</v>
      </c>
      <c r="R15" s="78">
        <v>2.14477E-08</v>
      </c>
      <c r="S15" s="78">
        <v>1.33651E-06</v>
      </c>
      <c r="T15" s="78">
        <v>2.14477E-08</v>
      </c>
      <c r="U15" s="78">
        <v>1.33651E-06</v>
      </c>
      <c r="V15" s="78">
        <v>2.14477E-08</v>
      </c>
      <c r="W15" s="78">
        <v>1.33651E-06</v>
      </c>
    </row>
    <row r="16" spans="2:23" s="78" customFormat="1" ht="12.75">
      <c r="B16" s="77"/>
      <c r="E16" s="78">
        <v>13</v>
      </c>
      <c r="H16" s="78">
        <v>-6.04268E-07</v>
      </c>
      <c r="I16" s="78">
        <v>8.7592E-07</v>
      </c>
      <c r="J16" s="78">
        <v>-6.04268E-07</v>
      </c>
      <c r="K16" s="78">
        <v>8.7592E-07</v>
      </c>
      <c r="L16" s="78">
        <v>-6.04268E-07</v>
      </c>
      <c r="M16" s="78">
        <v>8.7592E-07</v>
      </c>
      <c r="N16" s="78">
        <v>-6.04268E-07</v>
      </c>
      <c r="O16" s="78">
        <v>8.7592E-07</v>
      </c>
      <c r="P16" s="78">
        <v>-6.04268E-07</v>
      </c>
      <c r="Q16" s="78">
        <v>8.7592E-07</v>
      </c>
      <c r="R16" s="78">
        <v>-6.04268E-07</v>
      </c>
      <c r="S16" s="78">
        <v>8.7592E-07</v>
      </c>
      <c r="T16" s="78">
        <v>-6.04268E-07</v>
      </c>
      <c r="U16" s="78">
        <v>8.7592E-07</v>
      </c>
      <c r="V16" s="78">
        <v>-6.04268E-07</v>
      </c>
      <c r="W16" s="78">
        <v>8.7592E-07</v>
      </c>
    </row>
    <row r="17" spans="2:23" s="78" customFormat="1" ht="12.75">
      <c r="B17" s="77"/>
      <c r="E17" s="78">
        <v>14</v>
      </c>
      <c r="H17" s="78">
        <v>-0.149992</v>
      </c>
      <c r="I17" s="78">
        <v>6.74043E-07</v>
      </c>
      <c r="J17" s="78">
        <v>-0.149992</v>
      </c>
      <c r="K17" s="78">
        <v>6.74043E-07</v>
      </c>
      <c r="L17" s="78">
        <v>-0.149992</v>
      </c>
      <c r="M17" s="78">
        <v>6.74043E-07</v>
      </c>
      <c r="N17" s="78">
        <v>-0.149992</v>
      </c>
      <c r="O17" s="78">
        <v>6.74043E-07</v>
      </c>
      <c r="P17" s="78">
        <v>-0.149992</v>
      </c>
      <c r="Q17" s="78">
        <v>6.74043E-07</v>
      </c>
      <c r="R17" s="78">
        <v>-0.149992</v>
      </c>
      <c r="S17" s="78">
        <v>6.74043E-07</v>
      </c>
      <c r="T17" s="78">
        <v>-0.149992</v>
      </c>
      <c r="U17" s="78">
        <v>6.74043E-07</v>
      </c>
      <c r="V17" s="78">
        <v>-0.149992</v>
      </c>
      <c r="W17" s="78">
        <v>6.74043E-07</v>
      </c>
    </row>
    <row r="18" spans="2:23" s="78" customFormat="1" ht="12.75">
      <c r="B18" s="77"/>
      <c r="E18" s="78">
        <v>15</v>
      </c>
      <c r="H18" s="78">
        <v>-2.04212E-08</v>
      </c>
      <c r="I18" s="78">
        <v>-4.6634E-07</v>
      </c>
      <c r="J18" s="78">
        <v>-2.04212E-08</v>
      </c>
      <c r="K18" s="78">
        <v>-4.6634E-07</v>
      </c>
      <c r="L18" s="78">
        <v>-2.04212E-08</v>
      </c>
      <c r="M18" s="78">
        <v>-4.6634E-07</v>
      </c>
      <c r="N18" s="78">
        <v>-2.04212E-08</v>
      </c>
      <c r="O18" s="78">
        <v>-4.6634E-07</v>
      </c>
      <c r="P18" s="78">
        <v>-2.04212E-08</v>
      </c>
      <c r="Q18" s="78">
        <v>-4.6634E-07</v>
      </c>
      <c r="R18" s="78">
        <v>-2.04212E-08</v>
      </c>
      <c r="S18" s="78">
        <v>-4.6634E-07</v>
      </c>
      <c r="T18" s="78">
        <v>-2.04212E-08</v>
      </c>
      <c r="U18" s="78">
        <v>-4.6634E-07</v>
      </c>
      <c r="V18" s="78">
        <v>-2.04212E-08</v>
      </c>
      <c r="W18" s="78">
        <v>-4.6634E-07</v>
      </c>
    </row>
    <row r="20" spans="2:23" s="78" customFormat="1" ht="12.75">
      <c r="B20" s="77"/>
      <c r="E20" s="78" t="s">
        <v>0</v>
      </c>
      <c r="H20" s="78" t="s">
        <v>1</v>
      </c>
      <c r="I20" s="78" t="s">
        <v>2</v>
      </c>
      <c r="J20" s="78" t="s">
        <v>1</v>
      </c>
      <c r="K20" s="78" t="s">
        <v>22</v>
      </c>
      <c r="L20" s="78" t="s">
        <v>1</v>
      </c>
      <c r="M20" s="78" t="s">
        <v>22</v>
      </c>
      <c r="N20" s="78" t="s">
        <v>1</v>
      </c>
      <c r="O20" s="78" t="s">
        <v>29</v>
      </c>
      <c r="P20" s="78" t="s">
        <v>1</v>
      </c>
      <c r="Q20" s="78" t="s">
        <v>1</v>
      </c>
      <c r="R20" s="78" t="s">
        <v>1</v>
      </c>
      <c r="S20" s="78" t="s">
        <v>1</v>
      </c>
      <c r="T20" s="78" t="s">
        <v>1</v>
      </c>
      <c r="U20" s="78" t="s">
        <v>1</v>
      </c>
      <c r="V20" s="79" t="s">
        <v>1</v>
      </c>
      <c r="W20" s="79" t="s">
        <v>1</v>
      </c>
    </row>
    <row r="21" spans="2:23" s="78" customFormat="1" ht="12.75">
      <c r="B21" s="77"/>
      <c r="E21" s="78" t="s">
        <v>7</v>
      </c>
      <c r="V21" s="79"/>
      <c r="W21" s="79"/>
    </row>
    <row r="22" spans="2:23" s="78" customFormat="1" ht="12.75">
      <c r="B22" s="77"/>
      <c r="E22" s="78" t="s">
        <v>4</v>
      </c>
      <c r="H22" s="78" t="s">
        <v>5</v>
      </c>
      <c r="I22" s="78" t="s">
        <v>6</v>
      </c>
      <c r="J22" s="78" t="s">
        <v>5</v>
      </c>
      <c r="K22" s="78" t="s">
        <v>6</v>
      </c>
      <c r="L22" s="78" t="s">
        <v>5</v>
      </c>
      <c r="M22" s="78" t="s">
        <v>6</v>
      </c>
      <c r="N22" s="78" t="s">
        <v>5</v>
      </c>
      <c r="O22" s="78" t="s">
        <v>6</v>
      </c>
      <c r="P22" s="78" t="s">
        <v>5</v>
      </c>
      <c r="Q22" s="78" t="s">
        <v>6</v>
      </c>
      <c r="R22" s="78" t="s">
        <v>5</v>
      </c>
      <c r="S22" s="78" t="s">
        <v>6</v>
      </c>
      <c r="T22" s="78" t="s">
        <v>5</v>
      </c>
      <c r="U22" s="78" t="s">
        <v>6</v>
      </c>
      <c r="V22" s="79" t="s">
        <v>5</v>
      </c>
      <c r="W22" s="79" t="s">
        <v>6</v>
      </c>
    </row>
    <row r="23" spans="2:23" s="78" customFormat="1" ht="12.75">
      <c r="B23" s="77"/>
      <c r="E23" s="78">
        <v>1</v>
      </c>
      <c r="H23" s="78">
        <v>-3.91218E-10</v>
      </c>
      <c r="I23" s="78">
        <v>-1.80545E-07</v>
      </c>
      <c r="J23" s="78">
        <v>1.80548E-07</v>
      </c>
      <c r="K23" s="78" t="s">
        <v>25</v>
      </c>
      <c r="L23" s="78">
        <v>2.114E-10</v>
      </c>
      <c r="M23" s="78" t="s">
        <v>27</v>
      </c>
      <c r="N23" s="78">
        <v>-1.80727E-07</v>
      </c>
      <c r="O23" s="78">
        <v>3.94193E-10</v>
      </c>
      <c r="P23" s="78">
        <v>-2.27757E-10</v>
      </c>
      <c r="Q23" s="78">
        <v>-1.38536E-07</v>
      </c>
      <c r="R23" s="78">
        <v>1.38539E-07</v>
      </c>
      <c r="S23" s="78">
        <v>-4.59163E-11</v>
      </c>
      <c r="T23" s="78">
        <v>4.89339E-11</v>
      </c>
      <c r="U23" s="78">
        <v>1.38721E-07</v>
      </c>
      <c r="V23" s="78">
        <v>-1.38718E-07</v>
      </c>
      <c r="W23" s="78">
        <v>2.31528E-10</v>
      </c>
    </row>
    <row r="24" spans="2:23" s="78" customFormat="1" ht="12.75">
      <c r="B24" s="77"/>
      <c r="E24" s="78">
        <v>2</v>
      </c>
      <c r="H24" s="78">
        <v>0.000319438</v>
      </c>
      <c r="I24" s="78">
        <v>-1.45093E-07</v>
      </c>
      <c r="J24" s="78">
        <v>0.000319438</v>
      </c>
      <c r="K24" s="78" t="s">
        <v>26</v>
      </c>
      <c r="L24" s="78">
        <v>0.000319438</v>
      </c>
      <c r="M24" s="78" t="s">
        <v>28</v>
      </c>
      <c r="N24" s="78">
        <v>0.000319438</v>
      </c>
      <c r="O24" s="78">
        <v>-1.45093E-07</v>
      </c>
      <c r="P24" s="78">
        <v>0.000319438</v>
      </c>
      <c r="Q24" s="78">
        <v>-7.24391E-08</v>
      </c>
      <c r="R24" s="78">
        <v>0.000319438</v>
      </c>
      <c r="S24" s="78">
        <v>-7.24392E-08</v>
      </c>
      <c r="T24" s="78">
        <v>0.000319438</v>
      </c>
      <c r="U24" s="78">
        <v>-7.24392E-08</v>
      </c>
      <c r="V24" s="78">
        <v>0.000319438</v>
      </c>
      <c r="W24" s="78">
        <v>-7.24392E-08</v>
      </c>
    </row>
    <row r="25" spans="2:23" s="78" customFormat="1" ht="12.75">
      <c r="B25" s="77"/>
      <c r="E25" s="78">
        <v>3</v>
      </c>
      <c r="H25" s="78">
        <v>-0.011403</v>
      </c>
      <c r="I25" s="78">
        <v>-2.89764</v>
      </c>
      <c r="J25" s="78">
        <v>-2.89736</v>
      </c>
      <c r="K25" s="78">
        <v>0.0128857</v>
      </c>
      <c r="L25" s="78">
        <v>0.0131617</v>
      </c>
      <c r="M25" s="78">
        <v>2.89884</v>
      </c>
      <c r="N25" s="78">
        <v>2.89911</v>
      </c>
      <c r="O25" s="78">
        <v>-0.0116923</v>
      </c>
      <c r="P25" s="78">
        <v>-0.00179958</v>
      </c>
      <c r="Q25" s="78">
        <v>-0.947348</v>
      </c>
      <c r="R25" s="78">
        <v>-0.947072</v>
      </c>
      <c r="S25" s="78">
        <v>0.00328323</v>
      </c>
      <c r="T25" s="78">
        <v>0.00356199</v>
      </c>
      <c r="U25" s="78">
        <v>0.948552</v>
      </c>
      <c r="V25" s="78">
        <v>0.948831</v>
      </c>
      <c r="W25" s="78">
        <v>-0.00207858</v>
      </c>
    </row>
    <row r="26" spans="2:23" s="78" customFormat="1" ht="12.75">
      <c r="B26" s="77"/>
      <c r="E26" s="78">
        <v>4</v>
      </c>
      <c r="H26" s="78">
        <v>-0.00917767</v>
      </c>
      <c r="I26" s="78">
        <v>-1.60206</v>
      </c>
      <c r="J26" s="78">
        <v>0.00937032</v>
      </c>
      <c r="K26" s="78">
        <v>1.60271</v>
      </c>
      <c r="L26" s="78">
        <v>-0.00917927</v>
      </c>
      <c r="M26" s="78">
        <v>-1.60206</v>
      </c>
      <c r="N26" s="78">
        <v>0.00937181</v>
      </c>
      <c r="O26" s="78">
        <v>1.60271</v>
      </c>
      <c r="P26" s="78">
        <v>-0.00127186</v>
      </c>
      <c r="Q26" s="78">
        <v>-0.352768</v>
      </c>
      <c r="R26" s="78">
        <v>0.00145785</v>
      </c>
      <c r="S26" s="78">
        <v>0.353421</v>
      </c>
      <c r="T26" s="78">
        <v>-0.00127293</v>
      </c>
      <c r="U26" s="78">
        <v>-0.352769</v>
      </c>
      <c r="V26" s="78">
        <v>0.00145766</v>
      </c>
      <c r="W26" s="78">
        <v>0.35342</v>
      </c>
    </row>
    <row r="27" spans="2:23" s="78" customFormat="1" ht="12.75">
      <c r="B27" s="77"/>
      <c r="E27" s="78">
        <v>5</v>
      </c>
      <c r="H27" s="78">
        <v>-0.00622924</v>
      </c>
      <c r="I27" s="78">
        <v>-0.791332</v>
      </c>
      <c r="J27" s="78">
        <v>0.791452</v>
      </c>
      <c r="K27" s="78">
        <v>-0.00603168</v>
      </c>
      <c r="L27" s="78">
        <v>0.00615134</v>
      </c>
      <c r="M27" s="78">
        <v>0.791655</v>
      </c>
      <c r="N27" s="78">
        <v>-0.791528</v>
      </c>
      <c r="O27" s="78">
        <v>0.00635333</v>
      </c>
      <c r="P27" s="78">
        <v>-0.000655436</v>
      </c>
      <c r="Q27" s="78">
        <v>-0.118861</v>
      </c>
      <c r="R27" s="78">
        <v>0.118984</v>
      </c>
      <c r="S27" s="78">
        <v>-0.000455118</v>
      </c>
      <c r="T27" s="78">
        <v>0.00057737</v>
      </c>
      <c r="U27" s="78">
        <v>0.119184</v>
      </c>
      <c r="V27" s="78">
        <v>-0.119061</v>
      </c>
      <c r="W27" s="78">
        <v>0.00077752</v>
      </c>
    </row>
    <row r="28" spans="2:23" s="78" customFormat="1" ht="12.75">
      <c r="B28" s="77"/>
      <c r="E28" s="78">
        <v>6</v>
      </c>
      <c r="H28" s="78">
        <v>3.9206</v>
      </c>
      <c r="I28" s="78">
        <v>-0.354214</v>
      </c>
      <c r="J28" s="78">
        <v>3.9206</v>
      </c>
      <c r="K28" s="78">
        <v>-0.354213</v>
      </c>
      <c r="L28" s="78">
        <v>3.9206</v>
      </c>
      <c r="M28" s="78">
        <v>-0.354213</v>
      </c>
      <c r="N28" s="78">
        <v>3.9206</v>
      </c>
      <c r="O28" s="78">
        <v>-0.354211</v>
      </c>
      <c r="P28" s="78">
        <v>3.92413</v>
      </c>
      <c r="Q28" s="78">
        <v>-0.0365762</v>
      </c>
      <c r="R28" s="78">
        <v>3.92413</v>
      </c>
      <c r="S28" s="78">
        <v>-0.0365764</v>
      </c>
      <c r="T28" s="78">
        <v>3.92413</v>
      </c>
      <c r="U28" s="78">
        <v>-0.0365764</v>
      </c>
      <c r="V28" s="78">
        <v>3.92413</v>
      </c>
      <c r="W28" s="78">
        <v>-0.0365761</v>
      </c>
    </row>
    <row r="29" spans="2:23" s="78" customFormat="1" ht="12.75">
      <c r="B29" s="77"/>
      <c r="E29" s="78">
        <v>7</v>
      </c>
      <c r="H29" s="78">
        <v>-0.00219096</v>
      </c>
      <c r="I29" s="78">
        <v>-0.14424</v>
      </c>
      <c r="J29" s="78">
        <v>-0.144224</v>
      </c>
      <c r="K29" s="78">
        <v>0.00213079</v>
      </c>
      <c r="L29" s="78">
        <v>0.00214534</v>
      </c>
      <c r="M29" s="78">
        <v>0.144162</v>
      </c>
      <c r="N29" s="78">
        <v>0.144176</v>
      </c>
      <c r="O29" s="78">
        <v>-0.00220722</v>
      </c>
      <c r="P29" s="78">
        <v>-0.00012212</v>
      </c>
      <c r="Q29" s="78">
        <v>-0.0102932</v>
      </c>
      <c r="R29" s="78">
        <v>-0.0102776</v>
      </c>
      <c r="S29" s="78">
        <v>5.98668E-05</v>
      </c>
      <c r="T29" s="78">
        <v>7.54898E-05</v>
      </c>
      <c r="U29" s="78">
        <v>0.0102154</v>
      </c>
      <c r="V29" s="78">
        <v>0.0102309</v>
      </c>
      <c r="W29" s="78">
        <v>-0.000137705</v>
      </c>
    </row>
    <row r="30" spans="2:23" s="78" customFormat="1" ht="12.75">
      <c r="B30" s="77"/>
      <c r="E30" s="78">
        <v>8</v>
      </c>
      <c r="H30" s="78">
        <v>-0.00117594</v>
      </c>
      <c r="I30" s="78">
        <v>-0.053453</v>
      </c>
      <c r="J30" s="78">
        <v>0.00118647</v>
      </c>
      <c r="K30" s="78">
        <v>0.0534462</v>
      </c>
      <c r="L30" s="78">
        <v>-0.00117641</v>
      </c>
      <c r="M30" s="78">
        <v>-0.0534521</v>
      </c>
      <c r="N30" s="78">
        <v>0.00118535</v>
      </c>
      <c r="O30" s="78">
        <v>0.0534457</v>
      </c>
      <c r="P30" s="78">
        <v>-3.16374E-05</v>
      </c>
      <c r="Q30" s="78">
        <v>-0.00263789</v>
      </c>
      <c r="R30" s="78">
        <v>4.10315E-05</v>
      </c>
      <c r="S30" s="78">
        <v>0.00263202</v>
      </c>
      <c r="T30" s="78">
        <v>-3.16177E-05</v>
      </c>
      <c r="U30" s="78">
        <v>-0.00263795</v>
      </c>
      <c r="V30" s="78">
        <v>4.09906E-05</v>
      </c>
      <c r="W30" s="78">
        <v>0.00263195</v>
      </c>
    </row>
    <row r="31" spans="2:23" s="78" customFormat="1" ht="12.75">
      <c r="B31" s="77"/>
      <c r="E31" s="78">
        <v>9</v>
      </c>
      <c r="H31" s="78">
        <v>-0.000624689</v>
      </c>
      <c r="I31" s="78">
        <v>-0.018155</v>
      </c>
      <c r="J31" s="78">
        <v>0.0181543</v>
      </c>
      <c r="K31" s="78">
        <v>-0.000618031</v>
      </c>
      <c r="L31" s="78">
        <v>0.000617433</v>
      </c>
      <c r="M31" s="78">
        <v>0.0181614</v>
      </c>
      <c r="N31" s="78">
        <v>-0.0181615</v>
      </c>
      <c r="O31" s="78">
        <v>0.000624315</v>
      </c>
      <c r="P31" s="78">
        <v>-1.65541E-05</v>
      </c>
      <c r="Q31" s="78">
        <v>-0.000630447</v>
      </c>
      <c r="R31" s="78">
        <v>0.000630277</v>
      </c>
      <c r="S31" s="78">
        <v>-9.38798E-06</v>
      </c>
      <c r="T31" s="78">
        <v>9.18397E-06</v>
      </c>
      <c r="U31" s="78">
        <v>0.000637445</v>
      </c>
      <c r="V31" s="78">
        <v>-0.000637612</v>
      </c>
      <c r="W31" s="78">
        <v>1.63418E-05</v>
      </c>
    </row>
    <row r="32" spans="2:23" s="78" customFormat="1" ht="12.75">
      <c r="B32" s="77"/>
      <c r="E32" s="78">
        <v>10</v>
      </c>
      <c r="H32" s="78">
        <v>-0.20128</v>
      </c>
      <c r="I32" s="78">
        <v>-0.00585594</v>
      </c>
      <c r="J32" s="78">
        <v>-0.20128</v>
      </c>
      <c r="K32" s="78">
        <v>-0.00585543</v>
      </c>
      <c r="L32" s="78">
        <v>-0.20128</v>
      </c>
      <c r="M32" s="78">
        <v>-0.00585557</v>
      </c>
      <c r="N32" s="78">
        <v>-0.201279</v>
      </c>
      <c r="O32" s="78">
        <v>-0.0058556</v>
      </c>
      <c r="P32" s="78">
        <v>-0.200964</v>
      </c>
      <c r="Q32" s="78">
        <v>-0.000160772</v>
      </c>
      <c r="R32" s="78">
        <v>-0.200964</v>
      </c>
      <c r="S32" s="78">
        <v>-0.000160782</v>
      </c>
      <c r="T32" s="78">
        <v>-0.200964</v>
      </c>
      <c r="U32" s="78">
        <v>-0.000160782</v>
      </c>
      <c r="V32" s="78">
        <v>-0.200964</v>
      </c>
      <c r="W32" s="78">
        <v>-0.000160772</v>
      </c>
    </row>
    <row r="33" spans="2:23" s="78" customFormat="1" ht="12.75">
      <c r="B33" s="77"/>
      <c r="E33" s="78">
        <v>11</v>
      </c>
      <c r="H33" s="78">
        <v>-0.000163346</v>
      </c>
      <c r="I33" s="78">
        <v>-0.00197166</v>
      </c>
      <c r="J33" s="78">
        <v>-0.00197094</v>
      </c>
      <c r="K33" s="78">
        <v>0.000166212</v>
      </c>
      <c r="L33" s="78">
        <v>0.000166592</v>
      </c>
      <c r="M33" s="78">
        <v>0.00197385</v>
      </c>
      <c r="N33" s="78">
        <v>0.00197435</v>
      </c>
      <c r="O33" s="78">
        <v>-0.000163698</v>
      </c>
      <c r="P33" s="78">
        <v>5.33693E-08</v>
      </c>
      <c r="Q33" s="78">
        <v>-4.59129E-05</v>
      </c>
      <c r="R33" s="78">
        <v>-4.55107E-05</v>
      </c>
      <c r="S33" s="78">
        <v>2.72804E-06</v>
      </c>
      <c r="T33" s="78">
        <v>3.13287E-06</v>
      </c>
      <c r="U33" s="78">
        <v>4.82915E-05</v>
      </c>
      <c r="V33" s="78">
        <v>4.8695E-05</v>
      </c>
      <c r="W33" s="78">
        <v>-3.50899E-07</v>
      </c>
    </row>
    <row r="34" spans="2:23" s="78" customFormat="1" ht="12.75">
      <c r="B34" s="77"/>
      <c r="E34" s="78">
        <v>12</v>
      </c>
      <c r="H34" s="78">
        <v>-8.61391E-05</v>
      </c>
      <c r="I34" s="78">
        <v>-0.000800223</v>
      </c>
      <c r="J34" s="78">
        <v>8.62453E-05</v>
      </c>
      <c r="K34" s="78">
        <v>0.000802649</v>
      </c>
      <c r="L34" s="78">
        <v>-8.61505E-05</v>
      </c>
      <c r="M34" s="78">
        <v>-0.000800125</v>
      </c>
      <c r="N34" s="78">
        <v>8.60821E-05</v>
      </c>
      <c r="O34" s="78">
        <v>0.000802883</v>
      </c>
      <c r="P34" s="78">
        <v>-5.16927E-07</v>
      </c>
      <c r="Q34" s="78">
        <v>-1.80765E-05</v>
      </c>
      <c r="R34" s="78">
        <v>5.60128E-07</v>
      </c>
      <c r="S34" s="78">
        <v>2.07509E-05</v>
      </c>
      <c r="T34" s="78">
        <v>-5.16829E-07</v>
      </c>
      <c r="U34" s="78">
        <v>-1.80778E-05</v>
      </c>
      <c r="V34" s="78">
        <v>5.59445E-07</v>
      </c>
      <c r="W34" s="78">
        <v>2.07501E-05</v>
      </c>
    </row>
    <row r="35" spans="2:23" s="78" customFormat="1" ht="12.75">
      <c r="B35" s="77"/>
      <c r="E35" s="78">
        <v>13</v>
      </c>
      <c r="H35" s="78">
        <v>-4.68159E-05</v>
      </c>
      <c r="I35" s="78">
        <v>-0.000398469</v>
      </c>
      <c r="J35" s="78">
        <v>0.000398591</v>
      </c>
      <c r="K35" s="78">
        <v>-4.53929E-05</v>
      </c>
      <c r="L35" s="78">
        <v>4.56192E-05</v>
      </c>
      <c r="M35" s="78">
        <v>0.000400188</v>
      </c>
      <c r="N35" s="78">
        <v>-0.000399962</v>
      </c>
      <c r="O35" s="78">
        <v>4.70152E-05</v>
      </c>
      <c r="P35" s="78">
        <v>-7.97397E-07</v>
      </c>
      <c r="Q35" s="78">
        <v>-8.43508E-06</v>
      </c>
      <c r="R35" s="78">
        <v>8.70718E-06</v>
      </c>
      <c r="S35" s="78">
        <v>6.82503E-07</v>
      </c>
      <c r="T35" s="78">
        <v>-4.10962E-07</v>
      </c>
      <c r="U35" s="78">
        <v>1.01874E-05</v>
      </c>
      <c r="V35" s="78">
        <v>-9.91567E-06</v>
      </c>
      <c r="W35" s="78">
        <v>1.06912E-06</v>
      </c>
    </row>
    <row r="36" spans="2:23" s="78" customFormat="1" ht="12.75">
      <c r="B36" s="77"/>
      <c r="E36" s="78">
        <v>14</v>
      </c>
      <c r="H36" s="78">
        <v>-0.150018</v>
      </c>
      <c r="I36" s="78">
        <v>-0.000216706</v>
      </c>
      <c r="J36" s="78">
        <v>-0.150018</v>
      </c>
      <c r="K36" s="78">
        <v>-0.000216617</v>
      </c>
      <c r="L36" s="78">
        <v>-0.150018</v>
      </c>
      <c r="M36" s="78">
        <v>-0.000216719</v>
      </c>
      <c r="N36" s="78">
        <v>-0.150018</v>
      </c>
      <c r="O36" s="78">
        <v>-0.00021672</v>
      </c>
      <c r="P36" s="78">
        <v>-0.149992</v>
      </c>
      <c r="Q36" s="78">
        <v>-3.70954E-06</v>
      </c>
      <c r="R36" s="78">
        <v>-0.149992</v>
      </c>
      <c r="S36" s="78">
        <v>-3.70964E-06</v>
      </c>
      <c r="T36" s="78">
        <v>-0.149992</v>
      </c>
      <c r="U36" s="78">
        <v>-3.70965E-06</v>
      </c>
      <c r="V36" s="78">
        <v>-0.149992</v>
      </c>
      <c r="W36" s="78">
        <v>-3.70972E-06</v>
      </c>
    </row>
    <row r="37" spans="2:23" s="78" customFormat="1" ht="12.75">
      <c r="B37" s="77"/>
      <c r="E37" s="78">
        <v>15</v>
      </c>
      <c r="H37" s="78">
        <v>-1.45617E-05</v>
      </c>
      <c r="I37" s="78">
        <v>-0.000124111</v>
      </c>
      <c r="J37" s="78">
        <v>-0.000123613</v>
      </c>
      <c r="K37" s="78">
        <v>1.40975E-05</v>
      </c>
      <c r="L37" s="78">
        <v>1.45155E-05</v>
      </c>
      <c r="M37" s="78">
        <v>0.000123186</v>
      </c>
      <c r="N37" s="78">
        <v>0.000123638</v>
      </c>
      <c r="O37" s="78">
        <v>-1.49716E-05</v>
      </c>
      <c r="P37" s="78">
        <v>-4.72185E-08</v>
      </c>
      <c r="Q37" s="78">
        <v>-2.35757E-06</v>
      </c>
      <c r="R37" s="78">
        <v>-1.91167E-06</v>
      </c>
      <c r="S37" s="78">
        <v>-4.39469E-07</v>
      </c>
      <c r="T37" s="78">
        <v>6.45537E-09</v>
      </c>
      <c r="U37" s="78">
        <v>1.42492E-06</v>
      </c>
      <c r="V37" s="78">
        <v>1.87087E-06</v>
      </c>
      <c r="W37" s="78">
        <v>-4.93203E-07</v>
      </c>
    </row>
    <row r="39" spans="2:23" s="78" customFormat="1" ht="12.75">
      <c r="B39" s="77"/>
      <c r="E39" s="78" t="s">
        <v>0</v>
      </c>
      <c r="H39" s="78" t="s">
        <v>1</v>
      </c>
      <c r="I39" s="78" t="s">
        <v>2</v>
      </c>
      <c r="J39" s="78" t="s">
        <v>1</v>
      </c>
      <c r="K39" s="78" t="s">
        <v>22</v>
      </c>
      <c r="L39" s="78" t="s">
        <v>1</v>
      </c>
      <c r="M39" s="78" t="s">
        <v>22</v>
      </c>
      <c r="N39" s="78" t="s">
        <v>1</v>
      </c>
      <c r="O39" s="78" t="s">
        <v>29</v>
      </c>
      <c r="P39" s="78" t="s">
        <v>1</v>
      </c>
      <c r="Q39" s="78" t="s">
        <v>1</v>
      </c>
      <c r="R39" s="78" t="s">
        <v>1</v>
      </c>
      <c r="S39" s="78" t="s">
        <v>1</v>
      </c>
      <c r="T39" s="78" t="s">
        <v>1</v>
      </c>
      <c r="U39" s="78" t="s">
        <v>1</v>
      </c>
      <c r="V39" s="79" t="s">
        <v>1</v>
      </c>
      <c r="W39" s="79" t="s">
        <v>1</v>
      </c>
    </row>
    <row r="40" spans="1:23" s="81" customFormat="1" ht="38.25">
      <c r="A40" s="80" t="s">
        <v>37</v>
      </c>
      <c r="B40" s="80" t="s">
        <v>50</v>
      </c>
      <c r="C40" s="80" t="s">
        <v>46</v>
      </c>
      <c r="D40" s="80" t="s">
        <v>47</v>
      </c>
      <c r="E40" s="80" t="s">
        <v>4</v>
      </c>
      <c r="F40" s="81" t="s">
        <v>48</v>
      </c>
      <c r="G40" s="81" t="s">
        <v>65</v>
      </c>
      <c r="H40" s="81" t="s">
        <v>5</v>
      </c>
      <c r="I40" s="81" t="s">
        <v>6</v>
      </c>
      <c r="J40" s="81" t="s">
        <v>5</v>
      </c>
      <c r="K40" s="81" t="s">
        <v>6</v>
      </c>
      <c r="L40" s="81" t="s">
        <v>5</v>
      </c>
      <c r="M40" s="81" t="s">
        <v>6</v>
      </c>
      <c r="N40" s="81" t="s">
        <v>5</v>
      </c>
      <c r="O40" s="81" t="s">
        <v>6</v>
      </c>
      <c r="P40" s="81" t="s">
        <v>5</v>
      </c>
      <c r="Q40" s="81" t="s">
        <v>6</v>
      </c>
      <c r="R40" s="81" t="s">
        <v>5</v>
      </c>
      <c r="S40" s="81" t="s">
        <v>6</v>
      </c>
      <c r="T40" s="81" t="s">
        <v>5</v>
      </c>
      <c r="U40" s="81" t="s">
        <v>6</v>
      </c>
      <c r="V40" s="82" t="s">
        <v>5</v>
      </c>
      <c r="W40" s="82" t="s">
        <v>6</v>
      </c>
    </row>
    <row r="41" spans="1:23" s="78" customFormat="1" ht="12.75">
      <c r="A41" s="77" t="s">
        <v>38</v>
      </c>
      <c r="B41" s="83">
        <f>'choix config'!H40</f>
        <v>4.758489904874423</v>
      </c>
      <c r="C41" s="77">
        <f aca="true" t="shared" si="0" ref="C41:C55">($B$41*H41+$B$42*J41+$B$43*L41+$B$44*N41+$B$45*P41+$B$46*R41+$B$47*T41+$B$48*V41)/100</f>
        <v>-2.183972793394646E-08</v>
      </c>
      <c r="D41" s="77">
        <f aca="true" t="shared" si="1" ref="D41:D55">($B$41*I41+$B$42*K41+$B$43*M41+$B$44*O41+$B$45*Q41+$B$46*S41+$B$47*U41+$B$48*W41)/100</f>
        <v>-6.456139137672937E-08</v>
      </c>
      <c r="E41" s="84">
        <v>1</v>
      </c>
      <c r="F41" s="85" t="s">
        <v>49</v>
      </c>
      <c r="G41" s="85"/>
      <c r="H41" s="78">
        <v>-3.01558E-10</v>
      </c>
      <c r="I41" s="78">
        <v>-1.80638E-07</v>
      </c>
      <c r="J41" s="78">
        <v>1.80637E-07</v>
      </c>
      <c r="K41" s="78">
        <v>-3.00989E-10</v>
      </c>
      <c r="L41" s="78">
        <v>3.0106E-10</v>
      </c>
      <c r="M41" s="78">
        <v>1.80638E-07</v>
      </c>
      <c r="N41" s="78">
        <v>-1.80638E-07</v>
      </c>
      <c r="O41" s="78">
        <v>3.01458E-10</v>
      </c>
      <c r="P41" s="78">
        <v>-1.38097E-10</v>
      </c>
      <c r="Q41" s="78">
        <v>-1.38628E-07</v>
      </c>
      <c r="R41" s="78">
        <v>1.38629E-07</v>
      </c>
      <c r="S41" s="78">
        <v>-1.38651E-10</v>
      </c>
      <c r="T41" s="78">
        <v>1.38594E-10</v>
      </c>
      <c r="U41" s="78">
        <v>1.38628E-07</v>
      </c>
      <c r="V41" s="78">
        <v>-1.38628E-07</v>
      </c>
      <c r="W41" s="78">
        <v>1.38793E-10</v>
      </c>
    </row>
    <row r="42" spans="1:23" s="78" customFormat="1" ht="12.75">
      <c r="A42" s="77" t="s">
        <v>39</v>
      </c>
      <c r="B42" s="83">
        <f>'choix config'!H41</f>
        <v>-1.268774065257972</v>
      </c>
      <c r="C42" s="77">
        <f t="shared" si="0"/>
        <v>3.748496085411381E-11</v>
      </c>
      <c r="D42" s="77">
        <f t="shared" si="1"/>
        <v>1.3971641879045159E-08</v>
      </c>
      <c r="E42" s="84">
        <v>2</v>
      </c>
      <c r="F42" s="85" t="s">
        <v>64</v>
      </c>
      <c r="G42" s="85"/>
      <c r="H42" s="78">
        <v>-4.36608E-10</v>
      </c>
      <c r="I42" s="78">
        <v>-1.44819E-07</v>
      </c>
      <c r="J42" s="78">
        <v>-4.36608E-10</v>
      </c>
      <c r="K42" s="78">
        <v>-1.44819E-07</v>
      </c>
      <c r="L42" s="78">
        <v>-4.36608E-10</v>
      </c>
      <c r="M42" s="78">
        <v>-1.44819E-07</v>
      </c>
      <c r="N42" s="78">
        <v>-4.36608E-10</v>
      </c>
      <c r="O42" s="78">
        <v>-1.44819E-07</v>
      </c>
      <c r="P42" s="78">
        <v>-1.45544E-10</v>
      </c>
      <c r="Q42" s="78">
        <v>-7.21646E-08</v>
      </c>
      <c r="R42" s="78">
        <v>-1.45544E-10</v>
      </c>
      <c r="S42" s="78">
        <v>-7.21647E-08</v>
      </c>
      <c r="T42" s="78">
        <v>-1.45544E-10</v>
      </c>
      <c r="U42" s="78">
        <v>-7.21646E-08</v>
      </c>
      <c r="V42" s="78">
        <v>-1.45544E-10</v>
      </c>
      <c r="W42" s="78">
        <v>-7.21647E-08</v>
      </c>
    </row>
    <row r="43" spans="1:23" s="78" customFormat="1" ht="12.75">
      <c r="A43" s="77" t="s">
        <v>40</v>
      </c>
      <c r="B43" s="83">
        <f>'choix config'!H42</f>
        <v>-15.472720686111359</v>
      </c>
      <c r="C43" s="77">
        <f t="shared" si="0"/>
        <v>0.2590031197964737</v>
      </c>
      <c r="D43" s="77">
        <f t="shared" si="1"/>
        <v>-0.7791508071763693</v>
      </c>
      <c r="E43" s="84">
        <v>3</v>
      </c>
      <c r="F43" s="78" t="s">
        <v>48</v>
      </c>
      <c r="H43" s="78">
        <v>-0.0122823</v>
      </c>
      <c r="I43" s="78">
        <v>-2.89824</v>
      </c>
      <c r="J43" s="78">
        <v>-2.89823</v>
      </c>
      <c r="K43" s="78">
        <v>0.0122844</v>
      </c>
      <c r="L43" s="78">
        <v>0.0122823</v>
      </c>
      <c r="M43" s="78">
        <v>2.89824</v>
      </c>
      <c r="N43" s="78">
        <v>2.89823</v>
      </c>
      <c r="O43" s="78">
        <v>-0.0122935</v>
      </c>
      <c r="P43" s="78">
        <v>-0.00267894</v>
      </c>
      <c r="Q43" s="78">
        <v>-0.94795</v>
      </c>
      <c r="R43" s="78">
        <v>-0.947951</v>
      </c>
      <c r="S43" s="78">
        <v>0.00268195</v>
      </c>
      <c r="T43" s="78">
        <v>0.00268262</v>
      </c>
      <c r="U43" s="78">
        <v>0.94795</v>
      </c>
      <c r="V43" s="78">
        <v>0.947951</v>
      </c>
      <c r="W43" s="78">
        <v>-0.00267987</v>
      </c>
    </row>
    <row r="44" spans="1:23" s="78" customFormat="1" ht="12.75">
      <c r="A44" s="77" t="s">
        <v>41</v>
      </c>
      <c r="B44" s="83">
        <f>'choix config'!H39</f>
        <v>5.543971595022128</v>
      </c>
      <c r="C44" s="77">
        <f t="shared" si="0"/>
        <v>0.0015948988205051605</v>
      </c>
      <c r="D44" s="77">
        <f t="shared" si="1"/>
        <v>0.2931154599554032</v>
      </c>
      <c r="E44" s="84">
        <v>4</v>
      </c>
      <c r="F44" s="78" t="s">
        <v>48</v>
      </c>
      <c r="H44" s="78">
        <v>-0.0092701</v>
      </c>
      <c r="I44" s="78">
        <v>-1.60239</v>
      </c>
      <c r="J44" s="78">
        <v>0.00927789</v>
      </c>
      <c r="K44" s="78">
        <v>1.60239</v>
      </c>
      <c r="L44" s="78">
        <v>-0.00927169</v>
      </c>
      <c r="M44" s="78">
        <v>-1.60239</v>
      </c>
      <c r="N44" s="78">
        <v>0.00927939</v>
      </c>
      <c r="O44" s="78">
        <v>1.60238</v>
      </c>
      <c r="P44" s="78">
        <v>-0.00136429</v>
      </c>
      <c r="Q44" s="78">
        <v>-0.353094</v>
      </c>
      <c r="R44" s="78">
        <v>0.00136542</v>
      </c>
      <c r="S44" s="78">
        <v>0.353095</v>
      </c>
      <c r="T44" s="78">
        <v>-0.00136535</v>
      </c>
      <c r="U44" s="78">
        <v>-0.353095</v>
      </c>
      <c r="V44" s="78">
        <v>0.00136524</v>
      </c>
      <c r="W44" s="78">
        <v>0.353094</v>
      </c>
    </row>
    <row r="45" spans="1:23" s="78" customFormat="1" ht="12.75">
      <c r="A45" s="77" t="s">
        <v>42</v>
      </c>
      <c r="B45" s="83">
        <f>B41</f>
        <v>4.758489904874423</v>
      </c>
      <c r="C45" s="77">
        <f t="shared" si="0"/>
        <v>-0.06340795171602248</v>
      </c>
      <c r="D45" s="77">
        <f t="shared" si="1"/>
        <v>-0.1837443638633881</v>
      </c>
      <c r="E45" s="84">
        <v>5</v>
      </c>
      <c r="F45" s="78" t="s">
        <v>48</v>
      </c>
      <c r="H45" s="78">
        <v>-0.00619007</v>
      </c>
      <c r="I45" s="78">
        <v>-0.791493</v>
      </c>
      <c r="J45" s="78">
        <v>0.791491</v>
      </c>
      <c r="K45" s="78">
        <v>-0.00619298</v>
      </c>
      <c r="L45" s="78">
        <v>0.00619051</v>
      </c>
      <c r="M45" s="78">
        <v>0.791493</v>
      </c>
      <c r="N45" s="78">
        <v>-0.791489</v>
      </c>
      <c r="O45" s="78">
        <v>0.00619203</v>
      </c>
      <c r="P45" s="78">
        <v>-0.000616264</v>
      </c>
      <c r="Q45" s="78">
        <v>-0.119022</v>
      </c>
      <c r="R45" s="78">
        <v>0.119023</v>
      </c>
      <c r="S45" s="78">
        <v>-0.000616421</v>
      </c>
      <c r="T45" s="78">
        <v>0.000616543</v>
      </c>
      <c r="U45" s="78">
        <v>0.119022</v>
      </c>
      <c r="V45" s="78">
        <v>-0.119022</v>
      </c>
      <c r="W45" s="78">
        <v>0.000616218</v>
      </c>
    </row>
    <row r="46" spans="1:23" s="78" customFormat="1" ht="12.75">
      <c r="A46" s="77" t="s">
        <v>43</v>
      </c>
      <c r="B46" s="83">
        <f>B42</f>
        <v>-1.268774065257972</v>
      </c>
      <c r="C46" s="77">
        <f t="shared" si="0"/>
        <v>0.00026035732395440927</v>
      </c>
      <c r="D46" s="77">
        <f t="shared" si="1"/>
        <v>0.02516093401554576</v>
      </c>
      <c r="E46" s="84">
        <v>6</v>
      </c>
      <c r="F46" s="78" t="s">
        <v>48</v>
      </c>
      <c r="H46" s="78">
        <v>-0.00378499</v>
      </c>
      <c r="I46" s="78">
        <v>-0.354197</v>
      </c>
      <c r="J46" s="78">
        <v>-0.00378855</v>
      </c>
      <c r="K46" s="78">
        <v>-0.354195</v>
      </c>
      <c r="L46" s="78">
        <v>-0.00378632</v>
      </c>
      <c r="M46" s="78">
        <v>-0.354196</v>
      </c>
      <c r="N46" s="78">
        <v>-0.00378543</v>
      </c>
      <c r="O46" s="78">
        <v>-0.354194</v>
      </c>
      <c r="P46" s="78">
        <v>-0.000254914</v>
      </c>
      <c r="Q46" s="78">
        <v>-0.036559</v>
      </c>
      <c r="R46" s="78">
        <v>-0.000254914</v>
      </c>
      <c r="S46" s="78">
        <v>-0.0365592</v>
      </c>
      <c r="T46" s="78">
        <v>-0.000254914</v>
      </c>
      <c r="U46" s="78">
        <v>-0.0365592</v>
      </c>
      <c r="V46" s="78">
        <v>-0.000254914</v>
      </c>
      <c r="W46" s="78">
        <v>-0.0365589</v>
      </c>
    </row>
    <row r="47" spans="1:23" s="78" customFormat="1" ht="12.75">
      <c r="A47" s="77" t="s">
        <v>44</v>
      </c>
      <c r="B47" s="83">
        <f>B43</f>
        <v>-15.472720686111359</v>
      </c>
      <c r="C47" s="77">
        <f t="shared" si="0"/>
        <v>0.010063832693333514</v>
      </c>
      <c r="D47" s="77">
        <f t="shared" si="1"/>
        <v>-0.031402635926802064</v>
      </c>
      <c r="E47" s="84">
        <v>7</v>
      </c>
      <c r="F47" s="78" t="s">
        <v>48</v>
      </c>
      <c r="H47" s="78">
        <v>-0.00216765</v>
      </c>
      <c r="I47" s="78">
        <v>-0.144201</v>
      </c>
      <c r="J47" s="78">
        <v>-0.1442</v>
      </c>
      <c r="K47" s="78">
        <v>0.00216976</v>
      </c>
      <c r="L47" s="78">
        <v>0.00216865</v>
      </c>
      <c r="M47" s="78">
        <v>0.144201</v>
      </c>
      <c r="N47" s="78">
        <v>0.144199</v>
      </c>
      <c r="O47" s="78">
        <v>-0.00216824</v>
      </c>
      <c r="P47" s="78">
        <v>-9.88154E-05</v>
      </c>
      <c r="Q47" s="78">
        <v>-0.0102542</v>
      </c>
      <c r="R47" s="78">
        <v>-0.0102543</v>
      </c>
      <c r="S47" s="78">
        <v>9.88407E-05</v>
      </c>
      <c r="T47" s="78">
        <v>9.87949E-05</v>
      </c>
      <c r="U47" s="78">
        <v>0.0102543</v>
      </c>
      <c r="V47" s="78">
        <v>0.0102542</v>
      </c>
      <c r="W47" s="78">
        <v>-9.87315E-05</v>
      </c>
    </row>
    <row r="48" spans="1:23" s="78" customFormat="1" ht="12.75">
      <c r="A48" s="77" t="s">
        <v>45</v>
      </c>
      <c r="B48" s="83">
        <f>B44</f>
        <v>5.543971595022128</v>
      </c>
      <c r="C48" s="77">
        <f t="shared" si="0"/>
        <v>0.00018247137379240693</v>
      </c>
      <c r="D48" s="77">
        <f t="shared" si="1"/>
        <v>0.008406628008779756</v>
      </c>
      <c r="E48" s="84">
        <v>8</v>
      </c>
      <c r="F48" s="78" t="s">
        <v>48</v>
      </c>
      <c r="H48" s="78">
        <v>-0.00118064</v>
      </c>
      <c r="I48" s="78">
        <v>-0.0534501</v>
      </c>
      <c r="J48" s="78">
        <v>0.00118177</v>
      </c>
      <c r="K48" s="78">
        <v>0.0534492</v>
      </c>
      <c r="L48" s="78">
        <v>-0.00118111</v>
      </c>
      <c r="M48" s="78">
        <v>-0.0534492</v>
      </c>
      <c r="N48" s="78">
        <v>0.00118065</v>
      </c>
      <c r="O48" s="78">
        <v>0.0534487</v>
      </c>
      <c r="P48" s="78">
        <v>-3.63379E-05</v>
      </c>
      <c r="Q48" s="78">
        <v>-0.00263493</v>
      </c>
      <c r="R48" s="78">
        <v>3.6331E-05</v>
      </c>
      <c r="S48" s="78">
        <v>0.00263498</v>
      </c>
      <c r="T48" s="78">
        <v>-3.63183E-05</v>
      </c>
      <c r="U48" s="78">
        <v>-0.00263499</v>
      </c>
      <c r="V48" s="78">
        <v>3.62901E-05</v>
      </c>
      <c r="W48" s="78">
        <v>0.00263492</v>
      </c>
    </row>
    <row r="49" spans="2:23" s="78" customFormat="1" ht="12.75">
      <c r="B49" s="77"/>
      <c r="C49" s="77">
        <f t="shared" si="0"/>
        <v>-0.0014084926649136856</v>
      </c>
      <c r="D49" s="77">
        <f t="shared" si="1"/>
        <v>-0.0037586675115461364</v>
      </c>
      <c r="E49" s="84">
        <v>9</v>
      </c>
      <c r="F49" s="78" t="s">
        <v>48</v>
      </c>
      <c r="H49" s="78">
        <v>-0.000621008</v>
      </c>
      <c r="I49" s="78">
        <v>-0.0181585</v>
      </c>
      <c r="J49" s="78">
        <v>0.018158</v>
      </c>
      <c r="K49" s="78">
        <v>-0.000621517</v>
      </c>
      <c r="L49" s="78">
        <v>0.000621114</v>
      </c>
      <c r="M49" s="78">
        <v>0.0181579</v>
      </c>
      <c r="N49" s="78">
        <v>-0.0181578</v>
      </c>
      <c r="O49" s="78">
        <v>0.000620828</v>
      </c>
      <c r="P49" s="78">
        <v>-1.28733E-05</v>
      </c>
      <c r="Q49" s="78">
        <v>-0.000633933</v>
      </c>
      <c r="R49" s="78">
        <v>0.000633958</v>
      </c>
      <c r="S49" s="78">
        <v>-1.28744E-05</v>
      </c>
      <c r="T49" s="78">
        <v>1.28648E-05</v>
      </c>
      <c r="U49" s="78">
        <v>0.000633958</v>
      </c>
      <c r="V49" s="78">
        <v>-0.000633931</v>
      </c>
      <c r="W49" s="78">
        <v>1.28553E-05</v>
      </c>
    </row>
    <row r="50" spans="2:23" s="78" customFormat="1" ht="12.75">
      <c r="B50" s="77"/>
      <c r="C50" s="77">
        <f t="shared" si="0"/>
        <v>2.0944083535058365E-05</v>
      </c>
      <c r="D50" s="77">
        <f t="shared" si="1"/>
        <v>0.00038672198835749684</v>
      </c>
      <c r="E50" s="84">
        <v>10</v>
      </c>
      <c r="F50" s="78" t="s">
        <v>48</v>
      </c>
      <c r="H50" s="78">
        <v>-0.00032035</v>
      </c>
      <c r="I50" s="78">
        <v>-0.00585087</v>
      </c>
      <c r="J50" s="78">
        <v>-0.000320586</v>
      </c>
      <c r="K50" s="78">
        <v>-0.00585036</v>
      </c>
      <c r="L50" s="78">
        <v>-0.000320475</v>
      </c>
      <c r="M50" s="78">
        <v>-0.0058505</v>
      </c>
      <c r="N50" s="78">
        <v>-0.000320225</v>
      </c>
      <c r="O50" s="78">
        <v>-0.00585054</v>
      </c>
      <c r="P50" s="78">
        <v>-4.46302E-06</v>
      </c>
      <c r="Q50" s="78">
        <v>-0.00015571</v>
      </c>
      <c r="R50" s="78">
        <v>-4.46302E-06</v>
      </c>
      <c r="S50" s="78">
        <v>-0.00015572</v>
      </c>
      <c r="T50" s="78">
        <v>-4.46302E-06</v>
      </c>
      <c r="U50" s="78">
        <v>-0.00015572</v>
      </c>
      <c r="V50" s="78">
        <v>-4.46302E-06</v>
      </c>
      <c r="W50" s="78">
        <v>-0.000155709</v>
      </c>
    </row>
    <row r="51" spans="2:23" s="78" customFormat="1" ht="12.75">
      <c r="B51" s="77"/>
      <c r="C51" s="77">
        <f t="shared" si="0"/>
        <v>0.00010391533190182117</v>
      </c>
      <c r="D51" s="77">
        <f t="shared" si="1"/>
        <v>-0.00041997138410476367</v>
      </c>
      <c r="E51" s="84">
        <v>11</v>
      </c>
      <c r="F51" s="78" t="s">
        <v>48</v>
      </c>
      <c r="H51" s="78">
        <v>-0.00016494</v>
      </c>
      <c r="I51" s="78">
        <v>-0.00197285</v>
      </c>
      <c r="J51" s="78">
        <v>-0.00197253</v>
      </c>
      <c r="K51" s="78">
        <v>0.000165025</v>
      </c>
      <c r="L51" s="78">
        <v>0.000164998</v>
      </c>
      <c r="M51" s="78">
        <v>0.00197266</v>
      </c>
      <c r="N51" s="78">
        <v>0.00197276</v>
      </c>
      <c r="O51" s="78">
        <v>-0.000164885</v>
      </c>
      <c r="P51" s="78">
        <v>-1.54001E-06</v>
      </c>
      <c r="Q51" s="78">
        <v>-4.71006E-05</v>
      </c>
      <c r="R51" s="78">
        <v>-4.71041E-05</v>
      </c>
      <c r="S51" s="78">
        <v>1.54041E-06</v>
      </c>
      <c r="T51" s="78">
        <v>1.53949E-06</v>
      </c>
      <c r="U51" s="78">
        <v>4.71039E-05</v>
      </c>
      <c r="V51" s="78">
        <v>4.71016E-05</v>
      </c>
      <c r="W51" s="78">
        <v>-1.53853E-06</v>
      </c>
    </row>
    <row r="52" spans="2:23" s="78" customFormat="1" ht="12.75">
      <c r="B52" s="77"/>
      <c r="C52" s="77">
        <f t="shared" si="0"/>
        <v>1.2991057499337843E-05</v>
      </c>
      <c r="D52" s="77">
        <f t="shared" si="1"/>
        <v>0.0001230464759291149</v>
      </c>
      <c r="E52" s="84">
        <v>12</v>
      </c>
      <c r="F52" s="78" t="s">
        <v>48</v>
      </c>
      <c r="H52" s="78">
        <v>-8.61606E-05</v>
      </c>
      <c r="I52" s="78">
        <v>-0.000801559</v>
      </c>
      <c r="J52" s="78">
        <v>8.62239E-05</v>
      </c>
      <c r="K52" s="78">
        <v>0.000801312</v>
      </c>
      <c r="L52" s="78">
        <v>-8.6172E-05</v>
      </c>
      <c r="M52" s="78">
        <v>-0.000801461</v>
      </c>
      <c r="N52" s="78">
        <v>8.60606E-05</v>
      </c>
      <c r="O52" s="78">
        <v>0.000801546</v>
      </c>
      <c r="P52" s="78">
        <v>-5.38375E-07</v>
      </c>
      <c r="Q52" s="78">
        <v>-1.9413E-05</v>
      </c>
      <c r="R52" s="78">
        <v>5.3868E-07</v>
      </c>
      <c r="S52" s="78">
        <v>1.94144E-05</v>
      </c>
      <c r="T52" s="78">
        <v>-5.38277E-07</v>
      </c>
      <c r="U52" s="78">
        <v>-1.94143E-05</v>
      </c>
      <c r="V52" s="78">
        <v>5.37997E-07</v>
      </c>
      <c r="W52" s="78">
        <v>1.94136E-05</v>
      </c>
    </row>
    <row r="53" spans="2:23" s="78" customFormat="1" ht="12.75">
      <c r="B53" s="77"/>
      <c r="C53" s="77">
        <f t="shared" si="0"/>
        <v>-3.722965912243755E-05</v>
      </c>
      <c r="D53" s="77">
        <f t="shared" si="1"/>
        <v>-7.951285811890117E-05</v>
      </c>
      <c r="E53" s="84">
        <v>13</v>
      </c>
      <c r="F53" s="78" t="s">
        <v>48</v>
      </c>
      <c r="H53" s="78">
        <v>-4.62116E-05</v>
      </c>
      <c r="I53" s="78">
        <v>-0.000399345</v>
      </c>
      <c r="J53" s="78">
        <v>0.000399196</v>
      </c>
      <c r="K53" s="78">
        <v>-4.62688E-05</v>
      </c>
      <c r="L53" s="78">
        <v>4.62235E-05</v>
      </c>
      <c r="M53" s="78">
        <v>0.000399312</v>
      </c>
      <c r="N53" s="78">
        <v>-0.000399358</v>
      </c>
      <c r="O53" s="78">
        <v>4.61393E-05</v>
      </c>
      <c r="P53" s="78">
        <v>-1.93129E-07</v>
      </c>
      <c r="Q53" s="78">
        <v>-9.311E-06</v>
      </c>
      <c r="R53" s="78">
        <v>9.31145E-06</v>
      </c>
      <c r="S53" s="78">
        <v>-1.93416E-07</v>
      </c>
      <c r="T53" s="78">
        <v>1.93306E-07</v>
      </c>
      <c r="U53" s="78">
        <v>9.31145E-06</v>
      </c>
      <c r="V53" s="78">
        <v>-9.3114E-06</v>
      </c>
      <c r="W53" s="78">
        <v>1.93205E-07</v>
      </c>
    </row>
    <row r="54" spans="2:23" s="78" customFormat="1" ht="12.75">
      <c r="B54" s="77"/>
      <c r="C54" s="77">
        <f t="shared" si="0"/>
        <v>1.6543758057549907E-06</v>
      </c>
      <c r="D54" s="77">
        <f t="shared" si="1"/>
        <v>1.4279545054222198E-05</v>
      </c>
      <c r="E54" s="84">
        <v>14</v>
      </c>
      <c r="F54" s="78" t="s">
        <v>48</v>
      </c>
      <c r="H54" s="78">
        <v>-2.55673E-05</v>
      </c>
      <c r="I54" s="78">
        <v>-0.00021738</v>
      </c>
      <c r="J54" s="78">
        <v>-2.5609E-05</v>
      </c>
      <c r="K54" s="78">
        <v>-0.000217291</v>
      </c>
      <c r="L54" s="78">
        <v>-2.55673E-05</v>
      </c>
      <c r="M54" s="78">
        <v>-0.000217393</v>
      </c>
      <c r="N54" s="78">
        <v>-2.55117E-05</v>
      </c>
      <c r="O54" s="78">
        <v>-0.000217394</v>
      </c>
      <c r="P54" s="78">
        <v>-6.95342E-08</v>
      </c>
      <c r="Q54" s="78">
        <v>-4.38358E-06</v>
      </c>
      <c r="R54" s="78">
        <v>-6.95342E-08</v>
      </c>
      <c r="S54" s="78">
        <v>-4.38368E-06</v>
      </c>
      <c r="T54" s="78">
        <v>-6.95342E-08</v>
      </c>
      <c r="U54" s="78">
        <v>-4.38369E-06</v>
      </c>
      <c r="V54" s="78">
        <v>-6.95342E-08</v>
      </c>
      <c r="W54" s="78">
        <v>-4.38376E-06</v>
      </c>
    </row>
    <row r="55" spans="2:23" s="78" customFormat="1" ht="12.75">
      <c r="B55" s="77"/>
      <c r="C55" s="77">
        <f t="shared" si="0"/>
        <v>5.606092160497564E-06</v>
      </c>
      <c r="D55" s="77">
        <f t="shared" si="1"/>
        <v>-2.6389523193951915E-05</v>
      </c>
      <c r="E55" s="84">
        <v>15</v>
      </c>
      <c r="F55" s="78" t="s">
        <v>48</v>
      </c>
      <c r="H55" s="78">
        <v>-1.45413E-05</v>
      </c>
      <c r="I55" s="78">
        <v>-0.000123645</v>
      </c>
      <c r="J55" s="78">
        <v>-0.000123592</v>
      </c>
      <c r="K55" s="78">
        <v>1.45638E-05</v>
      </c>
      <c r="L55" s="78">
        <v>1.45359E-05</v>
      </c>
      <c r="M55" s="78">
        <v>0.000123653</v>
      </c>
      <c r="N55" s="78">
        <v>0.000123659</v>
      </c>
      <c r="O55" s="78">
        <v>-1.45053E-05</v>
      </c>
      <c r="P55" s="78">
        <v>-2.67973E-08</v>
      </c>
      <c r="Q55" s="78">
        <v>-1.89123E-06</v>
      </c>
      <c r="R55" s="78">
        <v>-1.89125E-06</v>
      </c>
      <c r="S55" s="78">
        <v>2.68704E-08</v>
      </c>
      <c r="T55" s="78">
        <v>2.68766E-08</v>
      </c>
      <c r="U55" s="78">
        <v>1.89126E-06</v>
      </c>
      <c r="V55" s="78">
        <v>1.89129E-06</v>
      </c>
      <c r="W55" s="78">
        <v>-2.68638E-08</v>
      </c>
    </row>
    <row r="56" spans="2:23" s="78" customFormat="1" ht="12.75">
      <c r="B56" s="77"/>
      <c r="V56" s="79"/>
      <c r="W56" s="79"/>
    </row>
    <row r="57" spans="2:23" s="78" customFormat="1" ht="12.75">
      <c r="B57" s="77"/>
      <c r="E57" s="78" t="s">
        <v>0</v>
      </c>
      <c r="H57" s="78" t="s">
        <v>1</v>
      </c>
      <c r="I57" s="78" t="s">
        <v>2</v>
      </c>
      <c r="J57" s="78" t="s">
        <v>1</v>
      </c>
      <c r="K57" s="78" t="s">
        <v>22</v>
      </c>
      <c r="L57" s="78" t="s">
        <v>1</v>
      </c>
      <c r="M57" s="78" t="s">
        <v>22</v>
      </c>
      <c r="N57" s="78" t="s">
        <v>1</v>
      </c>
      <c r="O57" s="78" t="s">
        <v>29</v>
      </c>
      <c r="P57" s="78" t="s">
        <v>1</v>
      </c>
      <c r="Q57" s="78" t="s">
        <v>1</v>
      </c>
      <c r="R57" s="78" t="s">
        <v>1</v>
      </c>
      <c r="S57" s="78" t="s">
        <v>1</v>
      </c>
      <c r="T57" s="78" t="s">
        <v>1</v>
      </c>
      <c r="U57" s="78" t="s">
        <v>1</v>
      </c>
      <c r="V57" s="79" t="s">
        <v>1</v>
      </c>
      <c r="W57" s="79" t="s">
        <v>1</v>
      </c>
    </row>
    <row r="58" spans="2:23" s="78" customFormat="1" ht="12.75">
      <c r="B58" s="77"/>
      <c r="E58" s="78" t="s">
        <v>8</v>
      </c>
      <c r="V58" s="79"/>
      <c r="W58" s="79"/>
    </row>
    <row r="59" spans="2:23" s="78" customFormat="1" ht="12.75">
      <c r="B59" s="77"/>
      <c r="E59" s="78" t="s">
        <v>4</v>
      </c>
      <c r="H59" s="78" t="s">
        <v>9</v>
      </c>
      <c r="I59" s="78" t="s">
        <v>6</v>
      </c>
      <c r="J59" s="78" t="s">
        <v>9</v>
      </c>
      <c r="K59" s="78" t="s">
        <v>6</v>
      </c>
      <c r="L59" s="78" t="s">
        <v>9</v>
      </c>
      <c r="M59" s="78" t="s">
        <v>6</v>
      </c>
      <c r="N59" s="78" t="s">
        <v>9</v>
      </c>
      <c r="O59" s="78" t="s">
        <v>6</v>
      </c>
      <c r="P59" s="78" t="s">
        <v>9</v>
      </c>
      <c r="Q59" s="78" t="s">
        <v>6</v>
      </c>
      <c r="R59" s="78" t="s">
        <v>9</v>
      </c>
      <c r="S59" s="78" t="s">
        <v>6</v>
      </c>
      <c r="T59" s="78" t="s">
        <v>9</v>
      </c>
      <c r="U59" s="78" t="s">
        <v>6</v>
      </c>
      <c r="V59" s="79" t="s">
        <v>9</v>
      </c>
      <c r="W59" s="79" t="s">
        <v>6</v>
      </c>
    </row>
    <row r="60" spans="2:23" s="78" customFormat="1" ht="12.75">
      <c r="B60" s="77"/>
      <c r="E60" s="78">
        <v>1</v>
      </c>
      <c r="H60" s="78">
        <v>-3.91218E-10</v>
      </c>
      <c r="I60" s="78">
        <v>-1.80545E-07</v>
      </c>
      <c r="J60" s="78">
        <v>1.80548E-07</v>
      </c>
      <c r="K60" s="78" t="s">
        <v>25</v>
      </c>
      <c r="L60" s="78">
        <v>2.114E-10</v>
      </c>
      <c r="M60" s="78" t="s">
        <v>27</v>
      </c>
      <c r="N60" s="78">
        <v>-1.80727E-07</v>
      </c>
      <c r="O60" s="78">
        <v>3.94193E-10</v>
      </c>
      <c r="P60" s="78">
        <v>-2.27757E-10</v>
      </c>
      <c r="Q60" s="78">
        <v>-1.38536E-07</v>
      </c>
      <c r="R60" s="78">
        <v>1.38539E-07</v>
      </c>
      <c r="S60" s="78">
        <v>-4.59163E-11</v>
      </c>
      <c r="T60" s="78">
        <v>4.89339E-11</v>
      </c>
      <c r="U60" s="78">
        <v>1.38721E-07</v>
      </c>
      <c r="V60" s="78">
        <v>-1.38718E-07</v>
      </c>
      <c r="W60" s="78">
        <v>2.31528E-10</v>
      </c>
    </row>
    <row r="61" spans="2:23" s="78" customFormat="1" ht="12.75">
      <c r="B61" s="77"/>
      <c r="E61" s="78">
        <v>2</v>
      </c>
      <c r="H61" s="78">
        <v>0.000319438</v>
      </c>
      <c r="I61" s="78">
        <v>-1.45093E-07</v>
      </c>
      <c r="J61" s="78">
        <v>0.000319438</v>
      </c>
      <c r="K61" s="78" t="s">
        <v>26</v>
      </c>
      <c r="L61" s="78">
        <v>0.000319438</v>
      </c>
      <c r="M61" s="78" t="s">
        <v>28</v>
      </c>
      <c r="N61" s="78">
        <v>0.000319438</v>
      </c>
      <c r="O61" s="78">
        <v>-1.45093E-07</v>
      </c>
      <c r="P61" s="78">
        <v>0.000319438</v>
      </c>
      <c r="Q61" s="78">
        <v>-7.24391E-08</v>
      </c>
      <c r="R61" s="78">
        <v>0.000319438</v>
      </c>
      <c r="S61" s="78">
        <v>-7.24392E-08</v>
      </c>
      <c r="T61" s="78">
        <v>0.000319438</v>
      </c>
      <c r="U61" s="78">
        <v>-7.24392E-08</v>
      </c>
      <c r="V61" s="78">
        <v>0.000319438</v>
      </c>
      <c r="W61" s="78">
        <v>-7.24392E-08</v>
      </c>
    </row>
    <row r="62" spans="2:23" s="78" customFormat="1" ht="12.75">
      <c r="B62" s="77"/>
      <c r="E62" s="78">
        <v>3</v>
      </c>
      <c r="H62" s="78">
        <v>-0.011403</v>
      </c>
      <c r="I62" s="78">
        <v>-2.89764</v>
      </c>
      <c r="J62" s="78">
        <v>-2.89736</v>
      </c>
      <c r="K62" s="78">
        <v>0.0128857</v>
      </c>
      <c r="L62" s="78">
        <v>0.0131617</v>
      </c>
      <c r="M62" s="78">
        <v>2.89884</v>
      </c>
      <c r="N62" s="78">
        <v>2.89911</v>
      </c>
      <c r="O62" s="78">
        <v>-0.0116923</v>
      </c>
      <c r="P62" s="78">
        <v>-0.00179958</v>
      </c>
      <c r="Q62" s="78">
        <v>-0.947348</v>
      </c>
      <c r="R62" s="78">
        <v>-0.947072</v>
      </c>
      <c r="S62" s="78">
        <v>0.00328323</v>
      </c>
      <c r="T62" s="78">
        <v>0.00356199</v>
      </c>
      <c r="U62" s="78">
        <v>0.948552</v>
      </c>
      <c r="V62" s="78">
        <v>0.948831</v>
      </c>
      <c r="W62" s="78">
        <v>-0.00207858</v>
      </c>
    </row>
    <row r="63" spans="2:23" s="78" customFormat="1" ht="12.75">
      <c r="B63" s="77"/>
      <c r="E63" s="78">
        <v>4</v>
      </c>
      <c r="H63" s="78">
        <v>-0.00917767</v>
      </c>
      <c r="I63" s="78">
        <v>-1.60206</v>
      </c>
      <c r="J63" s="78">
        <v>0.00937032</v>
      </c>
      <c r="K63" s="78">
        <v>1.60271</v>
      </c>
      <c r="L63" s="78">
        <v>-0.00917927</v>
      </c>
      <c r="M63" s="78">
        <v>-1.60206</v>
      </c>
      <c r="N63" s="78">
        <v>0.00937181</v>
      </c>
      <c r="O63" s="78">
        <v>1.60271</v>
      </c>
      <c r="P63" s="78">
        <v>-0.00127186</v>
      </c>
      <c r="Q63" s="78">
        <v>-0.352768</v>
      </c>
      <c r="R63" s="78">
        <v>0.00145785</v>
      </c>
      <c r="S63" s="78">
        <v>0.353421</v>
      </c>
      <c r="T63" s="78">
        <v>-0.00127293</v>
      </c>
      <c r="U63" s="78">
        <v>-0.352769</v>
      </c>
      <c r="V63" s="78">
        <v>0.00145766</v>
      </c>
      <c r="W63" s="78">
        <v>0.35342</v>
      </c>
    </row>
    <row r="64" spans="2:23" s="78" customFormat="1" ht="12.75">
      <c r="B64" s="77"/>
      <c r="E64" s="78">
        <v>5</v>
      </c>
      <c r="H64" s="78">
        <v>-0.00622924</v>
      </c>
      <c r="I64" s="78">
        <v>-0.791332</v>
      </c>
      <c r="J64" s="78">
        <v>0.791452</v>
      </c>
      <c r="K64" s="78">
        <v>-0.00603168</v>
      </c>
      <c r="L64" s="78">
        <v>0.00615134</v>
      </c>
      <c r="M64" s="78">
        <v>0.791655</v>
      </c>
      <c r="N64" s="78">
        <v>-0.791528</v>
      </c>
      <c r="O64" s="78">
        <v>0.00635333</v>
      </c>
      <c r="P64" s="78">
        <v>-0.000655436</v>
      </c>
      <c r="Q64" s="78">
        <v>-0.118861</v>
      </c>
      <c r="R64" s="78">
        <v>0.118984</v>
      </c>
      <c r="S64" s="78">
        <v>-0.000455118</v>
      </c>
      <c r="T64" s="78">
        <v>0.00057737</v>
      </c>
      <c r="U64" s="78">
        <v>0.119184</v>
      </c>
      <c r="V64" s="78">
        <v>-0.119061</v>
      </c>
      <c r="W64" s="78">
        <v>0.00077752</v>
      </c>
    </row>
    <row r="65" spans="2:23" s="78" customFormat="1" ht="12.75">
      <c r="B65" s="77"/>
      <c r="E65" s="78">
        <v>6</v>
      </c>
      <c r="H65" s="78">
        <v>3.9206</v>
      </c>
      <c r="I65" s="78">
        <v>-0.354214</v>
      </c>
      <c r="J65" s="78">
        <v>3.9206</v>
      </c>
      <c r="K65" s="78">
        <v>-0.354213</v>
      </c>
      <c r="L65" s="78">
        <v>3.9206</v>
      </c>
      <c r="M65" s="78">
        <v>-0.354213</v>
      </c>
      <c r="N65" s="78">
        <v>3.9206</v>
      </c>
      <c r="O65" s="78">
        <v>-0.354211</v>
      </c>
      <c r="P65" s="78">
        <v>3.92413</v>
      </c>
      <c r="Q65" s="78">
        <v>-0.0365762</v>
      </c>
      <c r="R65" s="78">
        <v>3.92413</v>
      </c>
      <c r="S65" s="78">
        <v>-0.0365764</v>
      </c>
      <c r="T65" s="78">
        <v>3.92413</v>
      </c>
      <c r="U65" s="78">
        <v>-0.0365764</v>
      </c>
      <c r="V65" s="78">
        <v>3.92413</v>
      </c>
      <c r="W65" s="78">
        <v>-0.0365761</v>
      </c>
    </row>
    <row r="66" spans="2:23" s="78" customFormat="1" ht="12.75">
      <c r="B66" s="77"/>
      <c r="E66" s="78">
        <v>7</v>
      </c>
      <c r="H66" s="78">
        <v>-0.00219096</v>
      </c>
      <c r="I66" s="78">
        <v>-0.14424</v>
      </c>
      <c r="J66" s="78">
        <v>-0.144224</v>
      </c>
      <c r="K66" s="78">
        <v>0.00213079</v>
      </c>
      <c r="L66" s="78">
        <v>0.00214534</v>
      </c>
      <c r="M66" s="78">
        <v>0.144162</v>
      </c>
      <c r="N66" s="78">
        <v>0.144176</v>
      </c>
      <c r="O66" s="78">
        <v>-0.00220722</v>
      </c>
      <c r="P66" s="78">
        <v>-0.00012212</v>
      </c>
      <c r="Q66" s="78">
        <v>-0.0102932</v>
      </c>
      <c r="R66" s="78">
        <v>-0.0102776</v>
      </c>
      <c r="S66" s="78">
        <v>5.98668E-05</v>
      </c>
      <c r="T66" s="78">
        <v>7.54898E-05</v>
      </c>
      <c r="U66" s="78">
        <v>0.0102154</v>
      </c>
      <c r="V66" s="78">
        <v>0.0102309</v>
      </c>
      <c r="W66" s="78">
        <v>-0.000137705</v>
      </c>
    </row>
    <row r="67" spans="2:23" s="78" customFormat="1" ht="12.75">
      <c r="B67" s="77"/>
      <c r="E67" s="78">
        <v>8</v>
      </c>
      <c r="H67" s="78">
        <v>-0.00117594</v>
      </c>
      <c r="I67" s="78">
        <v>-0.053453</v>
      </c>
      <c r="J67" s="78">
        <v>0.00118647</v>
      </c>
      <c r="K67" s="78">
        <v>0.0534462</v>
      </c>
      <c r="L67" s="78">
        <v>-0.00117641</v>
      </c>
      <c r="M67" s="78">
        <v>-0.0534521</v>
      </c>
      <c r="N67" s="78">
        <v>0.00118535</v>
      </c>
      <c r="O67" s="78">
        <v>0.0534457</v>
      </c>
      <c r="P67" s="78">
        <v>-3.16374E-05</v>
      </c>
      <c r="Q67" s="78">
        <v>-0.00263789</v>
      </c>
      <c r="R67" s="78">
        <v>4.10315E-05</v>
      </c>
      <c r="S67" s="78">
        <v>0.00263202</v>
      </c>
      <c r="T67" s="78">
        <v>-3.16177E-05</v>
      </c>
      <c r="U67" s="78">
        <v>-0.00263795</v>
      </c>
      <c r="V67" s="78">
        <v>4.09906E-05</v>
      </c>
      <c r="W67" s="78">
        <v>0.00263195</v>
      </c>
    </row>
    <row r="68" spans="2:23" s="78" customFormat="1" ht="12.75">
      <c r="B68" s="77"/>
      <c r="E68" s="78">
        <v>9</v>
      </c>
      <c r="H68" s="78">
        <v>-0.000624689</v>
      </c>
      <c r="I68" s="78">
        <v>-0.018155</v>
      </c>
      <c r="J68" s="78">
        <v>0.0181543</v>
      </c>
      <c r="K68" s="78">
        <v>-0.000618031</v>
      </c>
      <c r="L68" s="78">
        <v>0.000617433</v>
      </c>
      <c r="M68" s="78">
        <v>0.0181614</v>
      </c>
      <c r="N68" s="78">
        <v>-0.0181615</v>
      </c>
      <c r="O68" s="78">
        <v>0.000624315</v>
      </c>
      <c r="P68" s="78">
        <v>-1.65541E-05</v>
      </c>
      <c r="Q68" s="78">
        <v>-0.000630447</v>
      </c>
      <c r="R68" s="78">
        <v>0.000630277</v>
      </c>
      <c r="S68" s="78">
        <v>-9.38798E-06</v>
      </c>
      <c r="T68" s="78">
        <v>9.18397E-06</v>
      </c>
      <c r="U68" s="78">
        <v>0.000637445</v>
      </c>
      <c r="V68" s="78">
        <v>-0.000637612</v>
      </c>
      <c r="W68" s="78">
        <v>1.63418E-05</v>
      </c>
    </row>
    <row r="69" spans="2:23" s="78" customFormat="1" ht="12.75">
      <c r="B69" s="77"/>
      <c r="E69" s="78">
        <v>10</v>
      </c>
      <c r="H69" s="78">
        <v>-0.20128</v>
      </c>
      <c r="I69" s="78">
        <v>-0.00585594</v>
      </c>
      <c r="J69" s="78">
        <v>-0.20128</v>
      </c>
      <c r="K69" s="78">
        <v>-0.00585543</v>
      </c>
      <c r="L69" s="78">
        <v>-0.20128</v>
      </c>
      <c r="M69" s="78">
        <v>-0.00585557</v>
      </c>
      <c r="N69" s="78">
        <v>-0.201279</v>
      </c>
      <c r="O69" s="78">
        <v>-0.0058556</v>
      </c>
      <c r="P69" s="78">
        <v>-0.200964</v>
      </c>
      <c r="Q69" s="78">
        <v>-0.000160772</v>
      </c>
      <c r="R69" s="78">
        <v>-0.200964</v>
      </c>
      <c r="S69" s="78">
        <v>-0.000160782</v>
      </c>
      <c r="T69" s="78">
        <v>-0.200964</v>
      </c>
      <c r="U69" s="78">
        <v>-0.000160782</v>
      </c>
      <c r="V69" s="78">
        <v>-0.200964</v>
      </c>
      <c r="W69" s="78">
        <v>-0.000160772</v>
      </c>
    </row>
    <row r="70" spans="2:23" s="78" customFormat="1" ht="12.75">
      <c r="B70" s="77"/>
      <c r="E70" s="78">
        <v>11</v>
      </c>
      <c r="H70" s="78">
        <v>-0.000163346</v>
      </c>
      <c r="I70" s="78">
        <v>-0.00197166</v>
      </c>
      <c r="J70" s="78">
        <v>-0.00197094</v>
      </c>
      <c r="K70" s="78">
        <v>0.000166212</v>
      </c>
      <c r="L70" s="78">
        <v>0.000166592</v>
      </c>
      <c r="M70" s="78">
        <v>0.00197385</v>
      </c>
      <c r="N70" s="78">
        <v>0.00197435</v>
      </c>
      <c r="O70" s="78">
        <v>-0.000163698</v>
      </c>
      <c r="P70" s="78">
        <v>5.33693E-08</v>
      </c>
      <c r="Q70" s="78">
        <v>-4.59129E-05</v>
      </c>
      <c r="R70" s="78">
        <v>-4.55107E-05</v>
      </c>
      <c r="S70" s="78">
        <v>2.72804E-06</v>
      </c>
      <c r="T70" s="78">
        <v>3.13287E-06</v>
      </c>
      <c r="U70" s="78">
        <v>4.82915E-05</v>
      </c>
      <c r="V70" s="78">
        <v>4.8695E-05</v>
      </c>
      <c r="W70" s="78">
        <v>-3.50899E-07</v>
      </c>
    </row>
    <row r="71" spans="2:23" s="78" customFormat="1" ht="12.75">
      <c r="B71" s="77"/>
      <c r="E71" s="78">
        <v>12</v>
      </c>
      <c r="H71" s="78">
        <v>-8.61391E-05</v>
      </c>
      <c r="I71" s="78">
        <v>-0.000800223</v>
      </c>
      <c r="J71" s="78">
        <v>8.62453E-05</v>
      </c>
      <c r="K71" s="78">
        <v>0.000802649</v>
      </c>
      <c r="L71" s="78">
        <v>-8.61505E-05</v>
      </c>
      <c r="M71" s="78">
        <v>-0.000800125</v>
      </c>
      <c r="N71" s="78">
        <v>8.60821E-05</v>
      </c>
      <c r="O71" s="78">
        <v>0.000802883</v>
      </c>
      <c r="P71" s="78">
        <v>-5.16927E-07</v>
      </c>
      <c r="Q71" s="78">
        <v>-1.80765E-05</v>
      </c>
      <c r="R71" s="78">
        <v>5.60128E-07</v>
      </c>
      <c r="S71" s="78">
        <v>2.07509E-05</v>
      </c>
      <c r="T71" s="78">
        <v>-5.16829E-07</v>
      </c>
      <c r="U71" s="78">
        <v>-1.80778E-05</v>
      </c>
      <c r="V71" s="78">
        <v>5.59445E-07</v>
      </c>
      <c r="W71" s="78">
        <v>2.07501E-05</v>
      </c>
    </row>
    <row r="72" spans="2:23" s="78" customFormat="1" ht="12.75">
      <c r="B72" s="77"/>
      <c r="E72" s="78">
        <v>13</v>
      </c>
      <c r="H72" s="78">
        <v>-4.68159E-05</v>
      </c>
      <c r="I72" s="78">
        <v>-0.000398469</v>
      </c>
      <c r="J72" s="78">
        <v>0.000398591</v>
      </c>
      <c r="K72" s="78">
        <v>-4.53929E-05</v>
      </c>
      <c r="L72" s="78">
        <v>4.56192E-05</v>
      </c>
      <c r="M72" s="78">
        <v>0.000400188</v>
      </c>
      <c r="N72" s="78">
        <v>-0.000399962</v>
      </c>
      <c r="O72" s="78">
        <v>4.70152E-05</v>
      </c>
      <c r="P72" s="78">
        <v>-7.97397E-07</v>
      </c>
      <c r="Q72" s="78">
        <v>-8.43508E-06</v>
      </c>
      <c r="R72" s="78">
        <v>8.70718E-06</v>
      </c>
      <c r="S72" s="78">
        <v>6.82503E-07</v>
      </c>
      <c r="T72" s="78">
        <v>-4.10962E-07</v>
      </c>
      <c r="U72" s="78">
        <v>1.01874E-05</v>
      </c>
      <c r="V72" s="78">
        <v>-9.91567E-06</v>
      </c>
      <c r="W72" s="78">
        <v>1.06912E-06</v>
      </c>
    </row>
    <row r="73" spans="2:23" s="78" customFormat="1" ht="12.75">
      <c r="B73" s="77"/>
      <c r="E73" s="78">
        <v>14</v>
      </c>
      <c r="H73" s="78">
        <v>-0.150018</v>
      </c>
      <c r="I73" s="78">
        <v>-0.000216706</v>
      </c>
      <c r="J73" s="78">
        <v>-0.150018</v>
      </c>
      <c r="K73" s="78">
        <v>-0.000216617</v>
      </c>
      <c r="L73" s="78">
        <v>-0.150018</v>
      </c>
      <c r="M73" s="78">
        <v>-0.000216719</v>
      </c>
      <c r="N73" s="78">
        <v>-0.150018</v>
      </c>
      <c r="O73" s="78">
        <v>-0.00021672</v>
      </c>
      <c r="P73" s="78">
        <v>-0.149992</v>
      </c>
      <c r="Q73" s="78">
        <v>-3.70954E-06</v>
      </c>
      <c r="R73" s="78">
        <v>-0.149992</v>
      </c>
      <c r="S73" s="78">
        <v>-3.70964E-06</v>
      </c>
      <c r="T73" s="78">
        <v>-0.149992</v>
      </c>
      <c r="U73" s="78">
        <v>-3.70965E-06</v>
      </c>
      <c r="V73" s="78">
        <v>-0.149992</v>
      </c>
      <c r="W73" s="78">
        <v>-3.70972E-06</v>
      </c>
    </row>
    <row r="74" spans="2:23" s="78" customFormat="1" ht="12.75">
      <c r="B74" s="77"/>
      <c r="E74" s="78">
        <v>15</v>
      </c>
      <c r="H74" s="78">
        <v>-1.45617E-05</v>
      </c>
      <c r="I74" s="78">
        <v>-0.000124111</v>
      </c>
      <c r="J74" s="78">
        <v>-0.000123613</v>
      </c>
      <c r="K74" s="78">
        <v>1.40975E-05</v>
      </c>
      <c r="L74" s="78">
        <v>1.45155E-05</v>
      </c>
      <c r="M74" s="78">
        <v>0.000123186</v>
      </c>
      <c r="N74" s="78">
        <v>0.000123638</v>
      </c>
      <c r="O74" s="78">
        <v>-1.49716E-05</v>
      </c>
      <c r="P74" s="78">
        <v>-4.72185E-08</v>
      </c>
      <c r="Q74" s="78">
        <v>-2.35757E-06</v>
      </c>
      <c r="R74" s="78">
        <v>-1.91167E-06</v>
      </c>
      <c r="S74" s="78">
        <v>-4.39469E-07</v>
      </c>
      <c r="T74" s="78">
        <v>6.45537E-09</v>
      </c>
      <c r="U74" s="78">
        <v>1.42492E-06</v>
      </c>
      <c r="V74" s="78">
        <v>1.87087E-06</v>
      </c>
      <c r="W74" s="78">
        <v>-4.93203E-07</v>
      </c>
    </row>
    <row r="75" spans="2:23" s="78" customFormat="1" ht="12.75">
      <c r="B75" s="77"/>
      <c r="V75" s="79"/>
      <c r="W75" s="79"/>
    </row>
    <row r="76" spans="2:23" s="78" customFormat="1" ht="12.75">
      <c r="B76" s="77"/>
      <c r="E76" s="78" t="s">
        <v>10</v>
      </c>
      <c r="H76" s="78" t="s">
        <v>11</v>
      </c>
      <c r="I76" s="78">
        <v>4195300000</v>
      </c>
      <c r="V76" s="79"/>
      <c r="W76" s="79"/>
    </row>
    <row r="77" spans="2:23" s="78" customFormat="1" ht="12.75">
      <c r="B77" s="77"/>
      <c r="E77" s="78">
        <v>2</v>
      </c>
      <c r="H77" s="78">
        <v>543315</v>
      </c>
      <c r="I77" s="78" t="s">
        <v>12</v>
      </c>
      <c r="V77" s="79"/>
      <c r="W77" s="79"/>
    </row>
    <row r="78" spans="2:23" s="78" customFormat="1" ht="12.75">
      <c r="B78" s="77"/>
      <c r="E78" s="78">
        <v>3</v>
      </c>
      <c r="H78" s="78">
        <v>351526</v>
      </c>
      <c r="I78" s="78" t="s">
        <v>13</v>
      </c>
      <c r="V78" s="79"/>
      <c r="W78" s="79"/>
    </row>
    <row r="79" spans="2:23" s="78" customFormat="1" ht="12.75">
      <c r="B79" s="77"/>
      <c r="E79" s="78">
        <v>4</v>
      </c>
      <c r="H79" s="78">
        <v>389511</v>
      </c>
      <c r="I79" s="78" t="s">
        <v>14</v>
      </c>
      <c r="V79" s="79"/>
      <c r="W79" s="79"/>
    </row>
    <row r="80" spans="2:23" s="78" customFormat="1" ht="12.75">
      <c r="B80" s="77"/>
      <c r="E80" s="78">
        <v>5</v>
      </c>
      <c r="H80" s="78">
        <v>269083</v>
      </c>
      <c r="I80" s="78" t="s">
        <v>15</v>
      </c>
      <c r="V80" s="79"/>
      <c r="W80" s="79"/>
    </row>
    <row r="81" spans="2:23" s="78" customFormat="1" ht="12.75">
      <c r="B81" s="77"/>
      <c r="E81" s="78">
        <v>6</v>
      </c>
      <c r="H81" s="78">
        <v>184730</v>
      </c>
      <c r="I81" s="78" t="s">
        <v>16</v>
      </c>
      <c r="V81" s="79"/>
      <c r="W81" s="79"/>
    </row>
    <row r="82" spans="2:23" s="78" customFormat="1" ht="12.75">
      <c r="B82" s="77"/>
      <c r="E82" s="78">
        <v>7</v>
      </c>
      <c r="H82" s="78">
        <v>49612.3</v>
      </c>
      <c r="I82" s="78" t="s">
        <v>17</v>
      </c>
      <c r="V82" s="79"/>
      <c r="W82" s="79"/>
    </row>
    <row r="83" spans="2:23" s="78" customFormat="1" ht="12.75">
      <c r="B83" s="77"/>
      <c r="E83" s="78">
        <v>8</v>
      </c>
      <c r="H83" s="78">
        <v>543315</v>
      </c>
      <c r="I83" s="78" t="s">
        <v>12</v>
      </c>
      <c r="V83" s="79"/>
      <c r="W83" s="79"/>
    </row>
    <row r="84" spans="2:23" s="78" customFormat="1" ht="12.75">
      <c r="B84" s="77"/>
      <c r="E84" s="78">
        <v>9</v>
      </c>
      <c r="H84" s="78">
        <v>351526</v>
      </c>
      <c r="I84" s="78" t="s">
        <v>13</v>
      </c>
      <c r="V84" s="79"/>
      <c r="W84" s="79"/>
    </row>
    <row r="85" spans="2:23" s="78" customFormat="1" ht="12.75">
      <c r="B85" s="77"/>
      <c r="E85" s="78">
        <v>10</v>
      </c>
      <c r="H85" s="78">
        <v>389511</v>
      </c>
      <c r="I85" s="78" t="s">
        <v>14</v>
      </c>
      <c r="V85" s="79"/>
      <c r="W85" s="79"/>
    </row>
    <row r="86" spans="2:23" s="78" customFormat="1" ht="12.75">
      <c r="B86" s="77"/>
      <c r="E86" s="78">
        <v>11</v>
      </c>
      <c r="H86" s="78">
        <v>269083</v>
      </c>
      <c r="I86" s="78" t="s">
        <v>15</v>
      </c>
      <c r="V86" s="79"/>
      <c r="W86" s="79"/>
    </row>
    <row r="87" spans="2:23" s="78" customFormat="1" ht="12.75">
      <c r="B87" s="77"/>
      <c r="E87" s="78">
        <v>12</v>
      </c>
      <c r="H87" s="78">
        <v>184730</v>
      </c>
      <c r="I87" s="78" t="s">
        <v>18</v>
      </c>
      <c r="V87" s="79"/>
      <c r="W87" s="79"/>
    </row>
    <row r="88" spans="2:23" s="78" customFormat="1" ht="12.75">
      <c r="B88" s="77"/>
      <c r="E88" s="78">
        <v>13</v>
      </c>
      <c r="H88" s="78">
        <v>-49612.2</v>
      </c>
      <c r="I88" s="78" t="s">
        <v>17</v>
      </c>
      <c r="V88" s="79"/>
      <c r="W88" s="79"/>
    </row>
    <row r="89" spans="2:23" s="78" customFormat="1" ht="12.75">
      <c r="B89" s="77"/>
      <c r="E89" s="78">
        <v>14</v>
      </c>
      <c r="H89" s="78">
        <v>-543315</v>
      </c>
      <c r="I89" s="78" t="s">
        <v>19</v>
      </c>
      <c r="V89" s="79"/>
      <c r="W89" s="79"/>
    </row>
    <row r="90" spans="2:23" s="78" customFormat="1" ht="12.75">
      <c r="B90" s="77"/>
      <c r="E90" s="78">
        <v>15</v>
      </c>
      <c r="H90" s="78">
        <v>-351526</v>
      </c>
      <c r="I90" s="78" t="s">
        <v>13</v>
      </c>
      <c r="V90" s="79"/>
      <c r="W90" s="79"/>
    </row>
    <row r="91" spans="2:23" s="78" customFormat="1" ht="12.75">
      <c r="B91" s="77"/>
      <c r="E91" s="78">
        <v>16</v>
      </c>
      <c r="H91" s="78">
        <v>-389511</v>
      </c>
      <c r="I91" s="78" t="s">
        <v>14</v>
      </c>
      <c r="V91" s="79"/>
      <c r="W91" s="79"/>
    </row>
    <row r="92" spans="2:23" s="78" customFormat="1" ht="12.75">
      <c r="B92" s="77"/>
      <c r="E92" s="78">
        <v>17</v>
      </c>
      <c r="H92" s="78">
        <v>-269082</v>
      </c>
      <c r="I92" s="78" t="s">
        <v>15</v>
      </c>
      <c r="V92" s="79"/>
      <c r="W92" s="79"/>
    </row>
    <row r="93" spans="2:23" s="78" customFormat="1" ht="12.75">
      <c r="B93" s="77"/>
      <c r="E93" s="78">
        <v>18</v>
      </c>
      <c r="H93" s="78">
        <v>-184730</v>
      </c>
      <c r="I93" s="78" t="s">
        <v>16</v>
      </c>
      <c r="V93" s="79"/>
      <c r="W93" s="79"/>
    </row>
    <row r="94" spans="2:23" s="78" customFormat="1" ht="12.75">
      <c r="B94" s="77"/>
      <c r="E94" s="78">
        <v>19</v>
      </c>
      <c r="H94" s="78">
        <v>-49612.2</v>
      </c>
      <c r="I94" s="78" t="s">
        <v>17</v>
      </c>
      <c r="V94" s="79"/>
      <c r="W94" s="79"/>
    </row>
    <row r="95" spans="2:23" s="78" customFormat="1" ht="12.75">
      <c r="B95" s="77"/>
      <c r="E95" s="78">
        <v>20</v>
      </c>
      <c r="H95" s="78">
        <v>-543315</v>
      </c>
      <c r="I95" s="78" t="s">
        <v>19</v>
      </c>
      <c r="V95" s="79"/>
      <c r="W95" s="79"/>
    </row>
    <row r="96" spans="2:23" s="78" customFormat="1" ht="12.75">
      <c r="B96" s="77"/>
      <c r="E96" s="78">
        <v>21</v>
      </c>
      <c r="H96" s="78">
        <v>-351526</v>
      </c>
      <c r="I96" s="78" t="s">
        <v>13</v>
      </c>
      <c r="V96" s="79"/>
      <c r="W96" s="79"/>
    </row>
    <row r="97" spans="2:23" s="78" customFormat="1" ht="12.75">
      <c r="B97" s="77"/>
      <c r="E97" s="78">
        <v>22</v>
      </c>
      <c r="H97" s="78">
        <v>-389511</v>
      </c>
      <c r="I97" s="78" t="s">
        <v>20</v>
      </c>
      <c r="V97" s="79"/>
      <c r="W97" s="79"/>
    </row>
    <row r="98" spans="2:23" s="78" customFormat="1" ht="12.75">
      <c r="B98" s="77"/>
      <c r="E98" s="78">
        <v>23</v>
      </c>
      <c r="H98" s="78">
        <v>-269082</v>
      </c>
      <c r="I98" s="78" t="s">
        <v>21</v>
      </c>
      <c r="V98" s="79"/>
      <c r="W98" s="79"/>
    </row>
    <row r="99" spans="2:23" s="78" customFormat="1" ht="12.75">
      <c r="B99" s="77"/>
      <c r="E99" s="78">
        <v>24</v>
      </c>
      <c r="H99" s="78">
        <v>-184730</v>
      </c>
      <c r="I99" s="78" t="s">
        <v>16</v>
      </c>
      <c r="V99" s="79"/>
      <c r="W99" s="79"/>
    </row>
    <row r="100" spans="2:23" s="78" customFormat="1" ht="12.75">
      <c r="B100" s="77"/>
      <c r="V100" s="79"/>
      <c r="W100" s="79"/>
    </row>
    <row r="101" spans="2:23" s="78" customFormat="1" ht="12.75">
      <c r="B101" s="77"/>
      <c r="V101" s="79"/>
      <c r="W101" s="79"/>
    </row>
    <row r="102" spans="2:23" s="78" customFormat="1" ht="12.75">
      <c r="B102" s="77"/>
      <c r="V102" s="79"/>
      <c r="W102" s="79"/>
    </row>
    <row r="103" spans="2:23" s="78" customFormat="1" ht="12.75">
      <c r="B103" s="77"/>
      <c r="M103" s="81"/>
      <c r="O103" s="81"/>
      <c r="P103" s="81"/>
      <c r="Q103" s="80"/>
      <c r="V103" s="79"/>
      <c r="W103" s="79"/>
    </row>
    <row r="104" spans="2:17" ht="12.75"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86"/>
      <c r="N104" s="78"/>
      <c r="O104" s="87"/>
      <c r="P104" s="87"/>
      <c r="Q104" s="88"/>
    </row>
    <row r="105" spans="13:17" ht="12.75">
      <c r="M105" s="91"/>
      <c r="O105" s="87"/>
      <c r="P105" s="92"/>
      <c r="Q105" s="88"/>
    </row>
    <row r="106" spans="13:17" ht="12.75">
      <c r="M106" s="91"/>
      <c r="O106" s="93"/>
      <c r="P106" s="93"/>
      <c r="Q106" s="94"/>
    </row>
    <row r="107" spans="13:17" ht="12.75">
      <c r="M107" s="91"/>
      <c r="O107" s="93"/>
      <c r="P107" s="93"/>
      <c r="Q107" s="94"/>
    </row>
    <row r="108" spans="13:17" ht="12.75">
      <c r="M108" s="91"/>
      <c r="O108" s="93"/>
      <c r="P108" s="93"/>
      <c r="Q108" s="94"/>
    </row>
    <row r="109" spans="13:17" ht="12.75">
      <c r="M109" s="91"/>
      <c r="O109" s="87"/>
      <c r="P109" s="87"/>
      <c r="Q109" s="88"/>
    </row>
    <row r="110" spans="13:17" ht="12.75">
      <c r="M110" s="91"/>
      <c r="O110" s="93"/>
      <c r="P110" s="93"/>
      <c r="Q110" s="94"/>
    </row>
    <row r="111" spans="13:17" ht="12.75">
      <c r="M111" s="91"/>
      <c r="O111" s="93"/>
      <c r="P111" s="93"/>
      <c r="Q111" s="94"/>
    </row>
    <row r="112" spans="15:17" ht="12.75">
      <c r="O112" s="93"/>
      <c r="P112" s="93"/>
      <c r="Q112" s="94"/>
    </row>
    <row r="113" spans="15:17" ht="12.75">
      <c r="O113" s="87"/>
      <c r="P113" s="87"/>
      <c r="Q113" s="88"/>
    </row>
    <row r="114" spans="15:17" ht="12.75">
      <c r="O114" s="93"/>
      <c r="P114" s="93"/>
      <c r="Q114" s="94"/>
    </row>
    <row r="115" spans="15:17" ht="12.75">
      <c r="O115" s="93"/>
      <c r="P115" s="93"/>
      <c r="Q115" s="94"/>
    </row>
    <row r="116" spans="15:17" ht="12.75">
      <c r="O116" s="93"/>
      <c r="P116" s="93"/>
      <c r="Q116" s="94"/>
    </row>
    <row r="117" spans="15:17" ht="12.75">
      <c r="O117" s="87"/>
      <c r="P117" s="87"/>
      <c r="Q117" s="88"/>
    </row>
    <row r="118" spans="15:17" ht="12.75">
      <c r="O118" s="93"/>
      <c r="P118" s="93"/>
      <c r="Q118" s="9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workbookViewId="0" topLeftCell="A1">
      <selection activeCell="D13" sqref="D13"/>
    </sheetView>
  </sheetViews>
  <sheetFormatPr defaultColWidth="11.421875" defaultRowHeight="12.75"/>
  <cols>
    <col min="1" max="1" width="8.7109375" style="24" customWidth="1"/>
    <col min="2" max="2" width="12.00390625" style="24" customWidth="1"/>
    <col min="3" max="4" width="12.57421875" style="24" bestFit="1" customWidth="1"/>
    <col min="5" max="5" width="11.140625" style="24" customWidth="1"/>
    <col min="6" max="6" width="13.140625" style="24" customWidth="1"/>
    <col min="7" max="7" width="9.8515625" style="24" customWidth="1"/>
    <col min="8" max="8" width="13.140625" style="24" customWidth="1"/>
    <col min="9" max="9" width="12.57421875" style="24" bestFit="1" customWidth="1"/>
    <col min="10" max="10" width="11.421875" style="24" customWidth="1"/>
    <col min="11" max="11" width="10.421875" style="24" customWidth="1"/>
    <col min="12" max="12" width="9.28125" style="24" customWidth="1"/>
    <col min="13" max="13" width="12.57421875" style="24" bestFit="1" customWidth="1"/>
    <col min="14" max="14" width="13.00390625" style="24" bestFit="1" customWidth="1"/>
    <col min="15" max="15" width="12.57421875" style="24" bestFit="1" customWidth="1"/>
    <col min="16" max="16" width="13.28125" style="24" bestFit="1" customWidth="1"/>
    <col min="17" max="17" width="13.140625" style="24" bestFit="1" customWidth="1"/>
    <col min="18" max="18" width="13.8515625" style="24" bestFit="1" customWidth="1"/>
    <col min="19" max="19" width="13.7109375" style="24" bestFit="1" customWidth="1"/>
    <col min="20" max="22" width="13.8515625" style="24" bestFit="1" customWidth="1"/>
    <col min="23" max="23" width="13.7109375" style="24" bestFit="1" customWidth="1"/>
    <col min="24" max="24" width="12.57421875" style="24" bestFit="1" customWidth="1"/>
    <col min="25" max="16384" width="11.421875" style="24" customWidth="1"/>
  </cols>
  <sheetData>
    <row r="1" spans="1:9" s="21" customFormat="1" ht="12.75">
      <c r="A1" s="8" t="s">
        <v>116</v>
      </c>
      <c r="B1" s="20"/>
      <c r="C1" s="20"/>
      <c r="D1" s="20"/>
      <c r="E1" s="20"/>
      <c r="F1" s="20"/>
      <c r="H1" s="9" t="s">
        <v>76</v>
      </c>
      <c r="I1" s="22"/>
    </row>
    <row r="2" spans="1:9" s="1" customFormat="1" ht="13.5" thickBot="1">
      <c r="A2" s="20" t="s">
        <v>52</v>
      </c>
      <c r="B2" s="23" t="s">
        <v>53</v>
      </c>
      <c r="C2" s="23" t="s">
        <v>54</v>
      </c>
      <c r="D2" s="23" t="s">
        <v>55</v>
      </c>
      <c r="E2" s="23" t="s">
        <v>115</v>
      </c>
      <c r="F2" s="95" t="s">
        <v>129</v>
      </c>
      <c r="G2" s="21"/>
      <c r="H2" s="105">
        <v>0.9325</v>
      </c>
      <c r="I2" s="55" t="s">
        <v>139</v>
      </c>
    </row>
    <row r="3" spans="1:8" s="2" customFormat="1" ht="13.5" thickBot="1">
      <c r="A3" s="10">
        <v>1373</v>
      </c>
      <c r="B3" s="11">
        <v>130.42666666666665</v>
      </c>
      <c r="C3" s="11">
        <v>125.52666666666666</v>
      </c>
      <c r="D3" s="11">
        <v>8.423616429660582</v>
      </c>
      <c r="E3" s="11">
        <v>9.149019418982784</v>
      </c>
      <c r="F3" s="12" t="s">
        <v>69</v>
      </c>
      <c r="H3" s="102">
        <v>0.0625</v>
      </c>
    </row>
    <row r="4" spans="1:9" ht="16.5" customHeight="1">
      <c r="A4" s="13">
        <v>1374</v>
      </c>
      <c r="B4" s="14">
        <v>118.71666666666668</v>
      </c>
      <c r="C4" s="14">
        <v>108.2</v>
      </c>
      <c r="D4" s="14">
        <v>8.70407848820974</v>
      </c>
      <c r="E4" s="14">
        <v>9.288379758314091</v>
      </c>
      <c r="F4" s="15" t="s">
        <v>70</v>
      </c>
      <c r="G4" s="2"/>
      <c r="H4" s="2"/>
      <c r="I4" s="74" t="s">
        <v>127</v>
      </c>
    </row>
    <row r="5" spans="1:9" s="2" customFormat="1" ht="13.5" thickBot="1">
      <c r="A5" s="25">
        <v>1375</v>
      </c>
      <c r="B5" s="26">
        <v>114.58</v>
      </c>
      <c r="C5" s="26">
        <v>98.78</v>
      </c>
      <c r="D5" s="26">
        <v>8.511592140536832</v>
      </c>
      <c r="E5" s="26">
        <v>9.318675869703796</v>
      </c>
      <c r="F5" s="15" t="s">
        <v>71</v>
      </c>
      <c r="I5" s="75"/>
    </row>
    <row r="6" spans="1:6" s="2" customFormat="1" ht="13.5" thickBot="1">
      <c r="A6" s="16">
        <v>1376</v>
      </c>
      <c r="B6" s="17">
        <v>133.39</v>
      </c>
      <c r="C6" s="17">
        <v>137.42333333333335</v>
      </c>
      <c r="D6" s="17">
        <v>8.653930394949285</v>
      </c>
      <c r="E6" s="17">
        <v>8.961565871278815</v>
      </c>
      <c r="F6" s="18" t="s">
        <v>72</v>
      </c>
    </row>
    <row r="7" spans="1:6" s="2" customFormat="1" ht="12.75">
      <c r="A7" s="19" t="s">
        <v>142</v>
      </c>
      <c r="B7" s="19"/>
      <c r="C7" s="19"/>
      <c r="D7" s="19"/>
      <c r="E7" s="19"/>
      <c r="F7" s="19"/>
    </row>
    <row r="8" ht="12.75"/>
    <row r="9" spans="1:3" ht="24" customHeight="1">
      <c r="A9" s="107" t="s">
        <v>75</v>
      </c>
      <c r="B9" s="108"/>
      <c r="C9" s="7" t="s">
        <v>120</v>
      </c>
    </row>
    <row r="10" spans="1:6" ht="12.75">
      <c r="A10" s="27"/>
      <c r="B10" s="27"/>
      <c r="C10" s="27"/>
      <c r="D10" s="27"/>
      <c r="E10" s="27"/>
      <c r="F10" s="27"/>
    </row>
    <row r="11" spans="1:5" s="2" customFormat="1" ht="12.75">
      <c r="A11" s="28"/>
      <c r="B11" s="29"/>
      <c r="C11" s="29"/>
      <c r="D11" s="106" t="s">
        <v>140</v>
      </c>
      <c r="E11" s="106"/>
    </row>
    <row r="12" spans="1:5" s="2" customFormat="1" ht="12.75">
      <c r="A12" s="30"/>
      <c r="B12" s="31"/>
      <c r="C12" s="31"/>
      <c r="D12" s="31"/>
      <c r="E12" s="31"/>
    </row>
    <row r="13" spans="1:5" s="2" customFormat="1" ht="27" thickBot="1">
      <c r="A13" s="109" t="s">
        <v>143</v>
      </c>
      <c r="B13" s="109"/>
      <c r="C13" s="31"/>
      <c r="D13" s="31"/>
      <c r="E13" s="31"/>
    </row>
    <row r="14" spans="1:11" s="2" customFormat="1" ht="12.75">
      <c r="A14" s="30"/>
      <c r="B14" s="31"/>
      <c r="C14" s="31"/>
      <c r="D14" s="31"/>
      <c r="E14" s="31"/>
      <c r="F14" s="74" t="s">
        <v>127</v>
      </c>
      <c r="K14" s="74" t="s">
        <v>127</v>
      </c>
    </row>
    <row r="15" spans="1:11" s="2" customFormat="1" ht="13.5" thickBot="1">
      <c r="A15" s="103" t="s">
        <v>138</v>
      </c>
      <c r="B15" s="6"/>
      <c r="C15" s="6"/>
      <c r="D15" s="6"/>
      <c r="E15" s="6"/>
      <c r="F15" s="75"/>
      <c r="K15" s="75"/>
    </row>
    <row r="16" ht="12.75">
      <c r="A16" s="104" t="s">
        <v>141</v>
      </c>
    </row>
    <row r="17" s="2" customFormat="1" ht="13.5" thickBot="1"/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2"/>
    </row>
    <row r="19" spans="1:11" ht="12.75">
      <c r="A19" s="33" t="s">
        <v>56</v>
      </c>
      <c r="B19" s="34">
        <v>4.758489904874423</v>
      </c>
      <c r="C19" s="34">
        <v>55.975156571541106</v>
      </c>
      <c r="D19" s="35">
        <v>20.473923483359666</v>
      </c>
      <c r="K19" s="97" t="s">
        <v>131</v>
      </c>
    </row>
    <row r="20" spans="1:11" ht="12.75">
      <c r="A20" s="33" t="s">
        <v>57</v>
      </c>
      <c r="B20" s="34">
        <v>-1.268774065257972</v>
      </c>
      <c r="C20" s="34">
        <v>45.811225934742026</v>
      </c>
      <c r="D20" s="35">
        <v>16.38857453098854</v>
      </c>
      <c r="F20" s="96" t="s">
        <v>133</v>
      </c>
      <c r="K20" s="98" t="s">
        <v>130</v>
      </c>
    </row>
    <row r="21" spans="1:6" ht="13.5" thickBot="1">
      <c r="A21" s="33" t="s">
        <v>58</v>
      </c>
      <c r="B21" s="34">
        <v>-15.472720686111359</v>
      </c>
      <c r="C21" s="34">
        <v>50.417279313888635</v>
      </c>
      <c r="D21" s="35">
        <v>18.323484092491395</v>
      </c>
      <c r="F21" s="24" t="s">
        <v>134</v>
      </c>
    </row>
    <row r="22" spans="1:11" ht="16.5" thickBot="1">
      <c r="A22" s="36" t="s">
        <v>59</v>
      </c>
      <c r="B22" s="37">
        <v>5.543971595022128</v>
      </c>
      <c r="C22" s="37">
        <v>68.47063826168878</v>
      </c>
      <c r="D22" s="38">
        <v>24.225472833029485</v>
      </c>
      <c r="F22" s="24" t="s">
        <v>132</v>
      </c>
      <c r="I22" s="74" t="s">
        <v>127</v>
      </c>
      <c r="K22" s="101" t="s">
        <v>136</v>
      </c>
    </row>
    <row r="23" spans="1:11" ht="16.5" thickBot="1">
      <c r="A23" s="99" t="s">
        <v>135</v>
      </c>
      <c r="B23" s="39"/>
      <c r="C23" s="39"/>
      <c r="D23" s="52">
        <v>8.395103454589844</v>
      </c>
      <c r="I23" s="75"/>
      <c r="K23" s="101" t="s">
        <v>137</v>
      </c>
    </row>
    <row r="24" ht="12.75"/>
    <row r="25" ht="13.5" thickBot="1"/>
    <row r="26" spans="1:9" ht="12.75">
      <c r="A26" s="40" t="s">
        <v>51</v>
      </c>
      <c r="B26" s="41">
        <v>3</v>
      </c>
      <c r="C26" s="41">
        <v>4</v>
      </c>
      <c r="D26" s="41">
        <v>5</v>
      </c>
      <c r="E26" s="41">
        <v>6</v>
      </c>
      <c r="F26" s="41">
        <v>7</v>
      </c>
      <c r="G26" s="41">
        <v>8</v>
      </c>
      <c r="H26" s="41">
        <v>9</v>
      </c>
      <c r="I26" s="42">
        <v>10</v>
      </c>
    </row>
    <row r="27" spans="1:9" ht="12.75">
      <c r="A27" s="43" t="s">
        <v>60</v>
      </c>
      <c r="B27" s="44">
        <v>0.2590031197964737</v>
      </c>
      <c r="C27" s="44">
        <v>0.0015948988205051605</v>
      </c>
      <c r="D27" s="44">
        <v>-0.06340795171602248</v>
      </c>
      <c r="E27" s="44">
        <v>0.00026035732395440927</v>
      </c>
      <c r="F27" s="44">
        <v>0.010063832693333514</v>
      </c>
      <c r="G27" s="44">
        <v>0.00018247137379240693</v>
      </c>
      <c r="H27" s="44">
        <v>-0.0014084926649136856</v>
      </c>
      <c r="I27" s="45">
        <v>2.0944083535058365E-05</v>
      </c>
    </row>
    <row r="28" spans="1:9" ht="13.5" thickBot="1">
      <c r="A28" s="46" t="s">
        <v>61</v>
      </c>
      <c r="B28" s="47">
        <v>-0.7791508071763693</v>
      </c>
      <c r="C28" s="47">
        <v>0.2931154599554032</v>
      </c>
      <c r="D28" s="47">
        <v>-0.1837443638633881</v>
      </c>
      <c r="E28" s="47">
        <v>0.02516093401554576</v>
      </c>
      <c r="F28" s="47">
        <v>-0.031402635926802064</v>
      </c>
      <c r="G28" s="47">
        <v>0.008406628008779756</v>
      </c>
      <c r="H28" s="47">
        <v>-0.0037586675115461364</v>
      </c>
      <c r="I28" s="48">
        <v>0.00038672198835749684</v>
      </c>
    </row>
    <row r="29" ht="12.75">
      <c r="A29" s="76" t="s">
        <v>128</v>
      </c>
    </row>
    <row r="30" ht="12.75"/>
    <row r="31" ht="12.75"/>
    <row r="32" spans="1:10" ht="12.75">
      <c r="A32" s="60"/>
      <c r="B32" s="53"/>
      <c r="C32" s="53"/>
      <c r="D32" s="53"/>
      <c r="E32" s="53"/>
      <c r="I32" s="66" t="s">
        <v>126</v>
      </c>
      <c r="J32" s="67" t="s">
        <v>121</v>
      </c>
    </row>
    <row r="33" spans="1:12" ht="12.75">
      <c r="A33" s="60"/>
      <c r="B33" s="53"/>
      <c r="C33" s="53"/>
      <c r="D33" s="53"/>
      <c r="E33" s="53"/>
      <c r="I33" s="68" t="s">
        <v>123</v>
      </c>
      <c r="J33" s="69">
        <v>-0.28</v>
      </c>
      <c r="K33" s="1"/>
      <c r="L33" s="1"/>
    </row>
    <row r="34" spans="1:12" ht="12.75">
      <c r="A34" s="60"/>
      <c r="B34" s="53"/>
      <c r="C34" s="53"/>
      <c r="D34" s="53"/>
      <c r="E34" s="53"/>
      <c r="I34" s="70" t="s">
        <v>122</v>
      </c>
      <c r="J34" s="71">
        <v>1.28</v>
      </c>
      <c r="K34" s="2"/>
      <c r="L34" s="2"/>
    </row>
    <row r="35" spans="1:10" ht="12.75">
      <c r="A35" s="60"/>
      <c r="B35" s="53"/>
      <c r="C35" s="53"/>
      <c r="D35" s="53"/>
      <c r="E35" s="53"/>
      <c r="I35" s="72" t="s">
        <v>124</v>
      </c>
      <c r="J35" s="73">
        <v>112</v>
      </c>
    </row>
    <row r="36" ht="12.75"/>
    <row r="37" ht="12.75">
      <c r="A37" s="24" t="s">
        <v>74</v>
      </c>
    </row>
    <row r="38" spans="1:24" ht="51">
      <c r="A38" s="49" t="s">
        <v>52</v>
      </c>
      <c r="B38" s="49" t="s">
        <v>53</v>
      </c>
      <c r="C38" s="49" t="s">
        <v>54</v>
      </c>
      <c r="D38" s="49"/>
      <c r="E38" s="49"/>
      <c r="F38" s="56" t="s">
        <v>118</v>
      </c>
      <c r="H38" s="57" t="s">
        <v>63</v>
      </c>
      <c r="I38" s="57" t="s">
        <v>119</v>
      </c>
      <c r="J38" s="24" t="s">
        <v>51</v>
      </c>
      <c r="K38" s="24">
        <v>3</v>
      </c>
      <c r="L38" s="24">
        <v>4</v>
      </c>
      <c r="M38" s="24">
        <v>5</v>
      </c>
      <c r="N38" s="24">
        <v>6</v>
      </c>
      <c r="O38" s="24">
        <v>7</v>
      </c>
      <c r="P38" s="24">
        <v>8</v>
      </c>
      <c r="Q38" s="24">
        <v>9</v>
      </c>
      <c r="R38" s="24">
        <v>10</v>
      </c>
      <c r="S38" s="24">
        <v>11</v>
      </c>
      <c r="T38" s="24">
        <v>12</v>
      </c>
      <c r="U38" s="24">
        <v>13</v>
      </c>
      <c r="V38" s="24">
        <v>14</v>
      </c>
      <c r="W38" s="24">
        <v>15</v>
      </c>
      <c r="X38" s="55" t="s">
        <v>117</v>
      </c>
    </row>
    <row r="39" spans="1:24" ht="12.75">
      <c r="A39" s="49">
        <v>1373</v>
      </c>
      <c r="B39" s="50">
        <v>130.42666666666665</v>
      </c>
      <c r="C39" s="50">
        <v>125.52666666666666</v>
      </c>
      <c r="D39" s="50">
        <v>8.423616429660582</v>
      </c>
      <c r="E39" s="50">
        <v>9.149019418982784</v>
      </c>
      <c r="F39" s="54">
        <f>I39*D39/(23678+B39)*1000</f>
        <v>24.225472833029485</v>
      </c>
      <c r="G39" s="59" t="s">
        <v>59</v>
      </c>
      <c r="H39" s="58">
        <f>I39-B39+X39</f>
        <v>5.543971595022128</v>
      </c>
      <c r="I39" s="58">
        <f>(B39+C42-2*X39)*(23678+B39)*E42/((23678+C42)*D39+E42*(23678+B39))</f>
        <v>68.47063826168878</v>
      </c>
      <c r="J39" s="24" t="s">
        <v>73</v>
      </c>
      <c r="K39" s="24">
        <f>(K40*K40+L40*L40+M40*M40+N40*N40+O40*O40+P40*P40+Q40*Q40+R40*R40+S40*S40+T40*T40+U40*U40+V40*V40+W40*W40)</f>
        <v>0.7996680964477564</v>
      </c>
      <c r="M39" s="24" t="s">
        <v>68</v>
      </c>
      <c r="N39" s="24">
        <f>(K44*K44+L44*L44+M44*M44+N44*N44+O44*O44+P44*P44+Q44*Q44+R44*R44+S44*S44+T44*T44+U44*U44+V44*V44+W44*W44)</f>
        <v>0.45070442195009963</v>
      </c>
      <c r="X39" s="55">
        <f>(1-$H$2)*1000</f>
        <v>67.5</v>
      </c>
    </row>
    <row r="40" spans="1:24" ht="12.75">
      <c r="A40" s="49">
        <v>1374</v>
      </c>
      <c r="B40" s="50">
        <v>118.71666666666668</v>
      </c>
      <c r="C40" s="50">
        <v>108.2</v>
      </c>
      <c r="D40" s="50">
        <v>8.70407848820974</v>
      </c>
      <c r="E40" s="50">
        <v>9.288379758314091</v>
      </c>
      <c r="F40" s="54">
        <f>I40*D40/(23678+B40)*1000</f>
        <v>20.473923483359666</v>
      </c>
      <c r="G40" s="59" t="s">
        <v>56</v>
      </c>
      <c r="H40" s="58">
        <f>I40-B40+X40</f>
        <v>4.758489904874423</v>
      </c>
      <c r="I40" s="58">
        <f>(B40+C39-2*X40)*(23678+B40)*E39/((23678+C39)*D40+E39*(23678+B40))</f>
        <v>55.975156571541106</v>
      </c>
      <c r="J40" s="24" t="s">
        <v>62</v>
      </c>
      <c r="K40" s="52">
        <f aca="true" t="shared" si="0" ref="K40:W40">SQRT(K41*K41+K42*K42)</f>
        <v>0.821071614652397</v>
      </c>
      <c r="L40" s="52">
        <f t="shared" si="0"/>
        <v>0.29311979900224283</v>
      </c>
      <c r="M40" s="52">
        <f t="shared" si="0"/>
        <v>0.1943773638888608</v>
      </c>
      <c r="N40" s="52">
        <f t="shared" si="0"/>
        <v>0.025162281026782612</v>
      </c>
      <c r="O40" s="52">
        <f t="shared" si="0"/>
        <v>0.0329758437591927</v>
      </c>
      <c r="P40" s="52">
        <f t="shared" si="0"/>
        <v>0.008408608105997922</v>
      </c>
      <c r="Q40" s="52">
        <f t="shared" si="0"/>
        <v>0.004013904962685101</v>
      </c>
      <c r="R40" s="52">
        <f t="shared" si="0"/>
        <v>0.00038728871777305807</v>
      </c>
      <c r="S40" s="52">
        <f t="shared" si="0"/>
        <v>0.0004326365214254763</v>
      </c>
      <c r="T40" s="52">
        <f t="shared" si="0"/>
        <v>0.00012373036334516018</v>
      </c>
      <c r="U40" s="52">
        <f t="shared" si="0"/>
        <v>8.779716467295173E-05</v>
      </c>
      <c r="V40" s="52">
        <f t="shared" si="0"/>
        <v>1.4375060565515164E-05</v>
      </c>
      <c r="W40" s="52">
        <f t="shared" si="0"/>
        <v>2.6978421075298647E-05</v>
      </c>
      <c r="X40" s="55">
        <f>(1-$H$2)*1000</f>
        <v>67.5</v>
      </c>
    </row>
    <row r="41" spans="1:24" ht="12.75">
      <c r="A41" s="49">
        <v>1375</v>
      </c>
      <c r="B41" s="50">
        <v>114.58</v>
      </c>
      <c r="C41" s="50">
        <v>98.78</v>
      </c>
      <c r="D41" s="50">
        <v>8.511592140536832</v>
      </c>
      <c r="E41" s="50">
        <v>9.318675869703796</v>
      </c>
      <c r="F41" s="54">
        <f>I41*D41/(23678+B41)*1000</f>
        <v>16.38857453098854</v>
      </c>
      <c r="G41" s="59" t="s">
        <v>57</v>
      </c>
      <c r="H41" s="58">
        <f>I41-B41+X41</f>
        <v>-1.268774065257972</v>
      </c>
      <c r="I41" s="58">
        <f>(B41+C40-2*X41)*(23678+B41)*E40/((23678+C40)*D41+E40*(23678+B41))</f>
        <v>45.811225934742026</v>
      </c>
      <c r="J41" s="24" t="s">
        <v>60</v>
      </c>
      <c r="K41" s="52">
        <f>'calcul config'!C43</f>
        <v>0.2590031197964737</v>
      </c>
      <c r="L41" s="52">
        <f>'calcul config'!C44</f>
        <v>0.0015948988205051605</v>
      </c>
      <c r="M41" s="52">
        <f>'calcul config'!C45</f>
        <v>-0.06340795171602248</v>
      </c>
      <c r="N41" s="52">
        <f>'calcul config'!C46</f>
        <v>0.00026035732395440927</v>
      </c>
      <c r="O41" s="52">
        <f>'calcul config'!C47</f>
        <v>0.010063832693333514</v>
      </c>
      <c r="P41" s="52">
        <f>'calcul config'!C48</f>
        <v>0.00018247137379240693</v>
      </c>
      <c r="Q41" s="52">
        <f>'calcul config'!C49</f>
        <v>-0.0014084926649136856</v>
      </c>
      <c r="R41" s="52">
        <f>'calcul config'!C50</f>
        <v>2.0944083535058365E-05</v>
      </c>
      <c r="S41" s="52">
        <f>'calcul config'!C51</f>
        <v>0.00010391533190182117</v>
      </c>
      <c r="T41" s="52">
        <f>'calcul config'!C52</f>
        <v>1.2991057499337843E-05</v>
      </c>
      <c r="U41" s="52">
        <f>'calcul config'!C53</f>
        <v>-3.722965912243755E-05</v>
      </c>
      <c r="V41" s="52">
        <f>'calcul config'!C54</f>
        <v>1.6543758057549907E-06</v>
      </c>
      <c r="W41" s="52">
        <f>'calcul config'!C55</f>
        <v>5.606092160497564E-06</v>
      </c>
      <c r="X41" s="55">
        <f>(1-$H$2)*1000</f>
        <v>67.5</v>
      </c>
    </row>
    <row r="42" spans="1:24" ht="12.75">
      <c r="A42" s="49">
        <v>1376</v>
      </c>
      <c r="B42" s="50">
        <v>133.39</v>
      </c>
      <c r="C42" s="50">
        <v>137.42333333333335</v>
      </c>
      <c r="D42" s="50">
        <v>8.653930394949285</v>
      </c>
      <c r="E42" s="50">
        <v>8.961565871278815</v>
      </c>
      <c r="F42" s="54">
        <f>I42*D42/(23678+B42)*1000</f>
        <v>18.323484092491395</v>
      </c>
      <c r="G42" s="59" t="s">
        <v>58</v>
      </c>
      <c r="H42" s="58">
        <f>I42-B42+X42</f>
        <v>-15.472720686111359</v>
      </c>
      <c r="I42" s="58">
        <f>(B42+C41-2*X42)*(23678+B42)*E41/((23678+C41)*D42+E41*(23678+B42))</f>
        <v>50.417279313888635</v>
      </c>
      <c r="J42" s="24" t="s">
        <v>61</v>
      </c>
      <c r="K42" s="52">
        <f>'calcul config'!D43</f>
        <v>-0.7791508071763693</v>
      </c>
      <c r="L42" s="52">
        <f>'calcul config'!D44</f>
        <v>0.2931154599554032</v>
      </c>
      <c r="M42" s="52">
        <f>'calcul config'!D45</f>
        <v>-0.1837443638633881</v>
      </c>
      <c r="N42" s="52">
        <f>'calcul config'!D46</f>
        <v>0.02516093401554576</v>
      </c>
      <c r="O42" s="52">
        <f>'calcul config'!D47</f>
        <v>-0.031402635926802064</v>
      </c>
      <c r="P42" s="52">
        <f>'calcul config'!D48</f>
        <v>0.008406628008779756</v>
      </c>
      <c r="Q42" s="52">
        <f>'calcul config'!D49</f>
        <v>-0.0037586675115461364</v>
      </c>
      <c r="R42" s="52">
        <f>'calcul config'!D50</f>
        <v>0.00038672198835749684</v>
      </c>
      <c r="S42" s="52">
        <f>'calcul config'!D51</f>
        <v>-0.00041997138410476367</v>
      </c>
      <c r="T42" s="52">
        <f>'calcul config'!D52</f>
        <v>0.0001230464759291149</v>
      </c>
      <c r="U42" s="52">
        <f>'calcul config'!D53</f>
        <v>-7.951285811890117E-05</v>
      </c>
      <c r="V42" s="52">
        <f>'calcul config'!D54</f>
        <v>1.4279545054222198E-05</v>
      </c>
      <c r="W42" s="52">
        <f>'calcul config'!D55</f>
        <v>-2.6389523193951915E-05</v>
      </c>
      <c r="X42" s="55">
        <f>(1-$H$2)*1000</f>
        <v>67.5</v>
      </c>
    </row>
    <row r="43" spans="1:23" ht="12.75">
      <c r="A43" s="60"/>
      <c r="B43" s="53"/>
      <c r="C43" s="53"/>
      <c r="D43" s="53"/>
      <c r="E43" s="53"/>
      <c r="F43" s="51"/>
      <c r="J43" s="24" t="s">
        <v>66</v>
      </c>
      <c r="K43" s="24">
        <v>1</v>
      </c>
      <c r="L43" s="24">
        <v>0.7</v>
      </c>
      <c r="M43" s="24">
        <v>0.6</v>
      </c>
      <c r="N43" s="24">
        <v>0.5</v>
      </c>
      <c r="O43" s="24">
        <v>0.15</v>
      </c>
      <c r="P43" s="24">
        <v>0.1</v>
      </c>
      <c r="Q43" s="24">
        <v>0.1</v>
      </c>
      <c r="R43" s="24">
        <v>0.3</v>
      </c>
      <c r="S43" s="24">
        <v>0.05</v>
      </c>
      <c r="T43" s="24">
        <v>0.05</v>
      </c>
      <c r="U43" s="24">
        <v>0.05</v>
      </c>
      <c r="V43" s="24">
        <v>0.05</v>
      </c>
      <c r="W43" s="24">
        <v>0.05</v>
      </c>
    </row>
    <row r="44" spans="1:25" ht="15" customHeight="1">
      <c r="A44" s="61" t="s">
        <v>125</v>
      </c>
      <c r="B44" s="62"/>
      <c r="C44" s="62"/>
      <c r="D44" s="62"/>
      <c r="E44" s="62"/>
      <c r="F44" s="63"/>
      <c r="G44" s="64"/>
      <c r="H44" s="64"/>
      <c r="I44" s="65">
        <v>180</v>
      </c>
      <c r="J44" s="24" t="s">
        <v>67</v>
      </c>
      <c r="K44" s="52">
        <f>K40/(K43*1.5)</f>
        <v>0.5473810764349313</v>
      </c>
      <c r="L44" s="52">
        <f>L40/(L43*1.5)</f>
        <v>0.2791617133354694</v>
      </c>
      <c r="M44" s="52">
        <f aca="true" t="shared" si="1" ref="M44:W44">M40/(M43*1.5)</f>
        <v>0.2159748487654009</v>
      </c>
      <c r="N44" s="52">
        <f t="shared" si="1"/>
        <v>0.03354970803571015</v>
      </c>
      <c r="O44" s="52">
        <f t="shared" si="1"/>
        <v>0.146559305596412</v>
      </c>
      <c r="P44" s="52">
        <f t="shared" si="1"/>
        <v>0.05605738737331947</v>
      </c>
      <c r="Q44" s="52">
        <f t="shared" si="1"/>
        <v>0.026759366417900672</v>
      </c>
      <c r="R44" s="52">
        <f t="shared" si="1"/>
        <v>0.0008606415950512403</v>
      </c>
      <c r="S44" s="52">
        <f t="shared" si="1"/>
        <v>0.0057684869523396826</v>
      </c>
      <c r="T44" s="52">
        <f t="shared" si="1"/>
        <v>0.0016497381779354689</v>
      </c>
      <c r="U44" s="52">
        <f t="shared" si="1"/>
        <v>0.001170628862306023</v>
      </c>
      <c r="V44" s="52">
        <f t="shared" si="1"/>
        <v>0.0001916674742068688</v>
      </c>
      <c r="W44" s="52">
        <f t="shared" si="1"/>
        <v>0.0003597122810039819</v>
      </c>
      <c r="X44" s="52"/>
      <c r="Y44" s="52"/>
    </row>
    <row r="45" ht="12.75" hidden="1"/>
    <row r="46" ht="12.75" hidden="1"/>
    <row r="47" ht="12.75" hidden="1"/>
    <row r="48" ht="12.75" hidden="1"/>
    <row r="49" ht="12.75" hidden="1"/>
    <row r="50" ht="12.75" hidden="1">
      <c r="A50" s="24" t="s">
        <v>114</v>
      </c>
    </row>
    <row r="51" spans="1:24" ht="12.75" hidden="1">
      <c r="A51" s="24">
        <v>1375</v>
      </c>
      <c r="B51" s="24">
        <v>134.42</v>
      </c>
      <c r="C51" s="24">
        <v>95.02</v>
      </c>
      <c r="D51" s="24">
        <v>8.338009651412644</v>
      </c>
      <c r="E51" s="24">
        <v>9.266808681261477</v>
      </c>
      <c r="F51" s="24">
        <v>26.4604426112752</v>
      </c>
      <c r="G51" s="24" t="s">
        <v>59</v>
      </c>
      <c r="H51" s="24">
        <v>8.648055109990324</v>
      </c>
      <c r="I51" s="24">
        <v>75.56805510999031</v>
      </c>
      <c r="J51" s="24" t="s">
        <v>73</v>
      </c>
      <c r="K51" s="24">
        <v>0.49974549079025343</v>
      </c>
      <c r="M51" s="24" t="s">
        <v>68</v>
      </c>
      <c r="N51" s="24">
        <v>0.4021245642257468</v>
      </c>
      <c r="X51" s="24">
        <v>67.5</v>
      </c>
    </row>
    <row r="52" spans="1:24" ht="12.75" hidden="1">
      <c r="A52" s="24">
        <v>1373</v>
      </c>
      <c r="B52" s="24">
        <v>126.80000305175781</v>
      </c>
      <c r="C52" s="24">
        <v>125.5999984741211</v>
      </c>
      <c r="D52" s="24">
        <v>8.086512565612793</v>
      </c>
      <c r="E52" s="24">
        <v>8.873381614685059</v>
      </c>
      <c r="F52" s="24">
        <v>15.759207695222218</v>
      </c>
      <c r="G52" s="24" t="s">
        <v>56</v>
      </c>
      <c r="H52" s="24">
        <v>-12.908584705783738</v>
      </c>
      <c r="I52" s="24">
        <v>46.39141834597407</v>
      </c>
      <c r="J52" s="24" t="s">
        <v>62</v>
      </c>
      <c r="K52" s="24">
        <v>0.39799123753684434</v>
      </c>
      <c r="L52" s="24">
        <v>0.5737353118510633</v>
      </c>
      <c r="M52" s="24">
        <v>0.09421922624445575</v>
      </c>
      <c r="N52" s="24">
        <v>0.052612483427281635</v>
      </c>
      <c r="O52" s="24">
        <v>0.015983915204920124</v>
      </c>
      <c r="P52" s="24">
        <v>0.016458707703694102</v>
      </c>
      <c r="Q52" s="24">
        <v>0.0019456449434225914</v>
      </c>
      <c r="R52" s="24">
        <v>0.000809873959860922</v>
      </c>
      <c r="S52" s="24">
        <v>0.00020971901109835442</v>
      </c>
      <c r="T52" s="24">
        <v>0.0002421994581054423</v>
      </c>
      <c r="U52" s="24">
        <v>4.255733786214487E-05</v>
      </c>
      <c r="V52" s="24">
        <v>3.005586389569097E-05</v>
      </c>
      <c r="W52" s="24">
        <v>1.3079155041340016E-05</v>
      </c>
      <c r="X52" s="24">
        <v>67.5</v>
      </c>
    </row>
    <row r="53" spans="1:24" ht="12.75" hidden="1">
      <c r="A53" s="24">
        <v>1374</v>
      </c>
      <c r="B53" s="24">
        <v>131.72000122070312</v>
      </c>
      <c r="C53" s="24">
        <v>124.0199966430664</v>
      </c>
      <c r="D53" s="24">
        <v>8.218854904174805</v>
      </c>
      <c r="E53" s="24">
        <v>8.92534351348877</v>
      </c>
      <c r="F53" s="24">
        <v>21.922922231054603</v>
      </c>
      <c r="G53" s="24" t="s">
        <v>57</v>
      </c>
      <c r="H53" s="24">
        <v>-0.7101028205250941</v>
      </c>
      <c r="I53" s="24">
        <v>63.50989840017803</v>
      </c>
      <c r="J53" s="24" t="s">
        <v>60</v>
      </c>
      <c r="K53" s="24">
        <v>0.36059202388123424</v>
      </c>
      <c r="L53" s="24">
        <v>0.003121115331436709</v>
      </c>
      <c r="M53" s="24">
        <v>-0.0849065921258804</v>
      </c>
      <c r="N53" s="24">
        <v>0.0005440131690761331</v>
      </c>
      <c r="O53" s="24">
        <v>0.01455397942243159</v>
      </c>
      <c r="P53" s="24">
        <v>0.0003570812313061406</v>
      </c>
      <c r="Q53" s="24">
        <v>-0.0017305794323531297</v>
      </c>
      <c r="R53" s="24">
        <v>4.375434400522474E-05</v>
      </c>
      <c r="S53" s="24">
        <v>0.00019636660658320642</v>
      </c>
      <c r="T53" s="24">
        <v>2.5428801456605947E-05</v>
      </c>
      <c r="U53" s="24">
        <v>-3.619470783943274E-05</v>
      </c>
      <c r="V53" s="24">
        <v>3.4567228436887507E-06</v>
      </c>
      <c r="W53" s="24">
        <v>1.2392454374078355E-05</v>
      </c>
      <c r="X53" s="24">
        <v>67.5</v>
      </c>
    </row>
    <row r="54" spans="1:24" ht="12.75" hidden="1">
      <c r="A54" s="24">
        <v>1376</v>
      </c>
      <c r="B54" s="24">
        <v>144.1999969482422</v>
      </c>
      <c r="C54" s="24">
        <v>149.10000610351562</v>
      </c>
      <c r="D54" s="24">
        <v>8.514569282531738</v>
      </c>
      <c r="E54" s="24">
        <v>8.642340660095215</v>
      </c>
      <c r="F54" s="24">
        <v>24.378698063795294</v>
      </c>
      <c r="G54" s="24" t="s">
        <v>58</v>
      </c>
      <c r="H54" s="24">
        <v>-8.49288022039947</v>
      </c>
      <c r="I54" s="24">
        <v>68.20711672784272</v>
      </c>
      <c r="J54" s="24" t="s">
        <v>61</v>
      </c>
      <c r="K54" s="24">
        <v>0.16843520258349876</v>
      </c>
      <c r="L54" s="24">
        <v>0.5737268223675138</v>
      </c>
      <c r="M54" s="24">
        <v>0.04084278648272325</v>
      </c>
      <c r="N54" s="24">
        <v>0.05260967080354957</v>
      </c>
      <c r="O54" s="24">
        <v>0.006608118359224095</v>
      </c>
      <c r="P54" s="24">
        <v>0.016454833705324662</v>
      </c>
      <c r="Q54" s="24">
        <v>0.0008891732531864744</v>
      </c>
      <c r="R54" s="24">
        <v>0.0008086911575140924</v>
      </c>
      <c r="S54" s="24">
        <v>7.363572118929739E-05</v>
      </c>
      <c r="T54" s="24">
        <v>0.00024086085934217375</v>
      </c>
      <c r="U54" s="24">
        <v>2.238459582683716E-05</v>
      </c>
      <c r="V54" s="24">
        <v>2.9856423457913042E-05</v>
      </c>
      <c r="W54" s="24">
        <v>4.18226866446863E-06</v>
      </c>
      <c r="X54" s="24">
        <v>67.5</v>
      </c>
    </row>
    <row r="55" ht="12.75" hidden="1">
      <c r="A55" s="24" t="s">
        <v>108</v>
      </c>
    </row>
    <row r="56" spans="1:24" ht="12.75" hidden="1">
      <c r="A56" s="24">
        <v>1375</v>
      </c>
      <c r="B56" s="24">
        <v>134.42</v>
      </c>
      <c r="C56" s="24">
        <v>95.02</v>
      </c>
      <c r="D56" s="24">
        <v>8.338009651412644</v>
      </c>
      <c r="E56" s="24">
        <v>9.266808681261477</v>
      </c>
      <c r="F56" s="24">
        <v>22.351473920012406</v>
      </c>
      <c r="G56" s="24" t="s">
        <v>59</v>
      </c>
      <c r="H56" s="24">
        <v>-3.0866984263794564</v>
      </c>
      <c r="I56" s="24">
        <v>63.833301573620524</v>
      </c>
      <c r="J56" s="24" t="s">
        <v>73</v>
      </c>
      <c r="K56" s="24">
        <v>0.9237281929420352</v>
      </c>
      <c r="M56" s="24" t="s">
        <v>68</v>
      </c>
      <c r="N56" s="24">
        <v>0.4927706044717059</v>
      </c>
      <c r="X56" s="24">
        <v>67.5</v>
      </c>
    </row>
    <row r="57" spans="1:24" ht="12.75" hidden="1">
      <c r="A57" s="24">
        <v>1373</v>
      </c>
      <c r="B57" s="24">
        <v>126.80000305175781</v>
      </c>
      <c r="C57" s="24">
        <v>125.5999984741211</v>
      </c>
      <c r="D57" s="24">
        <v>8.086512565612793</v>
      </c>
      <c r="E57" s="24">
        <v>8.873381614685059</v>
      </c>
      <c r="F57" s="24">
        <v>15.759207695222218</v>
      </c>
      <c r="G57" s="24" t="s">
        <v>56</v>
      </c>
      <c r="H57" s="24">
        <v>-12.908584705783738</v>
      </c>
      <c r="I57" s="24">
        <v>46.39141834597407</v>
      </c>
      <c r="J57" s="24" t="s">
        <v>62</v>
      </c>
      <c r="K57" s="24">
        <v>0.9188465373810806</v>
      </c>
      <c r="L57" s="24">
        <v>0.16730539438992573</v>
      </c>
      <c r="M57" s="24">
        <v>0.21752469333482366</v>
      </c>
      <c r="N57" s="24">
        <v>0.05229947226273037</v>
      </c>
      <c r="O57" s="24">
        <v>0.03690259179971919</v>
      </c>
      <c r="P57" s="24">
        <v>0.004799334554806018</v>
      </c>
      <c r="Q57" s="24">
        <v>0.004491973170486714</v>
      </c>
      <c r="R57" s="24">
        <v>0.0008050534155840062</v>
      </c>
      <c r="S57" s="24">
        <v>0.0004841629182705882</v>
      </c>
      <c r="T57" s="24">
        <v>7.060011612604787E-05</v>
      </c>
      <c r="U57" s="24">
        <v>9.825585955570485E-05</v>
      </c>
      <c r="V57" s="24">
        <v>2.9869683020769326E-05</v>
      </c>
      <c r="W57" s="24">
        <v>3.018781416449472E-05</v>
      </c>
      <c r="X57" s="24">
        <v>67.5</v>
      </c>
    </row>
    <row r="58" spans="1:24" ht="12.75" hidden="1">
      <c r="A58" s="24">
        <v>1376</v>
      </c>
      <c r="B58" s="24">
        <v>144.1999969482422</v>
      </c>
      <c r="C58" s="24">
        <v>149.10000610351562</v>
      </c>
      <c r="D58" s="24">
        <v>8.514569282531738</v>
      </c>
      <c r="E58" s="24">
        <v>8.642340660095215</v>
      </c>
      <c r="F58" s="24">
        <v>24.596738690298462</v>
      </c>
      <c r="G58" s="24" t="s">
        <v>57</v>
      </c>
      <c r="H58" s="24">
        <v>-7.882842620179957</v>
      </c>
      <c r="I58" s="24">
        <v>68.81715432806223</v>
      </c>
      <c r="J58" s="24" t="s">
        <v>60</v>
      </c>
      <c r="K58" s="24">
        <v>0.187970183396204</v>
      </c>
      <c r="L58" s="24">
        <v>-0.000911131298113182</v>
      </c>
      <c r="M58" s="24">
        <v>-0.04207668082107251</v>
      </c>
      <c r="N58" s="24">
        <v>0.0005408351853184285</v>
      </c>
      <c r="O58" s="24">
        <v>0.007938413356843213</v>
      </c>
      <c r="P58" s="24">
        <v>-0.00010425417611662472</v>
      </c>
      <c r="Q58" s="24">
        <v>-0.0007529376025787754</v>
      </c>
      <c r="R58" s="24">
        <v>4.34729774920464E-05</v>
      </c>
      <c r="S58" s="24">
        <v>0.00013582524075130548</v>
      </c>
      <c r="T58" s="24">
        <v>-7.4207035699727865E-06</v>
      </c>
      <c r="U58" s="24">
        <v>-8.726143625253188E-06</v>
      </c>
      <c r="V58" s="24">
        <v>3.432676654645501E-06</v>
      </c>
      <c r="W58" s="24">
        <v>9.42513236495861E-06</v>
      </c>
      <c r="X58" s="24">
        <v>67.5</v>
      </c>
    </row>
    <row r="59" spans="1:24" ht="12.75" hidden="1">
      <c r="A59" s="24">
        <v>1374</v>
      </c>
      <c r="B59" s="24">
        <v>131.72000122070312</v>
      </c>
      <c r="C59" s="24">
        <v>124.0199966430664</v>
      </c>
      <c r="D59" s="24">
        <v>8.218854904174805</v>
      </c>
      <c r="E59" s="24">
        <v>8.92534351348877</v>
      </c>
      <c r="F59" s="24">
        <v>25.79067196123781</v>
      </c>
      <c r="G59" s="24" t="s">
        <v>58</v>
      </c>
      <c r="H59" s="24">
        <v>10.494625719418053</v>
      </c>
      <c r="I59" s="24">
        <v>74.71462694012118</v>
      </c>
      <c r="J59" s="24" t="s">
        <v>61</v>
      </c>
      <c r="K59" s="24">
        <v>0.8994143480127493</v>
      </c>
      <c r="L59" s="24">
        <v>-0.16730291339879946</v>
      </c>
      <c r="M59" s="24">
        <v>0.21341636568335304</v>
      </c>
      <c r="N59" s="24">
        <v>0.05229667576684416</v>
      </c>
      <c r="O59" s="24">
        <v>0.036038630314047665</v>
      </c>
      <c r="P59" s="24">
        <v>-0.004798202083668144</v>
      </c>
      <c r="Q59" s="24">
        <v>0.004428420478115802</v>
      </c>
      <c r="R59" s="24">
        <v>0.0008038787857453701</v>
      </c>
      <c r="S59" s="24">
        <v>0.00046472059928858567</v>
      </c>
      <c r="T59" s="24">
        <v>-7.020904183606295E-05</v>
      </c>
      <c r="U59" s="24">
        <v>9.786760625693187E-05</v>
      </c>
      <c r="V59" s="24">
        <v>2.9671782803631586E-05</v>
      </c>
      <c r="W59" s="24">
        <v>2.8678755271682868E-05</v>
      </c>
      <c r="X59" s="24">
        <v>67.5</v>
      </c>
    </row>
    <row r="60" ht="12.75" hidden="1">
      <c r="A60" s="24" t="s">
        <v>107</v>
      </c>
    </row>
    <row r="61" spans="1:24" ht="12.75" hidden="1">
      <c r="A61" s="24">
        <v>1375</v>
      </c>
      <c r="B61" s="24">
        <v>134.42</v>
      </c>
      <c r="C61" s="24">
        <v>95.02</v>
      </c>
      <c r="D61" s="24">
        <v>8.338009651412644</v>
      </c>
      <c r="E61" s="24">
        <v>9.266808681261477</v>
      </c>
      <c r="F61" s="24">
        <v>26.4604426112752</v>
      </c>
      <c r="G61" s="24" t="s">
        <v>59</v>
      </c>
      <c r="H61" s="24">
        <v>8.648055109990324</v>
      </c>
      <c r="I61" s="24">
        <v>75.56805510999031</v>
      </c>
      <c r="J61" s="24" t="s">
        <v>73</v>
      </c>
      <c r="K61" s="24">
        <v>0.6068969781856646</v>
      </c>
      <c r="M61" s="24" t="s">
        <v>68</v>
      </c>
      <c r="N61" s="24">
        <v>0.500779505061366</v>
      </c>
      <c r="X61" s="24">
        <v>67.5</v>
      </c>
    </row>
    <row r="62" spans="1:24" ht="12.75" hidden="1">
      <c r="A62" s="24">
        <v>1374</v>
      </c>
      <c r="B62" s="24">
        <v>131.72000122070312</v>
      </c>
      <c r="C62" s="24">
        <v>124.0199966430664</v>
      </c>
      <c r="D62" s="24">
        <v>8.218854904174805</v>
      </c>
      <c r="E62" s="24">
        <v>8.92534351348877</v>
      </c>
      <c r="F62" s="24">
        <v>16.794945830193868</v>
      </c>
      <c r="G62" s="24" t="s">
        <v>56</v>
      </c>
      <c r="H62" s="24">
        <v>-15.56566161805813</v>
      </c>
      <c r="I62" s="24">
        <v>48.65433960264499</v>
      </c>
      <c r="J62" s="24" t="s">
        <v>62</v>
      </c>
      <c r="K62" s="24">
        <v>0.4044317534848087</v>
      </c>
      <c r="L62" s="24">
        <v>0.6563747931209912</v>
      </c>
      <c r="M62" s="24">
        <v>0.09574397941186287</v>
      </c>
      <c r="N62" s="24">
        <v>0.052097110557513024</v>
      </c>
      <c r="O62" s="24">
        <v>0.01624266096100491</v>
      </c>
      <c r="P62" s="24">
        <v>0.01882939139737607</v>
      </c>
      <c r="Q62" s="24">
        <v>0.0019771489218654344</v>
      </c>
      <c r="R62" s="24">
        <v>0.0008019527448292732</v>
      </c>
      <c r="S62" s="24">
        <v>0.0002131280372041164</v>
      </c>
      <c r="T62" s="24">
        <v>0.0002770818491431444</v>
      </c>
      <c r="U62" s="24">
        <v>4.324559727115132E-05</v>
      </c>
      <c r="V62" s="24">
        <v>2.9763160579245992E-05</v>
      </c>
      <c r="W62" s="24">
        <v>1.3292479707841081E-05</v>
      </c>
      <c r="X62" s="24">
        <v>67.5</v>
      </c>
    </row>
    <row r="63" spans="1:24" ht="12.75" hidden="1">
      <c r="A63" s="24">
        <v>1373</v>
      </c>
      <c r="B63" s="24">
        <v>126.80000305175781</v>
      </c>
      <c r="C63" s="24">
        <v>125.5999984741211</v>
      </c>
      <c r="D63" s="24">
        <v>8.086512565612793</v>
      </c>
      <c r="E63" s="24">
        <v>8.873381614685059</v>
      </c>
      <c r="F63" s="24">
        <v>20.643229346921153</v>
      </c>
      <c r="G63" s="24" t="s">
        <v>57</v>
      </c>
      <c r="H63" s="24">
        <v>1.4688317250849536</v>
      </c>
      <c r="I63" s="24">
        <v>60.76883477684277</v>
      </c>
      <c r="J63" s="24" t="s">
        <v>60</v>
      </c>
      <c r="K63" s="24">
        <v>0.27727508067821693</v>
      </c>
      <c r="L63" s="24">
        <v>0.003570700067723904</v>
      </c>
      <c r="M63" s="24">
        <v>-0.06484471292521139</v>
      </c>
      <c r="N63" s="24">
        <v>0.0005385990446900219</v>
      </c>
      <c r="O63" s="24">
        <v>0.011262575317873755</v>
      </c>
      <c r="P63" s="24">
        <v>0.0004085321232182306</v>
      </c>
      <c r="Q63" s="24">
        <v>-0.0013004047449636535</v>
      </c>
      <c r="R63" s="24">
        <v>4.332002628135021E-05</v>
      </c>
      <c r="S63" s="24">
        <v>0.00015779954470010972</v>
      </c>
      <c r="T63" s="24">
        <v>2.909399443983755E-05</v>
      </c>
      <c r="U63" s="24">
        <v>-2.5777428580108595E-05</v>
      </c>
      <c r="V63" s="24">
        <v>3.4220004656389897E-06</v>
      </c>
      <c r="W63" s="24">
        <v>1.0134180453686072E-05</v>
      </c>
      <c r="X63" s="24">
        <v>67.5</v>
      </c>
    </row>
    <row r="64" spans="1:24" ht="12.75" hidden="1">
      <c r="A64" s="24">
        <v>1376</v>
      </c>
      <c r="B64" s="24">
        <v>144.1999969482422</v>
      </c>
      <c r="C64" s="24">
        <v>149.10000610351562</v>
      </c>
      <c r="D64" s="24">
        <v>8.514569282531738</v>
      </c>
      <c r="E64" s="24">
        <v>8.642340660095215</v>
      </c>
      <c r="F64" s="24">
        <v>24.596738690298462</v>
      </c>
      <c r="G64" s="24" t="s">
        <v>58</v>
      </c>
      <c r="H64" s="24">
        <v>-7.882842620179957</v>
      </c>
      <c r="I64" s="24">
        <v>68.81715432806223</v>
      </c>
      <c r="J64" s="24" t="s">
        <v>61</v>
      </c>
      <c r="K64" s="24">
        <v>0.29442074122195494</v>
      </c>
      <c r="L64" s="24">
        <v>0.6563650806873035</v>
      </c>
      <c r="M64" s="24">
        <v>0.07044198179541901</v>
      </c>
      <c r="N64" s="24">
        <v>0.052094326365841354</v>
      </c>
      <c r="O64" s="24">
        <v>0.011703778548117431</v>
      </c>
      <c r="P64" s="24">
        <v>0.018824959014560397</v>
      </c>
      <c r="Q64" s="24">
        <v>0.001489317077894988</v>
      </c>
      <c r="R64" s="24">
        <v>0.0008007818556025033</v>
      </c>
      <c r="S64" s="24">
        <v>0.00014325803270643254</v>
      </c>
      <c r="T64" s="24">
        <v>0.00027555015988403803</v>
      </c>
      <c r="U64" s="24">
        <v>3.472327546669541E-05</v>
      </c>
      <c r="V64" s="24">
        <v>2.9565784963013398E-05</v>
      </c>
      <c r="W64" s="24">
        <v>8.601651197037352E-06</v>
      </c>
      <c r="X64" s="24">
        <v>67.5</v>
      </c>
    </row>
    <row r="65" ht="12.75" hidden="1">
      <c r="A65" s="24" t="s">
        <v>106</v>
      </c>
    </row>
    <row r="66" spans="1:24" ht="12.75" hidden="1">
      <c r="A66" s="24">
        <v>1375</v>
      </c>
      <c r="B66" s="24">
        <v>134.42</v>
      </c>
      <c r="C66" s="24">
        <v>95.02</v>
      </c>
      <c r="D66" s="24">
        <v>8.338009651412644</v>
      </c>
      <c r="E66" s="24">
        <v>9.266808681261477</v>
      </c>
      <c r="F66" s="24">
        <v>22.573009594103645</v>
      </c>
      <c r="G66" s="24" t="s">
        <v>59</v>
      </c>
      <c r="H66" s="24">
        <v>-2.4540173985336935</v>
      </c>
      <c r="I66" s="24">
        <v>64.4659826014663</v>
      </c>
      <c r="J66" s="24" t="s">
        <v>73</v>
      </c>
      <c r="K66" s="24">
        <v>1.4075827694374192</v>
      </c>
      <c r="M66" s="24" t="s">
        <v>68</v>
      </c>
      <c r="N66" s="24">
        <v>0.743463254864976</v>
      </c>
      <c r="X66" s="24">
        <v>67.5</v>
      </c>
    </row>
    <row r="67" spans="1:24" ht="12.75" hidden="1">
      <c r="A67" s="24">
        <v>1374</v>
      </c>
      <c r="B67" s="24">
        <v>131.72000122070312</v>
      </c>
      <c r="C67" s="24">
        <v>124.0199966430664</v>
      </c>
      <c r="D67" s="24">
        <v>8.218854904174805</v>
      </c>
      <c r="E67" s="24">
        <v>8.92534351348877</v>
      </c>
      <c r="F67" s="24">
        <v>16.794945830193868</v>
      </c>
      <c r="G67" s="24" t="s">
        <v>56</v>
      </c>
      <c r="H67" s="24">
        <v>-15.56566161805813</v>
      </c>
      <c r="I67" s="24">
        <v>48.65433960264499</v>
      </c>
      <c r="J67" s="24" t="s">
        <v>62</v>
      </c>
      <c r="K67" s="24">
        <v>1.1402137976829718</v>
      </c>
      <c r="L67" s="24">
        <v>0.17284859529004043</v>
      </c>
      <c r="M67" s="24">
        <v>0.2699304480931912</v>
      </c>
      <c r="N67" s="24">
        <v>0.05101483674993977</v>
      </c>
      <c r="O67" s="24">
        <v>0.04579313642545442</v>
      </c>
      <c r="P67" s="24">
        <v>0.004958330029179586</v>
      </c>
      <c r="Q67" s="24">
        <v>0.00557416133320841</v>
      </c>
      <c r="R67" s="24">
        <v>0.0007852877256741542</v>
      </c>
      <c r="S67" s="24">
        <v>0.0006008087168525838</v>
      </c>
      <c r="T67" s="24">
        <v>7.293606722672814E-05</v>
      </c>
      <c r="U67" s="24">
        <v>0.00012192580661612195</v>
      </c>
      <c r="V67" s="24">
        <v>2.9134842207198224E-05</v>
      </c>
      <c r="W67" s="24">
        <v>3.7461656199567285E-05</v>
      </c>
      <c r="X67" s="24">
        <v>67.5</v>
      </c>
    </row>
    <row r="68" spans="1:24" ht="12.75" hidden="1">
      <c r="A68" s="24">
        <v>1376</v>
      </c>
      <c r="B68" s="24">
        <v>144.1999969482422</v>
      </c>
      <c r="C68" s="24">
        <v>149.10000610351562</v>
      </c>
      <c r="D68" s="24">
        <v>8.514569282531738</v>
      </c>
      <c r="E68" s="24">
        <v>8.642340660095215</v>
      </c>
      <c r="F68" s="24">
        <v>24.378698063795294</v>
      </c>
      <c r="G68" s="24" t="s">
        <v>57</v>
      </c>
      <c r="H68" s="24">
        <v>-8.49288022039947</v>
      </c>
      <c r="I68" s="24">
        <v>68.20711672784272</v>
      </c>
      <c r="J68" s="24" t="s">
        <v>60</v>
      </c>
      <c r="K68" s="24">
        <v>0.23660836040880862</v>
      </c>
      <c r="L68" s="24">
        <v>-0.0009413437182264276</v>
      </c>
      <c r="M68" s="24">
        <v>-0.05300923412819752</v>
      </c>
      <c r="N68" s="24">
        <v>0.0005275336416617711</v>
      </c>
      <c r="O68" s="24">
        <v>0.009985248971018159</v>
      </c>
      <c r="P68" s="24">
        <v>-0.00010772426119736755</v>
      </c>
      <c r="Q68" s="24">
        <v>-0.0009508386787053923</v>
      </c>
      <c r="R68" s="24">
        <v>4.2403690700473325E-05</v>
      </c>
      <c r="S68" s="24">
        <v>0.00017028335774495217</v>
      </c>
      <c r="T68" s="24">
        <v>-7.667818674927949E-06</v>
      </c>
      <c r="U68" s="24">
        <v>-1.1195343310466381E-05</v>
      </c>
      <c r="V68" s="24">
        <v>3.3490024642060197E-06</v>
      </c>
      <c r="W68" s="24">
        <v>1.1803567154637938E-05</v>
      </c>
      <c r="X68" s="24">
        <v>67.5</v>
      </c>
    </row>
    <row r="69" spans="1:24" ht="12.75" hidden="1">
      <c r="A69" s="24">
        <v>1373</v>
      </c>
      <c r="B69" s="24">
        <v>126.80000305175781</v>
      </c>
      <c r="C69" s="24">
        <v>125.5999984741211</v>
      </c>
      <c r="D69" s="24">
        <v>8.086512565612793</v>
      </c>
      <c r="E69" s="24">
        <v>8.873381614685059</v>
      </c>
      <c r="F69" s="24">
        <v>24.71589509080933</v>
      </c>
      <c r="G69" s="24" t="s">
        <v>58</v>
      </c>
      <c r="H69" s="24">
        <v>13.457806295507993</v>
      </c>
      <c r="I69" s="24">
        <v>72.7578093472658</v>
      </c>
      <c r="J69" s="24" t="s">
        <v>61</v>
      </c>
      <c r="K69" s="24">
        <v>1.11539409547087</v>
      </c>
      <c r="L69" s="24">
        <v>-0.17284603196412796</v>
      </c>
      <c r="M69" s="24">
        <v>0.2646742675534079</v>
      </c>
      <c r="N69" s="24">
        <v>0.05101210912008952</v>
      </c>
      <c r="O69" s="24">
        <v>0.044691231205540326</v>
      </c>
      <c r="P69" s="24">
        <v>-0.004957159686939035</v>
      </c>
      <c r="Q69" s="24">
        <v>0.005492465782844126</v>
      </c>
      <c r="R69" s="24">
        <v>0.0007841420401365203</v>
      </c>
      <c r="S69" s="24">
        <v>0.0005761724501580693</v>
      </c>
      <c r="T69" s="24">
        <v>-7.253188581079519E-05</v>
      </c>
      <c r="U69" s="24">
        <v>0.00012141073513966037</v>
      </c>
      <c r="V69" s="24">
        <v>2.8941720973934514E-05</v>
      </c>
      <c r="W69" s="24">
        <v>3.555350176340624E-05</v>
      </c>
      <c r="X69" s="24">
        <v>67.5</v>
      </c>
    </row>
    <row r="70" s="100" customFormat="1" ht="12.75">
      <c r="A70" s="100" t="s">
        <v>105</v>
      </c>
    </row>
    <row r="71" spans="1:24" s="100" customFormat="1" ht="12.75">
      <c r="A71" s="100">
        <v>1375</v>
      </c>
      <c r="B71" s="100">
        <v>134.42</v>
      </c>
      <c r="C71" s="100">
        <v>95.02</v>
      </c>
      <c r="D71" s="100">
        <v>8.338009651412644</v>
      </c>
      <c r="E71" s="100">
        <v>9.266808681261477</v>
      </c>
      <c r="F71" s="100">
        <v>22.351473920012406</v>
      </c>
      <c r="G71" s="100" t="s">
        <v>59</v>
      </c>
      <c r="H71" s="100">
        <v>-3.0866984263794564</v>
      </c>
      <c r="I71" s="100">
        <v>63.833301573620524</v>
      </c>
      <c r="J71" s="100" t="s">
        <v>73</v>
      </c>
      <c r="K71" s="100">
        <v>1.58948727458267</v>
      </c>
      <c r="M71" s="100" t="s">
        <v>68</v>
      </c>
      <c r="N71" s="100">
        <v>1.006587272354667</v>
      </c>
      <c r="X71" s="100">
        <v>67.5</v>
      </c>
    </row>
    <row r="72" spans="1:24" s="100" customFormat="1" ht="12.75">
      <c r="A72" s="100">
        <v>1376</v>
      </c>
      <c r="B72" s="100">
        <v>144.1999969482422</v>
      </c>
      <c r="C72" s="100">
        <v>149.10000610351562</v>
      </c>
      <c r="D72" s="100">
        <v>8.514569282531738</v>
      </c>
      <c r="E72" s="100">
        <v>8.642340660095215</v>
      </c>
      <c r="F72" s="100">
        <v>19.432389019960308</v>
      </c>
      <c r="G72" s="100" t="s">
        <v>56</v>
      </c>
      <c r="H72" s="100">
        <v>-22.331743864470297</v>
      </c>
      <c r="I72" s="100">
        <v>54.36825308377188</v>
      </c>
      <c r="J72" s="100" t="s">
        <v>62</v>
      </c>
      <c r="K72" s="100">
        <v>1.0471439701824736</v>
      </c>
      <c r="L72" s="100">
        <v>0.6533950971659825</v>
      </c>
      <c r="M72" s="100">
        <v>0.24789667126141657</v>
      </c>
      <c r="N72" s="100">
        <v>0.04951445436126279</v>
      </c>
      <c r="O72" s="100">
        <v>0.04205552921647841</v>
      </c>
      <c r="P72" s="100">
        <v>0.018744003297910525</v>
      </c>
      <c r="Q72" s="100">
        <v>0.005119102751337441</v>
      </c>
      <c r="R72" s="100">
        <v>0.0007622425986368783</v>
      </c>
      <c r="S72" s="100">
        <v>0.0005517869119061098</v>
      </c>
      <c r="T72" s="100">
        <v>0.0002758044446945773</v>
      </c>
      <c r="U72" s="100">
        <v>0.00011195532947599547</v>
      </c>
      <c r="V72" s="100">
        <v>2.8297795945550135E-05</v>
      </c>
      <c r="W72" s="100">
        <v>3.440511647213993E-05</v>
      </c>
      <c r="X72" s="100">
        <v>67.5</v>
      </c>
    </row>
    <row r="73" spans="1:24" s="100" customFormat="1" ht="12.75">
      <c r="A73" s="100">
        <v>1373</v>
      </c>
      <c r="B73" s="100">
        <v>126.80000305175781</v>
      </c>
      <c r="C73" s="100">
        <v>125.5999984741211</v>
      </c>
      <c r="D73" s="100">
        <v>8.086512565612793</v>
      </c>
      <c r="E73" s="100">
        <v>8.873381614685059</v>
      </c>
      <c r="F73" s="100">
        <v>24.71589509080933</v>
      </c>
      <c r="G73" s="100" t="s">
        <v>57</v>
      </c>
      <c r="H73" s="100">
        <v>13.457806295507993</v>
      </c>
      <c r="I73" s="100">
        <v>72.7578093472658</v>
      </c>
      <c r="J73" s="100" t="s">
        <v>60</v>
      </c>
      <c r="K73" s="100">
        <v>-0.6330967576805985</v>
      </c>
      <c r="L73" s="100">
        <v>0.003554167073935741</v>
      </c>
      <c r="M73" s="100">
        <v>0.15211157512258622</v>
      </c>
      <c r="N73" s="100">
        <v>0.0005114296121882265</v>
      </c>
      <c r="O73" s="100">
        <v>-0.025063624945259426</v>
      </c>
      <c r="P73" s="100">
        <v>0.0004067837823583454</v>
      </c>
      <c r="Q73" s="100">
        <v>0.0032460842188201224</v>
      </c>
      <c r="R73" s="100">
        <v>4.112147823676466E-05</v>
      </c>
      <c r="S73" s="100">
        <v>-0.00029815017927324627</v>
      </c>
      <c r="T73" s="100">
        <v>2.8980427575302737E-05</v>
      </c>
      <c r="U73" s="100">
        <v>7.762391143529144E-05</v>
      </c>
      <c r="V73" s="100">
        <v>3.2410481925885345E-06</v>
      </c>
      <c r="W73" s="100">
        <v>-1.7612752056473435E-05</v>
      </c>
      <c r="X73" s="100">
        <v>67.5</v>
      </c>
    </row>
    <row r="74" spans="1:24" s="100" customFormat="1" ht="12.75">
      <c r="A74" s="100">
        <v>1374</v>
      </c>
      <c r="B74" s="100">
        <v>131.72000122070312</v>
      </c>
      <c r="C74" s="100">
        <v>124.0199966430664</v>
      </c>
      <c r="D74" s="100">
        <v>8.218854904174805</v>
      </c>
      <c r="E74" s="100">
        <v>8.92534351348877</v>
      </c>
      <c r="F74" s="100">
        <v>21.922922231054603</v>
      </c>
      <c r="G74" s="100" t="s">
        <v>58</v>
      </c>
      <c r="H74" s="100">
        <v>-0.7101028205250941</v>
      </c>
      <c r="I74" s="100">
        <v>63.50989840017803</v>
      </c>
      <c r="J74" s="100" t="s">
        <v>61</v>
      </c>
      <c r="K74" s="100">
        <v>0.8340857208367897</v>
      </c>
      <c r="L74" s="100">
        <v>0.6533854305820985</v>
      </c>
      <c r="M74" s="100">
        <v>0.1957417388709333</v>
      </c>
      <c r="N74" s="100">
        <v>0.04951181303936822</v>
      </c>
      <c r="O74" s="100">
        <v>0.033771026669046335</v>
      </c>
      <c r="P74" s="100">
        <v>0.01873958875179738</v>
      </c>
      <c r="Q74" s="100">
        <v>0.0039583014315584305</v>
      </c>
      <c r="R74" s="100">
        <v>0.0007611325792556278</v>
      </c>
      <c r="S74" s="100">
        <v>0.0004643008364737373</v>
      </c>
      <c r="T74" s="100">
        <v>0.00027427764497099796</v>
      </c>
      <c r="U74" s="100">
        <v>8.06754248303951E-05</v>
      </c>
      <c r="V74" s="100">
        <v>2.811157878862929E-05</v>
      </c>
      <c r="W74" s="100">
        <v>2.9555084240426474E-05</v>
      </c>
      <c r="X74" s="100">
        <v>67.5</v>
      </c>
    </row>
    <row r="75" ht="12.75" hidden="1">
      <c r="A75" s="24" t="s">
        <v>104</v>
      </c>
    </row>
    <row r="76" spans="1:24" ht="12.75" hidden="1">
      <c r="A76" s="24">
        <v>1375</v>
      </c>
      <c r="B76" s="24">
        <v>134.42</v>
      </c>
      <c r="C76" s="24">
        <v>95.02</v>
      </c>
      <c r="D76" s="24">
        <v>8.338009651412644</v>
      </c>
      <c r="E76" s="24">
        <v>9.266808681261477</v>
      </c>
      <c r="F76" s="24">
        <v>22.573009594103645</v>
      </c>
      <c r="G76" s="24" t="s">
        <v>59</v>
      </c>
      <c r="H76" s="24">
        <v>-2.4540173985336935</v>
      </c>
      <c r="I76" s="24">
        <v>64.4659826014663</v>
      </c>
      <c r="J76" s="24" t="s">
        <v>73</v>
      </c>
      <c r="K76" s="24">
        <v>1.4709184149426013</v>
      </c>
      <c r="M76" s="24" t="s">
        <v>68</v>
      </c>
      <c r="N76" s="24">
        <v>0.8995632155803597</v>
      </c>
      <c r="X76" s="24">
        <v>67.5</v>
      </c>
    </row>
    <row r="77" spans="1:24" ht="12.75" hidden="1">
      <c r="A77" s="24">
        <v>1376</v>
      </c>
      <c r="B77" s="24">
        <v>144.1999969482422</v>
      </c>
      <c r="C77" s="24">
        <v>149.10000610351562</v>
      </c>
      <c r="D77" s="24">
        <v>8.514569282531738</v>
      </c>
      <c r="E77" s="24">
        <v>8.642340660095215</v>
      </c>
      <c r="F77" s="24">
        <v>19.432389019960308</v>
      </c>
      <c r="G77" s="24" t="s">
        <v>56</v>
      </c>
      <c r="H77" s="24">
        <v>-22.331743864470297</v>
      </c>
      <c r="I77" s="24">
        <v>54.36825308377188</v>
      </c>
      <c r="J77" s="24" t="s">
        <v>62</v>
      </c>
      <c r="K77" s="24">
        <v>1.0421301909917906</v>
      </c>
      <c r="L77" s="24">
        <v>0.5652124149368333</v>
      </c>
      <c r="M77" s="24">
        <v>0.24670979890881622</v>
      </c>
      <c r="N77" s="24">
        <v>0.05010671982416571</v>
      </c>
      <c r="O77" s="24">
        <v>0.04185415742411181</v>
      </c>
      <c r="P77" s="24">
        <v>0.016214324122194725</v>
      </c>
      <c r="Q77" s="24">
        <v>0.005094608188186453</v>
      </c>
      <c r="R77" s="24">
        <v>0.0007713551755308783</v>
      </c>
      <c r="S77" s="24">
        <v>0.0005491494908641128</v>
      </c>
      <c r="T77" s="24">
        <v>0.0002385863509171448</v>
      </c>
      <c r="U77" s="24">
        <v>0.00011142407617744931</v>
      </c>
      <c r="V77" s="24">
        <v>2.863334248893112E-05</v>
      </c>
      <c r="W77" s="24">
        <v>3.424177881417156E-05</v>
      </c>
      <c r="X77" s="24">
        <v>67.5</v>
      </c>
    </row>
    <row r="78" spans="1:24" ht="12.75" hidden="1">
      <c r="A78" s="24">
        <v>1374</v>
      </c>
      <c r="B78" s="24">
        <v>131.72000122070312</v>
      </c>
      <c r="C78" s="24">
        <v>124.0199966430664</v>
      </c>
      <c r="D78" s="24">
        <v>8.218854904174805</v>
      </c>
      <c r="E78" s="24">
        <v>8.92534351348877</v>
      </c>
      <c r="F78" s="24">
        <v>25.79067196123781</v>
      </c>
      <c r="G78" s="24" t="s">
        <v>57</v>
      </c>
      <c r="H78" s="24">
        <v>10.494625719418053</v>
      </c>
      <c r="I78" s="24">
        <v>74.71462694012118</v>
      </c>
      <c r="J78" s="24" t="s">
        <v>60</v>
      </c>
      <c r="K78" s="24">
        <v>-0.4944673360721253</v>
      </c>
      <c r="L78" s="24">
        <v>0.0030743589946667232</v>
      </c>
      <c r="M78" s="24">
        <v>0.11951909200791291</v>
      </c>
      <c r="N78" s="24">
        <v>0.0005176264183947726</v>
      </c>
      <c r="O78" s="24">
        <v>-0.0194602628951943</v>
      </c>
      <c r="P78" s="24">
        <v>0.0003518616334654022</v>
      </c>
      <c r="Q78" s="24">
        <v>0.002584166835741375</v>
      </c>
      <c r="R78" s="24">
        <v>4.161884138834601E-05</v>
      </c>
      <c r="S78" s="24">
        <v>-0.00022189674988101367</v>
      </c>
      <c r="T78" s="24">
        <v>2.5068028370880685E-05</v>
      </c>
      <c r="U78" s="24">
        <v>6.39449160855028E-05</v>
      </c>
      <c r="V78" s="24">
        <v>3.2814920779707834E-06</v>
      </c>
      <c r="W78" s="24">
        <v>-1.2782810530854301E-05</v>
      </c>
      <c r="X78" s="24">
        <v>67.5</v>
      </c>
    </row>
    <row r="79" spans="1:24" ht="12.75" hidden="1">
      <c r="A79" s="24">
        <v>1373</v>
      </c>
      <c r="B79" s="24">
        <v>126.80000305175781</v>
      </c>
      <c r="C79" s="24">
        <v>125.5999984741211</v>
      </c>
      <c r="D79" s="24">
        <v>8.086512565612793</v>
      </c>
      <c r="E79" s="24">
        <v>8.873381614685059</v>
      </c>
      <c r="F79" s="24">
        <v>20.643229346921153</v>
      </c>
      <c r="G79" s="24" t="s">
        <v>58</v>
      </c>
      <c r="H79" s="24">
        <v>1.4688317250849536</v>
      </c>
      <c r="I79" s="24">
        <v>60.76883477684277</v>
      </c>
      <c r="J79" s="24" t="s">
        <v>61</v>
      </c>
      <c r="K79" s="24">
        <v>0.9173534697892204</v>
      </c>
      <c r="L79" s="24">
        <v>0.5652040536969802</v>
      </c>
      <c r="M79" s="24">
        <v>0.21582611409009936</v>
      </c>
      <c r="N79" s="24">
        <v>0.05010404608839909</v>
      </c>
      <c r="O79" s="24">
        <v>0.03705494112439336</v>
      </c>
      <c r="P79" s="24">
        <v>0.01621050585671159</v>
      </c>
      <c r="Q79" s="24">
        <v>0.004390571074039329</v>
      </c>
      <c r="R79" s="24">
        <v>0.0007702315748265347</v>
      </c>
      <c r="S79" s="24">
        <v>0.0005023216058548121</v>
      </c>
      <c r="T79" s="24">
        <v>0.00023726575985075403</v>
      </c>
      <c r="U79" s="24">
        <v>9.124895867250231E-05</v>
      </c>
      <c r="V79" s="24">
        <v>2.8444685124477002E-05</v>
      </c>
      <c r="W79" s="24">
        <v>3.176632133708479E-05</v>
      </c>
      <c r="X79" s="24">
        <v>67.5</v>
      </c>
    </row>
    <row r="80" ht="12.75" hidden="1">
      <c r="A80" s="24" t="s">
        <v>113</v>
      </c>
    </row>
    <row r="81" spans="1:24" ht="12.75" hidden="1">
      <c r="A81" s="24">
        <v>1375</v>
      </c>
      <c r="B81" s="24">
        <v>95.16</v>
      </c>
      <c r="C81" s="24">
        <v>81.66</v>
      </c>
      <c r="D81" s="24">
        <v>8.531291729944503</v>
      </c>
      <c r="E81" s="24">
        <v>9.382470021217127</v>
      </c>
      <c r="F81" s="24">
        <v>16.86851890971878</v>
      </c>
      <c r="G81" s="24" t="s">
        <v>59</v>
      </c>
      <c r="H81" s="24">
        <v>19.345542853049146</v>
      </c>
      <c r="I81" s="24">
        <v>47.00554285304914</v>
      </c>
      <c r="J81" s="24" t="s">
        <v>73</v>
      </c>
      <c r="K81" s="24">
        <v>1.8017240657653184</v>
      </c>
      <c r="M81" s="24" t="s">
        <v>68</v>
      </c>
      <c r="N81" s="24">
        <v>1.534604099688998</v>
      </c>
      <c r="X81" s="24">
        <v>67.5</v>
      </c>
    </row>
    <row r="82" spans="1:24" ht="12.75" hidden="1">
      <c r="A82" s="24">
        <v>1373</v>
      </c>
      <c r="B82" s="24">
        <v>130.17999267578125</v>
      </c>
      <c r="C82" s="24">
        <v>130.67999267578125</v>
      </c>
      <c r="D82" s="24">
        <v>8.409131050109863</v>
      </c>
      <c r="E82" s="24">
        <v>9.11624526977539</v>
      </c>
      <c r="F82" s="24">
        <v>14.326262988054303</v>
      </c>
      <c r="G82" s="24" t="s">
        <v>56</v>
      </c>
      <c r="H82" s="24">
        <v>-22.119054118693384</v>
      </c>
      <c r="I82" s="24">
        <v>40.56093855708787</v>
      </c>
      <c r="J82" s="24" t="s">
        <v>62</v>
      </c>
      <c r="K82" s="24">
        <v>0.6038602245477489</v>
      </c>
      <c r="L82" s="24">
        <v>1.189409715103114</v>
      </c>
      <c r="M82" s="24">
        <v>0.1429559678435225</v>
      </c>
      <c r="N82" s="24">
        <v>0.013547215622135185</v>
      </c>
      <c r="O82" s="24">
        <v>0.024252130196682497</v>
      </c>
      <c r="P82" s="24">
        <v>0.034120476145543976</v>
      </c>
      <c r="Q82" s="24">
        <v>0.0029520473163972146</v>
      </c>
      <c r="R82" s="24">
        <v>0.0002086014574051429</v>
      </c>
      <c r="S82" s="24">
        <v>0.00031824220430195295</v>
      </c>
      <c r="T82" s="24">
        <v>0.000502084542443472</v>
      </c>
      <c r="U82" s="24">
        <v>6.4568175318199E-05</v>
      </c>
      <c r="V82" s="24">
        <v>7.746389302099653E-06</v>
      </c>
      <c r="W82" s="24">
        <v>1.985328387885014E-05</v>
      </c>
      <c r="X82" s="24">
        <v>67.5</v>
      </c>
    </row>
    <row r="83" spans="1:24" ht="12.75" hidden="1">
      <c r="A83" s="24">
        <v>1374</v>
      </c>
      <c r="B83" s="24">
        <v>113.9800033569336</v>
      </c>
      <c r="C83" s="24">
        <v>101.9800033569336</v>
      </c>
      <c r="D83" s="24">
        <v>8.788980484008789</v>
      </c>
      <c r="E83" s="24">
        <v>9.418418884277344</v>
      </c>
      <c r="F83" s="24">
        <v>20.617819454214153</v>
      </c>
      <c r="G83" s="24" t="s">
        <v>57</v>
      </c>
      <c r="H83" s="24">
        <v>9.332926147233934</v>
      </c>
      <c r="I83" s="24">
        <v>55.81292950416753</v>
      </c>
      <c r="J83" s="24" t="s">
        <v>60</v>
      </c>
      <c r="K83" s="24">
        <v>0.386912266382231</v>
      </c>
      <c r="L83" s="24">
        <v>0.0064712875928501275</v>
      </c>
      <c r="M83" s="24">
        <v>-0.09034267350780296</v>
      </c>
      <c r="N83" s="24">
        <v>0.0001397618342338301</v>
      </c>
      <c r="O83" s="24">
        <v>0.015738691403254183</v>
      </c>
      <c r="P83" s="24">
        <v>0.000740351240917329</v>
      </c>
      <c r="Q83" s="24">
        <v>-0.0018048768450429028</v>
      </c>
      <c r="R83" s="24">
        <v>1.1274540202587218E-05</v>
      </c>
      <c r="S83" s="24">
        <v>0.00022238902218696155</v>
      </c>
      <c r="T83" s="24">
        <v>5.272100354511763E-05</v>
      </c>
      <c r="U83" s="24">
        <v>-3.532306737684362E-05</v>
      </c>
      <c r="V83" s="24">
        <v>8.95581579422346E-07</v>
      </c>
      <c r="W83" s="24">
        <v>1.4339390510905747E-05</v>
      </c>
      <c r="X83" s="24">
        <v>67.5</v>
      </c>
    </row>
    <row r="84" spans="1:24" ht="12.75" hidden="1">
      <c r="A84" s="24">
        <v>1376</v>
      </c>
      <c r="B84" s="24">
        <v>125.19999694824219</v>
      </c>
      <c r="C84" s="24">
        <v>131.6999969482422</v>
      </c>
      <c r="D84" s="24">
        <v>8.801131248474121</v>
      </c>
      <c r="E84" s="24">
        <v>8.954169273376465</v>
      </c>
      <c r="F84" s="24">
        <v>17.627263957024116</v>
      </c>
      <c r="G84" s="24" t="s">
        <v>58</v>
      </c>
      <c r="H84" s="24">
        <v>-10.025978970066134</v>
      </c>
      <c r="I84" s="24">
        <v>47.67401797817605</v>
      </c>
      <c r="J84" s="24" t="s">
        <v>61</v>
      </c>
      <c r="K84" s="24">
        <v>0.46362276574152744</v>
      </c>
      <c r="L84" s="24">
        <v>1.1893921106256595</v>
      </c>
      <c r="M84" s="24">
        <v>0.11079083935750625</v>
      </c>
      <c r="N84" s="24">
        <v>0.013546494666234333</v>
      </c>
      <c r="O84" s="24">
        <v>0.01845154226589127</v>
      </c>
      <c r="P84" s="24">
        <v>0.03411244307344034</v>
      </c>
      <c r="Q84" s="24">
        <v>0.0023360228878322176</v>
      </c>
      <c r="R84" s="24">
        <v>0.0002082965500788957</v>
      </c>
      <c r="S84" s="24">
        <v>0.00022764275391431437</v>
      </c>
      <c r="T84" s="24">
        <v>0.0004993089059348594</v>
      </c>
      <c r="U84" s="24">
        <v>5.404933093954677E-05</v>
      </c>
      <c r="V84" s="24">
        <v>7.694444804811022E-06</v>
      </c>
      <c r="W84" s="24">
        <v>1.3730796063956276E-05</v>
      </c>
      <c r="X84" s="24">
        <v>67.5</v>
      </c>
    </row>
    <row r="85" ht="12.75" hidden="1">
      <c r="A85" s="24" t="s">
        <v>103</v>
      </c>
    </row>
    <row r="86" spans="1:24" ht="12.75" hidden="1">
      <c r="A86" s="24">
        <v>1375</v>
      </c>
      <c r="B86" s="24">
        <v>95.16</v>
      </c>
      <c r="C86" s="24">
        <v>81.66</v>
      </c>
      <c r="D86" s="24">
        <v>8.531291729944503</v>
      </c>
      <c r="E86" s="24">
        <v>9.382470021217127</v>
      </c>
      <c r="F86" s="24">
        <v>11.699316516281442</v>
      </c>
      <c r="G86" s="24" t="s">
        <v>59</v>
      </c>
      <c r="H86" s="24">
        <v>4.941126797244181</v>
      </c>
      <c r="I86" s="24">
        <v>32.60112679724418</v>
      </c>
      <c r="J86" s="24" t="s">
        <v>73</v>
      </c>
      <c r="K86" s="24">
        <v>1.7291849420427718</v>
      </c>
      <c r="M86" s="24" t="s">
        <v>68</v>
      </c>
      <c r="N86" s="24">
        <v>0.9693417870920538</v>
      </c>
      <c r="X86" s="24">
        <v>67.5</v>
      </c>
    </row>
    <row r="87" spans="1:24" ht="12.75" hidden="1">
      <c r="A87" s="24">
        <v>1373</v>
      </c>
      <c r="B87" s="24">
        <v>130.17999267578125</v>
      </c>
      <c r="C87" s="24">
        <v>130.67999267578125</v>
      </c>
      <c r="D87" s="24">
        <v>8.409131050109863</v>
      </c>
      <c r="E87" s="24">
        <v>9.11624526977539</v>
      </c>
      <c r="F87" s="24">
        <v>14.326262988054303</v>
      </c>
      <c r="G87" s="24" t="s">
        <v>56</v>
      </c>
      <c r="H87" s="24">
        <v>-22.119054118693384</v>
      </c>
      <c r="I87" s="24">
        <v>40.56093855708787</v>
      </c>
      <c r="J87" s="24" t="s">
        <v>62</v>
      </c>
      <c r="K87" s="24">
        <v>1.2113467887165357</v>
      </c>
      <c r="L87" s="24">
        <v>0.42046548917842186</v>
      </c>
      <c r="M87" s="24">
        <v>0.28677006158073165</v>
      </c>
      <c r="N87" s="24">
        <v>0.015738083423854264</v>
      </c>
      <c r="O87" s="24">
        <v>0.04865018494587277</v>
      </c>
      <c r="P87" s="24">
        <v>0.01206197886428109</v>
      </c>
      <c r="Q87" s="24">
        <v>0.00592186438983522</v>
      </c>
      <c r="R87" s="24">
        <v>0.00024232506063572818</v>
      </c>
      <c r="S87" s="24">
        <v>0.0006383203861213533</v>
      </c>
      <c r="T87" s="24">
        <v>0.00017750222879752897</v>
      </c>
      <c r="U87" s="24">
        <v>0.00012952210487892545</v>
      </c>
      <c r="V87" s="24">
        <v>8.992156139725394E-06</v>
      </c>
      <c r="W87" s="24">
        <v>3.9806007275253796E-05</v>
      </c>
      <c r="X87" s="24">
        <v>67.5</v>
      </c>
    </row>
    <row r="88" spans="1:24" ht="12.75" hidden="1">
      <c r="A88" s="24">
        <v>1376</v>
      </c>
      <c r="B88" s="24">
        <v>125.19999694824219</v>
      </c>
      <c r="C88" s="24">
        <v>131.6999969482422</v>
      </c>
      <c r="D88" s="24">
        <v>8.801131248474121</v>
      </c>
      <c r="E88" s="24">
        <v>8.954169273376465</v>
      </c>
      <c r="F88" s="24">
        <v>22.737883512120455</v>
      </c>
      <c r="G88" s="24" t="s">
        <v>57</v>
      </c>
      <c r="H88" s="24">
        <v>3.7960054935064775</v>
      </c>
      <c r="I88" s="24">
        <v>61.496002441748665</v>
      </c>
      <c r="J88" s="24" t="s">
        <v>60</v>
      </c>
      <c r="K88" s="24">
        <v>0.04875263320845677</v>
      </c>
      <c r="L88" s="24">
        <v>0.002287157798467886</v>
      </c>
      <c r="M88" s="24">
        <v>-0.008284071354710378</v>
      </c>
      <c r="N88" s="24">
        <v>0.0001624180956240009</v>
      </c>
      <c r="O88" s="24">
        <v>0.002482066156289236</v>
      </c>
      <c r="P88" s="24">
        <v>0.00026166802262475716</v>
      </c>
      <c r="Q88" s="24">
        <v>-1.566468396148439E-05</v>
      </c>
      <c r="R88" s="24">
        <v>1.3066746413894566E-05</v>
      </c>
      <c r="S88" s="24">
        <v>7.554124341014702E-05</v>
      </c>
      <c r="T88" s="24">
        <v>1.863804071880245E-05</v>
      </c>
      <c r="U88" s="24">
        <v>9.920491923543624E-06</v>
      </c>
      <c r="V88" s="24">
        <v>1.0336386941640922E-06</v>
      </c>
      <c r="W88" s="24">
        <v>6.024864749609985E-06</v>
      </c>
      <c r="X88" s="24">
        <v>67.5</v>
      </c>
    </row>
    <row r="89" spans="1:24" ht="12.75" hidden="1">
      <c r="A89" s="24">
        <v>1374</v>
      </c>
      <c r="B89" s="24">
        <v>113.9800033569336</v>
      </c>
      <c r="C89" s="24">
        <v>101.9800033569336</v>
      </c>
      <c r="D89" s="24">
        <v>8.788980484008789</v>
      </c>
      <c r="E89" s="24">
        <v>9.418418884277344</v>
      </c>
      <c r="F89" s="24">
        <v>20.62583096105566</v>
      </c>
      <c r="G89" s="24" t="s">
        <v>58</v>
      </c>
      <c r="H89" s="24">
        <v>9.354613487525185</v>
      </c>
      <c r="I89" s="24">
        <v>55.83461684445878</v>
      </c>
      <c r="J89" s="24" t="s">
        <v>61</v>
      </c>
      <c r="K89" s="24">
        <v>1.2103653263742749</v>
      </c>
      <c r="L89" s="24">
        <v>0.42045926853769616</v>
      </c>
      <c r="M89" s="24">
        <v>0.2866503835350769</v>
      </c>
      <c r="N89" s="24">
        <v>0.015737245318619465</v>
      </c>
      <c r="O89" s="24">
        <v>0.04858682787405892</v>
      </c>
      <c r="P89" s="24">
        <v>0.012059140266548831</v>
      </c>
      <c r="Q89" s="24">
        <v>0.0059218436714654045</v>
      </c>
      <c r="R89" s="24">
        <v>0.00024197250907957355</v>
      </c>
      <c r="S89" s="24">
        <v>0.0006338347070665683</v>
      </c>
      <c r="T89" s="24">
        <v>0.0001765210034705632</v>
      </c>
      <c r="U89" s="24">
        <v>0.000129141625714803</v>
      </c>
      <c r="V89" s="24">
        <v>8.932550760624194E-06</v>
      </c>
      <c r="W89" s="24">
        <v>3.934741694122329E-05</v>
      </c>
      <c r="X89" s="24">
        <v>67.5</v>
      </c>
    </row>
    <row r="90" ht="12.75" hidden="1">
      <c r="A90" s="24" t="s">
        <v>102</v>
      </c>
    </row>
    <row r="91" spans="1:24" ht="12.75" hidden="1">
      <c r="A91" s="24">
        <v>1375</v>
      </c>
      <c r="B91" s="24">
        <v>95.16</v>
      </c>
      <c r="C91" s="24">
        <v>81.66</v>
      </c>
      <c r="D91" s="24">
        <v>8.531291729944503</v>
      </c>
      <c r="E91" s="24">
        <v>9.382470021217127</v>
      </c>
      <c r="F91" s="24">
        <v>16.86851890971878</v>
      </c>
      <c r="G91" s="24" t="s">
        <v>59</v>
      </c>
      <c r="H91" s="24">
        <v>19.345542853049146</v>
      </c>
      <c r="I91" s="24">
        <v>47.00554285304914</v>
      </c>
      <c r="J91" s="24" t="s">
        <v>73</v>
      </c>
      <c r="K91" s="24">
        <v>2.176928521565129</v>
      </c>
      <c r="M91" s="24" t="s">
        <v>68</v>
      </c>
      <c r="N91" s="24">
        <v>1.1864779120229474</v>
      </c>
      <c r="X91" s="24">
        <v>67.5</v>
      </c>
    </row>
    <row r="92" spans="1:24" ht="12.75" hidden="1">
      <c r="A92" s="24">
        <v>1374</v>
      </c>
      <c r="B92" s="24">
        <v>113.9800033569336</v>
      </c>
      <c r="C92" s="24">
        <v>101.9800033569336</v>
      </c>
      <c r="D92" s="24">
        <v>8.788980484008789</v>
      </c>
      <c r="E92" s="24">
        <v>9.418418884277344</v>
      </c>
      <c r="F92" s="24">
        <v>11.573911622394817</v>
      </c>
      <c r="G92" s="24" t="s">
        <v>56</v>
      </c>
      <c r="H92" s="24">
        <v>-15.14914827292742</v>
      </c>
      <c r="I92" s="24">
        <v>31.33085508400618</v>
      </c>
      <c r="J92" s="24" t="s">
        <v>62</v>
      </c>
      <c r="K92" s="24">
        <v>1.3864263996734385</v>
      </c>
      <c r="L92" s="24">
        <v>0.3789311605466233</v>
      </c>
      <c r="M92" s="24">
        <v>0.328218228376858</v>
      </c>
      <c r="N92" s="24">
        <v>0.01300780887606048</v>
      </c>
      <c r="O92" s="24">
        <v>0.055681239787606716</v>
      </c>
      <c r="P92" s="24">
        <v>0.010870393876324835</v>
      </c>
      <c r="Q92" s="24">
        <v>0.00677771828661998</v>
      </c>
      <c r="R92" s="24">
        <v>0.0002002503977067034</v>
      </c>
      <c r="S92" s="24">
        <v>0.0007305437672765241</v>
      </c>
      <c r="T92" s="24">
        <v>0.00015999612962614373</v>
      </c>
      <c r="U92" s="24">
        <v>0.0001482362512727055</v>
      </c>
      <c r="V92" s="24">
        <v>7.419352455039676E-06</v>
      </c>
      <c r="W92" s="24">
        <v>4.555403000894871E-05</v>
      </c>
      <c r="X92" s="24">
        <v>67.5</v>
      </c>
    </row>
    <row r="93" spans="1:24" ht="12.75" hidden="1">
      <c r="A93" s="24">
        <v>1373</v>
      </c>
      <c r="B93" s="24">
        <v>130.17999267578125</v>
      </c>
      <c r="C93" s="24">
        <v>130.67999267578125</v>
      </c>
      <c r="D93" s="24">
        <v>8.409131050109863</v>
      </c>
      <c r="E93" s="24">
        <v>9.11624526977539</v>
      </c>
      <c r="F93" s="24">
        <v>18.14017457404679</v>
      </c>
      <c r="G93" s="24" t="s">
        <v>57</v>
      </c>
      <c r="H93" s="24">
        <v>-11.320995083298229</v>
      </c>
      <c r="I93" s="24">
        <v>51.35899759248302</v>
      </c>
      <c r="J93" s="24" t="s">
        <v>60</v>
      </c>
      <c r="K93" s="24">
        <v>1.1823251250819522</v>
      </c>
      <c r="L93" s="24">
        <v>0.002061569742673221</v>
      </c>
      <c r="M93" s="24">
        <v>-0.2779330431240317</v>
      </c>
      <c r="N93" s="24">
        <v>0.00013473946310280812</v>
      </c>
      <c r="O93" s="24">
        <v>0.047794996239815236</v>
      </c>
      <c r="P93" s="24">
        <v>0.00023567065559408843</v>
      </c>
      <c r="Q93" s="24">
        <v>-0.005642705526583161</v>
      </c>
      <c r="R93" s="24">
        <v>1.0857864444574524E-05</v>
      </c>
      <c r="S93" s="24">
        <v>0.0006509379443907309</v>
      </c>
      <c r="T93" s="24">
        <v>1.6773210672335232E-05</v>
      </c>
      <c r="U93" s="24">
        <v>-0.00011651451652617542</v>
      </c>
      <c r="V93" s="24">
        <v>8.688233605946099E-07</v>
      </c>
      <c r="W93" s="24">
        <v>4.1254084177204705E-05</v>
      </c>
      <c r="X93" s="24">
        <v>67.5</v>
      </c>
    </row>
    <row r="94" spans="1:24" ht="12.75" hidden="1">
      <c r="A94" s="24">
        <v>1376</v>
      </c>
      <c r="B94" s="24">
        <v>125.19999694824219</v>
      </c>
      <c r="C94" s="24">
        <v>131.6999969482422</v>
      </c>
      <c r="D94" s="24">
        <v>8.801131248474121</v>
      </c>
      <c r="E94" s="24">
        <v>8.954169273376465</v>
      </c>
      <c r="F94" s="24">
        <v>22.737883512120455</v>
      </c>
      <c r="G94" s="24" t="s">
        <v>58</v>
      </c>
      <c r="H94" s="24">
        <v>3.7960054935064775</v>
      </c>
      <c r="I94" s="24">
        <v>61.496002441748665</v>
      </c>
      <c r="J94" s="24" t="s">
        <v>61</v>
      </c>
      <c r="K94" s="24">
        <v>0.724075590191659</v>
      </c>
      <c r="L94" s="24">
        <v>0.3789255525342767</v>
      </c>
      <c r="M94" s="24">
        <v>0.17458645130323952</v>
      </c>
      <c r="N94" s="24">
        <v>0.01300711101794709</v>
      </c>
      <c r="O94" s="24">
        <v>0.028566392819552918</v>
      </c>
      <c r="P94" s="24">
        <v>0.010867838900560327</v>
      </c>
      <c r="Q94" s="24">
        <v>0.003754642394829463</v>
      </c>
      <c r="R94" s="24">
        <v>0.00019995581652304122</v>
      </c>
      <c r="S94" s="24">
        <v>0.0003316232628434651</v>
      </c>
      <c r="T94" s="24">
        <v>0.00015911448990927018</v>
      </c>
      <c r="U94" s="24">
        <v>9.16425317745875E-05</v>
      </c>
      <c r="V94" s="24">
        <v>7.368306238219769E-06</v>
      </c>
      <c r="W94" s="24">
        <v>1.93202015713167E-05</v>
      </c>
      <c r="X94" s="24">
        <v>67.5</v>
      </c>
    </row>
    <row r="95" ht="12.75" hidden="1">
      <c r="A95" s="24" t="s">
        <v>101</v>
      </c>
    </row>
    <row r="96" spans="1:24" ht="12.75" hidden="1">
      <c r="A96" s="24">
        <v>1375</v>
      </c>
      <c r="B96" s="24">
        <v>95.16</v>
      </c>
      <c r="C96" s="24">
        <v>81.66</v>
      </c>
      <c r="D96" s="24">
        <v>8.531291729944503</v>
      </c>
      <c r="E96" s="24">
        <v>9.382470021217127</v>
      </c>
      <c r="F96" s="24">
        <v>16.82764313838021</v>
      </c>
      <c r="G96" s="24" t="s">
        <v>59</v>
      </c>
      <c r="H96" s="24">
        <v>19.23163908760359</v>
      </c>
      <c r="I96" s="24">
        <v>46.891639087603586</v>
      </c>
      <c r="J96" s="24" t="s">
        <v>73</v>
      </c>
      <c r="K96" s="24">
        <v>2.0194190366628515</v>
      </c>
      <c r="M96" s="24" t="s">
        <v>68</v>
      </c>
      <c r="N96" s="24">
        <v>1.1199474547827046</v>
      </c>
      <c r="X96" s="24">
        <v>67.5</v>
      </c>
    </row>
    <row r="97" spans="1:24" ht="12.75" hidden="1">
      <c r="A97" s="24">
        <v>1374</v>
      </c>
      <c r="B97" s="24">
        <v>113.9800033569336</v>
      </c>
      <c r="C97" s="24">
        <v>101.9800033569336</v>
      </c>
      <c r="D97" s="24">
        <v>8.788980484008789</v>
      </c>
      <c r="E97" s="24">
        <v>9.418418884277344</v>
      </c>
      <c r="F97" s="24">
        <v>11.573911622394817</v>
      </c>
      <c r="G97" s="24" t="s">
        <v>56</v>
      </c>
      <c r="H97" s="24">
        <v>-15.14914827292742</v>
      </c>
      <c r="I97" s="24">
        <v>31.33085508400618</v>
      </c>
      <c r="J97" s="24" t="s">
        <v>62</v>
      </c>
      <c r="K97" s="24">
        <v>1.319179639641122</v>
      </c>
      <c r="L97" s="24">
        <v>0.4224949765336031</v>
      </c>
      <c r="M97" s="24">
        <v>0.3122984313991221</v>
      </c>
      <c r="N97" s="24">
        <v>0.012482292252030881</v>
      </c>
      <c r="O97" s="24">
        <v>0.05298048818701426</v>
      </c>
      <c r="P97" s="24">
        <v>0.012120099919948502</v>
      </c>
      <c r="Q97" s="24">
        <v>0.006448972542879422</v>
      </c>
      <c r="R97" s="24">
        <v>0.00019216300299830324</v>
      </c>
      <c r="S97" s="24">
        <v>0.0006951119070606846</v>
      </c>
      <c r="T97" s="24">
        <v>0.0001783829235863256</v>
      </c>
      <c r="U97" s="24">
        <v>0.00014104683341472653</v>
      </c>
      <c r="V97" s="24">
        <v>7.120358123370827E-06</v>
      </c>
      <c r="W97" s="24">
        <v>4.334514235774234E-05</v>
      </c>
      <c r="X97" s="24">
        <v>67.5</v>
      </c>
    </row>
    <row r="98" spans="1:24" ht="12.75" hidden="1">
      <c r="A98" s="24">
        <v>1376</v>
      </c>
      <c r="B98" s="24">
        <v>125.19999694824219</v>
      </c>
      <c r="C98" s="24">
        <v>131.6999969482422</v>
      </c>
      <c r="D98" s="24">
        <v>8.801131248474121</v>
      </c>
      <c r="E98" s="24">
        <v>8.954169273376465</v>
      </c>
      <c r="F98" s="24">
        <v>17.627263957024116</v>
      </c>
      <c r="G98" s="24" t="s">
        <v>57</v>
      </c>
      <c r="H98" s="24">
        <v>-10.025978970066134</v>
      </c>
      <c r="I98" s="24">
        <v>47.67401797817605</v>
      </c>
      <c r="J98" s="24" t="s">
        <v>60</v>
      </c>
      <c r="K98" s="24">
        <v>1.127978889128793</v>
      </c>
      <c r="L98" s="24">
        <v>0.0022986080912130442</v>
      </c>
      <c r="M98" s="24">
        <v>-0.2651758784249029</v>
      </c>
      <c r="N98" s="24">
        <v>0.00012927480578488738</v>
      </c>
      <c r="O98" s="24">
        <v>0.04559512840832445</v>
      </c>
      <c r="P98" s="24">
        <v>0.000262801083510032</v>
      </c>
      <c r="Q98" s="24">
        <v>-0.005384577562725327</v>
      </c>
      <c r="R98" s="24">
        <v>1.0419156463496777E-05</v>
      </c>
      <c r="S98" s="24">
        <v>0.0006207396283729168</v>
      </c>
      <c r="T98" s="24">
        <v>1.8705696379175402E-05</v>
      </c>
      <c r="U98" s="24">
        <v>-0.00011124460139594465</v>
      </c>
      <c r="V98" s="24">
        <v>8.33742875427711E-07</v>
      </c>
      <c r="W98" s="24">
        <v>3.933363103986451E-05</v>
      </c>
      <c r="X98" s="24">
        <v>67.5</v>
      </c>
    </row>
    <row r="99" spans="1:24" ht="12.75" hidden="1">
      <c r="A99" s="24">
        <v>1373</v>
      </c>
      <c r="B99" s="24">
        <v>130.17999267578125</v>
      </c>
      <c r="C99" s="24">
        <v>130.67999267578125</v>
      </c>
      <c r="D99" s="24">
        <v>8.409131050109863</v>
      </c>
      <c r="E99" s="24">
        <v>9.11624526977539</v>
      </c>
      <c r="F99" s="24">
        <v>23.109878010394024</v>
      </c>
      <c r="G99" s="24" t="s">
        <v>58</v>
      </c>
      <c r="H99" s="24">
        <v>2.749375947633496</v>
      </c>
      <c r="I99" s="24">
        <v>65.42936862341475</v>
      </c>
      <c r="J99" s="24" t="s">
        <v>61</v>
      </c>
      <c r="K99" s="24">
        <v>0.6840311011375539</v>
      </c>
      <c r="L99" s="24">
        <v>0.4224887236329188</v>
      </c>
      <c r="M99" s="24">
        <v>0.16496079460263666</v>
      </c>
      <c r="N99" s="24">
        <v>0.012481622806738693</v>
      </c>
      <c r="O99" s="24">
        <v>0.02698177892509614</v>
      </c>
      <c r="P99" s="24">
        <v>0.012117250416659781</v>
      </c>
      <c r="Q99" s="24">
        <v>0.0035490239967923085</v>
      </c>
      <c r="R99" s="24">
        <v>0.00019188032963259958</v>
      </c>
      <c r="S99" s="24">
        <v>0.00031283042867501714</v>
      </c>
      <c r="T99" s="24">
        <v>0.0001773994485622066</v>
      </c>
      <c r="U99" s="24">
        <v>8.671129036393705E-05</v>
      </c>
      <c r="V99" s="24">
        <v>7.071376996224036E-06</v>
      </c>
      <c r="W99" s="24">
        <v>1.8211722467486605E-05</v>
      </c>
      <c r="X99" s="24">
        <v>67.5</v>
      </c>
    </row>
    <row r="100" s="100" customFormat="1" ht="12.75">
      <c r="A100" s="100" t="s">
        <v>100</v>
      </c>
    </row>
    <row r="101" spans="1:24" s="100" customFormat="1" ht="12.75">
      <c r="A101" s="100">
        <v>1375</v>
      </c>
      <c r="B101" s="100">
        <v>95.16</v>
      </c>
      <c r="C101" s="100">
        <v>81.66</v>
      </c>
      <c r="D101" s="100">
        <v>8.531291729944503</v>
      </c>
      <c r="E101" s="100">
        <v>9.382470021217127</v>
      </c>
      <c r="F101" s="100">
        <v>11.699316516281442</v>
      </c>
      <c r="G101" s="100" t="s">
        <v>59</v>
      </c>
      <c r="H101" s="100">
        <v>4.941126797244181</v>
      </c>
      <c r="I101" s="100">
        <v>32.60112679724418</v>
      </c>
      <c r="J101" s="100" t="s">
        <v>73</v>
      </c>
      <c r="K101" s="100">
        <v>1.545917327889195</v>
      </c>
      <c r="M101" s="100" t="s">
        <v>68</v>
      </c>
      <c r="N101" s="100">
        <v>0.857706420382297</v>
      </c>
      <c r="X101" s="100">
        <v>67.5</v>
      </c>
    </row>
    <row r="102" spans="1:24" s="100" customFormat="1" ht="12.75">
      <c r="A102" s="100">
        <v>1376</v>
      </c>
      <c r="B102" s="100">
        <v>125.19999694824219</v>
      </c>
      <c r="C102" s="100">
        <v>131.6999969482422</v>
      </c>
      <c r="D102" s="100">
        <v>8.801131248474121</v>
      </c>
      <c r="E102" s="100">
        <v>8.954169273376465</v>
      </c>
      <c r="F102" s="100">
        <v>13.721838455094066</v>
      </c>
      <c r="G102" s="100" t="s">
        <v>56</v>
      </c>
      <c r="H102" s="100">
        <v>-20.588442097944153</v>
      </c>
      <c r="I102" s="100">
        <v>37.11155485029803</v>
      </c>
      <c r="J102" s="100" t="s">
        <v>62</v>
      </c>
      <c r="K102" s="100">
        <v>1.1539242888862422</v>
      </c>
      <c r="L102" s="100">
        <v>0.37049128545409665</v>
      </c>
      <c r="M102" s="100">
        <v>0.2731760951900038</v>
      </c>
      <c r="N102" s="100">
        <v>0.013931522282210104</v>
      </c>
      <c r="O102" s="100">
        <v>0.046343962594322295</v>
      </c>
      <c r="P102" s="100">
        <v>0.010628366586630031</v>
      </c>
      <c r="Q102" s="100">
        <v>0.00564114601373286</v>
      </c>
      <c r="R102" s="100">
        <v>0.00021451119414571282</v>
      </c>
      <c r="S102" s="100">
        <v>0.0006080602874428842</v>
      </c>
      <c r="T102" s="100">
        <v>0.00015640764275659522</v>
      </c>
      <c r="U102" s="100">
        <v>0.0001233826726496397</v>
      </c>
      <c r="V102" s="100">
        <v>7.959254787433162E-06</v>
      </c>
      <c r="W102" s="100">
        <v>3.791894734374047E-05</v>
      </c>
      <c r="X102" s="100">
        <v>67.5</v>
      </c>
    </row>
    <row r="103" spans="1:24" s="100" customFormat="1" ht="12.75">
      <c r="A103" s="100">
        <v>1373</v>
      </c>
      <c r="B103" s="100">
        <v>130.17999267578125</v>
      </c>
      <c r="C103" s="100">
        <v>130.67999267578125</v>
      </c>
      <c r="D103" s="100">
        <v>8.409131050109863</v>
      </c>
      <c r="E103" s="100">
        <v>9.11624526977539</v>
      </c>
      <c r="F103" s="100">
        <v>23.109878010394024</v>
      </c>
      <c r="G103" s="100" t="s">
        <v>57</v>
      </c>
      <c r="H103" s="100">
        <v>2.749375947633496</v>
      </c>
      <c r="I103" s="100">
        <v>65.42936862341475</v>
      </c>
      <c r="J103" s="100" t="s">
        <v>60</v>
      </c>
      <c r="K103" s="100">
        <v>0.08877565591119183</v>
      </c>
      <c r="L103" s="100">
        <v>0.0020152974107373947</v>
      </c>
      <c r="M103" s="100">
        <v>-0.017919434733144553</v>
      </c>
      <c r="N103" s="100">
        <v>0.00014377936444355524</v>
      </c>
      <c r="O103" s="100">
        <v>0.004063447954610628</v>
      </c>
      <c r="P103" s="100">
        <v>0.0002305558354511443</v>
      </c>
      <c r="Q103" s="100">
        <v>-0.00022218662515233775</v>
      </c>
      <c r="R103" s="100">
        <v>1.15676487808396E-05</v>
      </c>
      <c r="S103" s="100">
        <v>9.409505002189957E-05</v>
      </c>
      <c r="T103" s="100">
        <v>1.642173814138487E-05</v>
      </c>
      <c r="U103" s="100">
        <v>4.924589323811671E-06</v>
      </c>
      <c r="V103" s="100">
        <v>9.155573015164982E-07</v>
      </c>
      <c r="W103" s="100">
        <v>7.112070191846303E-06</v>
      </c>
      <c r="X103" s="100">
        <v>67.5</v>
      </c>
    </row>
    <row r="104" spans="1:24" s="100" customFormat="1" ht="12.75">
      <c r="A104" s="100">
        <v>1374</v>
      </c>
      <c r="B104" s="100">
        <v>113.9800033569336</v>
      </c>
      <c r="C104" s="100">
        <v>101.9800033569336</v>
      </c>
      <c r="D104" s="100">
        <v>8.788980484008789</v>
      </c>
      <c r="E104" s="100">
        <v>9.418418884277344</v>
      </c>
      <c r="F104" s="100">
        <v>20.617819454214153</v>
      </c>
      <c r="G104" s="100" t="s">
        <v>58</v>
      </c>
      <c r="H104" s="100">
        <v>9.332926147233934</v>
      </c>
      <c r="I104" s="100">
        <v>55.81292950416753</v>
      </c>
      <c r="J104" s="100" t="s">
        <v>61</v>
      </c>
      <c r="K104" s="100">
        <v>1.1505043013388334</v>
      </c>
      <c r="L104" s="100">
        <v>0.37048580428104827</v>
      </c>
      <c r="M104" s="100">
        <v>0.2725877342106622</v>
      </c>
      <c r="N104" s="100">
        <v>0.013930780329689965</v>
      </c>
      <c r="O104" s="100">
        <v>0.04616547692447371</v>
      </c>
      <c r="P104" s="100">
        <v>0.010625865626222322</v>
      </c>
      <c r="Q104" s="100">
        <v>0.0056367687066135284</v>
      </c>
      <c r="R104" s="100">
        <v>0.00021419907076246348</v>
      </c>
      <c r="S104" s="100">
        <v>0.0006007357445054349</v>
      </c>
      <c r="T104" s="100">
        <v>0.00015554316837807598</v>
      </c>
      <c r="U104" s="100">
        <v>0.000123284355577502</v>
      </c>
      <c r="V104" s="100">
        <v>7.906420909546717E-06</v>
      </c>
      <c r="W104" s="100">
        <v>3.724600683621821E-05</v>
      </c>
      <c r="X104" s="100">
        <v>67.5</v>
      </c>
    </row>
    <row r="105" ht="12.75" hidden="1">
      <c r="A105" s="24" t="s">
        <v>99</v>
      </c>
    </row>
    <row r="106" spans="1:24" ht="12.75" hidden="1">
      <c r="A106" s="24">
        <v>1375</v>
      </c>
      <c r="B106" s="24">
        <v>95.16</v>
      </c>
      <c r="C106" s="24">
        <v>81.66</v>
      </c>
      <c r="D106" s="24">
        <v>8.531291729944503</v>
      </c>
      <c r="E106" s="24">
        <v>9.382470021217127</v>
      </c>
      <c r="F106" s="24">
        <v>16.82764313838021</v>
      </c>
      <c r="G106" s="24" t="s">
        <v>59</v>
      </c>
      <c r="H106" s="24">
        <v>19.23163908760359</v>
      </c>
      <c r="I106" s="24">
        <v>46.891639087603586</v>
      </c>
      <c r="J106" s="24" t="s">
        <v>73</v>
      </c>
      <c r="K106" s="24">
        <v>1.6878306746594944</v>
      </c>
      <c r="M106" s="24" t="s">
        <v>68</v>
      </c>
      <c r="N106" s="24">
        <v>1.4692402399156352</v>
      </c>
      <c r="X106" s="24">
        <v>67.5</v>
      </c>
    </row>
    <row r="107" spans="1:24" ht="12.75" hidden="1">
      <c r="A107" s="24">
        <v>1376</v>
      </c>
      <c r="B107" s="24">
        <v>125.19999694824219</v>
      </c>
      <c r="C107" s="24">
        <v>131.6999969482422</v>
      </c>
      <c r="D107" s="24">
        <v>8.801131248474121</v>
      </c>
      <c r="E107" s="24">
        <v>8.954169273376465</v>
      </c>
      <c r="F107" s="24">
        <v>13.721838455094066</v>
      </c>
      <c r="G107" s="24" t="s">
        <v>56</v>
      </c>
      <c r="H107" s="24">
        <v>-20.588442097944153</v>
      </c>
      <c r="I107" s="24">
        <v>37.11155485029803</v>
      </c>
      <c r="J107" s="24" t="s">
        <v>62</v>
      </c>
      <c r="K107" s="24">
        <v>0.5209315026785907</v>
      </c>
      <c r="L107" s="24">
        <v>1.1829993272884483</v>
      </c>
      <c r="M107" s="24">
        <v>0.12332365058538795</v>
      </c>
      <c r="N107" s="24">
        <v>0.0129869084249336</v>
      </c>
      <c r="O107" s="24">
        <v>0.020921494275799254</v>
      </c>
      <c r="P107" s="24">
        <v>0.03393656990145088</v>
      </c>
      <c r="Q107" s="24">
        <v>0.002546632689526513</v>
      </c>
      <c r="R107" s="24">
        <v>0.0001999718248474827</v>
      </c>
      <c r="S107" s="24">
        <v>0.0002745402302653457</v>
      </c>
      <c r="T107" s="24">
        <v>0.0004993770740970623</v>
      </c>
      <c r="U107" s="24">
        <v>5.570394565876733E-05</v>
      </c>
      <c r="V107" s="24">
        <v>7.426503754102587E-06</v>
      </c>
      <c r="W107" s="24">
        <v>1.712825914778061E-05</v>
      </c>
      <c r="X107" s="24">
        <v>67.5</v>
      </c>
    </row>
    <row r="108" spans="1:24" ht="12.75" hidden="1">
      <c r="A108" s="24">
        <v>1374</v>
      </c>
      <c r="B108" s="24">
        <v>113.9800033569336</v>
      </c>
      <c r="C108" s="24">
        <v>101.9800033569336</v>
      </c>
      <c r="D108" s="24">
        <v>8.788980484008789</v>
      </c>
      <c r="E108" s="24">
        <v>9.418418884277344</v>
      </c>
      <c r="F108" s="24">
        <v>20.62583096105566</v>
      </c>
      <c r="G108" s="24" t="s">
        <v>57</v>
      </c>
      <c r="H108" s="24">
        <v>9.354613487525185</v>
      </c>
      <c r="I108" s="24">
        <v>55.83461684445878</v>
      </c>
      <c r="J108" s="24" t="s">
        <v>60</v>
      </c>
      <c r="K108" s="24">
        <v>0.3812743903724665</v>
      </c>
      <c r="L108" s="24">
        <v>0.006436451339617924</v>
      </c>
      <c r="M108" s="24">
        <v>-0.08930043192399008</v>
      </c>
      <c r="N108" s="24">
        <v>0.00013398639361223444</v>
      </c>
      <c r="O108" s="24">
        <v>0.015465211794295376</v>
      </c>
      <c r="P108" s="24">
        <v>0.0007363679566539592</v>
      </c>
      <c r="Q108" s="24">
        <v>-0.0017973092709522103</v>
      </c>
      <c r="R108" s="24">
        <v>1.0810250184175792E-05</v>
      </c>
      <c r="S108" s="24">
        <v>0.00021494546847259074</v>
      </c>
      <c r="T108" s="24">
        <v>5.2437068104043495E-05</v>
      </c>
      <c r="U108" s="24">
        <v>-3.608036461844104E-05</v>
      </c>
      <c r="V108" s="24">
        <v>8.587512451376772E-07</v>
      </c>
      <c r="W108" s="24">
        <v>1.3757598671659671E-05</v>
      </c>
      <c r="X108" s="24">
        <v>67.5</v>
      </c>
    </row>
    <row r="109" spans="1:24" ht="12.75" hidden="1">
      <c r="A109" s="24">
        <v>1373</v>
      </c>
      <c r="B109" s="24">
        <v>130.17999267578125</v>
      </c>
      <c r="C109" s="24">
        <v>130.67999267578125</v>
      </c>
      <c r="D109" s="24">
        <v>8.409131050109863</v>
      </c>
      <c r="E109" s="24">
        <v>9.11624526977539</v>
      </c>
      <c r="F109" s="24">
        <v>18.14017457404679</v>
      </c>
      <c r="G109" s="24" t="s">
        <v>58</v>
      </c>
      <c r="H109" s="24">
        <v>-11.320995083298229</v>
      </c>
      <c r="I109" s="24">
        <v>51.35899759248302</v>
      </c>
      <c r="J109" s="24" t="s">
        <v>61</v>
      </c>
      <c r="K109" s="24">
        <v>0.3549640400506488</v>
      </c>
      <c r="L109" s="24">
        <v>1.1829818174676539</v>
      </c>
      <c r="M109" s="24">
        <v>0.08505383972458665</v>
      </c>
      <c r="N109" s="24">
        <v>0.012986217235359114</v>
      </c>
      <c r="O109" s="24">
        <v>0.014090285550331767</v>
      </c>
      <c r="P109" s="24">
        <v>0.03392857997188321</v>
      </c>
      <c r="Q109" s="24">
        <v>0.0018041666885058808</v>
      </c>
      <c r="R109" s="24">
        <v>0.00019967941612441636</v>
      </c>
      <c r="S109" s="24">
        <v>0.00017079456553780486</v>
      </c>
      <c r="T109" s="24">
        <v>0.0004966163670504576</v>
      </c>
      <c r="U109" s="24">
        <v>4.243980267337787E-05</v>
      </c>
      <c r="V109" s="24">
        <v>7.376686539949648E-06</v>
      </c>
      <c r="W109" s="24">
        <v>1.0203222051052217E-05</v>
      </c>
      <c r="X109" s="24">
        <v>67.5</v>
      </c>
    </row>
    <row r="110" ht="12.75" hidden="1">
      <c r="A110" s="24" t="s">
        <v>112</v>
      </c>
    </row>
    <row r="111" spans="1:24" ht="12.75" hidden="1">
      <c r="A111" s="24">
        <v>1375</v>
      </c>
      <c r="B111" s="24">
        <v>89.32</v>
      </c>
      <c r="C111" s="24">
        <v>83.12</v>
      </c>
      <c r="D111" s="24">
        <v>8.710694297756218</v>
      </c>
      <c r="E111" s="24">
        <v>9.418745317793915</v>
      </c>
      <c r="F111" s="24">
        <v>16.105425473825633</v>
      </c>
      <c r="G111" s="24" t="s">
        <v>59</v>
      </c>
      <c r="H111" s="24">
        <v>22.124005826397365</v>
      </c>
      <c r="I111" s="24">
        <v>43.94400582639736</v>
      </c>
      <c r="J111" s="24" t="s">
        <v>73</v>
      </c>
      <c r="K111" s="24">
        <v>2.4333302613692</v>
      </c>
      <c r="M111" s="24" t="s">
        <v>68</v>
      </c>
      <c r="N111" s="24">
        <v>2.2001469720673033</v>
      </c>
      <c r="X111" s="24">
        <v>67.5</v>
      </c>
    </row>
    <row r="112" spans="1:24" ht="12.75" hidden="1">
      <c r="A112" s="24">
        <v>1373</v>
      </c>
      <c r="B112" s="24">
        <v>135.3000030517578</v>
      </c>
      <c r="C112" s="24">
        <v>130.6999969482422</v>
      </c>
      <c r="D112" s="24">
        <v>8.44776725769043</v>
      </c>
      <c r="E112" s="24">
        <v>9.139899253845215</v>
      </c>
      <c r="F112" s="24">
        <v>15.616942559034737</v>
      </c>
      <c r="G112" s="24" t="s">
        <v>56</v>
      </c>
      <c r="H112" s="24">
        <v>-23.777609093144676</v>
      </c>
      <c r="I112" s="24">
        <v>44.02239395861314</v>
      </c>
      <c r="J112" s="24" t="s">
        <v>62</v>
      </c>
      <c r="K112" s="24">
        <v>0.45968859549458635</v>
      </c>
      <c r="L112" s="24">
        <v>1.485501897857975</v>
      </c>
      <c r="M112" s="24">
        <v>0.1088250897777186</v>
      </c>
      <c r="N112" s="24">
        <v>0.03598936270096556</v>
      </c>
      <c r="O112" s="24">
        <v>0.01846166962605576</v>
      </c>
      <c r="P112" s="24">
        <v>0.042614414981397265</v>
      </c>
      <c r="Q112" s="24">
        <v>0.0022472327387264806</v>
      </c>
      <c r="R112" s="24">
        <v>0.0005540476932114847</v>
      </c>
      <c r="S112" s="24">
        <v>0.00024226251300359003</v>
      </c>
      <c r="T112" s="24">
        <v>0.0006270690310967522</v>
      </c>
      <c r="U112" s="24">
        <v>4.916588291288202E-05</v>
      </c>
      <c r="V112" s="24">
        <v>2.0569499895236922E-05</v>
      </c>
      <c r="W112" s="24">
        <v>1.5116832961348465E-05</v>
      </c>
      <c r="X112" s="24">
        <v>67.5</v>
      </c>
    </row>
    <row r="113" spans="1:24" ht="12.75" hidden="1">
      <c r="A113" s="24">
        <v>1374</v>
      </c>
      <c r="B113" s="24">
        <v>109.27999877929688</v>
      </c>
      <c r="C113" s="24">
        <v>89.4800033569336</v>
      </c>
      <c r="D113" s="24">
        <v>8.944440841674805</v>
      </c>
      <c r="E113" s="24">
        <v>9.54975414276123</v>
      </c>
      <c r="F113" s="24">
        <v>19.941614864469294</v>
      </c>
      <c r="G113" s="24" t="s">
        <v>57</v>
      </c>
      <c r="H113" s="24">
        <v>11.253699447961928</v>
      </c>
      <c r="I113" s="24">
        <v>53.0336982272588</v>
      </c>
      <c r="J113" s="24" t="s">
        <v>60</v>
      </c>
      <c r="K113" s="24">
        <v>0.41883424154994414</v>
      </c>
      <c r="L113" s="24">
        <v>0.008082173458676876</v>
      </c>
      <c r="M113" s="24">
        <v>-0.0986369939155545</v>
      </c>
      <c r="N113" s="24">
        <v>0.0003718074627277114</v>
      </c>
      <c r="O113" s="24">
        <v>0.016901826138402833</v>
      </c>
      <c r="P113" s="24">
        <v>0.0009246790134339568</v>
      </c>
      <c r="Q113" s="24">
        <v>-0.002011220271327733</v>
      </c>
      <c r="R113" s="24">
        <v>2.9938288559458406E-05</v>
      </c>
      <c r="S113" s="24">
        <v>0.00022785067022227827</v>
      </c>
      <c r="T113" s="24">
        <v>6.584788167446328E-05</v>
      </c>
      <c r="U113" s="24">
        <v>-4.213872352894375E-05</v>
      </c>
      <c r="V113" s="24">
        <v>2.3686343892863672E-06</v>
      </c>
      <c r="W113" s="24">
        <v>1.4379990289322366E-05</v>
      </c>
      <c r="X113" s="24">
        <v>67.5</v>
      </c>
    </row>
    <row r="114" spans="1:24" ht="12.75" hidden="1">
      <c r="A114" s="24">
        <v>1376</v>
      </c>
      <c r="B114" s="24">
        <v>131.16000366210938</v>
      </c>
      <c r="C114" s="24">
        <v>130.75999450683594</v>
      </c>
      <c r="D114" s="24">
        <v>8.700342178344727</v>
      </c>
      <c r="E114" s="24">
        <v>9.321526527404785</v>
      </c>
      <c r="F114" s="24">
        <v>16.389231050536928</v>
      </c>
      <c r="G114" s="24" t="s">
        <v>58</v>
      </c>
      <c r="H114" s="24">
        <v>-18.80960393984688</v>
      </c>
      <c r="I114" s="24">
        <v>44.850399722262495</v>
      </c>
      <c r="J114" s="24" t="s">
        <v>61</v>
      </c>
      <c r="K114" s="24">
        <v>0.18945047620174646</v>
      </c>
      <c r="L114" s="24">
        <v>1.4854799113457675</v>
      </c>
      <c r="M114" s="24">
        <v>0.04597437978299847</v>
      </c>
      <c r="N114" s="24">
        <v>0.035987442071260235</v>
      </c>
      <c r="O114" s="24">
        <v>0.007427080083642065</v>
      </c>
      <c r="P114" s="24">
        <v>0.04260438161655267</v>
      </c>
      <c r="Q114" s="24">
        <v>0.001002520823825879</v>
      </c>
      <c r="R114" s="24">
        <v>0.0005532382355107953</v>
      </c>
      <c r="S114" s="24">
        <v>8.231158658459468E-05</v>
      </c>
      <c r="T114" s="24">
        <v>0.000623602137776648</v>
      </c>
      <c r="U114" s="24">
        <v>2.533006162555604E-05</v>
      </c>
      <c r="V114" s="24">
        <v>2.043266739978023E-05</v>
      </c>
      <c r="W114" s="24">
        <v>4.66202939290454E-06</v>
      </c>
      <c r="X114" s="24">
        <v>67.5</v>
      </c>
    </row>
    <row r="115" ht="12.75" hidden="1">
      <c r="A115" s="24" t="s">
        <v>98</v>
      </c>
    </row>
    <row r="116" spans="1:24" ht="12.75" hidden="1">
      <c r="A116" s="24">
        <v>1375</v>
      </c>
      <c r="B116" s="24">
        <v>89.32</v>
      </c>
      <c r="C116" s="24">
        <v>83.12</v>
      </c>
      <c r="D116" s="24">
        <v>8.710694297756218</v>
      </c>
      <c r="E116" s="24">
        <v>9.418745317793915</v>
      </c>
      <c r="F116" s="24">
        <v>8.395103604472698</v>
      </c>
      <c r="G116" s="24" t="s">
        <v>59</v>
      </c>
      <c r="H116" s="24">
        <v>1.0862238875783703</v>
      </c>
      <c r="I116" s="24">
        <v>22.906223887578356</v>
      </c>
      <c r="J116" s="24" t="s">
        <v>73</v>
      </c>
      <c r="K116" s="24">
        <v>2.061381731484979</v>
      </c>
      <c r="M116" s="24" t="s">
        <v>68</v>
      </c>
      <c r="N116" s="24">
        <v>1.1008801368832366</v>
      </c>
      <c r="X116" s="24">
        <v>67.5</v>
      </c>
    </row>
    <row r="117" spans="1:24" ht="12.75" hidden="1">
      <c r="A117" s="24">
        <v>1373</v>
      </c>
      <c r="B117" s="24">
        <v>135.3000030517578</v>
      </c>
      <c r="C117" s="24">
        <v>130.6999969482422</v>
      </c>
      <c r="D117" s="24">
        <v>8.44776725769043</v>
      </c>
      <c r="E117" s="24">
        <v>9.139899253845215</v>
      </c>
      <c r="F117" s="24">
        <v>15.616942559034737</v>
      </c>
      <c r="G117" s="24" t="s">
        <v>56</v>
      </c>
      <c r="H117" s="24">
        <v>-23.777609093144676</v>
      </c>
      <c r="I117" s="24">
        <v>44.02239395861314</v>
      </c>
      <c r="J117" s="24" t="s">
        <v>62</v>
      </c>
      <c r="K117" s="24">
        <v>1.3684464235676639</v>
      </c>
      <c r="L117" s="24">
        <v>0.28152962109512786</v>
      </c>
      <c r="M117" s="24">
        <v>0.32396121069135997</v>
      </c>
      <c r="N117" s="24">
        <v>0.03734832976406606</v>
      </c>
      <c r="O117" s="24">
        <v>0.05495957515839269</v>
      </c>
      <c r="P117" s="24">
        <v>0.008076380316854936</v>
      </c>
      <c r="Q117" s="24">
        <v>0.00668988700507897</v>
      </c>
      <c r="R117" s="24">
        <v>0.0005749644790620519</v>
      </c>
      <c r="S117" s="24">
        <v>0.0007210956132234913</v>
      </c>
      <c r="T117" s="24">
        <v>0.0001188581258147406</v>
      </c>
      <c r="U117" s="24">
        <v>0.00014632471091461003</v>
      </c>
      <c r="V117" s="24">
        <v>2.13355233435509E-05</v>
      </c>
      <c r="W117" s="24">
        <v>4.4965936561055936E-05</v>
      </c>
      <c r="X117" s="24">
        <v>67.5</v>
      </c>
    </row>
    <row r="118" spans="1:24" ht="12.75" hidden="1">
      <c r="A118" s="24">
        <v>1376</v>
      </c>
      <c r="B118" s="24">
        <v>131.16000366210938</v>
      </c>
      <c r="C118" s="24">
        <v>130.75999450683594</v>
      </c>
      <c r="D118" s="24">
        <v>8.700342178344727</v>
      </c>
      <c r="E118" s="24">
        <v>9.321526527404785</v>
      </c>
      <c r="F118" s="24">
        <v>23.749897648287053</v>
      </c>
      <c r="G118" s="24" t="s">
        <v>57</v>
      </c>
      <c r="H118" s="24">
        <v>1.333430111807644</v>
      </c>
      <c r="I118" s="24">
        <v>64.99343377391702</v>
      </c>
      <c r="J118" s="24" t="s">
        <v>60</v>
      </c>
      <c r="K118" s="24">
        <v>-0.004184632716940369</v>
      </c>
      <c r="L118" s="24">
        <v>0.0015309214385805978</v>
      </c>
      <c r="M118" s="24">
        <v>0.004672532178933993</v>
      </c>
      <c r="N118" s="24">
        <v>0.00038590131223962247</v>
      </c>
      <c r="O118" s="24">
        <v>0.00042464936969059696</v>
      </c>
      <c r="P118" s="24">
        <v>0.00017516638830689275</v>
      </c>
      <c r="Q118" s="24">
        <v>0.00027199207714968414</v>
      </c>
      <c r="R118" s="24">
        <v>3.1027197996061305E-05</v>
      </c>
      <c r="S118" s="24">
        <v>5.424709436779574E-05</v>
      </c>
      <c r="T118" s="24">
        <v>1.2480237907568482E-05</v>
      </c>
      <c r="U118" s="24">
        <v>1.7519464212114718E-05</v>
      </c>
      <c r="V118" s="24">
        <v>2.450267286294094E-06</v>
      </c>
      <c r="W118" s="24">
        <v>4.872956894522761E-06</v>
      </c>
      <c r="X118" s="24">
        <v>67.5</v>
      </c>
    </row>
    <row r="119" spans="1:24" ht="12.75" hidden="1">
      <c r="A119" s="24">
        <v>1374</v>
      </c>
      <c r="B119" s="24">
        <v>109.27999877929688</v>
      </c>
      <c r="C119" s="24">
        <v>89.4800033569336</v>
      </c>
      <c r="D119" s="24">
        <v>8.944440841674805</v>
      </c>
      <c r="E119" s="24">
        <v>9.54975414276123</v>
      </c>
      <c r="F119" s="24">
        <v>20.14723558617599</v>
      </c>
      <c r="G119" s="24" t="s">
        <v>58</v>
      </c>
      <c r="H119" s="24">
        <v>11.800537172909358</v>
      </c>
      <c r="I119" s="24">
        <v>53.58053595220623</v>
      </c>
      <c r="J119" s="24" t="s">
        <v>61</v>
      </c>
      <c r="K119" s="24">
        <v>1.3684400253661666</v>
      </c>
      <c r="L119" s="24">
        <v>0.2815254585885887</v>
      </c>
      <c r="M119" s="24">
        <v>0.32392751268709574</v>
      </c>
      <c r="N119" s="24">
        <v>0.037346336049773804</v>
      </c>
      <c r="O119" s="24">
        <v>0.054957934590956346</v>
      </c>
      <c r="P119" s="24">
        <v>0.008074480525636888</v>
      </c>
      <c r="Q119" s="24">
        <v>0.006684355500023339</v>
      </c>
      <c r="R119" s="24">
        <v>0.0005741266978355996</v>
      </c>
      <c r="S119" s="24">
        <v>0.000719052248562519</v>
      </c>
      <c r="T119" s="24">
        <v>0.00011820109024016318</v>
      </c>
      <c r="U119" s="24">
        <v>0.00014527212188842232</v>
      </c>
      <c r="V119" s="24">
        <v>2.119435647923575E-05</v>
      </c>
      <c r="W119" s="24">
        <v>4.4701115667475575E-05</v>
      </c>
      <c r="X119" s="24">
        <v>67.5</v>
      </c>
    </row>
    <row r="120" ht="12.75" hidden="1">
      <c r="A120" s="24" t="s">
        <v>97</v>
      </c>
    </row>
    <row r="121" spans="1:24" ht="12.75" hidden="1">
      <c r="A121" s="24">
        <v>1375</v>
      </c>
      <c r="B121" s="24">
        <v>89.32</v>
      </c>
      <c r="C121" s="24">
        <v>83.12</v>
      </c>
      <c r="D121" s="24">
        <v>8.710694297756218</v>
      </c>
      <c r="E121" s="24">
        <v>9.418745317793915</v>
      </c>
      <c r="F121" s="24">
        <v>16.105425473825633</v>
      </c>
      <c r="G121" s="24" t="s">
        <v>59</v>
      </c>
      <c r="H121" s="24">
        <v>22.124005826397365</v>
      </c>
      <c r="I121" s="24">
        <v>43.94400582639736</v>
      </c>
      <c r="J121" s="24" t="s">
        <v>73</v>
      </c>
      <c r="K121" s="24">
        <v>3.149671557674067</v>
      </c>
      <c r="M121" s="24" t="s">
        <v>68</v>
      </c>
      <c r="N121" s="24">
        <v>1.6568415841844848</v>
      </c>
      <c r="X121" s="24">
        <v>67.5</v>
      </c>
    </row>
    <row r="122" spans="1:24" ht="12.75" hidden="1">
      <c r="A122" s="24">
        <v>1374</v>
      </c>
      <c r="B122" s="24">
        <v>109.27999877929688</v>
      </c>
      <c r="C122" s="24">
        <v>89.4800033569336</v>
      </c>
      <c r="D122" s="24">
        <v>8.944440841674805</v>
      </c>
      <c r="E122" s="24">
        <v>9.54975414276123</v>
      </c>
      <c r="F122" s="24">
        <v>11.076384228519476</v>
      </c>
      <c r="G122" s="24" t="s">
        <v>56</v>
      </c>
      <c r="H122" s="24">
        <v>-12.322925086077504</v>
      </c>
      <c r="I122" s="24">
        <v>29.457073693219364</v>
      </c>
      <c r="J122" s="24" t="s">
        <v>62</v>
      </c>
      <c r="K122" s="24">
        <v>1.7075218624739747</v>
      </c>
      <c r="L122" s="24">
        <v>0.2541199337444443</v>
      </c>
      <c r="M122" s="24">
        <v>0.40423314647780656</v>
      </c>
      <c r="N122" s="24">
        <v>0.03510700609180983</v>
      </c>
      <c r="O122" s="24">
        <v>0.06857692937141105</v>
      </c>
      <c r="P122" s="24">
        <v>0.007289929427401883</v>
      </c>
      <c r="Q122" s="24">
        <v>0.008347413806917442</v>
      </c>
      <c r="R122" s="24">
        <v>0.0005403897877416811</v>
      </c>
      <c r="S122" s="24">
        <v>0.0008997142969277921</v>
      </c>
      <c r="T122" s="24">
        <v>0.0001073240299398237</v>
      </c>
      <c r="U122" s="24">
        <v>0.00018256185094311301</v>
      </c>
      <c r="V122" s="24">
        <v>2.0036844363990266E-05</v>
      </c>
      <c r="W122" s="24">
        <v>5.6098960042097703E-05</v>
      </c>
      <c r="X122" s="24">
        <v>67.5</v>
      </c>
    </row>
    <row r="123" spans="1:24" ht="12.75" hidden="1">
      <c r="A123" s="24">
        <v>1373</v>
      </c>
      <c r="B123" s="24">
        <v>135.3000030517578</v>
      </c>
      <c r="C123" s="24">
        <v>130.6999969482422</v>
      </c>
      <c r="D123" s="24">
        <v>8.44776725769043</v>
      </c>
      <c r="E123" s="24">
        <v>9.139899253845215</v>
      </c>
      <c r="F123" s="24">
        <v>16.91507375876625</v>
      </c>
      <c r="G123" s="24" t="s">
        <v>57</v>
      </c>
      <c r="H123" s="24">
        <v>-20.118324129489153</v>
      </c>
      <c r="I123" s="24">
        <v>47.68167892226866</v>
      </c>
      <c r="J123" s="24" t="s">
        <v>60</v>
      </c>
      <c r="K123" s="24">
        <v>1.6267596778672517</v>
      </c>
      <c r="L123" s="24">
        <v>0.0013823933761884036</v>
      </c>
      <c r="M123" s="24">
        <v>-0.38369215772000875</v>
      </c>
      <c r="N123" s="24">
        <v>0.0003635385640375509</v>
      </c>
      <c r="O123" s="24">
        <v>0.06555438129939986</v>
      </c>
      <c r="P123" s="24">
        <v>0.0001579081106124686</v>
      </c>
      <c r="Q123" s="24">
        <v>-0.007851544300083056</v>
      </c>
      <c r="R123" s="24">
        <v>2.925406268194817E-05</v>
      </c>
      <c r="S123" s="24">
        <v>0.0008759267004915571</v>
      </c>
      <c r="T123" s="24">
        <v>1.1231530374448286E-05</v>
      </c>
      <c r="U123" s="24">
        <v>-0.00016626153909160335</v>
      </c>
      <c r="V123" s="24">
        <v>2.3238556031562677E-06</v>
      </c>
      <c r="W123" s="24">
        <v>5.501128060292153E-05</v>
      </c>
      <c r="X123" s="24">
        <v>67.5</v>
      </c>
    </row>
    <row r="124" spans="1:24" ht="12.75" hidden="1">
      <c r="A124" s="24">
        <v>1376</v>
      </c>
      <c r="B124" s="24">
        <v>131.16000366210938</v>
      </c>
      <c r="C124" s="24">
        <v>130.75999450683594</v>
      </c>
      <c r="D124" s="24">
        <v>8.700342178344727</v>
      </c>
      <c r="E124" s="24">
        <v>9.321526527404785</v>
      </c>
      <c r="F124" s="24">
        <v>23.749897648287053</v>
      </c>
      <c r="G124" s="24" t="s">
        <v>58</v>
      </c>
      <c r="H124" s="24">
        <v>1.333430111807644</v>
      </c>
      <c r="I124" s="24">
        <v>64.99343377391702</v>
      </c>
      <c r="J124" s="24" t="s">
        <v>61</v>
      </c>
      <c r="K124" s="24">
        <v>0.5189256799309768</v>
      </c>
      <c r="L124" s="24">
        <v>0.2541161736584947</v>
      </c>
      <c r="M124" s="24">
        <v>0.1272193570786762</v>
      </c>
      <c r="N124" s="24">
        <v>0.03510512379187445</v>
      </c>
      <c r="O124" s="24">
        <v>0.020135002718261387</v>
      </c>
      <c r="P124" s="24">
        <v>0.007288218992669111</v>
      </c>
      <c r="Q124" s="24">
        <v>0.0028341787818959513</v>
      </c>
      <c r="R124" s="24">
        <v>0.0005395973707423895</v>
      </c>
      <c r="S124" s="24">
        <v>0.0002055194186986848</v>
      </c>
      <c r="T124" s="24">
        <v>0.00010673471847516167</v>
      </c>
      <c r="U124" s="24">
        <v>7.540510618430736E-05</v>
      </c>
      <c r="V124" s="24">
        <v>1.990162875752755E-05</v>
      </c>
      <c r="W124" s="24">
        <v>1.0993285415720993E-05</v>
      </c>
      <c r="X124" s="24">
        <v>67.5</v>
      </c>
    </row>
    <row r="125" ht="12.75" hidden="1">
      <c r="A125" s="24" t="s">
        <v>96</v>
      </c>
    </row>
    <row r="126" spans="1:24" ht="12.75" hidden="1">
      <c r="A126" s="24">
        <v>1375</v>
      </c>
      <c r="B126" s="24">
        <v>89.32</v>
      </c>
      <c r="C126" s="24">
        <v>83.12</v>
      </c>
      <c r="D126" s="24">
        <v>8.710694297756218</v>
      </c>
      <c r="E126" s="24">
        <v>9.418745317793915</v>
      </c>
      <c r="F126" s="24">
        <v>15.940927065957407</v>
      </c>
      <c r="G126" s="24" t="s">
        <v>59</v>
      </c>
      <c r="H126" s="24">
        <v>21.675168320952842</v>
      </c>
      <c r="I126" s="24">
        <v>43.495168320952835</v>
      </c>
      <c r="J126" s="24" t="s">
        <v>73</v>
      </c>
      <c r="K126" s="24">
        <v>2.919107061365913</v>
      </c>
      <c r="M126" s="24" t="s">
        <v>68</v>
      </c>
      <c r="N126" s="24">
        <v>1.5430042346556596</v>
      </c>
      <c r="X126" s="24">
        <v>67.5</v>
      </c>
    </row>
    <row r="127" spans="1:24" ht="12.75" hidden="1">
      <c r="A127" s="24">
        <v>1374</v>
      </c>
      <c r="B127" s="24">
        <v>109.27999877929688</v>
      </c>
      <c r="C127" s="24">
        <v>89.4800033569336</v>
      </c>
      <c r="D127" s="24">
        <v>8.944440841674805</v>
      </c>
      <c r="E127" s="24">
        <v>9.54975414276123</v>
      </c>
      <c r="F127" s="24">
        <v>11.076384228519476</v>
      </c>
      <c r="G127" s="24" t="s">
        <v>56</v>
      </c>
      <c r="H127" s="24">
        <v>-12.322925086077504</v>
      </c>
      <c r="I127" s="24">
        <v>29.457073693219364</v>
      </c>
      <c r="J127" s="24" t="s">
        <v>62</v>
      </c>
      <c r="K127" s="24">
        <v>1.6387795357350663</v>
      </c>
      <c r="L127" s="24">
        <v>0.27826698212112844</v>
      </c>
      <c r="M127" s="24">
        <v>0.38795931206499795</v>
      </c>
      <c r="N127" s="24">
        <v>0.033211942268500855</v>
      </c>
      <c r="O127" s="24">
        <v>0.0658161176029722</v>
      </c>
      <c r="P127" s="24">
        <v>0.007982631781919387</v>
      </c>
      <c r="Q127" s="24">
        <v>0.00801135890924421</v>
      </c>
      <c r="R127" s="24">
        <v>0.0005112218875870829</v>
      </c>
      <c r="S127" s="24">
        <v>0.0008634944514841843</v>
      </c>
      <c r="T127" s="24">
        <v>0.00011751453214873701</v>
      </c>
      <c r="U127" s="24">
        <v>0.00017521276295666478</v>
      </c>
      <c r="V127" s="24">
        <v>1.895541693993681E-05</v>
      </c>
      <c r="W127" s="24">
        <v>5.3840905182746744E-05</v>
      </c>
      <c r="X127" s="24">
        <v>67.5</v>
      </c>
    </row>
    <row r="128" spans="1:24" ht="12.75" hidden="1">
      <c r="A128" s="24">
        <v>1376</v>
      </c>
      <c r="B128" s="24">
        <v>131.16000366210938</v>
      </c>
      <c r="C128" s="24">
        <v>130.75999450683594</v>
      </c>
      <c r="D128" s="24">
        <v>8.700342178344727</v>
      </c>
      <c r="E128" s="24">
        <v>9.321526527404785</v>
      </c>
      <c r="F128" s="24">
        <v>16.389231050536928</v>
      </c>
      <c r="G128" s="24" t="s">
        <v>57</v>
      </c>
      <c r="H128" s="24">
        <v>-18.80960393984688</v>
      </c>
      <c r="I128" s="24">
        <v>44.850399722262495</v>
      </c>
      <c r="J128" s="24" t="s">
        <v>60</v>
      </c>
      <c r="K128" s="24">
        <v>1.5591047192651712</v>
      </c>
      <c r="L128" s="24">
        <v>0.0015137892372074058</v>
      </c>
      <c r="M128" s="24">
        <v>-0.36771488422229015</v>
      </c>
      <c r="N128" s="24">
        <v>0.0003439074458548862</v>
      </c>
      <c r="O128" s="24">
        <v>0.06283126139539649</v>
      </c>
      <c r="P128" s="24">
        <v>0.00017295210494134962</v>
      </c>
      <c r="Q128" s="24">
        <v>-0.007523642812745367</v>
      </c>
      <c r="R128" s="24">
        <v>2.7675703008161134E-05</v>
      </c>
      <c r="S128" s="24">
        <v>0.0008398050403285598</v>
      </c>
      <c r="T128" s="24">
        <v>1.2303428503478569E-05</v>
      </c>
      <c r="U128" s="24">
        <v>-0.00015925509014304726</v>
      </c>
      <c r="V128" s="24">
        <v>2.1987346456864694E-06</v>
      </c>
      <c r="W128" s="24">
        <v>5.2750938485776655E-05</v>
      </c>
      <c r="X128" s="24">
        <v>67.5</v>
      </c>
    </row>
    <row r="129" spans="1:24" ht="12.75" hidden="1">
      <c r="A129" s="24">
        <v>1373</v>
      </c>
      <c r="B129" s="24">
        <v>135.3000030517578</v>
      </c>
      <c r="C129" s="24">
        <v>130.6999969482422</v>
      </c>
      <c r="D129" s="24">
        <v>8.44776725769043</v>
      </c>
      <c r="E129" s="24">
        <v>9.139899253845215</v>
      </c>
      <c r="F129" s="24">
        <v>24.392075171952765</v>
      </c>
      <c r="G129" s="24" t="s">
        <v>58</v>
      </c>
      <c r="H129" s="24">
        <v>0.9584968036825785</v>
      </c>
      <c r="I129" s="24">
        <v>68.75849985544039</v>
      </c>
      <c r="J129" s="24" t="s">
        <v>61</v>
      </c>
      <c r="K129" s="24">
        <v>0.5047681062716929</v>
      </c>
      <c r="L129" s="24">
        <v>0.2782628645380942</v>
      </c>
      <c r="M129" s="24">
        <v>0.1236858590920329</v>
      </c>
      <c r="N129" s="24">
        <v>0.03321016165144216</v>
      </c>
      <c r="O129" s="24">
        <v>0.019595763006109896</v>
      </c>
      <c r="P129" s="24">
        <v>0.007980757967455588</v>
      </c>
      <c r="Q129" s="24">
        <v>0.0027525752303890942</v>
      </c>
      <c r="R129" s="24">
        <v>0.0005104722066979789</v>
      </c>
      <c r="S129" s="24">
        <v>0.00020087349746225402</v>
      </c>
      <c r="T129" s="24">
        <v>0.00011686869090221014</v>
      </c>
      <c r="U129" s="24">
        <v>7.305702270444843E-05</v>
      </c>
      <c r="V129" s="24">
        <v>1.882746391112466E-05</v>
      </c>
      <c r="W129" s="24">
        <v>1.0778755019357852E-05</v>
      </c>
      <c r="X129" s="24">
        <v>67.5</v>
      </c>
    </row>
    <row r="130" s="100" customFormat="1" ht="12.75">
      <c r="A130" s="100" t="s">
        <v>95</v>
      </c>
    </row>
    <row r="131" spans="1:24" s="100" customFormat="1" ht="12.75">
      <c r="A131" s="100">
        <v>1375</v>
      </c>
      <c r="B131" s="100">
        <v>89.32</v>
      </c>
      <c r="C131" s="100">
        <v>83.12</v>
      </c>
      <c r="D131" s="100">
        <v>8.710694297756218</v>
      </c>
      <c r="E131" s="100">
        <v>9.418745317793915</v>
      </c>
      <c r="F131" s="100">
        <v>8.395103604472698</v>
      </c>
      <c r="G131" s="100" t="s">
        <v>59</v>
      </c>
      <c r="H131" s="100">
        <v>1.0862238875783703</v>
      </c>
      <c r="I131" s="100">
        <v>22.906223887578356</v>
      </c>
      <c r="J131" s="100" t="s">
        <v>73</v>
      </c>
      <c r="K131" s="100">
        <v>1.8409518516940568</v>
      </c>
      <c r="M131" s="100" t="s">
        <v>68</v>
      </c>
      <c r="N131" s="100">
        <v>0.9814129941178832</v>
      </c>
      <c r="X131" s="100">
        <v>67.5</v>
      </c>
    </row>
    <row r="132" spans="1:24" s="100" customFormat="1" ht="12.75">
      <c r="A132" s="100">
        <v>1376</v>
      </c>
      <c r="B132" s="100">
        <v>131.16000366210938</v>
      </c>
      <c r="C132" s="100">
        <v>130.75999450683594</v>
      </c>
      <c r="D132" s="100">
        <v>8.700342178344727</v>
      </c>
      <c r="E132" s="100">
        <v>9.321526527404785</v>
      </c>
      <c r="F132" s="100">
        <v>15.074177523122845</v>
      </c>
      <c r="G132" s="100" t="s">
        <v>56</v>
      </c>
      <c r="H132" s="100">
        <v>-22.4083497369391</v>
      </c>
      <c r="I132" s="100">
        <v>41.25165392517028</v>
      </c>
      <c r="J132" s="100" t="s">
        <v>62</v>
      </c>
      <c r="K132" s="100">
        <v>1.2947254053199082</v>
      </c>
      <c r="L132" s="100">
        <v>0.2581151922214999</v>
      </c>
      <c r="M132" s="100">
        <v>0.30650876875074623</v>
      </c>
      <c r="N132" s="100">
        <v>0.035599637932902696</v>
      </c>
      <c r="O132" s="100">
        <v>0.051998785079863365</v>
      </c>
      <c r="P132" s="100">
        <v>0.007404683921900047</v>
      </c>
      <c r="Q132" s="100">
        <v>0.0063294899658458085</v>
      </c>
      <c r="R132" s="100">
        <v>0.0005480427107134553</v>
      </c>
      <c r="S132" s="100">
        <v>0.0006822483671838678</v>
      </c>
      <c r="T132" s="100">
        <v>0.00010897388620651333</v>
      </c>
      <c r="U132" s="100">
        <v>0.0001384420529409608</v>
      </c>
      <c r="V132" s="100">
        <v>2.0336306117139907E-05</v>
      </c>
      <c r="W132" s="100">
        <v>4.2543471614980835E-05</v>
      </c>
      <c r="X132" s="100">
        <v>67.5</v>
      </c>
    </row>
    <row r="133" spans="1:24" s="100" customFormat="1" ht="12.75">
      <c r="A133" s="100">
        <v>1373</v>
      </c>
      <c r="B133" s="100">
        <v>135.3000030517578</v>
      </c>
      <c r="C133" s="100">
        <v>130.6999969482422</v>
      </c>
      <c r="D133" s="100">
        <v>8.44776725769043</v>
      </c>
      <c r="E133" s="100">
        <v>9.139899253845215</v>
      </c>
      <c r="F133" s="100">
        <v>24.392075171952765</v>
      </c>
      <c r="G133" s="100" t="s">
        <v>57</v>
      </c>
      <c r="H133" s="100">
        <v>0.9584968036825785</v>
      </c>
      <c r="I133" s="100">
        <v>68.75849985544039</v>
      </c>
      <c r="J133" s="100" t="s">
        <v>60</v>
      </c>
      <c r="K133" s="100">
        <v>0.009949288936264778</v>
      </c>
      <c r="L133" s="100">
        <v>0.0014035710917909502</v>
      </c>
      <c r="M133" s="100">
        <v>0.0011282920189213692</v>
      </c>
      <c r="N133" s="100">
        <v>0.0003678438341413473</v>
      </c>
      <c r="O133" s="100">
        <v>0.0009603169525717512</v>
      </c>
      <c r="P133" s="100">
        <v>0.00016059309539117033</v>
      </c>
      <c r="Q133" s="100">
        <v>0.00018938845310475461</v>
      </c>
      <c r="R133" s="100">
        <v>2.9575266049308747E-05</v>
      </c>
      <c r="S133" s="100">
        <v>5.862914237631011E-05</v>
      </c>
      <c r="T133" s="100">
        <v>1.1441966775280405E-05</v>
      </c>
      <c r="U133" s="100">
        <v>1.5098608016414367E-05</v>
      </c>
      <c r="V133" s="100">
        <v>2.3357017940175944E-06</v>
      </c>
      <c r="W133" s="100">
        <v>5.064325603340609E-06</v>
      </c>
      <c r="X133" s="100">
        <v>67.5</v>
      </c>
    </row>
    <row r="134" spans="1:24" s="100" customFormat="1" ht="12.75">
      <c r="A134" s="100">
        <v>1374</v>
      </c>
      <c r="B134" s="100">
        <v>109.27999877929688</v>
      </c>
      <c r="C134" s="100">
        <v>89.4800033569336</v>
      </c>
      <c r="D134" s="100">
        <v>8.944440841674805</v>
      </c>
      <c r="E134" s="100">
        <v>9.54975414276123</v>
      </c>
      <c r="F134" s="100">
        <v>19.941614864469294</v>
      </c>
      <c r="G134" s="100" t="s">
        <v>58</v>
      </c>
      <c r="H134" s="100">
        <v>11.253699447961928</v>
      </c>
      <c r="I134" s="100">
        <v>53.0336982272588</v>
      </c>
      <c r="J134" s="100" t="s">
        <v>61</v>
      </c>
      <c r="K134" s="100">
        <v>1.2946871772094073</v>
      </c>
      <c r="L134" s="100">
        <v>0.25811137604478446</v>
      </c>
      <c r="M134" s="100">
        <v>0.3065066920610682</v>
      </c>
      <c r="N134" s="100">
        <v>0.035597737454330564</v>
      </c>
      <c r="O134" s="100">
        <v>0.05198991672557693</v>
      </c>
      <c r="P134" s="100">
        <v>0.007402942242173563</v>
      </c>
      <c r="Q134" s="100">
        <v>0.006326655928812105</v>
      </c>
      <c r="R134" s="100">
        <v>0.0005472441104336023</v>
      </c>
      <c r="S134" s="100">
        <v>0.0006797245458193136</v>
      </c>
      <c r="T134" s="100">
        <v>0.00010837153349133478</v>
      </c>
      <c r="U134" s="100">
        <v>0.00013761625651962219</v>
      </c>
      <c r="V134" s="100">
        <v>2.0201728728488684E-05</v>
      </c>
      <c r="W134" s="100">
        <v>4.2240970434378386E-05</v>
      </c>
      <c r="X134" s="100">
        <v>67.5</v>
      </c>
    </row>
    <row r="135" ht="12.75" hidden="1">
      <c r="A135" s="24" t="s">
        <v>94</v>
      </c>
    </row>
    <row r="136" spans="1:24" ht="12.75" hidden="1">
      <c r="A136" s="24">
        <v>1375</v>
      </c>
      <c r="B136" s="24">
        <v>89.32</v>
      </c>
      <c r="C136" s="24">
        <v>83.12</v>
      </c>
      <c r="D136" s="24">
        <v>8.710694297756218</v>
      </c>
      <c r="E136" s="24">
        <v>9.418745317793915</v>
      </c>
      <c r="F136" s="24">
        <v>15.940927065957407</v>
      </c>
      <c r="G136" s="24" t="s">
        <v>59</v>
      </c>
      <c r="H136" s="24">
        <v>21.675168320952842</v>
      </c>
      <c r="I136" s="24">
        <v>43.495168320952835</v>
      </c>
      <c r="J136" s="24" t="s">
        <v>73</v>
      </c>
      <c r="K136" s="24">
        <v>2.3727347142791158</v>
      </c>
      <c r="M136" s="24" t="s">
        <v>68</v>
      </c>
      <c r="N136" s="24">
        <v>2.1697036818395676</v>
      </c>
      <c r="X136" s="24">
        <v>67.5</v>
      </c>
    </row>
    <row r="137" spans="1:24" ht="12.75" hidden="1">
      <c r="A137" s="24">
        <v>1376</v>
      </c>
      <c r="B137" s="24">
        <v>131.16000366210938</v>
      </c>
      <c r="C137" s="24">
        <v>130.75999450683594</v>
      </c>
      <c r="D137" s="24">
        <v>8.700342178344727</v>
      </c>
      <c r="E137" s="24">
        <v>9.321526527404785</v>
      </c>
      <c r="F137" s="24">
        <v>15.074177523122845</v>
      </c>
      <c r="G137" s="24" t="s">
        <v>56</v>
      </c>
      <c r="H137" s="24">
        <v>-22.4083497369391</v>
      </c>
      <c r="I137" s="24">
        <v>41.25165392517028</v>
      </c>
      <c r="J137" s="24" t="s">
        <v>62</v>
      </c>
      <c r="K137" s="24">
        <v>0.3898774076372393</v>
      </c>
      <c r="L137" s="24">
        <v>1.48623451722907</v>
      </c>
      <c r="M137" s="24">
        <v>0.09229811928431486</v>
      </c>
      <c r="N137" s="24">
        <v>0.03536981288887283</v>
      </c>
      <c r="O137" s="24">
        <v>0.015657849311966707</v>
      </c>
      <c r="P137" s="24">
        <v>0.04263542092403791</v>
      </c>
      <c r="Q137" s="24">
        <v>0.0019059440862818436</v>
      </c>
      <c r="R137" s="24">
        <v>0.0005445075154283098</v>
      </c>
      <c r="S137" s="24">
        <v>0.00020546557492932604</v>
      </c>
      <c r="T137" s="24">
        <v>0.0006273758466112705</v>
      </c>
      <c r="U137" s="24">
        <v>4.1706666581693675E-05</v>
      </c>
      <c r="V137" s="24">
        <v>2.0216237320824556E-05</v>
      </c>
      <c r="W137" s="24">
        <v>1.2821918619361554E-05</v>
      </c>
      <c r="X137" s="24">
        <v>67.5</v>
      </c>
    </row>
    <row r="138" spans="1:24" ht="12.75" hidden="1">
      <c r="A138" s="24">
        <v>1374</v>
      </c>
      <c r="B138" s="24">
        <v>109.27999877929688</v>
      </c>
      <c r="C138" s="24">
        <v>89.4800033569336</v>
      </c>
      <c r="D138" s="24">
        <v>8.944440841674805</v>
      </c>
      <c r="E138" s="24">
        <v>9.54975414276123</v>
      </c>
      <c r="F138" s="24">
        <v>20.14723558617599</v>
      </c>
      <c r="G138" s="24" t="s">
        <v>57</v>
      </c>
      <c r="H138" s="24">
        <v>11.800537172909358</v>
      </c>
      <c r="I138" s="24">
        <v>53.58053595220623</v>
      </c>
      <c r="J138" s="24" t="s">
        <v>60</v>
      </c>
      <c r="K138" s="24">
        <v>0.3801380629089944</v>
      </c>
      <c r="L138" s="24">
        <v>0.008086194711194112</v>
      </c>
      <c r="M138" s="24">
        <v>-0.08975352665546893</v>
      </c>
      <c r="N138" s="24">
        <v>0.0003654025371689855</v>
      </c>
      <c r="O138" s="24">
        <v>0.015303259569500141</v>
      </c>
      <c r="P138" s="24">
        <v>0.0009251471118401389</v>
      </c>
      <c r="Q138" s="24">
        <v>-0.0018410909066383504</v>
      </c>
      <c r="R138" s="24">
        <v>2.942311630801165E-05</v>
      </c>
      <c r="S138" s="24">
        <v>0.00020328159977061344</v>
      </c>
      <c r="T138" s="24">
        <v>6.58813062851881E-05</v>
      </c>
      <c r="U138" s="24">
        <v>-3.931345634771131E-05</v>
      </c>
      <c r="V138" s="24">
        <v>2.327512324754546E-06</v>
      </c>
      <c r="W138" s="24">
        <v>1.2740222717279825E-05</v>
      </c>
      <c r="X138" s="24">
        <v>67.5</v>
      </c>
    </row>
    <row r="139" spans="1:24" ht="12.75" hidden="1">
      <c r="A139" s="24">
        <v>1373</v>
      </c>
      <c r="B139" s="24">
        <v>135.3000030517578</v>
      </c>
      <c r="C139" s="24">
        <v>130.6999969482422</v>
      </c>
      <c r="D139" s="24">
        <v>8.44776725769043</v>
      </c>
      <c r="E139" s="24">
        <v>9.139899253845215</v>
      </c>
      <c r="F139" s="24">
        <v>16.91507375876625</v>
      </c>
      <c r="G139" s="24" t="s">
        <v>58</v>
      </c>
      <c r="H139" s="24">
        <v>-20.118324129489153</v>
      </c>
      <c r="I139" s="24">
        <v>47.68167892226866</v>
      </c>
      <c r="J139" s="24" t="s">
        <v>61</v>
      </c>
      <c r="K139" s="24">
        <v>0.08659934245553776</v>
      </c>
      <c r="L139" s="24">
        <v>1.4862125196815628</v>
      </c>
      <c r="M139" s="24">
        <v>0.021523179977123334</v>
      </c>
      <c r="N139" s="24">
        <v>0.035367925367198245</v>
      </c>
      <c r="O139" s="24">
        <v>0.0033133806942092564</v>
      </c>
      <c r="P139" s="24">
        <v>0.04262538234657073</v>
      </c>
      <c r="Q139" s="24">
        <v>0.0004929575372446479</v>
      </c>
      <c r="R139" s="24">
        <v>0.0005437119775990191</v>
      </c>
      <c r="S139" s="24">
        <v>2.987797978007596E-05</v>
      </c>
      <c r="T139" s="24">
        <v>0.0006239071296221622</v>
      </c>
      <c r="U139" s="24">
        <v>1.3924732936511261E-05</v>
      </c>
      <c r="V139" s="24">
        <v>2.0081806138642395E-05</v>
      </c>
      <c r="W139" s="24">
        <v>1.4451028322017722E-06</v>
      </c>
      <c r="X139" s="24">
        <v>67.5</v>
      </c>
    </row>
    <row r="140" ht="12.75" hidden="1">
      <c r="A140" s="24" t="s">
        <v>111</v>
      </c>
    </row>
    <row r="141" spans="1:24" ht="12.75" hidden="1">
      <c r="A141" s="24">
        <v>1375</v>
      </c>
      <c r="B141" s="24">
        <v>120.26</v>
      </c>
      <c r="C141" s="24">
        <v>101.66</v>
      </c>
      <c r="D141" s="24">
        <v>8.50704202423315</v>
      </c>
      <c r="E141" s="24">
        <v>9.352046446992233</v>
      </c>
      <c r="F141" s="24">
        <v>18.17911392651393</v>
      </c>
      <c r="G141" s="24" t="s">
        <v>59</v>
      </c>
      <c r="H141" s="24">
        <v>-1.904334945048305</v>
      </c>
      <c r="I141" s="24">
        <v>50.8556650549517</v>
      </c>
      <c r="J141" s="24" t="s">
        <v>73</v>
      </c>
      <c r="K141" s="24">
        <v>0.3526794538880445</v>
      </c>
      <c r="M141" s="24" t="s">
        <v>68</v>
      </c>
      <c r="N141" s="24">
        <v>0.3296609403374727</v>
      </c>
      <c r="X141" s="24">
        <v>67.5</v>
      </c>
    </row>
    <row r="142" spans="1:24" ht="12.75" hidden="1">
      <c r="A142" s="24">
        <v>1373</v>
      </c>
      <c r="B142" s="24">
        <v>132.94000244140625</v>
      </c>
      <c r="C142" s="24">
        <v>107.13999938964844</v>
      </c>
      <c r="D142" s="24">
        <v>8.325787544250488</v>
      </c>
      <c r="E142" s="24">
        <v>9.167420387268066</v>
      </c>
      <c r="F142" s="24">
        <v>18.43548305986833</v>
      </c>
      <c r="G142" s="24" t="s">
        <v>56</v>
      </c>
      <c r="H142" s="24">
        <v>-12.716319700103881</v>
      </c>
      <c r="I142" s="24">
        <v>52.72368274130237</v>
      </c>
      <c r="J142" s="24" t="s">
        <v>62</v>
      </c>
      <c r="K142" s="24">
        <v>0.18204002422538484</v>
      </c>
      <c r="L142" s="24">
        <v>0.550400941665919</v>
      </c>
      <c r="M142" s="24">
        <v>0.04309546180112013</v>
      </c>
      <c r="N142" s="24">
        <v>0.12014753938304559</v>
      </c>
      <c r="O142" s="24">
        <v>0.0073111512876684005</v>
      </c>
      <c r="P142" s="24">
        <v>0.01578934618708356</v>
      </c>
      <c r="Q142" s="24">
        <v>0.0008898441541512772</v>
      </c>
      <c r="R142" s="24">
        <v>0.0018494105063928243</v>
      </c>
      <c r="S142" s="24">
        <v>9.590662904759833E-05</v>
      </c>
      <c r="T142" s="24">
        <v>0.0002323396288619722</v>
      </c>
      <c r="U142" s="24">
        <v>1.9458840157928575E-05</v>
      </c>
      <c r="V142" s="24">
        <v>6.864005334830797E-05</v>
      </c>
      <c r="W142" s="24">
        <v>5.982343223651169E-06</v>
      </c>
      <c r="X142" s="24">
        <v>67.5</v>
      </c>
    </row>
    <row r="143" spans="1:24" ht="12.75" hidden="1">
      <c r="A143" s="24">
        <v>1374</v>
      </c>
      <c r="B143" s="24">
        <v>107.19999694824219</v>
      </c>
      <c r="C143" s="24">
        <v>84.69999694824219</v>
      </c>
      <c r="D143" s="24">
        <v>8.878825187683105</v>
      </c>
      <c r="E143" s="24">
        <v>9.518885612487793</v>
      </c>
      <c r="F143" s="24">
        <v>15.04532927900377</v>
      </c>
      <c r="G143" s="24" t="s">
        <v>57</v>
      </c>
      <c r="H143" s="24">
        <v>0.6044530613684742</v>
      </c>
      <c r="I143" s="24">
        <v>40.30445000961067</v>
      </c>
      <c r="J143" s="24" t="s">
        <v>60</v>
      </c>
      <c r="K143" s="24">
        <v>-0.09709358874440902</v>
      </c>
      <c r="L143" s="24">
        <v>0.0029934680506178758</v>
      </c>
      <c r="M143" s="24">
        <v>0.02256952727364454</v>
      </c>
      <c r="N143" s="24">
        <v>0.0012423126530799267</v>
      </c>
      <c r="O143" s="24">
        <v>-0.003966034840223166</v>
      </c>
      <c r="P143" s="24">
        <v>0.0003426146478027861</v>
      </c>
      <c r="Q143" s="24">
        <v>0.0004459899411615624</v>
      </c>
      <c r="R143" s="24">
        <v>9.988366636877226E-05</v>
      </c>
      <c r="S143" s="24">
        <v>-5.7363695816730995E-05</v>
      </c>
      <c r="T143" s="24">
        <v>2.440656500751853E-05</v>
      </c>
      <c r="U143" s="24">
        <v>8.387269895111122E-06</v>
      </c>
      <c r="V143" s="24">
        <v>7.880954665695484E-06</v>
      </c>
      <c r="W143" s="24">
        <v>-3.7331625630025482E-06</v>
      </c>
      <c r="X143" s="24">
        <v>67.5</v>
      </c>
    </row>
    <row r="144" spans="1:24" ht="12.75" hidden="1">
      <c r="A144" s="24">
        <v>1376</v>
      </c>
      <c r="B144" s="24">
        <v>120.9800033569336</v>
      </c>
      <c r="C144" s="24">
        <v>111.68000030517578</v>
      </c>
      <c r="D144" s="24">
        <v>8.801703453063965</v>
      </c>
      <c r="E144" s="24">
        <v>9.384431838989258</v>
      </c>
      <c r="F144" s="24">
        <v>13.591575135989896</v>
      </c>
      <c r="G144" s="24" t="s">
        <v>58</v>
      </c>
      <c r="H144" s="24">
        <v>-16.729659903480268</v>
      </c>
      <c r="I144" s="24">
        <v>36.750343453453326</v>
      </c>
      <c r="J144" s="24" t="s">
        <v>61</v>
      </c>
      <c r="K144" s="24">
        <v>-0.15398508189013074</v>
      </c>
      <c r="L144" s="24">
        <v>0.550392801311718</v>
      </c>
      <c r="M144" s="24">
        <v>-0.036712876031387405</v>
      </c>
      <c r="N144" s="24">
        <v>0.12014111652166584</v>
      </c>
      <c r="O144" s="24">
        <v>-0.0061419460106151465</v>
      </c>
      <c r="P144" s="24">
        <v>0.01578562853416617</v>
      </c>
      <c r="Q144" s="24">
        <v>-0.00077001012399832</v>
      </c>
      <c r="R144" s="24">
        <v>0.001846711259062687</v>
      </c>
      <c r="S144" s="24">
        <v>-7.686018408460385E-05</v>
      </c>
      <c r="T144" s="24">
        <v>0.00023105415539274068</v>
      </c>
      <c r="U144" s="24">
        <v>-1.7558478407834104E-05</v>
      </c>
      <c r="V144" s="24">
        <v>6.818612378787797E-05</v>
      </c>
      <c r="W144" s="24">
        <v>-4.674604552661252E-06</v>
      </c>
      <c r="X144" s="24">
        <v>67.5</v>
      </c>
    </row>
    <row r="145" ht="12.75" hidden="1">
      <c r="A145" s="24" t="s">
        <v>93</v>
      </c>
    </row>
    <row r="146" spans="1:24" ht="12.75" hidden="1">
      <c r="A146" s="24">
        <v>1375</v>
      </c>
      <c r="B146" s="24">
        <v>120.26</v>
      </c>
      <c r="C146" s="24">
        <v>101.66</v>
      </c>
      <c r="D146" s="24">
        <v>8.50704202423315</v>
      </c>
      <c r="E146" s="24">
        <v>9.352046446992233</v>
      </c>
      <c r="F146" s="24">
        <v>13.21532968043204</v>
      </c>
      <c r="G146" s="24" t="s">
        <v>59</v>
      </c>
      <c r="H146" s="24">
        <v>-15.790410473493736</v>
      </c>
      <c r="I146" s="24">
        <v>36.96958952650627</v>
      </c>
      <c r="J146" s="24" t="s">
        <v>73</v>
      </c>
      <c r="K146" s="24">
        <v>0.6313731037771334</v>
      </c>
      <c r="M146" s="24" t="s">
        <v>68</v>
      </c>
      <c r="N146" s="24">
        <v>0.3700898839826608</v>
      </c>
      <c r="X146" s="24">
        <v>67.5</v>
      </c>
    </row>
    <row r="147" spans="1:24" ht="12.75" hidden="1">
      <c r="A147" s="24">
        <v>1373</v>
      </c>
      <c r="B147" s="24">
        <v>132.94000244140625</v>
      </c>
      <c r="C147" s="24">
        <v>107.13999938964844</v>
      </c>
      <c r="D147" s="24">
        <v>8.325787544250488</v>
      </c>
      <c r="E147" s="24">
        <v>9.167420387268066</v>
      </c>
      <c r="F147" s="24">
        <v>18.43548305986833</v>
      </c>
      <c r="G147" s="24" t="s">
        <v>56</v>
      </c>
      <c r="H147" s="24">
        <v>-12.716319700103881</v>
      </c>
      <c r="I147" s="24">
        <v>52.72368274130237</v>
      </c>
      <c r="J147" s="24" t="s">
        <v>62</v>
      </c>
      <c r="K147" s="24">
        <v>0.72601283078877</v>
      </c>
      <c r="L147" s="24">
        <v>0.24307035620478673</v>
      </c>
      <c r="M147" s="24">
        <v>0.17187314210987717</v>
      </c>
      <c r="N147" s="24">
        <v>0.12140773352075371</v>
      </c>
      <c r="O147" s="24">
        <v>0.029157900534482497</v>
      </c>
      <c r="P147" s="24">
        <v>0.006972755277732283</v>
      </c>
      <c r="Q147" s="24">
        <v>0.003549267047201711</v>
      </c>
      <c r="R147" s="24">
        <v>0.001868807273964688</v>
      </c>
      <c r="S147" s="24">
        <v>0.0003825615823470832</v>
      </c>
      <c r="T147" s="24">
        <v>0.00010259394975624049</v>
      </c>
      <c r="U147" s="24">
        <v>7.76514278715853E-05</v>
      </c>
      <c r="V147" s="24">
        <v>6.935315684249725E-05</v>
      </c>
      <c r="W147" s="24">
        <v>2.385143543158223E-05</v>
      </c>
      <c r="X147" s="24">
        <v>67.5</v>
      </c>
    </row>
    <row r="148" spans="1:24" ht="12.75" hidden="1">
      <c r="A148" s="24">
        <v>1376</v>
      </c>
      <c r="B148" s="24">
        <v>120.9800033569336</v>
      </c>
      <c r="C148" s="24">
        <v>111.68000030517578</v>
      </c>
      <c r="D148" s="24">
        <v>8.801703453063965</v>
      </c>
      <c r="E148" s="24">
        <v>9.384431838989258</v>
      </c>
      <c r="F148" s="24">
        <v>17.575000270921983</v>
      </c>
      <c r="G148" s="24" t="s">
        <v>57</v>
      </c>
      <c r="H148" s="24">
        <v>-5.95885222555097</v>
      </c>
      <c r="I148" s="24">
        <v>47.521151131382624</v>
      </c>
      <c r="J148" s="24" t="s">
        <v>60</v>
      </c>
      <c r="K148" s="24">
        <v>-0.37572862731872436</v>
      </c>
      <c r="L148" s="24">
        <v>-0.001324101728597234</v>
      </c>
      <c r="M148" s="24">
        <v>0.09061400069427215</v>
      </c>
      <c r="N148" s="24">
        <v>0.001255371779527159</v>
      </c>
      <c r="O148" s="24">
        <v>-0.01481985156945497</v>
      </c>
      <c r="P148" s="24">
        <v>-0.0001513475883378113</v>
      </c>
      <c r="Q148" s="24">
        <v>0.001949649956605367</v>
      </c>
      <c r="R148" s="24">
        <v>0.00010090443262373208</v>
      </c>
      <c r="S148" s="24">
        <v>-0.00017176978829996532</v>
      </c>
      <c r="T148" s="24">
        <v>-1.0765076352202478E-05</v>
      </c>
      <c r="U148" s="24">
        <v>4.766603687887761E-05</v>
      </c>
      <c r="V148" s="24">
        <v>7.958671082320875E-06</v>
      </c>
      <c r="W148" s="24">
        <v>-1.0000301335585625E-05</v>
      </c>
      <c r="X148" s="24">
        <v>67.5</v>
      </c>
    </row>
    <row r="149" spans="1:24" ht="12.75" hidden="1">
      <c r="A149" s="24">
        <v>1374</v>
      </c>
      <c r="B149" s="24">
        <v>107.19999694824219</v>
      </c>
      <c r="C149" s="24">
        <v>84.69999694824219</v>
      </c>
      <c r="D149" s="24">
        <v>8.878825187683105</v>
      </c>
      <c r="E149" s="24">
        <v>9.518885612487793</v>
      </c>
      <c r="F149" s="24">
        <v>16.08781607221881</v>
      </c>
      <c r="G149" s="24" t="s">
        <v>58</v>
      </c>
      <c r="H149" s="24">
        <v>3.397137492772103</v>
      </c>
      <c r="I149" s="24">
        <v>43.09713444101429</v>
      </c>
      <c r="J149" s="24" t="s">
        <v>61</v>
      </c>
      <c r="K149" s="24">
        <v>0.6212267131113329</v>
      </c>
      <c r="L149" s="24">
        <v>-0.2430667497214175</v>
      </c>
      <c r="M149" s="24">
        <v>0.14604615659749653</v>
      </c>
      <c r="N149" s="24">
        <v>0.1214012429933957</v>
      </c>
      <c r="O149" s="24">
        <v>0.025110857473174784</v>
      </c>
      <c r="P149" s="24">
        <v>-0.00697111254181481</v>
      </c>
      <c r="Q149" s="24">
        <v>0.0029658323652999407</v>
      </c>
      <c r="R149" s="24">
        <v>0.0018660811672326077</v>
      </c>
      <c r="S149" s="24">
        <v>0.0003418311046632375</v>
      </c>
      <c r="T149" s="24">
        <v>-0.00010202760243050529</v>
      </c>
      <c r="U149" s="24">
        <v>6.130002592786967E-05</v>
      </c>
      <c r="V149" s="24">
        <v>6.889499197055947E-05</v>
      </c>
      <c r="W149" s="24">
        <v>2.1653751299588264E-05</v>
      </c>
      <c r="X149" s="24">
        <v>67.5</v>
      </c>
    </row>
    <row r="150" ht="12.75" hidden="1">
      <c r="A150" s="24" t="s">
        <v>92</v>
      </c>
    </row>
    <row r="151" spans="1:24" ht="12.75" hidden="1">
      <c r="A151" s="24">
        <v>1375</v>
      </c>
      <c r="B151" s="24">
        <v>120.26</v>
      </c>
      <c r="C151" s="24">
        <v>101.66</v>
      </c>
      <c r="D151" s="24">
        <v>8.50704202423315</v>
      </c>
      <c r="E151" s="24">
        <v>9.352046446992233</v>
      </c>
      <c r="F151" s="24">
        <v>18.17911392651393</v>
      </c>
      <c r="G151" s="24" t="s">
        <v>59</v>
      </c>
      <c r="H151" s="24">
        <v>-1.904334945048305</v>
      </c>
      <c r="I151" s="24">
        <v>50.8556650549517</v>
      </c>
      <c r="J151" s="24" t="s">
        <v>73</v>
      </c>
      <c r="K151" s="24">
        <v>0.7226011651945999</v>
      </c>
      <c r="M151" s="24" t="s">
        <v>68</v>
      </c>
      <c r="N151" s="24">
        <v>0.4308878414910376</v>
      </c>
      <c r="X151" s="24">
        <v>67.5</v>
      </c>
    </row>
    <row r="152" spans="1:24" ht="12.75" hidden="1">
      <c r="A152" s="24">
        <v>1374</v>
      </c>
      <c r="B152" s="24">
        <v>107.19999694824219</v>
      </c>
      <c r="C152" s="24">
        <v>84.69999694824219</v>
      </c>
      <c r="D152" s="24">
        <v>8.878825187683105</v>
      </c>
      <c r="E152" s="24">
        <v>9.518885612487793</v>
      </c>
      <c r="F152" s="24">
        <v>14.145114672303446</v>
      </c>
      <c r="G152" s="24" t="s">
        <v>56</v>
      </c>
      <c r="H152" s="24">
        <v>-1.807102973121772</v>
      </c>
      <c r="I152" s="24">
        <v>37.89289397512041</v>
      </c>
      <c r="J152" s="24" t="s">
        <v>62</v>
      </c>
      <c r="K152" s="24">
        <v>0.7634853030985199</v>
      </c>
      <c r="L152" s="24">
        <v>0.30220515896643085</v>
      </c>
      <c r="M152" s="24">
        <v>0.18074503153496652</v>
      </c>
      <c r="N152" s="24">
        <v>0.12108533705603658</v>
      </c>
      <c r="O152" s="24">
        <v>0.030663056068465398</v>
      </c>
      <c r="P152" s="24">
        <v>0.008669273707404439</v>
      </c>
      <c r="Q152" s="24">
        <v>0.003732374163784456</v>
      </c>
      <c r="R152" s="24">
        <v>0.0018637823222555942</v>
      </c>
      <c r="S152" s="24">
        <v>0.0004022624139181638</v>
      </c>
      <c r="T152" s="24">
        <v>0.00012753320504109715</v>
      </c>
      <c r="U152" s="24">
        <v>8.16083093242989E-05</v>
      </c>
      <c r="V152" s="24">
        <v>6.915625447733184E-05</v>
      </c>
      <c r="W152" s="24">
        <v>2.5077849034673493E-05</v>
      </c>
      <c r="X152" s="24">
        <v>67.5</v>
      </c>
    </row>
    <row r="153" spans="1:24" ht="12.75" hidden="1">
      <c r="A153" s="24">
        <v>1373</v>
      </c>
      <c r="B153" s="24">
        <v>132.94000244140625</v>
      </c>
      <c r="C153" s="24">
        <v>107.13999938964844</v>
      </c>
      <c r="D153" s="24">
        <v>8.325787544250488</v>
      </c>
      <c r="E153" s="24">
        <v>9.167420387268066</v>
      </c>
      <c r="F153" s="24">
        <v>15.428628110904546</v>
      </c>
      <c r="G153" s="24" t="s">
        <v>57</v>
      </c>
      <c r="H153" s="24">
        <v>-21.31563146554312</v>
      </c>
      <c r="I153" s="24">
        <v>44.12437097586313</v>
      </c>
      <c r="J153" s="24" t="s">
        <v>60</v>
      </c>
      <c r="K153" s="24">
        <v>0.7459722261693165</v>
      </c>
      <c r="L153" s="24">
        <v>-0.0016453782715602813</v>
      </c>
      <c r="M153" s="24">
        <v>-0.17702525429577687</v>
      </c>
      <c r="N153" s="24">
        <v>0.0012526479548180588</v>
      </c>
      <c r="O153" s="24">
        <v>0.0298874467820804</v>
      </c>
      <c r="P153" s="24">
        <v>-0.00018828373846052897</v>
      </c>
      <c r="Q153" s="24">
        <v>-0.003674089984242131</v>
      </c>
      <c r="R153" s="24">
        <v>0.00010070168079074284</v>
      </c>
      <c r="S153" s="24">
        <v>0.0003851175736991485</v>
      </c>
      <c r="T153" s="24">
        <v>-1.3409442121702564E-05</v>
      </c>
      <c r="U153" s="24">
        <v>-8.122083599730115E-05</v>
      </c>
      <c r="V153" s="24">
        <v>7.95163915640071E-06</v>
      </c>
      <c r="W153" s="24">
        <v>2.375213525681111E-05</v>
      </c>
      <c r="X153" s="24">
        <v>67.5</v>
      </c>
    </row>
    <row r="154" spans="1:24" ht="12.75" hidden="1">
      <c r="A154" s="24">
        <v>1376</v>
      </c>
      <c r="B154" s="24">
        <v>120.9800033569336</v>
      </c>
      <c r="C154" s="24">
        <v>111.68000030517578</v>
      </c>
      <c r="D154" s="24">
        <v>8.801703453063965</v>
      </c>
      <c r="E154" s="24">
        <v>9.384431838989258</v>
      </c>
      <c r="F154" s="24">
        <v>17.575000270921983</v>
      </c>
      <c r="G154" s="24" t="s">
        <v>58</v>
      </c>
      <c r="H154" s="24">
        <v>-5.95885222555097</v>
      </c>
      <c r="I154" s="24">
        <v>47.521151131382624</v>
      </c>
      <c r="J154" s="24" t="s">
        <v>61</v>
      </c>
      <c r="K154" s="24">
        <v>-0.1625891934644885</v>
      </c>
      <c r="L154" s="24">
        <v>-0.3022006797415738</v>
      </c>
      <c r="M154" s="24">
        <v>-0.03648048472939427</v>
      </c>
      <c r="N154" s="24">
        <v>0.12107885745692877</v>
      </c>
      <c r="O154" s="24">
        <v>-0.006852994404358192</v>
      </c>
      <c r="P154" s="24">
        <v>-0.008667228844776468</v>
      </c>
      <c r="Q154" s="24">
        <v>-0.0006570233528401968</v>
      </c>
      <c r="R154" s="24">
        <v>0.0018610598368237318</v>
      </c>
      <c r="S154" s="24">
        <v>-0.00011618736626393199</v>
      </c>
      <c r="T154" s="24">
        <v>-0.00012682627980840263</v>
      </c>
      <c r="U154" s="24">
        <v>-7.94304416895429E-06</v>
      </c>
      <c r="V154" s="24">
        <v>6.869759070054694E-05</v>
      </c>
      <c r="W154" s="24">
        <v>-8.045780443687537E-06</v>
      </c>
      <c r="X154" s="24">
        <v>67.5</v>
      </c>
    </row>
    <row r="155" ht="12.75" hidden="1">
      <c r="A155" s="24" t="s">
        <v>91</v>
      </c>
    </row>
    <row r="156" spans="1:24" ht="12.75" hidden="1">
      <c r="A156" s="24">
        <v>1375</v>
      </c>
      <c r="B156" s="24">
        <v>120.26</v>
      </c>
      <c r="C156" s="24">
        <v>101.66</v>
      </c>
      <c r="D156" s="24">
        <v>8.50704202423315</v>
      </c>
      <c r="E156" s="24">
        <v>9.352046446992233</v>
      </c>
      <c r="F156" s="24">
        <v>17.136476566737862</v>
      </c>
      <c r="G156" s="24" t="s">
        <v>59</v>
      </c>
      <c r="H156" s="24">
        <v>-4.821089664606788</v>
      </c>
      <c r="I156" s="24">
        <v>47.93891033539322</v>
      </c>
      <c r="J156" s="24" t="s">
        <v>73</v>
      </c>
      <c r="K156" s="24">
        <v>0.3429715861399202</v>
      </c>
      <c r="M156" s="24" t="s">
        <v>68</v>
      </c>
      <c r="N156" s="24">
        <v>0.22052715277218007</v>
      </c>
      <c r="X156" s="24">
        <v>67.5</v>
      </c>
    </row>
    <row r="157" spans="1:24" ht="12.75" hidden="1">
      <c r="A157" s="24">
        <v>1374</v>
      </c>
      <c r="B157" s="24">
        <v>107.19999694824219</v>
      </c>
      <c r="C157" s="24">
        <v>84.69999694824219</v>
      </c>
      <c r="D157" s="24">
        <v>8.878825187683105</v>
      </c>
      <c r="E157" s="24">
        <v>9.518885612487793</v>
      </c>
      <c r="F157" s="24">
        <v>14.145114672303446</v>
      </c>
      <c r="G157" s="24" t="s">
        <v>56</v>
      </c>
      <c r="H157" s="24">
        <v>-1.807102973121772</v>
      </c>
      <c r="I157" s="24">
        <v>37.89289397512041</v>
      </c>
      <c r="J157" s="24" t="s">
        <v>62</v>
      </c>
      <c r="K157" s="24">
        <v>0.5048781469314852</v>
      </c>
      <c r="L157" s="24">
        <v>0.24276392713411993</v>
      </c>
      <c r="M157" s="24">
        <v>0.1195232418389497</v>
      </c>
      <c r="N157" s="24">
        <v>0.11991776555078831</v>
      </c>
      <c r="O157" s="24">
        <v>0.020276991414326876</v>
      </c>
      <c r="P157" s="24">
        <v>0.006964088117629328</v>
      </c>
      <c r="Q157" s="24">
        <v>0.0024681286687827635</v>
      </c>
      <c r="R157" s="24">
        <v>0.001845817465016892</v>
      </c>
      <c r="S157" s="24">
        <v>0.0002660062892539704</v>
      </c>
      <c r="T157" s="24">
        <v>0.00010245123515178999</v>
      </c>
      <c r="U157" s="24">
        <v>5.395929493074241E-05</v>
      </c>
      <c r="V157" s="24">
        <v>6.849349619847525E-05</v>
      </c>
      <c r="W157" s="24">
        <v>1.658465908136012E-05</v>
      </c>
      <c r="X157" s="24">
        <v>67.5</v>
      </c>
    </row>
    <row r="158" spans="1:24" ht="12.75" hidden="1">
      <c r="A158" s="24">
        <v>1376</v>
      </c>
      <c r="B158" s="24">
        <v>120.9800033569336</v>
      </c>
      <c r="C158" s="24">
        <v>111.68000030517578</v>
      </c>
      <c r="D158" s="24">
        <v>8.801703453063965</v>
      </c>
      <c r="E158" s="24">
        <v>9.384431838989258</v>
      </c>
      <c r="F158" s="24">
        <v>13.591575135989896</v>
      </c>
      <c r="G158" s="24" t="s">
        <v>57</v>
      </c>
      <c r="H158" s="24">
        <v>-16.729659903480268</v>
      </c>
      <c r="I158" s="24">
        <v>36.750343453453326</v>
      </c>
      <c r="J158" s="24" t="s">
        <v>60</v>
      </c>
      <c r="K158" s="24">
        <v>0.4571987082119698</v>
      </c>
      <c r="L158" s="24">
        <v>-0.0013219826114404642</v>
      </c>
      <c r="M158" s="24">
        <v>-0.10880525519150985</v>
      </c>
      <c r="N158" s="24">
        <v>0.0012404454523235635</v>
      </c>
      <c r="O158" s="24">
        <v>0.018268121538031958</v>
      </c>
      <c r="P158" s="24">
        <v>-0.00015123300787632196</v>
      </c>
      <c r="Q158" s="24">
        <v>-0.002272875731881103</v>
      </c>
      <c r="R158" s="24">
        <v>9.971845852782352E-05</v>
      </c>
      <c r="S158" s="24">
        <v>0.00023130102349153727</v>
      </c>
      <c r="T158" s="24">
        <v>-1.0768091325795595E-05</v>
      </c>
      <c r="U158" s="24">
        <v>-5.1203030919732436E-05</v>
      </c>
      <c r="V158" s="24">
        <v>7.871508136011183E-06</v>
      </c>
      <c r="W158" s="24">
        <v>1.413594098957042E-05</v>
      </c>
      <c r="X158" s="24">
        <v>67.5</v>
      </c>
    </row>
    <row r="159" spans="1:24" ht="12.75" hidden="1">
      <c r="A159" s="24">
        <v>1373</v>
      </c>
      <c r="B159" s="24">
        <v>132.94000244140625</v>
      </c>
      <c r="C159" s="24">
        <v>107.13999938964844</v>
      </c>
      <c r="D159" s="24">
        <v>8.325787544250488</v>
      </c>
      <c r="E159" s="24">
        <v>9.167420387268066</v>
      </c>
      <c r="F159" s="24">
        <v>20.319123405294814</v>
      </c>
      <c r="G159" s="24" t="s">
        <v>58</v>
      </c>
      <c r="H159" s="24">
        <v>-7.329292105086665</v>
      </c>
      <c r="I159" s="24">
        <v>58.110710336319585</v>
      </c>
      <c r="J159" s="24" t="s">
        <v>61</v>
      </c>
      <c r="K159" s="24">
        <v>-0.2141758260361717</v>
      </c>
      <c r="L159" s="24">
        <v>-0.24276032764756958</v>
      </c>
      <c r="M159" s="24">
        <v>-0.04946940248681477</v>
      </c>
      <c r="N159" s="24">
        <v>0.11991134971208373</v>
      </c>
      <c r="O159" s="24">
        <v>-0.008799552050438635</v>
      </c>
      <c r="P159" s="24">
        <v>-0.006962445826535003</v>
      </c>
      <c r="Q159" s="24">
        <v>-0.0009621304657338923</v>
      </c>
      <c r="R159" s="24">
        <v>0.0018431219013375702</v>
      </c>
      <c r="S159" s="24">
        <v>-0.00013137420772143323</v>
      </c>
      <c r="T159" s="24">
        <v>-0.00010188377590827058</v>
      </c>
      <c r="U159" s="24">
        <v>-1.7025132424030275E-05</v>
      </c>
      <c r="V159" s="24">
        <v>6.803968240045844E-05</v>
      </c>
      <c r="W159" s="24">
        <v>-8.673297480446726E-06</v>
      </c>
      <c r="X159" s="24">
        <v>67.5</v>
      </c>
    </row>
    <row r="160" s="100" customFormat="1" ht="12.75">
      <c r="A160" s="100" t="s">
        <v>90</v>
      </c>
    </row>
    <row r="161" spans="1:24" s="100" customFormat="1" ht="12.75">
      <c r="A161" s="100">
        <v>1375</v>
      </c>
      <c r="B161" s="100">
        <v>120.26</v>
      </c>
      <c r="C161" s="100">
        <v>101.66</v>
      </c>
      <c r="D161" s="100">
        <v>8.50704202423315</v>
      </c>
      <c r="E161" s="100">
        <v>9.352046446992233</v>
      </c>
      <c r="F161" s="100">
        <v>13.21532968043204</v>
      </c>
      <c r="G161" s="100" t="s">
        <v>59</v>
      </c>
      <c r="H161" s="100">
        <v>-15.790410473493736</v>
      </c>
      <c r="I161" s="100">
        <v>36.96958952650627</v>
      </c>
      <c r="J161" s="100" t="s">
        <v>73</v>
      </c>
      <c r="K161" s="100">
        <v>0.3418658896244873</v>
      </c>
      <c r="M161" s="100" t="s">
        <v>68</v>
      </c>
      <c r="N161" s="100">
        <v>0.23371644553518106</v>
      </c>
      <c r="X161" s="100">
        <v>67.5</v>
      </c>
    </row>
    <row r="162" spans="1:24" s="100" customFormat="1" ht="12.75">
      <c r="A162" s="100">
        <v>1376</v>
      </c>
      <c r="B162" s="100">
        <v>120.9800033569336</v>
      </c>
      <c r="C162" s="100">
        <v>111.68000030517578</v>
      </c>
      <c r="D162" s="100">
        <v>8.801703453063965</v>
      </c>
      <c r="E162" s="100">
        <v>9.384431838989258</v>
      </c>
      <c r="F162" s="100">
        <v>16.704060351072727</v>
      </c>
      <c r="G162" s="100" t="s">
        <v>56</v>
      </c>
      <c r="H162" s="100">
        <v>-8.313792021824412</v>
      </c>
      <c r="I162" s="100">
        <v>45.166211335109175</v>
      </c>
      <c r="J162" s="100" t="s">
        <v>62</v>
      </c>
      <c r="K162" s="100">
        <v>0.4728284543449792</v>
      </c>
      <c r="L162" s="100">
        <v>0.3013501637125374</v>
      </c>
      <c r="M162" s="100">
        <v>0.11193517385974305</v>
      </c>
      <c r="N162" s="100">
        <v>0.120472154385526</v>
      </c>
      <c r="O162" s="100">
        <v>0.01898948085182334</v>
      </c>
      <c r="P162" s="100">
        <v>0.008644653286049714</v>
      </c>
      <c r="Q162" s="100">
        <v>0.0023115190425696</v>
      </c>
      <c r="R162" s="100">
        <v>0.0018543897912730498</v>
      </c>
      <c r="S162" s="100">
        <v>0.0002491536612441238</v>
      </c>
      <c r="T162" s="100">
        <v>0.00012719669353575294</v>
      </c>
      <c r="U162" s="100">
        <v>5.058016374915277E-05</v>
      </c>
      <c r="V162" s="100">
        <v>6.881793051900397E-05</v>
      </c>
      <c r="W162" s="100">
        <v>1.553399303224695E-05</v>
      </c>
      <c r="X162" s="100">
        <v>67.5</v>
      </c>
    </row>
    <row r="163" spans="1:24" s="100" customFormat="1" ht="12.75">
      <c r="A163" s="100">
        <v>1373</v>
      </c>
      <c r="B163" s="100">
        <v>132.94000244140625</v>
      </c>
      <c r="C163" s="100">
        <v>107.13999938964844</v>
      </c>
      <c r="D163" s="100">
        <v>8.325787544250488</v>
      </c>
      <c r="E163" s="100">
        <v>9.167420387268066</v>
      </c>
      <c r="F163" s="100">
        <v>20.319123405294814</v>
      </c>
      <c r="G163" s="100" t="s">
        <v>57</v>
      </c>
      <c r="H163" s="100">
        <v>-7.329292105086665</v>
      </c>
      <c r="I163" s="100">
        <v>58.110710336319585</v>
      </c>
      <c r="J163" s="100" t="s">
        <v>60</v>
      </c>
      <c r="K163" s="100">
        <v>-0.32409562477862536</v>
      </c>
      <c r="L163" s="100">
        <v>-0.0016410848964638518</v>
      </c>
      <c r="M163" s="100">
        <v>0.07764620348192196</v>
      </c>
      <c r="N163" s="100">
        <v>0.0012457860436764989</v>
      </c>
      <c r="O163" s="100">
        <v>-0.012866252593863849</v>
      </c>
      <c r="P163" s="100">
        <v>-0.0001876197885032768</v>
      </c>
      <c r="Q163" s="100">
        <v>0.0016465056431018313</v>
      </c>
      <c r="R163" s="100">
        <v>0.00010013354440994783</v>
      </c>
      <c r="S163" s="100">
        <v>-0.00015607211224759636</v>
      </c>
      <c r="T163" s="100">
        <v>-1.3349507313990178E-05</v>
      </c>
      <c r="U163" s="100">
        <v>3.8728431920230856E-05</v>
      </c>
      <c r="V163" s="100">
        <v>7.897867111396433E-06</v>
      </c>
      <c r="W163" s="100">
        <v>-9.328685746167627E-06</v>
      </c>
      <c r="X163" s="100">
        <v>67.5</v>
      </c>
    </row>
    <row r="164" spans="1:24" s="100" customFormat="1" ht="12.75">
      <c r="A164" s="100">
        <v>1374</v>
      </c>
      <c r="B164" s="100">
        <v>107.19999694824219</v>
      </c>
      <c r="C164" s="100">
        <v>84.69999694824219</v>
      </c>
      <c r="D164" s="100">
        <v>8.878825187683105</v>
      </c>
      <c r="E164" s="100">
        <v>9.518885612487793</v>
      </c>
      <c r="F164" s="100">
        <v>15.04532927900377</v>
      </c>
      <c r="G164" s="100" t="s">
        <v>58</v>
      </c>
      <c r="H164" s="100">
        <v>0.6044530613684742</v>
      </c>
      <c r="I164" s="100">
        <v>40.30445000961067</v>
      </c>
      <c r="J164" s="100" t="s">
        <v>61</v>
      </c>
      <c r="K164" s="100">
        <v>0.3442800796410019</v>
      </c>
      <c r="L164" s="100">
        <v>-0.3013456951906493</v>
      </c>
      <c r="M164" s="100">
        <v>0.08062598980387697</v>
      </c>
      <c r="N164" s="100">
        <v>0.12046571296191873</v>
      </c>
      <c r="O164" s="100">
        <v>0.013966385617354875</v>
      </c>
      <c r="P164" s="100">
        <v>-0.008642617037157905</v>
      </c>
      <c r="Q164" s="100">
        <v>0.0016223869610532827</v>
      </c>
      <c r="R164" s="100">
        <v>0.0018516843065872774</v>
      </c>
      <c r="S164" s="100">
        <v>0.00019421390962010238</v>
      </c>
      <c r="T164" s="100">
        <v>-0.00012649422714456962</v>
      </c>
      <c r="U164" s="100">
        <v>3.253400568468555E-05</v>
      </c>
      <c r="V164" s="100">
        <v>6.836323029238145E-05</v>
      </c>
      <c r="W164" s="100">
        <v>1.2420972658175593E-05</v>
      </c>
      <c r="X164" s="100">
        <v>67.5</v>
      </c>
    </row>
    <row r="165" ht="12.75" hidden="1">
      <c r="A165" s="24" t="s">
        <v>89</v>
      </c>
    </row>
    <row r="166" spans="1:24" ht="12.75" hidden="1">
      <c r="A166" s="24">
        <v>1375</v>
      </c>
      <c r="B166" s="24">
        <v>120.26</v>
      </c>
      <c r="C166" s="24">
        <v>101.66</v>
      </c>
      <c r="D166" s="24">
        <v>8.50704202423315</v>
      </c>
      <c r="E166" s="24">
        <v>9.352046446992233</v>
      </c>
      <c r="F166" s="24">
        <v>17.136476566737862</v>
      </c>
      <c r="G166" s="24" t="s">
        <v>59</v>
      </c>
      <c r="H166" s="24">
        <v>-4.821089664606788</v>
      </c>
      <c r="I166" s="24">
        <v>47.93891033539322</v>
      </c>
      <c r="J166" s="24" t="s">
        <v>73</v>
      </c>
      <c r="K166" s="24">
        <v>0.6893806521985886</v>
      </c>
      <c r="M166" s="24" t="s">
        <v>68</v>
      </c>
      <c r="N166" s="24">
        <v>0.5045801388168386</v>
      </c>
      <c r="X166" s="24">
        <v>67.5</v>
      </c>
    </row>
    <row r="167" spans="1:24" ht="12.75" hidden="1">
      <c r="A167" s="24">
        <v>1376</v>
      </c>
      <c r="B167" s="24">
        <v>120.9800033569336</v>
      </c>
      <c r="C167" s="24">
        <v>111.68000030517578</v>
      </c>
      <c r="D167" s="24">
        <v>8.801703453063965</v>
      </c>
      <c r="E167" s="24">
        <v>9.384431838989258</v>
      </c>
      <c r="F167" s="24">
        <v>16.704060351072727</v>
      </c>
      <c r="G167" s="24" t="s">
        <v>56</v>
      </c>
      <c r="H167" s="24">
        <v>-8.313792021824412</v>
      </c>
      <c r="I167" s="24">
        <v>45.166211335109175</v>
      </c>
      <c r="J167" s="24" t="s">
        <v>62</v>
      </c>
      <c r="K167" s="24">
        <v>0.5916012546301179</v>
      </c>
      <c r="L167" s="24">
        <v>0.551562365845108</v>
      </c>
      <c r="M167" s="24">
        <v>0.14005372099510083</v>
      </c>
      <c r="N167" s="24">
        <v>0.12134915657985366</v>
      </c>
      <c r="O167" s="24">
        <v>0.02375989209896534</v>
      </c>
      <c r="P167" s="24">
        <v>0.01582263374849903</v>
      </c>
      <c r="Q167" s="24">
        <v>0.002892046062165571</v>
      </c>
      <c r="R167" s="24">
        <v>0.0018678961523378224</v>
      </c>
      <c r="S167" s="24">
        <v>0.00031171628031199103</v>
      </c>
      <c r="T167" s="24">
        <v>0.0002328194573784708</v>
      </c>
      <c r="U167" s="24">
        <v>6.325026437313896E-05</v>
      </c>
      <c r="V167" s="24">
        <v>6.932970415288592E-05</v>
      </c>
      <c r="W167" s="24">
        <v>1.9439463101528735E-05</v>
      </c>
      <c r="X167" s="24">
        <v>67.5</v>
      </c>
    </row>
    <row r="168" spans="1:24" ht="12.75" hidden="1">
      <c r="A168" s="24">
        <v>1374</v>
      </c>
      <c r="B168" s="24">
        <v>107.19999694824219</v>
      </c>
      <c r="C168" s="24">
        <v>84.69999694824219</v>
      </c>
      <c r="D168" s="24">
        <v>8.878825187683105</v>
      </c>
      <c r="E168" s="24">
        <v>9.518885612487793</v>
      </c>
      <c r="F168" s="24">
        <v>16.08781607221881</v>
      </c>
      <c r="G168" s="24" t="s">
        <v>57</v>
      </c>
      <c r="H168" s="24">
        <v>3.397137492772103</v>
      </c>
      <c r="I168" s="24">
        <v>43.09713444101429</v>
      </c>
      <c r="J168" s="24" t="s">
        <v>60</v>
      </c>
      <c r="K168" s="24">
        <v>-0.31803391228277433</v>
      </c>
      <c r="L168" s="24">
        <v>0.0029998540303484305</v>
      </c>
      <c r="M168" s="24">
        <v>0.07394286230897343</v>
      </c>
      <c r="N168" s="24">
        <v>0.0012547103379894101</v>
      </c>
      <c r="O168" s="24">
        <v>-0.012988243175318796</v>
      </c>
      <c r="P168" s="24">
        <v>0.00034339033372806943</v>
      </c>
      <c r="Q168" s="24">
        <v>0.0014619178402552606</v>
      </c>
      <c r="R168" s="24">
        <v>0.00010087800822336785</v>
      </c>
      <c r="S168" s="24">
        <v>-0.00018764680189592501</v>
      </c>
      <c r="T168" s="24">
        <v>2.446326367984004E-05</v>
      </c>
      <c r="U168" s="24">
        <v>2.7543835302842964E-05</v>
      </c>
      <c r="V168" s="24">
        <v>7.957005299064823E-06</v>
      </c>
      <c r="W168" s="24">
        <v>-1.2208717068120133E-05</v>
      </c>
      <c r="X168" s="24">
        <v>67.5</v>
      </c>
    </row>
    <row r="169" spans="1:24" ht="12.75" hidden="1">
      <c r="A169" s="24">
        <v>1373</v>
      </c>
      <c r="B169" s="24">
        <v>132.94000244140625</v>
      </c>
      <c r="C169" s="24">
        <v>107.13999938964844</v>
      </c>
      <c r="D169" s="24">
        <v>8.325787544250488</v>
      </c>
      <c r="E169" s="24">
        <v>9.167420387268066</v>
      </c>
      <c r="F169" s="24">
        <v>15.428628110904546</v>
      </c>
      <c r="G169" s="24" t="s">
        <v>58</v>
      </c>
      <c r="H169" s="24">
        <v>-21.31563146554312</v>
      </c>
      <c r="I169" s="24">
        <v>44.12437097586313</v>
      </c>
      <c r="J169" s="24" t="s">
        <v>61</v>
      </c>
      <c r="K169" s="24">
        <v>-0.49884514141970177</v>
      </c>
      <c r="L169" s="24">
        <v>0.5515542079364905</v>
      </c>
      <c r="M169" s="24">
        <v>-0.11894325486604838</v>
      </c>
      <c r="N169" s="24">
        <v>0.12134266976051576</v>
      </c>
      <c r="O169" s="24">
        <v>-0.019895678218479013</v>
      </c>
      <c r="P169" s="24">
        <v>0.015818907099349265</v>
      </c>
      <c r="Q169" s="24">
        <v>-0.002495340989530445</v>
      </c>
      <c r="R169" s="24">
        <v>0.0018651701432779069</v>
      </c>
      <c r="S169" s="24">
        <v>-0.0002489090539730832</v>
      </c>
      <c r="T169" s="24">
        <v>0.00023153066419836534</v>
      </c>
      <c r="U169" s="24">
        <v>-5.6937975728698265E-05</v>
      </c>
      <c r="V169" s="24">
        <v>6.887157573772609E-05</v>
      </c>
      <c r="W169" s="24">
        <v>-1.5127456931893389E-05</v>
      </c>
      <c r="X169" s="24">
        <v>67.5</v>
      </c>
    </row>
    <row r="170" ht="12.75" hidden="1">
      <c r="A170" s="24" t="s">
        <v>110</v>
      </c>
    </row>
    <row r="171" spans="1:24" ht="12.75" hidden="1">
      <c r="A171" s="24">
        <v>1375</v>
      </c>
      <c r="B171" s="24">
        <v>108.28</v>
      </c>
      <c r="C171" s="24">
        <v>111.58</v>
      </c>
      <c r="D171" s="24">
        <v>8.491007001007356</v>
      </c>
      <c r="E171" s="24">
        <v>9.183577765190305</v>
      </c>
      <c r="F171" s="24">
        <v>19.843624943597284</v>
      </c>
      <c r="G171" s="24" t="s">
        <v>59</v>
      </c>
      <c r="H171" s="24">
        <v>14.808932981375634</v>
      </c>
      <c r="I171" s="24">
        <v>55.588932981375635</v>
      </c>
      <c r="J171" s="24" t="s">
        <v>73</v>
      </c>
      <c r="K171" s="24">
        <v>0.5593467793918705</v>
      </c>
      <c r="M171" s="24" t="s">
        <v>68</v>
      </c>
      <c r="N171" s="24">
        <v>0.49014683085182026</v>
      </c>
      <c r="X171" s="24">
        <v>67.5</v>
      </c>
    </row>
    <row r="172" spans="1:24" ht="12.75" hidden="1">
      <c r="A172" s="24">
        <v>1373</v>
      </c>
      <c r="B172" s="24">
        <v>129.55999755859375</v>
      </c>
      <c r="C172" s="24">
        <v>130.16000366210938</v>
      </c>
      <c r="D172" s="24">
        <v>8.643562316894531</v>
      </c>
      <c r="E172" s="24">
        <v>9.287384986877441</v>
      </c>
      <c r="F172" s="24">
        <v>19.858490795597604</v>
      </c>
      <c r="G172" s="24" t="s">
        <v>56</v>
      </c>
      <c r="H172" s="24">
        <v>-7.362386348796079</v>
      </c>
      <c r="I172" s="24">
        <v>54.69761120979767</v>
      </c>
      <c r="J172" s="24" t="s">
        <v>62</v>
      </c>
      <c r="K172" s="24">
        <v>0.2920392960679405</v>
      </c>
      <c r="L172" s="24">
        <v>0.6836126920755315</v>
      </c>
      <c r="M172" s="24">
        <v>0.06913619973113146</v>
      </c>
      <c r="N172" s="24">
        <v>0.037803128075790636</v>
      </c>
      <c r="O172" s="24">
        <v>0.01172867886012656</v>
      </c>
      <c r="P172" s="24">
        <v>0.019610672416053843</v>
      </c>
      <c r="Q172" s="24">
        <v>0.0014276351470877667</v>
      </c>
      <c r="R172" s="24">
        <v>0.0005818564778571127</v>
      </c>
      <c r="S172" s="24">
        <v>0.0001539055357312705</v>
      </c>
      <c r="T172" s="24">
        <v>0.00028856753279520915</v>
      </c>
      <c r="U172" s="24">
        <v>3.123602736185786E-05</v>
      </c>
      <c r="V172" s="24">
        <v>2.1590426835278763E-05</v>
      </c>
      <c r="W172" s="24">
        <v>9.603162296925668E-06</v>
      </c>
      <c r="X172" s="24">
        <v>67.5</v>
      </c>
    </row>
    <row r="173" spans="1:24" ht="12.75" hidden="1">
      <c r="A173" s="24">
        <v>1374</v>
      </c>
      <c r="B173" s="24">
        <v>118</v>
      </c>
      <c r="C173" s="24">
        <v>115.0999984741211</v>
      </c>
      <c r="D173" s="24">
        <v>8.825862884521484</v>
      </c>
      <c r="E173" s="24">
        <v>9.299427032470703</v>
      </c>
      <c r="F173" s="24">
        <v>21.51469349293506</v>
      </c>
      <c r="G173" s="24" t="s">
        <v>57</v>
      </c>
      <c r="H173" s="24">
        <v>7.507205987274979</v>
      </c>
      <c r="I173" s="24">
        <v>58.00720598727498</v>
      </c>
      <c r="J173" s="24" t="s">
        <v>60</v>
      </c>
      <c r="K173" s="24">
        <v>0.28114902685348286</v>
      </c>
      <c r="L173" s="24">
        <v>0.00371992773726855</v>
      </c>
      <c r="M173" s="24">
        <v>-0.06634109057401101</v>
      </c>
      <c r="N173" s="24">
        <v>-0.00039108169765016175</v>
      </c>
      <c r="O173" s="24">
        <v>0.011324818421366132</v>
      </c>
      <c r="P173" s="24">
        <v>0.00042553725652294837</v>
      </c>
      <c r="Q173" s="24">
        <v>-0.0013589077028712917</v>
      </c>
      <c r="R173" s="24">
        <v>-3.1414952540118736E-05</v>
      </c>
      <c r="S173" s="24">
        <v>0.00015096595922488675</v>
      </c>
      <c r="T173" s="24">
        <v>3.0298992803628757E-05</v>
      </c>
      <c r="U173" s="24">
        <v>-2.8886288222803413E-05</v>
      </c>
      <c r="V173" s="24">
        <v>-2.474998937397999E-06</v>
      </c>
      <c r="W173" s="24">
        <v>9.476050354375645E-06</v>
      </c>
      <c r="X173" s="24">
        <v>67.5</v>
      </c>
    </row>
    <row r="174" spans="1:24" ht="12.75" hidden="1">
      <c r="A174" s="24">
        <v>1376</v>
      </c>
      <c r="B174" s="24">
        <v>130.16000366210938</v>
      </c>
      <c r="C174" s="24">
        <v>136.36000061035156</v>
      </c>
      <c r="D174" s="24">
        <v>8.57547664642334</v>
      </c>
      <c r="E174" s="24">
        <v>8.742902755737305</v>
      </c>
      <c r="F174" s="24">
        <v>20.667822743484493</v>
      </c>
      <c r="G174" s="24" t="s">
        <v>58</v>
      </c>
      <c r="H174" s="24">
        <v>-5.279772674082011</v>
      </c>
      <c r="I174" s="24">
        <v>57.38023098802737</v>
      </c>
      <c r="J174" s="24" t="s">
        <v>61</v>
      </c>
      <c r="K174" s="24">
        <v>0.07900743729040814</v>
      </c>
      <c r="L174" s="24">
        <v>0.6836025708731536</v>
      </c>
      <c r="M174" s="24">
        <v>0.019459543024279078</v>
      </c>
      <c r="N174" s="24">
        <v>-0.03780110510845408</v>
      </c>
      <c r="O174" s="24">
        <v>0.0030512940741701643</v>
      </c>
      <c r="P174" s="24">
        <v>0.01960605494874188</v>
      </c>
      <c r="Q174" s="24">
        <v>0.00043762080420996707</v>
      </c>
      <c r="R174" s="24">
        <v>-0.0005810077982103052</v>
      </c>
      <c r="S174" s="24">
        <v>2.9936484162960896E-05</v>
      </c>
      <c r="T174" s="24">
        <v>0.00028697245864124274</v>
      </c>
      <c r="U174" s="24">
        <v>1.1885779657214817E-05</v>
      </c>
      <c r="V174" s="24">
        <v>-2.144809807860371E-05</v>
      </c>
      <c r="W174" s="24">
        <v>1.5573040109214035E-06</v>
      </c>
      <c r="X174" s="24">
        <v>67.5</v>
      </c>
    </row>
    <row r="175" ht="12.75" hidden="1">
      <c r="A175" s="24" t="s">
        <v>88</v>
      </c>
    </row>
    <row r="176" spans="1:24" ht="12.75" hidden="1">
      <c r="A176" s="24">
        <v>1375</v>
      </c>
      <c r="B176" s="24">
        <v>108.28</v>
      </c>
      <c r="C176" s="24">
        <v>111.58</v>
      </c>
      <c r="D176" s="24">
        <v>8.491007001007356</v>
      </c>
      <c r="E176" s="24">
        <v>9.183577765190305</v>
      </c>
      <c r="F176" s="24">
        <v>16.48909735049848</v>
      </c>
      <c r="G176" s="24" t="s">
        <v>59</v>
      </c>
      <c r="H176" s="24">
        <v>5.411728081213859</v>
      </c>
      <c r="I176" s="24">
        <v>46.19172808121386</v>
      </c>
      <c r="J176" s="24" t="s">
        <v>73</v>
      </c>
      <c r="K176" s="24">
        <v>0.44284165554230454</v>
      </c>
      <c r="M176" s="24" t="s">
        <v>68</v>
      </c>
      <c r="N176" s="24">
        <v>0.2372425462482447</v>
      </c>
      <c r="X176" s="24">
        <v>67.5</v>
      </c>
    </row>
    <row r="177" spans="1:24" ht="12.75" hidden="1">
      <c r="A177" s="24">
        <v>1373</v>
      </c>
      <c r="B177" s="24">
        <v>129.55999755859375</v>
      </c>
      <c r="C177" s="24">
        <v>130.16000366210938</v>
      </c>
      <c r="D177" s="24">
        <v>8.643562316894531</v>
      </c>
      <c r="E177" s="24">
        <v>9.287384986877441</v>
      </c>
      <c r="F177" s="24">
        <v>19.858490795597604</v>
      </c>
      <c r="G177" s="24" t="s">
        <v>56</v>
      </c>
      <c r="H177" s="24">
        <v>-7.362386348796079</v>
      </c>
      <c r="I177" s="24">
        <v>54.69761120979767</v>
      </c>
      <c r="J177" s="24" t="s">
        <v>62</v>
      </c>
      <c r="K177" s="24">
        <v>0.6345120725835147</v>
      </c>
      <c r="L177" s="24">
        <v>0.12507784972936925</v>
      </c>
      <c r="M177" s="24">
        <v>0.15021226964220177</v>
      </c>
      <c r="N177" s="24">
        <v>0.03681784157744498</v>
      </c>
      <c r="O177" s="24">
        <v>0.025483324823614453</v>
      </c>
      <c r="P177" s="24">
        <v>0.003588129955922808</v>
      </c>
      <c r="Q177" s="24">
        <v>0.0031018809787409208</v>
      </c>
      <c r="R177" s="24">
        <v>0.0005666916581024815</v>
      </c>
      <c r="S177" s="24">
        <v>0.00033435316812095153</v>
      </c>
      <c r="T177" s="24">
        <v>5.280424478181485E-05</v>
      </c>
      <c r="U177" s="24">
        <v>6.784143531214877E-05</v>
      </c>
      <c r="V177" s="24">
        <v>2.1032709428056808E-05</v>
      </c>
      <c r="W177" s="24">
        <v>2.085230229334766E-05</v>
      </c>
      <c r="X177" s="24">
        <v>67.5</v>
      </c>
    </row>
    <row r="178" spans="1:24" ht="12.75" hidden="1">
      <c r="A178" s="24">
        <v>1376</v>
      </c>
      <c r="B178" s="24">
        <v>130.16000366210938</v>
      </c>
      <c r="C178" s="24">
        <v>136.36000061035156</v>
      </c>
      <c r="D178" s="24">
        <v>8.57547664642334</v>
      </c>
      <c r="E178" s="24">
        <v>8.742902755737305</v>
      </c>
      <c r="F178" s="24">
        <v>23.469036586292997</v>
      </c>
      <c r="G178" s="24" t="s">
        <v>57</v>
      </c>
      <c r="H178" s="24">
        <v>2.497258285692567</v>
      </c>
      <c r="I178" s="24">
        <v>65.15726194780194</v>
      </c>
      <c r="J178" s="24" t="s">
        <v>60</v>
      </c>
      <c r="K178" s="24">
        <v>0.11452545081474536</v>
      </c>
      <c r="L178" s="24">
        <v>0.0006807382217222707</v>
      </c>
      <c r="M178" s="24">
        <v>-0.02543124661860702</v>
      </c>
      <c r="N178" s="24">
        <v>-0.00038086146250636407</v>
      </c>
      <c r="O178" s="24">
        <v>0.0048695700585319876</v>
      </c>
      <c r="P178" s="24">
        <v>7.782632701735219E-05</v>
      </c>
      <c r="Q178" s="24">
        <v>-0.0004447381302900068</v>
      </c>
      <c r="R178" s="24">
        <v>-3.061337825773103E-05</v>
      </c>
      <c r="S178" s="24">
        <v>8.591133447969577E-05</v>
      </c>
      <c r="T178" s="24">
        <v>5.5405900634642605E-06</v>
      </c>
      <c r="U178" s="24">
        <v>-4.378521849131956E-06</v>
      </c>
      <c r="V178" s="24">
        <v>-2.4134775478314503E-06</v>
      </c>
      <c r="W178" s="24">
        <v>6.025831111619399E-06</v>
      </c>
      <c r="X178" s="24">
        <v>67.5</v>
      </c>
    </row>
    <row r="179" spans="1:24" ht="12.75" hidden="1">
      <c r="A179" s="24">
        <v>1374</v>
      </c>
      <c r="B179" s="24">
        <v>118</v>
      </c>
      <c r="C179" s="24">
        <v>115.0999984741211</v>
      </c>
      <c r="D179" s="24">
        <v>8.825862884521484</v>
      </c>
      <c r="E179" s="24">
        <v>9.299427032470703</v>
      </c>
      <c r="F179" s="24">
        <v>22.022069366838664</v>
      </c>
      <c r="G179" s="24" t="s">
        <v>58</v>
      </c>
      <c r="H179" s="24">
        <v>8.875176060386394</v>
      </c>
      <c r="I179" s="24">
        <v>59.375176060386394</v>
      </c>
      <c r="J179" s="24" t="s">
        <v>61</v>
      </c>
      <c r="K179" s="24">
        <v>0.6240909319721821</v>
      </c>
      <c r="L179" s="24">
        <v>0.12507599725125584</v>
      </c>
      <c r="M179" s="24">
        <v>0.14804383690814393</v>
      </c>
      <c r="N179" s="24">
        <v>-0.03681587161766259</v>
      </c>
      <c r="O179" s="24">
        <v>0.02501373885509508</v>
      </c>
      <c r="P179" s="24">
        <v>0.0035872858324105705</v>
      </c>
      <c r="Q179" s="24">
        <v>0.0030698328296082968</v>
      </c>
      <c r="R179" s="24">
        <v>-0.0005658641678305748</v>
      </c>
      <c r="S179" s="24">
        <v>0.0003231273489515165</v>
      </c>
      <c r="T179" s="24">
        <v>5.2512761579700435E-05</v>
      </c>
      <c r="U179" s="24">
        <v>6.769999181409951E-05</v>
      </c>
      <c r="V179" s="24">
        <v>-2.0893778787265438E-05</v>
      </c>
      <c r="W179" s="24">
        <v>1.9962661905351997E-05</v>
      </c>
      <c r="X179" s="24">
        <v>67.5</v>
      </c>
    </row>
    <row r="180" ht="12.75" hidden="1">
      <c r="A180" s="24" t="s">
        <v>87</v>
      </c>
    </row>
    <row r="181" spans="1:24" ht="12.75" hidden="1">
      <c r="A181" s="24">
        <v>1375</v>
      </c>
      <c r="B181" s="24">
        <v>108.28</v>
      </c>
      <c r="C181" s="24">
        <v>111.58</v>
      </c>
      <c r="D181" s="24">
        <v>8.491007001007356</v>
      </c>
      <c r="E181" s="24">
        <v>9.183577765190305</v>
      </c>
      <c r="F181" s="24">
        <v>19.843624943597284</v>
      </c>
      <c r="G181" s="24" t="s">
        <v>59</v>
      </c>
      <c r="H181" s="24">
        <v>14.808932981375634</v>
      </c>
      <c r="I181" s="24">
        <v>55.588932981375635</v>
      </c>
      <c r="J181" s="24" t="s">
        <v>73</v>
      </c>
      <c r="K181" s="24">
        <v>0.6975287100098573</v>
      </c>
      <c r="M181" s="24" t="s">
        <v>68</v>
      </c>
      <c r="N181" s="24">
        <v>0.3766521763191434</v>
      </c>
      <c r="X181" s="24">
        <v>67.5</v>
      </c>
    </row>
    <row r="182" spans="1:24" ht="12.75" hidden="1">
      <c r="A182" s="24">
        <v>1374</v>
      </c>
      <c r="B182" s="24">
        <v>118</v>
      </c>
      <c r="C182" s="24">
        <v>115.0999984741211</v>
      </c>
      <c r="D182" s="24">
        <v>8.825862884521484</v>
      </c>
      <c r="E182" s="24">
        <v>9.299427032470703</v>
      </c>
      <c r="F182" s="24">
        <v>17.890465220910322</v>
      </c>
      <c r="G182" s="24" t="s">
        <v>56</v>
      </c>
      <c r="H182" s="24">
        <v>-2.264318575195773</v>
      </c>
      <c r="I182" s="24">
        <v>48.23568142480423</v>
      </c>
      <c r="J182" s="24" t="s">
        <v>62</v>
      </c>
      <c r="K182" s="24">
        <v>0.7914199652782721</v>
      </c>
      <c r="L182" s="24">
        <v>0.18316766380563085</v>
      </c>
      <c r="M182" s="24">
        <v>0.18735795866398178</v>
      </c>
      <c r="N182" s="24">
        <v>0.038423498471004694</v>
      </c>
      <c r="O182" s="24">
        <v>0.031784738678782</v>
      </c>
      <c r="P182" s="24">
        <v>0.005254470708485043</v>
      </c>
      <c r="Q182" s="24">
        <v>0.0038689167028704515</v>
      </c>
      <c r="R182" s="24">
        <v>0.000591437969216105</v>
      </c>
      <c r="S182" s="24">
        <v>0.0004170189111640507</v>
      </c>
      <c r="T182" s="24">
        <v>7.733788263963805E-05</v>
      </c>
      <c r="U182" s="24">
        <v>8.46194300540133E-05</v>
      </c>
      <c r="V182" s="24">
        <v>2.1956371233218544E-05</v>
      </c>
      <c r="W182" s="24">
        <v>2.6004177798720073E-05</v>
      </c>
      <c r="X182" s="24">
        <v>67.5</v>
      </c>
    </row>
    <row r="183" spans="1:24" ht="12.75" hidden="1">
      <c r="A183" s="24">
        <v>1373</v>
      </c>
      <c r="B183" s="24">
        <v>129.55999755859375</v>
      </c>
      <c r="C183" s="24">
        <v>130.16000366210938</v>
      </c>
      <c r="D183" s="24">
        <v>8.643562316894531</v>
      </c>
      <c r="E183" s="24">
        <v>9.287384986877441</v>
      </c>
      <c r="F183" s="24">
        <v>20.640232450235803</v>
      </c>
      <c r="G183" s="24" t="s">
        <v>57</v>
      </c>
      <c r="H183" s="24">
        <v>-5.2091813780848355</v>
      </c>
      <c r="I183" s="24">
        <v>56.850816180508914</v>
      </c>
      <c r="J183" s="24" t="s">
        <v>60</v>
      </c>
      <c r="K183" s="24">
        <v>0.7706453938928871</v>
      </c>
      <c r="L183" s="24">
        <v>0.0009970889056598931</v>
      </c>
      <c r="M183" s="24">
        <v>-0.1819431827308026</v>
      </c>
      <c r="N183" s="24">
        <v>-0.00039714421567661545</v>
      </c>
      <c r="O183" s="24">
        <v>0.0310266194615327</v>
      </c>
      <c r="P183" s="24">
        <v>0.00011391668092583175</v>
      </c>
      <c r="Q183" s="24">
        <v>-0.003731576846410787</v>
      </c>
      <c r="R183" s="24">
        <v>-3.191017834216927E-05</v>
      </c>
      <c r="S183" s="24">
        <v>0.0004122548631614201</v>
      </c>
      <c r="T183" s="24">
        <v>8.102469450535475E-06</v>
      </c>
      <c r="U183" s="24">
        <v>-7.958957314257402E-05</v>
      </c>
      <c r="V183" s="24">
        <v>-2.51038477414122E-06</v>
      </c>
      <c r="W183" s="24">
        <v>2.5822846674125288E-05</v>
      </c>
      <c r="X183" s="24">
        <v>67.5</v>
      </c>
    </row>
    <row r="184" spans="1:24" ht="12.75" hidden="1">
      <c r="A184" s="24">
        <v>1376</v>
      </c>
      <c r="B184" s="24">
        <v>130.16000366210938</v>
      </c>
      <c r="C184" s="24">
        <v>136.36000061035156</v>
      </c>
      <c r="D184" s="24">
        <v>8.57547664642334</v>
      </c>
      <c r="E184" s="24">
        <v>8.742902755737305</v>
      </c>
      <c r="F184" s="24">
        <v>23.469036586292997</v>
      </c>
      <c r="G184" s="24" t="s">
        <v>58</v>
      </c>
      <c r="H184" s="24">
        <v>2.497258285692567</v>
      </c>
      <c r="I184" s="24">
        <v>65.15726194780194</v>
      </c>
      <c r="J184" s="24" t="s">
        <v>61</v>
      </c>
      <c r="K184" s="24">
        <v>0.18014227242026884</v>
      </c>
      <c r="L184" s="24">
        <v>0.18316494991598917</v>
      </c>
      <c r="M184" s="24">
        <v>0.04471781448729445</v>
      </c>
      <c r="N184" s="24">
        <v>-0.03842144598037995</v>
      </c>
      <c r="O184" s="24">
        <v>0.006900615745547705</v>
      </c>
      <c r="P184" s="24">
        <v>0.005253235709173362</v>
      </c>
      <c r="Q184" s="24">
        <v>0.001021690115974943</v>
      </c>
      <c r="R184" s="24">
        <v>-0.0005905765081245963</v>
      </c>
      <c r="S184" s="24">
        <v>6.285459464676558E-05</v>
      </c>
      <c r="T184" s="24">
        <v>7.691227522304596E-05</v>
      </c>
      <c r="U184" s="24">
        <v>2.873930739681993E-05</v>
      </c>
      <c r="V184" s="24">
        <v>-2.1812386527307527E-05</v>
      </c>
      <c r="W184" s="24">
        <v>3.0655917262516393E-06</v>
      </c>
      <c r="X184" s="24">
        <v>67.5</v>
      </c>
    </row>
    <row r="185" ht="12.75" hidden="1">
      <c r="A185" s="24" t="s">
        <v>86</v>
      </c>
    </row>
    <row r="186" spans="1:24" ht="12.75" hidden="1">
      <c r="A186" s="24">
        <v>1375</v>
      </c>
      <c r="B186" s="24">
        <v>108.28</v>
      </c>
      <c r="C186" s="24">
        <v>111.58</v>
      </c>
      <c r="D186" s="24">
        <v>8.491007001007356</v>
      </c>
      <c r="E186" s="24">
        <v>9.183577765190305</v>
      </c>
      <c r="F186" s="24">
        <v>19.281082599426156</v>
      </c>
      <c r="G186" s="24" t="s">
        <v>59</v>
      </c>
      <c r="H186" s="24">
        <v>13.233055148661158</v>
      </c>
      <c r="I186" s="24">
        <v>54.01305514866116</v>
      </c>
      <c r="J186" s="24" t="s">
        <v>73</v>
      </c>
      <c r="K186" s="24">
        <v>0.6104230984098293</v>
      </c>
      <c r="M186" s="24" t="s">
        <v>68</v>
      </c>
      <c r="N186" s="24">
        <v>0.3239786711562256</v>
      </c>
      <c r="X186" s="24">
        <v>67.5</v>
      </c>
    </row>
    <row r="187" spans="1:24" ht="12.75" hidden="1">
      <c r="A187" s="24">
        <v>1374</v>
      </c>
      <c r="B187" s="24">
        <v>118</v>
      </c>
      <c r="C187" s="24">
        <v>115.0999984741211</v>
      </c>
      <c r="D187" s="24">
        <v>8.825862884521484</v>
      </c>
      <c r="E187" s="24">
        <v>9.299427032470703</v>
      </c>
      <c r="F187" s="24">
        <v>17.890465220910322</v>
      </c>
      <c r="G187" s="24" t="s">
        <v>56</v>
      </c>
      <c r="H187" s="24">
        <v>-2.264318575195773</v>
      </c>
      <c r="I187" s="24">
        <v>48.23568142480423</v>
      </c>
      <c r="J187" s="24" t="s">
        <v>62</v>
      </c>
      <c r="K187" s="24">
        <v>0.7488495329099634</v>
      </c>
      <c r="L187" s="24">
        <v>0.12618646705459724</v>
      </c>
      <c r="M187" s="24">
        <v>0.1772800496109557</v>
      </c>
      <c r="N187" s="24">
        <v>0.03694227450011561</v>
      </c>
      <c r="O187" s="24">
        <v>0.030075056825402676</v>
      </c>
      <c r="P187" s="24">
        <v>0.003619867728025418</v>
      </c>
      <c r="Q187" s="24">
        <v>0.0036608104267583934</v>
      </c>
      <c r="R187" s="24">
        <v>0.0005686375770295435</v>
      </c>
      <c r="S187" s="24">
        <v>0.0003945874561121214</v>
      </c>
      <c r="T187" s="24">
        <v>5.3284433758370706E-05</v>
      </c>
      <c r="U187" s="24">
        <v>8.006673111380111E-05</v>
      </c>
      <c r="V187" s="24">
        <v>2.1110266506804468E-05</v>
      </c>
      <c r="W187" s="24">
        <v>2.4605343303471038E-05</v>
      </c>
      <c r="X187" s="24">
        <v>67.5</v>
      </c>
    </row>
    <row r="188" spans="1:24" ht="12.75" hidden="1">
      <c r="A188" s="24">
        <v>1376</v>
      </c>
      <c r="B188" s="24">
        <v>130.16000366210938</v>
      </c>
      <c r="C188" s="24">
        <v>136.36000061035156</v>
      </c>
      <c r="D188" s="24">
        <v>8.57547664642334</v>
      </c>
      <c r="E188" s="24">
        <v>8.742902755737305</v>
      </c>
      <c r="F188" s="24">
        <v>20.667822743484493</v>
      </c>
      <c r="G188" s="24" t="s">
        <v>57</v>
      </c>
      <c r="H188" s="24">
        <v>-5.279772674082011</v>
      </c>
      <c r="I188" s="24">
        <v>57.38023098802737</v>
      </c>
      <c r="J188" s="24" t="s">
        <v>60</v>
      </c>
      <c r="K188" s="24">
        <v>0.7129390164519883</v>
      </c>
      <c r="L188" s="24">
        <v>0.0006870140711475776</v>
      </c>
      <c r="M188" s="24">
        <v>-0.168151111880867</v>
      </c>
      <c r="N188" s="24">
        <v>-0.0003818381185076257</v>
      </c>
      <c r="O188" s="24">
        <v>0.028730394902574757</v>
      </c>
      <c r="P188" s="24">
        <v>7.84494747770853E-05</v>
      </c>
      <c r="Q188" s="24">
        <v>-0.003440672480658554</v>
      </c>
      <c r="R188" s="24">
        <v>-3.068234194835549E-05</v>
      </c>
      <c r="S188" s="24">
        <v>0.00038396071550970203</v>
      </c>
      <c r="T188" s="24">
        <v>5.577557271716302E-06</v>
      </c>
      <c r="U188" s="24">
        <v>-7.284952076476042E-05</v>
      </c>
      <c r="V188" s="24">
        <v>-2.414053514463026E-06</v>
      </c>
      <c r="W188" s="24">
        <v>2.4117478250003537E-05</v>
      </c>
      <c r="X188" s="24">
        <v>67.5</v>
      </c>
    </row>
    <row r="189" spans="1:24" ht="12.75" hidden="1">
      <c r="A189" s="24">
        <v>1373</v>
      </c>
      <c r="B189" s="24">
        <v>129.55999755859375</v>
      </c>
      <c r="C189" s="24">
        <v>130.16000366210938</v>
      </c>
      <c r="D189" s="24">
        <v>8.643562316894531</v>
      </c>
      <c r="E189" s="24">
        <v>9.287384986877441</v>
      </c>
      <c r="F189" s="24">
        <v>23.898275444043602</v>
      </c>
      <c r="G189" s="24" t="s">
        <v>58</v>
      </c>
      <c r="H189" s="24">
        <v>3.764671207913821</v>
      </c>
      <c r="I189" s="24">
        <v>65.82466876650757</v>
      </c>
      <c r="J189" s="24" t="s">
        <v>61</v>
      </c>
      <c r="K189" s="24">
        <v>0.22911477857166238</v>
      </c>
      <c r="L189" s="24">
        <v>0.1261845968388654</v>
      </c>
      <c r="M189" s="24">
        <v>0.0561553164294446</v>
      </c>
      <c r="N189" s="24">
        <v>-0.0369403010936991</v>
      </c>
      <c r="O189" s="24">
        <v>0.008892325443510634</v>
      </c>
      <c r="P189" s="24">
        <v>0.003619017552915031</v>
      </c>
      <c r="Q189" s="24">
        <v>0.0012503223030490523</v>
      </c>
      <c r="R189" s="24">
        <v>-0.0005678092002623717</v>
      </c>
      <c r="S189" s="24">
        <v>9.095839414981446E-05</v>
      </c>
      <c r="T189" s="24">
        <v>5.299171384123107E-05</v>
      </c>
      <c r="U189" s="24">
        <v>3.322090841013331E-05</v>
      </c>
      <c r="V189" s="24">
        <v>-2.0971783367601794E-05</v>
      </c>
      <c r="W189" s="24">
        <v>4.875465305206611E-06</v>
      </c>
      <c r="X189" s="24">
        <v>67.5</v>
      </c>
    </row>
    <row r="190" s="100" customFormat="1" ht="12.75">
      <c r="A190" s="100" t="s">
        <v>85</v>
      </c>
    </row>
    <row r="191" spans="1:24" s="100" customFormat="1" ht="12.75">
      <c r="A191" s="100">
        <v>1375</v>
      </c>
      <c r="B191" s="100">
        <v>108.28</v>
      </c>
      <c r="C191" s="100">
        <v>111.58</v>
      </c>
      <c r="D191" s="100">
        <v>8.491007001007356</v>
      </c>
      <c r="E191" s="100">
        <v>9.183577765190305</v>
      </c>
      <c r="F191" s="100">
        <v>16.48909735049848</v>
      </c>
      <c r="G191" s="100" t="s">
        <v>59</v>
      </c>
      <c r="H191" s="100">
        <v>5.411728081213859</v>
      </c>
      <c r="I191" s="100">
        <v>46.19172808121386</v>
      </c>
      <c r="J191" s="100" t="s">
        <v>73</v>
      </c>
      <c r="K191" s="100">
        <v>0.3869744562670851</v>
      </c>
      <c r="M191" s="100" t="s">
        <v>68</v>
      </c>
      <c r="N191" s="100">
        <v>0.2151700526186274</v>
      </c>
      <c r="X191" s="100">
        <v>67.5</v>
      </c>
    </row>
    <row r="192" spans="1:24" s="100" customFormat="1" ht="12.75">
      <c r="A192" s="100">
        <v>1376</v>
      </c>
      <c r="B192" s="100">
        <v>130.16000366210938</v>
      </c>
      <c r="C192" s="100">
        <v>136.36000061035156</v>
      </c>
      <c r="D192" s="100">
        <v>8.57547664642334</v>
      </c>
      <c r="E192" s="100">
        <v>8.742902755737305</v>
      </c>
      <c r="F192" s="100">
        <v>19.88911277436044</v>
      </c>
      <c r="G192" s="100" t="s">
        <v>56</v>
      </c>
      <c r="H192" s="100">
        <v>-7.441710990255331</v>
      </c>
      <c r="I192" s="100">
        <v>55.218292671854044</v>
      </c>
      <c r="J192" s="100" t="s">
        <v>62</v>
      </c>
      <c r="K192" s="100">
        <v>0.5784470137464591</v>
      </c>
      <c r="L192" s="100">
        <v>0.17816433536307505</v>
      </c>
      <c r="M192" s="100">
        <v>0.13693959033072792</v>
      </c>
      <c r="N192" s="100">
        <v>0.03611489352557452</v>
      </c>
      <c r="O192" s="100">
        <v>0.023231663324771105</v>
      </c>
      <c r="P192" s="100">
        <v>0.005111011125862319</v>
      </c>
      <c r="Q192" s="100">
        <v>0.0028277975760642306</v>
      </c>
      <c r="R192" s="100">
        <v>0.0005558697869686349</v>
      </c>
      <c r="S192" s="100">
        <v>0.00030481262328263103</v>
      </c>
      <c r="T192" s="100">
        <v>7.521085700310919E-05</v>
      </c>
      <c r="U192" s="100">
        <v>6.18457680512515E-05</v>
      </c>
      <c r="V192" s="100">
        <v>2.062990358148368E-05</v>
      </c>
      <c r="W192" s="100">
        <v>1.9010408383436913E-05</v>
      </c>
      <c r="X192" s="100">
        <v>67.5</v>
      </c>
    </row>
    <row r="193" spans="1:24" s="100" customFormat="1" ht="12.75">
      <c r="A193" s="100">
        <v>1373</v>
      </c>
      <c r="B193" s="100">
        <v>129.55999755859375</v>
      </c>
      <c r="C193" s="100">
        <v>130.16000366210938</v>
      </c>
      <c r="D193" s="100">
        <v>8.643562316894531</v>
      </c>
      <c r="E193" s="100">
        <v>9.287384986877441</v>
      </c>
      <c r="F193" s="100">
        <v>23.898275444043602</v>
      </c>
      <c r="G193" s="100" t="s">
        <v>57</v>
      </c>
      <c r="H193" s="100">
        <v>3.764671207913821</v>
      </c>
      <c r="I193" s="100">
        <v>65.82466876650757</v>
      </c>
      <c r="J193" s="100" t="s">
        <v>60</v>
      </c>
      <c r="K193" s="100">
        <v>0.0655856081316495</v>
      </c>
      <c r="L193" s="100">
        <v>0.0009695801236181066</v>
      </c>
      <c r="M193" s="100">
        <v>-0.013978993871832199</v>
      </c>
      <c r="N193" s="100">
        <v>-0.0003736213366800272</v>
      </c>
      <c r="O193" s="100">
        <v>0.002882776199301662</v>
      </c>
      <c r="P193" s="100">
        <v>0.00011088411465846088</v>
      </c>
      <c r="Q193" s="100">
        <v>-0.00021473624244498456</v>
      </c>
      <c r="R193" s="100">
        <v>-3.0030379907475825E-05</v>
      </c>
      <c r="S193" s="100">
        <v>5.816810756203176E-05</v>
      </c>
      <c r="T193" s="100">
        <v>7.895174504776418E-06</v>
      </c>
      <c r="U193" s="100">
        <v>2.0079673032977822E-07</v>
      </c>
      <c r="V193" s="100">
        <v>-2.367890062159409E-06</v>
      </c>
      <c r="W193" s="100">
        <v>4.247781851144785E-06</v>
      </c>
      <c r="X193" s="100">
        <v>67.5</v>
      </c>
    </row>
    <row r="194" spans="1:24" s="100" customFormat="1" ht="12.75">
      <c r="A194" s="100">
        <v>1374</v>
      </c>
      <c r="B194" s="100">
        <v>118</v>
      </c>
      <c r="C194" s="100">
        <v>115.0999984741211</v>
      </c>
      <c r="D194" s="100">
        <v>8.825862884521484</v>
      </c>
      <c r="E194" s="100">
        <v>9.299427032470703</v>
      </c>
      <c r="F194" s="100">
        <v>21.51469349293506</v>
      </c>
      <c r="G194" s="100" t="s">
        <v>58</v>
      </c>
      <c r="H194" s="100">
        <v>7.507205987274979</v>
      </c>
      <c r="I194" s="100">
        <v>58.00720598727498</v>
      </c>
      <c r="J194" s="100" t="s">
        <v>61</v>
      </c>
      <c r="K194" s="100">
        <v>0.5747168656984045</v>
      </c>
      <c r="L194" s="100">
        <v>0.17816169708932994</v>
      </c>
      <c r="M194" s="100">
        <v>0.13622422372793638</v>
      </c>
      <c r="N194" s="100">
        <v>-0.03611296085147771</v>
      </c>
      <c r="O194" s="100">
        <v>0.023052110146801197</v>
      </c>
      <c r="P194" s="100">
        <v>0.005109808160959159</v>
      </c>
      <c r="Q194" s="100">
        <v>0.002819632507504364</v>
      </c>
      <c r="R194" s="100">
        <v>-0.0005550580116953256</v>
      </c>
      <c r="S194" s="100">
        <v>0.00029921097335340336</v>
      </c>
      <c r="T194" s="100">
        <v>7.479531556642613E-05</v>
      </c>
      <c r="U194" s="100">
        <v>6.18454420836515E-05</v>
      </c>
      <c r="V194" s="100">
        <v>-2.049356041381877E-05</v>
      </c>
      <c r="W194" s="100">
        <v>1.8529759206480084E-05</v>
      </c>
      <c r="X194" s="100">
        <v>67.5</v>
      </c>
    </row>
    <row r="195" ht="12.75" hidden="1">
      <c r="A195" s="24" t="s">
        <v>84</v>
      </c>
    </row>
    <row r="196" spans="1:24" ht="12.75" hidden="1">
      <c r="A196" s="24">
        <v>1375</v>
      </c>
      <c r="B196" s="24">
        <v>108.28</v>
      </c>
      <c r="C196" s="24">
        <v>111.58</v>
      </c>
      <c r="D196" s="24">
        <v>8.491007001007356</v>
      </c>
      <c r="E196" s="24">
        <v>9.183577765190305</v>
      </c>
      <c r="F196" s="24">
        <v>19.281082599426156</v>
      </c>
      <c r="G196" s="24" t="s">
        <v>59</v>
      </c>
      <c r="H196" s="24">
        <v>13.233055148661158</v>
      </c>
      <c r="I196" s="24">
        <v>54.01305514866116</v>
      </c>
      <c r="J196" s="24" t="s">
        <v>73</v>
      </c>
      <c r="K196" s="24">
        <v>0.5012759511460767</v>
      </c>
      <c r="M196" s="24" t="s">
        <v>68</v>
      </c>
      <c r="N196" s="24">
        <v>0.4577918674660515</v>
      </c>
      <c r="X196" s="24">
        <v>67.5</v>
      </c>
    </row>
    <row r="197" spans="1:24" ht="12.75" hidden="1">
      <c r="A197" s="24">
        <v>1376</v>
      </c>
      <c r="B197" s="24">
        <v>130.16000366210938</v>
      </c>
      <c r="C197" s="24">
        <v>136.36000061035156</v>
      </c>
      <c r="D197" s="24">
        <v>8.57547664642334</v>
      </c>
      <c r="E197" s="24">
        <v>8.742902755737305</v>
      </c>
      <c r="F197" s="24">
        <v>19.88911277436044</v>
      </c>
      <c r="G197" s="24" t="s">
        <v>56</v>
      </c>
      <c r="H197" s="24">
        <v>-7.441710990255331</v>
      </c>
      <c r="I197" s="24">
        <v>55.218292671854044</v>
      </c>
      <c r="J197" s="24" t="s">
        <v>62</v>
      </c>
      <c r="K197" s="24">
        <v>0.18832745179619056</v>
      </c>
      <c r="L197" s="24">
        <v>0.679717981016487</v>
      </c>
      <c r="M197" s="24">
        <v>0.04458386186851177</v>
      </c>
      <c r="N197" s="24">
        <v>0.03695656882251535</v>
      </c>
      <c r="O197" s="24">
        <v>0.0075634883521704215</v>
      </c>
      <c r="P197" s="24">
        <v>0.01949895061315083</v>
      </c>
      <c r="Q197" s="24">
        <v>0.0009206267781381868</v>
      </c>
      <c r="R197" s="24">
        <v>0.0005688231546905195</v>
      </c>
      <c r="S197" s="24">
        <v>9.926314108227161E-05</v>
      </c>
      <c r="T197" s="24">
        <v>0.0002869204515042105</v>
      </c>
      <c r="U197" s="24">
        <v>2.014407980929829E-05</v>
      </c>
      <c r="V197" s="24">
        <v>2.1105541087375848E-05</v>
      </c>
      <c r="W197" s="24">
        <v>6.196707866840138E-06</v>
      </c>
      <c r="X197" s="24">
        <v>67.5</v>
      </c>
    </row>
    <row r="198" spans="1:24" ht="12.75" hidden="1">
      <c r="A198" s="24">
        <v>1374</v>
      </c>
      <c r="B198" s="24">
        <v>118</v>
      </c>
      <c r="C198" s="24">
        <v>115.0999984741211</v>
      </c>
      <c r="D198" s="24">
        <v>8.825862884521484</v>
      </c>
      <c r="E198" s="24">
        <v>9.299427032470703</v>
      </c>
      <c r="F198" s="24">
        <v>22.022069366838664</v>
      </c>
      <c r="G198" s="24" t="s">
        <v>57</v>
      </c>
      <c r="H198" s="24">
        <v>8.875176060386394</v>
      </c>
      <c r="I198" s="24">
        <v>59.375176060386394</v>
      </c>
      <c r="J198" s="24" t="s">
        <v>60</v>
      </c>
      <c r="K198" s="24">
        <v>0.16794573991167042</v>
      </c>
      <c r="L198" s="24">
        <v>0.003698705535659691</v>
      </c>
      <c r="M198" s="24">
        <v>-0.039526786242120505</v>
      </c>
      <c r="N198" s="24">
        <v>-0.0003823723097173667</v>
      </c>
      <c r="O198" s="24">
        <v>0.006781334564307533</v>
      </c>
      <c r="P198" s="24">
        <v>0.00042312898933091287</v>
      </c>
      <c r="Q198" s="24">
        <v>-0.0008047542601475218</v>
      </c>
      <c r="R198" s="24">
        <v>-3.071656051997872E-05</v>
      </c>
      <c r="S198" s="24">
        <v>9.175703858816772E-05</v>
      </c>
      <c r="T198" s="24">
        <v>3.012875458189392E-05</v>
      </c>
      <c r="U198" s="24">
        <v>-1.678832146687031E-05</v>
      </c>
      <c r="V198" s="24">
        <v>-2.42090564807888E-06</v>
      </c>
      <c r="W198" s="24">
        <v>5.802794002275099E-06</v>
      </c>
      <c r="X198" s="24">
        <v>67.5</v>
      </c>
    </row>
    <row r="199" spans="1:24" ht="12.75" hidden="1">
      <c r="A199" s="24">
        <v>1373</v>
      </c>
      <c r="B199" s="24">
        <v>129.55999755859375</v>
      </c>
      <c r="C199" s="24">
        <v>130.16000366210938</v>
      </c>
      <c r="D199" s="24">
        <v>8.643562316894531</v>
      </c>
      <c r="E199" s="24">
        <v>9.287384986877441</v>
      </c>
      <c r="F199" s="24">
        <v>20.640232450235803</v>
      </c>
      <c r="G199" s="24" t="s">
        <v>58</v>
      </c>
      <c r="H199" s="24">
        <v>-5.2091813780848355</v>
      </c>
      <c r="I199" s="24">
        <v>56.850816180508914</v>
      </c>
      <c r="J199" s="24" t="s">
        <v>61</v>
      </c>
      <c r="K199" s="24">
        <v>0.08521418629294088</v>
      </c>
      <c r="L199" s="24">
        <v>0.6797079176341039</v>
      </c>
      <c r="M199" s="24">
        <v>0.020624109883344087</v>
      </c>
      <c r="N199" s="24">
        <v>-0.03695459065596689</v>
      </c>
      <c r="O199" s="24">
        <v>0.0033496055857885104</v>
      </c>
      <c r="P199" s="24">
        <v>0.01949435910391729</v>
      </c>
      <c r="Q199" s="24">
        <v>0.0004471288912601299</v>
      </c>
      <c r="R199" s="24">
        <v>-0.0005679931990982789</v>
      </c>
      <c r="S199" s="24">
        <v>3.786577672580426E-05</v>
      </c>
      <c r="T199" s="24">
        <v>0.0002853341964061161</v>
      </c>
      <c r="U199" s="24">
        <v>1.11326642672992E-05</v>
      </c>
      <c r="V199" s="24">
        <v>-2.096623667790693E-05</v>
      </c>
      <c r="W199" s="24">
        <v>2.1741136479307115E-06</v>
      </c>
      <c r="X199" s="24">
        <v>67.5</v>
      </c>
    </row>
    <row r="200" ht="12.75" hidden="1">
      <c r="A200" s="24" t="s">
        <v>109</v>
      </c>
    </row>
    <row r="201" spans="1:24" ht="12.75" hidden="1">
      <c r="A201" s="24">
        <v>1375</v>
      </c>
      <c r="B201" s="24">
        <v>140.04</v>
      </c>
      <c r="C201" s="24">
        <v>119.64</v>
      </c>
      <c r="D201" s="24">
        <v>8.491508138867115</v>
      </c>
      <c r="E201" s="24">
        <v>9.30840698576771</v>
      </c>
      <c r="F201" s="24">
        <v>30.69369495375722</v>
      </c>
      <c r="G201" s="24" t="s">
        <v>59</v>
      </c>
      <c r="H201" s="24">
        <v>13.553499788357001</v>
      </c>
      <c r="I201" s="24">
        <v>86.093499788357</v>
      </c>
      <c r="J201" s="24" t="s">
        <v>73</v>
      </c>
      <c r="K201" s="24">
        <v>0.44637585584946116</v>
      </c>
      <c r="M201" s="24" t="s">
        <v>68</v>
      </c>
      <c r="N201" s="24">
        <v>0.30900305001627926</v>
      </c>
      <c r="X201" s="24">
        <v>67.5</v>
      </c>
    </row>
    <row r="202" spans="1:24" ht="12.75" hidden="1">
      <c r="A202" s="24">
        <v>1373</v>
      </c>
      <c r="B202" s="24">
        <v>127.77999877929688</v>
      </c>
      <c r="C202" s="24">
        <v>128.8800048828125</v>
      </c>
      <c r="D202" s="24">
        <v>8.628938674926758</v>
      </c>
      <c r="E202" s="24">
        <v>9.309785842895508</v>
      </c>
      <c r="F202" s="24">
        <v>21.149844195101192</v>
      </c>
      <c r="G202" s="24" t="s">
        <v>56</v>
      </c>
      <c r="H202" s="24">
        <v>-1.9311615833584028</v>
      </c>
      <c r="I202" s="24">
        <v>58.348837195938465</v>
      </c>
      <c r="J202" s="24" t="s">
        <v>62</v>
      </c>
      <c r="K202" s="24">
        <v>0.49976682572145015</v>
      </c>
      <c r="L202" s="24">
        <v>0.4257120203854186</v>
      </c>
      <c r="M202" s="24">
        <v>0.1183127161273814</v>
      </c>
      <c r="N202" s="24">
        <v>0.02867200093070799</v>
      </c>
      <c r="O202" s="24">
        <v>0.020071379117214457</v>
      </c>
      <c r="P202" s="24">
        <v>0.012212288503080622</v>
      </c>
      <c r="Q202" s="24">
        <v>0.002443145788938035</v>
      </c>
      <c r="R202" s="24">
        <v>0.0004413316094551138</v>
      </c>
      <c r="S202" s="24">
        <v>0.0002633396150526545</v>
      </c>
      <c r="T202" s="24">
        <v>0.00017970817785079553</v>
      </c>
      <c r="U202" s="24">
        <v>5.344612173968394E-05</v>
      </c>
      <c r="V202" s="24">
        <v>1.637930560594157E-05</v>
      </c>
      <c r="W202" s="24">
        <v>1.6422127348362724E-05</v>
      </c>
      <c r="X202" s="24">
        <v>67.5</v>
      </c>
    </row>
    <row r="203" spans="1:24" ht="12.75" hidden="1">
      <c r="A203" s="24">
        <v>1374</v>
      </c>
      <c r="B203" s="24">
        <v>132.1199951171875</v>
      </c>
      <c r="C203" s="24">
        <v>133.9199981689453</v>
      </c>
      <c r="D203" s="24">
        <v>8.567506790161133</v>
      </c>
      <c r="E203" s="24">
        <v>9.018449783325195</v>
      </c>
      <c r="F203" s="24">
        <v>23.61183189488919</v>
      </c>
      <c r="G203" s="24" t="s">
        <v>57</v>
      </c>
      <c r="H203" s="24">
        <v>1.000093024146011</v>
      </c>
      <c r="I203" s="24">
        <v>65.62008814133351</v>
      </c>
      <c r="J203" s="24" t="s">
        <v>60</v>
      </c>
      <c r="K203" s="24">
        <v>0.48232475297729743</v>
      </c>
      <c r="L203" s="24">
        <v>0.0023167137434863556</v>
      </c>
      <c r="M203" s="24">
        <v>-0.11452844115539834</v>
      </c>
      <c r="N203" s="24">
        <v>-0.0002964440396724255</v>
      </c>
      <c r="O203" s="24">
        <v>0.019313058686593294</v>
      </c>
      <c r="P203" s="24">
        <v>0.00026496484583997875</v>
      </c>
      <c r="Q203" s="24">
        <v>-0.002380265622483177</v>
      </c>
      <c r="R203" s="24">
        <v>-2.381125469081599E-05</v>
      </c>
      <c r="S203" s="24">
        <v>0.0002479769587721295</v>
      </c>
      <c r="T203" s="24">
        <v>1.886191319826204E-05</v>
      </c>
      <c r="U203" s="24">
        <v>-5.2860599556889676E-05</v>
      </c>
      <c r="V203" s="24">
        <v>-1.8739277615549302E-06</v>
      </c>
      <c r="W203" s="24">
        <v>1.5273177882753538E-05</v>
      </c>
      <c r="X203" s="24">
        <v>67.5</v>
      </c>
    </row>
    <row r="204" spans="1:24" ht="12.75" hidden="1">
      <c r="A204" s="24">
        <v>1376</v>
      </c>
      <c r="B204" s="24">
        <v>148.63999938964844</v>
      </c>
      <c r="C204" s="24">
        <v>164.94000244140625</v>
      </c>
      <c r="D204" s="24">
        <v>8.53035831451416</v>
      </c>
      <c r="E204" s="24">
        <v>8.724024772644043</v>
      </c>
      <c r="F204" s="24">
        <v>27.157376787120832</v>
      </c>
      <c r="G204" s="24" t="s">
        <v>58</v>
      </c>
      <c r="H204" s="24">
        <v>-5.285150604042357</v>
      </c>
      <c r="I204" s="24">
        <v>75.85484878560608</v>
      </c>
      <c r="J204" s="24" t="s">
        <v>61</v>
      </c>
      <c r="K204" s="24">
        <v>-0.1308805285635848</v>
      </c>
      <c r="L204" s="24">
        <v>0.42570571659077566</v>
      </c>
      <c r="M204" s="24">
        <v>-0.029683917597796813</v>
      </c>
      <c r="N204" s="24">
        <v>-0.02867046840046152</v>
      </c>
      <c r="O204" s="24">
        <v>-0.005464981595134234</v>
      </c>
      <c r="P204" s="24">
        <v>0.012209413749764735</v>
      </c>
      <c r="Q204" s="24">
        <v>-0.0005507239893362435</v>
      </c>
      <c r="R204" s="24">
        <v>-0.0004406887945640213</v>
      </c>
      <c r="S204" s="24">
        <v>-8.862945771133797E-05</v>
      </c>
      <c r="T204" s="24">
        <v>0.0001787155768727348</v>
      </c>
      <c r="U204" s="24">
        <v>-7.889546469808758E-06</v>
      </c>
      <c r="V204" s="24">
        <v>-1.6271756109200465E-05</v>
      </c>
      <c r="W204" s="24">
        <v>-6.034592281804217E-06</v>
      </c>
      <c r="X204" s="24">
        <v>67.5</v>
      </c>
    </row>
    <row r="205" ht="12.75" hidden="1">
      <c r="A205" s="24" t="s">
        <v>83</v>
      </c>
    </row>
    <row r="206" spans="1:24" ht="12.75" hidden="1">
      <c r="A206" s="24">
        <v>1375</v>
      </c>
      <c r="B206" s="24">
        <v>140.04</v>
      </c>
      <c r="C206" s="24">
        <v>119.64</v>
      </c>
      <c r="D206" s="24">
        <v>8.491508138867115</v>
      </c>
      <c r="E206" s="24">
        <v>9.30840698576771</v>
      </c>
      <c r="F206" s="24">
        <v>25.519344717244692</v>
      </c>
      <c r="G206" s="24" t="s">
        <v>59</v>
      </c>
      <c r="H206" s="24">
        <v>-0.9601624365145369</v>
      </c>
      <c r="I206" s="24">
        <v>71.57983756348546</v>
      </c>
      <c r="J206" s="24" t="s">
        <v>73</v>
      </c>
      <c r="K206" s="24">
        <v>0.8189273361877786</v>
      </c>
      <c r="M206" s="24" t="s">
        <v>68</v>
      </c>
      <c r="N206" s="24">
        <v>0.5094603789712852</v>
      </c>
      <c r="X206" s="24">
        <v>67.5</v>
      </c>
    </row>
    <row r="207" spans="1:24" ht="12.75" hidden="1">
      <c r="A207" s="24">
        <v>1373</v>
      </c>
      <c r="B207" s="24">
        <v>127.77999877929688</v>
      </c>
      <c r="C207" s="24">
        <v>128.8800048828125</v>
      </c>
      <c r="D207" s="24">
        <v>8.628938674926758</v>
      </c>
      <c r="E207" s="24">
        <v>9.309785842895508</v>
      </c>
      <c r="F207" s="24">
        <v>21.149844195101192</v>
      </c>
      <c r="G207" s="24" t="s">
        <v>56</v>
      </c>
      <c r="H207" s="24">
        <v>-1.9311615833584028</v>
      </c>
      <c r="I207" s="24">
        <v>58.348837195938465</v>
      </c>
      <c r="J207" s="24" t="s">
        <v>62</v>
      </c>
      <c r="K207" s="24">
        <v>0.7645073320056736</v>
      </c>
      <c r="L207" s="24">
        <v>0.4469099119108456</v>
      </c>
      <c r="M207" s="24">
        <v>0.1809869697643989</v>
      </c>
      <c r="N207" s="24">
        <v>0.029148684866533</v>
      </c>
      <c r="O207" s="24">
        <v>0.0307040685340456</v>
      </c>
      <c r="P207" s="24">
        <v>0.012820388332756547</v>
      </c>
      <c r="Q207" s="24">
        <v>0.003737398912302952</v>
      </c>
      <c r="R207" s="24">
        <v>0.0004486707318813264</v>
      </c>
      <c r="S207" s="24">
        <v>0.0004028246190918201</v>
      </c>
      <c r="T207" s="24">
        <v>0.00018863449386069442</v>
      </c>
      <c r="U207" s="24">
        <v>8.174681404499359E-05</v>
      </c>
      <c r="V207" s="24">
        <v>1.6659645604061904E-05</v>
      </c>
      <c r="W207" s="24">
        <v>2.5117820856957883E-05</v>
      </c>
      <c r="X207" s="24">
        <v>67.5</v>
      </c>
    </row>
    <row r="208" spans="1:24" ht="12.75" hidden="1">
      <c r="A208" s="24">
        <v>1376</v>
      </c>
      <c r="B208" s="24">
        <v>148.63999938964844</v>
      </c>
      <c r="C208" s="24">
        <v>164.94000244140625</v>
      </c>
      <c r="D208" s="24">
        <v>8.53035831451416</v>
      </c>
      <c r="E208" s="24">
        <v>8.724024772644043</v>
      </c>
      <c r="F208" s="24">
        <v>26.637525635417514</v>
      </c>
      <c r="G208" s="24" t="s">
        <v>57</v>
      </c>
      <c r="H208" s="24">
        <v>-6.737177094398348</v>
      </c>
      <c r="I208" s="24">
        <v>74.40282229525009</v>
      </c>
      <c r="J208" s="24" t="s">
        <v>60</v>
      </c>
      <c r="K208" s="24">
        <v>0.22504052058766874</v>
      </c>
      <c r="L208" s="24">
        <v>-0.002431518414549952</v>
      </c>
      <c r="M208" s="24">
        <v>-0.051305948630109996</v>
      </c>
      <c r="N208" s="24">
        <v>-0.0003013260776641911</v>
      </c>
      <c r="O208" s="24">
        <v>0.009354080509062543</v>
      </c>
      <c r="P208" s="24">
        <v>-0.0002782784288104102</v>
      </c>
      <c r="Q208" s="24">
        <v>-0.000965042930344113</v>
      </c>
      <c r="R208" s="24">
        <v>-2.42349810374506E-05</v>
      </c>
      <c r="S208" s="24">
        <v>0.00014834473258287052</v>
      </c>
      <c r="T208" s="24">
        <v>-1.9819296353726018E-05</v>
      </c>
      <c r="U208" s="24">
        <v>-1.4770283739974562E-05</v>
      </c>
      <c r="V208" s="24">
        <v>-1.9100167821026896E-06</v>
      </c>
      <c r="W208" s="24">
        <v>1.0018313381852782E-05</v>
      </c>
      <c r="X208" s="24">
        <v>67.5</v>
      </c>
    </row>
    <row r="209" spans="1:24" ht="12.75" hidden="1">
      <c r="A209" s="24">
        <v>1374</v>
      </c>
      <c r="B209" s="24">
        <v>132.1199951171875</v>
      </c>
      <c r="C209" s="24">
        <v>133.9199981689453</v>
      </c>
      <c r="D209" s="24">
        <v>8.567506790161133</v>
      </c>
      <c r="E209" s="24">
        <v>9.018449783325195</v>
      </c>
      <c r="F209" s="24">
        <v>29.400561391246313</v>
      </c>
      <c r="G209" s="24" t="s">
        <v>58</v>
      </c>
      <c r="H209" s="24">
        <v>17.087660539799543</v>
      </c>
      <c r="I209" s="24">
        <v>81.70765565698704</v>
      </c>
      <c r="J209" s="24" t="s">
        <v>61</v>
      </c>
      <c r="K209" s="24">
        <v>0.7306354937888415</v>
      </c>
      <c r="L209" s="24">
        <v>-0.44690329723818273</v>
      </c>
      <c r="M209" s="24">
        <v>0.17356261941922851</v>
      </c>
      <c r="N209" s="24">
        <v>-0.029147127337756106</v>
      </c>
      <c r="O209" s="24">
        <v>0.029244503797694114</v>
      </c>
      <c r="P209" s="24">
        <v>-0.012817367831139863</v>
      </c>
      <c r="Q209" s="24">
        <v>0.003610656833912098</v>
      </c>
      <c r="R209" s="24">
        <v>-0.00044801572666708866</v>
      </c>
      <c r="S209" s="24">
        <v>0.00037451503849830466</v>
      </c>
      <c r="T209" s="24">
        <v>-0.00018759042557157213</v>
      </c>
      <c r="U209" s="24">
        <v>8.040137016710228E-05</v>
      </c>
      <c r="V209" s="24">
        <v>-1.6549792371659084E-05</v>
      </c>
      <c r="W209" s="24">
        <v>2.303341749687219E-05</v>
      </c>
      <c r="X209" s="24">
        <v>67.5</v>
      </c>
    </row>
    <row r="210" ht="12.75" hidden="1">
      <c r="A210" s="24" t="s">
        <v>82</v>
      </c>
    </row>
    <row r="211" spans="1:24" ht="12.75" hidden="1">
      <c r="A211" s="24">
        <v>1375</v>
      </c>
      <c r="B211" s="24">
        <v>140.04</v>
      </c>
      <c r="C211" s="24">
        <v>119.64</v>
      </c>
      <c r="D211" s="24">
        <v>8.491508138867115</v>
      </c>
      <c r="E211" s="24">
        <v>9.30840698576771</v>
      </c>
      <c r="F211" s="24">
        <v>30.69369495375722</v>
      </c>
      <c r="G211" s="24" t="s">
        <v>59</v>
      </c>
      <c r="H211" s="24">
        <v>13.553499788357001</v>
      </c>
      <c r="I211" s="24">
        <v>86.093499788357</v>
      </c>
      <c r="J211" s="24" t="s">
        <v>73</v>
      </c>
      <c r="K211" s="24">
        <v>0.4557669705520007</v>
      </c>
      <c r="M211" s="24" t="s">
        <v>68</v>
      </c>
      <c r="N211" s="24">
        <v>0.3695807816395156</v>
      </c>
      <c r="X211" s="24">
        <v>67.5</v>
      </c>
    </row>
    <row r="212" spans="1:24" ht="12.75" hidden="1">
      <c r="A212" s="24">
        <v>1374</v>
      </c>
      <c r="B212" s="24">
        <v>132.1199951171875</v>
      </c>
      <c r="C212" s="24">
        <v>133.9199981689453</v>
      </c>
      <c r="D212" s="24">
        <v>8.567506790161133</v>
      </c>
      <c r="E212" s="24">
        <v>9.018449783325195</v>
      </c>
      <c r="F212" s="24">
        <v>21.882813898745788</v>
      </c>
      <c r="G212" s="24" t="s">
        <v>56</v>
      </c>
      <c r="H212" s="24">
        <v>-3.8050535570237685</v>
      </c>
      <c r="I212" s="24">
        <v>60.81494156016374</v>
      </c>
      <c r="J212" s="24" t="s">
        <v>62</v>
      </c>
      <c r="K212" s="24">
        <v>0.3674844174877851</v>
      </c>
      <c r="L212" s="24">
        <v>0.558411502393127</v>
      </c>
      <c r="M212" s="24">
        <v>0.08699664462026083</v>
      </c>
      <c r="N212" s="24">
        <v>0.0291958947982256</v>
      </c>
      <c r="O212" s="24">
        <v>0.014758642376876177</v>
      </c>
      <c r="P212" s="24">
        <v>0.016019025844681803</v>
      </c>
      <c r="Q212" s="24">
        <v>0.0017964724963019248</v>
      </c>
      <c r="R212" s="24">
        <v>0.0004493851293887866</v>
      </c>
      <c r="S212" s="24">
        <v>0.00019363858205182256</v>
      </c>
      <c r="T212" s="24">
        <v>0.00023571882877202374</v>
      </c>
      <c r="U212" s="24">
        <v>3.930683230027373E-05</v>
      </c>
      <c r="V212" s="24">
        <v>1.667554098713121E-05</v>
      </c>
      <c r="W212" s="24">
        <v>1.2076786839924151E-05</v>
      </c>
      <c r="X212" s="24">
        <v>67.5</v>
      </c>
    </row>
    <row r="213" spans="1:24" ht="12.75" hidden="1">
      <c r="A213" s="24">
        <v>1373</v>
      </c>
      <c r="B213" s="24">
        <v>127.77999877929688</v>
      </c>
      <c r="C213" s="24">
        <v>128.8800048828125</v>
      </c>
      <c r="D213" s="24">
        <v>8.628938674926758</v>
      </c>
      <c r="E213" s="24">
        <v>9.309785842895508</v>
      </c>
      <c r="F213" s="24">
        <v>23.466496214530178</v>
      </c>
      <c r="G213" s="24" t="s">
        <v>57</v>
      </c>
      <c r="H213" s="24">
        <v>4.460088880444701</v>
      </c>
      <c r="I213" s="24">
        <v>64.74008765974158</v>
      </c>
      <c r="J213" s="24" t="s">
        <v>60</v>
      </c>
      <c r="K213" s="24">
        <v>0.3493101126244102</v>
      </c>
      <c r="L213" s="24">
        <v>0.003038701447707415</v>
      </c>
      <c r="M213" s="24">
        <v>-0.08299599135062459</v>
      </c>
      <c r="N213" s="24">
        <v>-0.00030196450150629564</v>
      </c>
      <c r="O213" s="24">
        <v>0.013978493519332424</v>
      </c>
      <c r="P213" s="24">
        <v>0.00034759332257198365</v>
      </c>
      <c r="Q213" s="24">
        <v>-0.001727391943681762</v>
      </c>
      <c r="R213" s="24">
        <v>-2.425310607491716E-05</v>
      </c>
      <c r="S213" s="24">
        <v>0.00017879918967370748</v>
      </c>
      <c r="T213" s="24">
        <v>2.4747596196756076E-05</v>
      </c>
      <c r="U213" s="24">
        <v>-3.853066854118321E-05</v>
      </c>
      <c r="V213" s="24">
        <v>-1.9097437785848304E-06</v>
      </c>
      <c r="W213" s="24">
        <v>1.099299766446171E-05</v>
      </c>
      <c r="X213" s="24">
        <v>67.5</v>
      </c>
    </row>
    <row r="214" spans="1:24" ht="12.75" hidden="1">
      <c r="A214" s="24">
        <v>1376</v>
      </c>
      <c r="B214" s="24">
        <v>148.63999938964844</v>
      </c>
      <c r="C214" s="24">
        <v>164.94000244140625</v>
      </c>
      <c r="D214" s="24">
        <v>8.53035831451416</v>
      </c>
      <c r="E214" s="24">
        <v>8.724024772644043</v>
      </c>
      <c r="F214" s="24">
        <v>26.637525635417514</v>
      </c>
      <c r="G214" s="24" t="s">
        <v>58</v>
      </c>
      <c r="H214" s="24">
        <v>-6.737177094398348</v>
      </c>
      <c r="I214" s="24">
        <v>74.40282229525009</v>
      </c>
      <c r="J214" s="24" t="s">
        <v>61</v>
      </c>
      <c r="K214" s="24">
        <v>-0.1141369454412488</v>
      </c>
      <c r="L214" s="24">
        <v>0.5584032344985664</v>
      </c>
      <c r="M214" s="24">
        <v>-0.026078374084881225</v>
      </c>
      <c r="N214" s="24">
        <v>-0.02919433319171525</v>
      </c>
      <c r="O214" s="24">
        <v>-0.004734896380968298</v>
      </c>
      <c r="P214" s="24">
        <v>0.01601525422510323</v>
      </c>
      <c r="Q214" s="24">
        <v>-0.0004933867680355988</v>
      </c>
      <c r="R214" s="24">
        <v>-0.000448730187709157</v>
      </c>
      <c r="S214" s="24">
        <v>-7.434211613255293E-05</v>
      </c>
      <c r="T214" s="24">
        <v>0.00023441613152711346</v>
      </c>
      <c r="U214" s="24">
        <v>-7.772685974057936E-06</v>
      </c>
      <c r="V214" s="24">
        <v>-1.656582463729619E-05</v>
      </c>
      <c r="W214" s="24">
        <v>-5.000278264867325E-06</v>
      </c>
      <c r="X214" s="24">
        <v>67.5</v>
      </c>
    </row>
    <row r="215" ht="12.75" hidden="1">
      <c r="A215" s="24" t="s">
        <v>81</v>
      </c>
    </row>
    <row r="216" spans="1:24" ht="12.75" hidden="1">
      <c r="A216" s="24">
        <v>1375</v>
      </c>
      <c r="B216" s="24">
        <v>140.04</v>
      </c>
      <c r="C216" s="24">
        <v>119.64</v>
      </c>
      <c r="D216" s="24">
        <v>8.491508138867115</v>
      </c>
      <c r="E216" s="24">
        <v>9.30840698576771</v>
      </c>
      <c r="F216" s="24">
        <v>24.97522810888538</v>
      </c>
      <c r="G216" s="24" t="s">
        <v>59</v>
      </c>
      <c r="H216" s="24">
        <v>-2.4863684920969575</v>
      </c>
      <c r="I216" s="24">
        <v>70.05363150790303</v>
      </c>
      <c r="J216" s="24" t="s">
        <v>73</v>
      </c>
      <c r="K216" s="24">
        <v>1.0243063342236636</v>
      </c>
      <c r="M216" s="24" t="s">
        <v>68</v>
      </c>
      <c r="N216" s="24">
        <v>0.6160478937143234</v>
      </c>
      <c r="X216" s="24">
        <v>67.5</v>
      </c>
    </row>
    <row r="217" spans="1:24" ht="12.75" hidden="1">
      <c r="A217" s="24">
        <v>1374</v>
      </c>
      <c r="B217" s="24">
        <v>132.1199951171875</v>
      </c>
      <c r="C217" s="24">
        <v>133.9199981689453</v>
      </c>
      <c r="D217" s="24">
        <v>8.567506790161133</v>
      </c>
      <c r="E217" s="24">
        <v>9.018449783325195</v>
      </c>
      <c r="F217" s="24">
        <v>21.882813898745788</v>
      </c>
      <c r="G217" s="24" t="s">
        <v>56</v>
      </c>
      <c r="H217" s="24">
        <v>-3.8050535570237685</v>
      </c>
      <c r="I217" s="24">
        <v>60.81494156016374</v>
      </c>
      <c r="J217" s="24" t="s">
        <v>62</v>
      </c>
      <c r="K217" s="24">
        <v>0.8818281553412316</v>
      </c>
      <c r="L217" s="24">
        <v>0.44814653568912094</v>
      </c>
      <c r="M217" s="24">
        <v>0.20876099194652617</v>
      </c>
      <c r="N217" s="24">
        <v>0.028816087058165685</v>
      </c>
      <c r="O217" s="24">
        <v>0.0354159186100224</v>
      </c>
      <c r="P217" s="24">
        <v>0.012855842876631673</v>
      </c>
      <c r="Q217" s="24">
        <v>0.004310938834923944</v>
      </c>
      <c r="R217" s="24">
        <v>0.0004435423497602457</v>
      </c>
      <c r="S217" s="24">
        <v>0.00046464599102302034</v>
      </c>
      <c r="T217" s="24">
        <v>0.00018915793902020628</v>
      </c>
      <c r="U217" s="24">
        <v>9.429383932272311E-05</v>
      </c>
      <c r="V217" s="24">
        <v>1.646854933240356E-05</v>
      </c>
      <c r="W217" s="24">
        <v>2.8973492826374926E-05</v>
      </c>
      <c r="X217" s="24">
        <v>67.5</v>
      </c>
    </row>
    <row r="218" spans="1:24" ht="12.75" hidden="1">
      <c r="A218" s="24">
        <v>1376</v>
      </c>
      <c r="B218" s="24">
        <v>148.63999938964844</v>
      </c>
      <c r="C218" s="24">
        <v>164.94000244140625</v>
      </c>
      <c r="D218" s="24">
        <v>8.53035831451416</v>
      </c>
      <c r="E218" s="24">
        <v>8.724024772644043</v>
      </c>
      <c r="F218" s="24">
        <v>27.157376787120832</v>
      </c>
      <c r="G218" s="24" t="s">
        <v>57</v>
      </c>
      <c r="H218" s="24">
        <v>-5.285150604042357</v>
      </c>
      <c r="I218" s="24">
        <v>75.85484878560608</v>
      </c>
      <c r="J218" s="24" t="s">
        <v>60</v>
      </c>
      <c r="K218" s="24">
        <v>0.11105145389044818</v>
      </c>
      <c r="L218" s="24">
        <v>-0.0024383203076584147</v>
      </c>
      <c r="M218" s="24">
        <v>-0.023934414261373375</v>
      </c>
      <c r="N218" s="24">
        <v>-0.0002979573186469853</v>
      </c>
      <c r="O218" s="24">
        <v>0.004838801721053541</v>
      </c>
      <c r="P218" s="24">
        <v>-0.0002790396174400975</v>
      </c>
      <c r="Q218" s="24">
        <v>-0.00038168917732508837</v>
      </c>
      <c r="R218" s="24">
        <v>-2.3966183781093175E-05</v>
      </c>
      <c r="S218" s="24">
        <v>9.441403910021861E-05</v>
      </c>
      <c r="T218" s="24">
        <v>-1.9871884478082714E-05</v>
      </c>
      <c r="U218" s="24">
        <v>-8.672102190452203E-07</v>
      </c>
      <c r="V218" s="24">
        <v>-1.8896503805445114E-06</v>
      </c>
      <c r="W218" s="24">
        <v>6.824396011237979E-06</v>
      </c>
      <c r="X218" s="24">
        <v>67.5</v>
      </c>
    </row>
    <row r="219" spans="1:24" ht="12.75" hidden="1">
      <c r="A219" s="24">
        <v>1373</v>
      </c>
      <c r="B219" s="24">
        <v>127.77999877929688</v>
      </c>
      <c r="C219" s="24">
        <v>128.8800048828125</v>
      </c>
      <c r="D219" s="24">
        <v>8.628938674926758</v>
      </c>
      <c r="E219" s="24">
        <v>9.309785842895508</v>
      </c>
      <c r="F219" s="24">
        <v>28.718913489257766</v>
      </c>
      <c r="G219" s="24" t="s">
        <v>58</v>
      </c>
      <c r="H219" s="24">
        <v>18.950618343503393</v>
      </c>
      <c r="I219" s="24">
        <v>79.23061712280027</v>
      </c>
      <c r="J219" s="24" t="s">
        <v>61</v>
      </c>
      <c r="K219" s="24">
        <v>0.8748076760873427</v>
      </c>
      <c r="L219" s="24">
        <v>-0.44813990231203227</v>
      </c>
      <c r="M219" s="24">
        <v>0.20738441497003224</v>
      </c>
      <c r="N219" s="24">
        <v>-0.02881454658293357</v>
      </c>
      <c r="O219" s="24">
        <v>0.035083803797422826</v>
      </c>
      <c r="P219" s="24">
        <v>-0.012852814203922041</v>
      </c>
      <c r="Q219" s="24">
        <v>0.004294008268549131</v>
      </c>
      <c r="R219" s="24">
        <v>-0.00044289438703353537</v>
      </c>
      <c r="S219" s="24">
        <v>0.0004549526197248974</v>
      </c>
      <c r="T219" s="24">
        <v>-0.00018811122800529962</v>
      </c>
      <c r="U219" s="24">
        <v>9.428985141920369E-05</v>
      </c>
      <c r="V219" s="24">
        <v>-1.6359778071634032E-05</v>
      </c>
      <c r="W219" s="24">
        <v>2.815831858690782E-05</v>
      </c>
      <c r="X219" s="24">
        <v>67.5</v>
      </c>
    </row>
    <row r="220" s="100" customFormat="1" ht="12.75">
      <c r="A220" s="100" t="s">
        <v>80</v>
      </c>
    </row>
    <row r="221" spans="1:24" s="100" customFormat="1" ht="12.75">
      <c r="A221" s="100">
        <v>1375</v>
      </c>
      <c r="B221" s="100">
        <v>140.04</v>
      </c>
      <c r="C221" s="100">
        <v>119.64</v>
      </c>
      <c r="D221" s="100">
        <v>8.491508138867115</v>
      </c>
      <c r="E221" s="100">
        <v>9.30840698576771</v>
      </c>
      <c r="F221" s="100">
        <v>25.519344717244692</v>
      </c>
      <c r="G221" s="100" t="s">
        <v>59</v>
      </c>
      <c r="H221" s="100">
        <v>-0.9601624365145369</v>
      </c>
      <c r="I221" s="100">
        <v>71.57983756348546</v>
      </c>
      <c r="J221" s="100" t="s">
        <v>73</v>
      </c>
      <c r="K221" s="100">
        <v>1.1795074249005473</v>
      </c>
      <c r="M221" s="100" t="s">
        <v>68</v>
      </c>
      <c r="N221" s="100">
        <v>0.7434850220142151</v>
      </c>
      <c r="X221" s="100">
        <v>67.5</v>
      </c>
    </row>
    <row r="222" spans="1:24" s="100" customFormat="1" ht="12.75">
      <c r="A222" s="100">
        <v>1376</v>
      </c>
      <c r="B222" s="100">
        <v>148.63999938964844</v>
      </c>
      <c r="C222" s="100">
        <v>164.94000244140625</v>
      </c>
      <c r="D222" s="100">
        <v>8.53035831451416</v>
      </c>
      <c r="E222" s="100">
        <v>8.724024772644043</v>
      </c>
      <c r="F222" s="100">
        <v>24.913392274044252</v>
      </c>
      <c r="G222" s="100" t="s">
        <v>56</v>
      </c>
      <c r="H222" s="100">
        <v>-11.552954274881074</v>
      </c>
      <c r="I222" s="100">
        <v>69.58704511476736</v>
      </c>
      <c r="J222" s="100" t="s">
        <v>62</v>
      </c>
      <c r="K222" s="100">
        <v>0.9053063574621661</v>
      </c>
      <c r="L222" s="100">
        <v>0.5581685376976424</v>
      </c>
      <c r="M222" s="100">
        <v>0.21431878045769365</v>
      </c>
      <c r="N222" s="100">
        <v>0.02906408832156315</v>
      </c>
      <c r="O222" s="100">
        <v>0.03635900381088072</v>
      </c>
      <c r="P222" s="100">
        <v>0.016012161679014373</v>
      </c>
      <c r="Q222" s="100">
        <v>0.004425668199649319</v>
      </c>
      <c r="R222" s="100">
        <v>0.0004473053040240471</v>
      </c>
      <c r="S222" s="100">
        <v>0.00047701896490575247</v>
      </c>
      <c r="T222" s="100">
        <v>0.00023559186377884514</v>
      </c>
      <c r="U222" s="100">
        <v>9.677624000700956E-05</v>
      </c>
      <c r="V222" s="100">
        <v>1.6587956848887645E-05</v>
      </c>
      <c r="W222" s="100">
        <v>2.9741346383535633E-05</v>
      </c>
      <c r="X222" s="100">
        <v>67.5</v>
      </c>
    </row>
    <row r="223" spans="1:24" s="100" customFormat="1" ht="12.75">
      <c r="A223" s="100">
        <v>1373</v>
      </c>
      <c r="B223" s="100">
        <v>127.77999877929688</v>
      </c>
      <c r="C223" s="100">
        <v>128.8800048828125</v>
      </c>
      <c r="D223" s="100">
        <v>8.628938674926758</v>
      </c>
      <c r="E223" s="100">
        <v>9.309785842895508</v>
      </c>
      <c r="F223" s="100">
        <v>28.718913489257766</v>
      </c>
      <c r="G223" s="100" t="s">
        <v>57</v>
      </c>
      <c r="H223" s="100">
        <v>18.950618343503393</v>
      </c>
      <c r="I223" s="100">
        <v>79.23061712280027</v>
      </c>
      <c r="J223" s="100" t="s">
        <v>60</v>
      </c>
      <c r="K223" s="100">
        <v>-0.7639265389755571</v>
      </c>
      <c r="L223" s="100">
        <v>0.003036973237546879</v>
      </c>
      <c r="M223" s="100">
        <v>0.18214482722351796</v>
      </c>
      <c r="N223" s="100">
        <v>-0.00030115540255731235</v>
      </c>
      <c r="O223" s="100">
        <v>-0.03046852624693518</v>
      </c>
      <c r="P223" s="100">
        <v>0.00034757455465344445</v>
      </c>
      <c r="Q223" s="100">
        <v>0.0038211957765836974</v>
      </c>
      <c r="R223" s="100">
        <v>-2.420544959695305E-05</v>
      </c>
      <c r="S223" s="100">
        <v>-0.0003812282133268359</v>
      </c>
      <c r="T223" s="100">
        <v>2.4759667708880087E-05</v>
      </c>
      <c r="U223" s="100">
        <v>8.716390618419716E-05</v>
      </c>
      <c r="V223" s="100">
        <v>-1.915200068655788E-06</v>
      </c>
      <c r="W223" s="100">
        <v>-2.315665158335154E-05</v>
      </c>
      <c r="X223" s="100">
        <v>67.5</v>
      </c>
    </row>
    <row r="224" spans="1:24" s="100" customFormat="1" ht="12.75">
      <c r="A224" s="100">
        <v>1374</v>
      </c>
      <c r="B224" s="100">
        <v>132.1199951171875</v>
      </c>
      <c r="C224" s="100">
        <v>133.9199981689453</v>
      </c>
      <c r="D224" s="100">
        <v>8.567506790161133</v>
      </c>
      <c r="E224" s="100">
        <v>9.018449783325195</v>
      </c>
      <c r="F224" s="100">
        <v>23.61183189488919</v>
      </c>
      <c r="G224" s="100" t="s">
        <v>58</v>
      </c>
      <c r="H224" s="100">
        <v>1.000093024146011</v>
      </c>
      <c r="I224" s="100">
        <v>65.62008814133351</v>
      </c>
      <c r="J224" s="100" t="s">
        <v>61</v>
      </c>
      <c r="K224" s="100">
        <v>0.485794034453123</v>
      </c>
      <c r="L224" s="100">
        <v>0.5581602756100428</v>
      </c>
      <c r="M224" s="100">
        <v>0.112941584779867</v>
      </c>
      <c r="N224" s="100">
        <v>-0.02906252802815223</v>
      </c>
      <c r="O224" s="100">
        <v>0.019840515781084443</v>
      </c>
      <c r="P224" s="100">
        <v>0.016008388849720445</v>
      </c>
      <c r="Q224" s="100">
        <v>0.0022327117705620123</v>
      </c>
      <c r="R224" s="100">
        <v>-0.00044664989781466937</v>
      </c>
      <c r="S224" s="100">
        <v>0.00028672659842327844</v>
      </c>
      <c r="T224" s="100">
        <v>0.00023428718516755408</v>
      </c>
      <c r="U224" s="100">
        <v>4.204871090303238E-05</v>
      </c>
      <c r="V224" s="100">
        <v>-1.64770240370517E-05</v>
      </c>
      <c r="W224" s="100">
        <v>1.866325727606815E-05</v>
      </c>
      <c r="X224" s="100">
        <v>67.5</v>
      </c>
    </row>
    <row r="225" ht="12.75" hidden="1">
      <c r="A225" s="24" t="s">
        <v>79</v>
      </c>
    </row>
    <row r="226" spans="1:24" ht="12.75" hidden="1">
      <c r="A226" s="24">
        <v>1375</v>
      </c>
      <c r="B226" s="24">
        <v>140.04</v>
      </c>
      <c r="C226" s="24">
        <v>119.64</v>
      </c>
      <c r="D226" s="24">
        <v>8.491508138867115</v>
      </c>
      <c r="E226" s="24">
        <v>9.30840698576771</v>
      </c>
      <c r="F226" s="24">
        <v>24.97522810888538</v>
      </c>
      <c r="G226" s="24" t="s">
        <v>59</v>
      </c>
      <c r="H226" s="24">
        <v>-2.4863684920969575</v>
      </c>
      <c r="I226" s="24">
        <v>70.05363150790303</v>
      </c>
      <c r="J226" s="24" t="s">
        <v>73</v>
      </c>
      <c r="K226" s="24">
        <v>1.181681605384007</v>
      </c>
      <c r="M226" s="24" t="s">
        <v>68</v>
      </c>
      <c r="N226" s="24">
        <v>0.6885223560447253</v>
      </c>
      <c r="X226" s="24">
        <v>67.5</v>
      </c>
    </row>
    <row r="227" spans="1:24" ht="12.75" hidden="1">
      <c r="A227" s="24">
        <v>1376</v>
      </c>
      <c r="B227" s="24">
        <v>148.63999938964844</v>
      </c>
      <c r="C227" s="24">
        <v>164.94000244140625</v>
      </c>
      <c r="D227" s="24">
        <v>8.53035831451416</v>
      </c>
      <c r="E227" s="24">
        <v>8.724024772644043</v>
      </c>
      <c r="F227" s="24">
        <v>24.913392274044252</v>
      </c>
      <c r="G227" s="24" t="s">
        <v>56</v>
      </c>
      <c r="H227" s="24">
        <v>-11.552954274881074</v>
      </c>
      <c r="I227" s="24">
        <v>69.58704511476736</v>
      </c>
      <c r="J227" s="24" t="s">
        <v>62</v>
      </c>
      <c r="K227" s="24">
        <v>0.9726898697014553</v>
      </c>
      <c r="L227" s="24">
        <v>0.42423243196104976</v>
      </c>
      <c r="M227" s="24">
        <v>0.23027082381748454</v>
      </c>
      <c r="N227" s="24">
        <v>0.02934093627450974</v>
      </c>
      <c r="O227" s="24">
        <v>0.03906525141904995</v>
      </c>
      <c r="P227" s="24">
        <v>0.012169969800110886</v>
      </c>
      <c r="Q227" s="24">
        <v>0.004755079814635955</v>
      </c>
      <c r="R227" s="24">
        <v>0.00045156810782834316</v>
      </c>
      <c r="S227" s="24">
        <v>0.0005125290272166534</v>
      </c>
      <c r="T227" s="24">
        <v>0.00017905756073792757</v>
      </c>
      <c r="U227" s="24">
        <v>0.00010398560772183428</v>
      </c>
      <c r="V227" s="24">
        <v>1.6747971520448536E-05</v>
      </c>
      <c r="W227" s="24">
        <v>3.1957069554086834E-05</v>
      </c>
      <c r="X227" s="24">
        <v>67.5</v>
      </c>
    </row>
    <row r="228" spans="1:24" ht="12.75" hidden="1">
      <c r="A228" s="24">
        <v>1374</v>
      </c>
      <c r="B228" s="24">
        <v>132.1199951171875</v>
      </c>
      <c r="C228" s="24">
        <v>133.9199981689453</v>
      </c>
      <c r="D228" s="24">
        <v>8.567506790161133</v>
      </c>
      <c r="E228" s="24">
        <v>9.018449783325195</v>
      </c>
      <c r="F228" s="24">
        <v>29.400561391246313</v>
      </c>
      <c r="G228" s="24" t="s">
        <v>57</v>
      </c>
      <c r="H228" s="24">
        <v>17.087660539799543</v>
      </c>
      <c r="I228" s="24">
        <v>81.70765565698704</v>
      </c>
      <c r="J228" s="24" t="s">
        <v>60</v>
      </c>
      <c r="K228" s="24">
        <v>-0.7504566716102444</v>
      </c>
      <c r="L228" s="24">
        <v>0.0023081927324423083</v>
      </c>
      <c r="M228" s="24">
        <v>0.17931413337718197</v>
      </c>
      <c r="N228" s="24">
        <v>-0.0003039899285783294</v>
      </c>
      <c r="O228" s="24">
        <v>-0.02986992840378599</v>
      </c>
      <c r="P228" s="24">
        <v>0.00026418586478453137</v>
      </c>
      <c r="Q228" s="24">
        <v>0.0037798457052345188</v>
      </c>
      <c r="R228" s="24">
        <v>-2.4437357317548518E-05</v>
      </c>
      <c r="S228" s="24">
        <v>-0.000368668342055022</v>
      </c>
      <c r="T228" s="24">
        <v>1.882147243142676E-05</v>
      </c>
      <c r="U228" s="24">
        <v>8.739674146004912E-05</v>
      </c>
      <c r="V228" s="24">
        <v>-1.93343086745317E-06</v>
      </c>
      <c r="W228" s="24">
        <v>-2.223123624699458E-05</v>
      </c>
      <c r="X228" s="24">
        <v>67.5</v>
      </c>
    </row>
    <row r="229" spans="1:24" ht="12.75" hidden="1">
      <c r="A229" s="24">
        <v>1373</v>
      </c>
      <c r="B229" s="24">
        <v>127.77999877929688</v>
      </c>
      <c r="C229" s="24">
        <v>128.8800048828125</v>
      </c>
      <c r="D229" s="24">
        <v>8.628938674926758</v>
      </c>
      <c r="E229" s="24">
        <v>9.309785842895508</v>
      </c>
      <c r="F229" s="24">
        <v>23.466496214530178</v>
      </c>
      <c r="G229" s="24" t="s">
        <v>58</v>
      </c>
      <c r="H229" s="24">
        <v>4.460088880444701</v>
      </c>
      <c r="I229" s="24">
        <v>64.74008765974158</v>
      </c>
      <c r="J229" s="24" t="s">
        <v>61</v>
      </c>
      <c r="K229" s="24">
        <v>0.6188217567729078</v>
      </c>
      <c r="L229" s="24">
        <v>0.42422615262840246</v>
      </c>
      <c r="M229" s="24">
        <v>0.14446831442490493</v>
      </c>
      <c r="N229" s="24">
        <v>-0.029339361472059414</v>
      </c>
      <c r="O229" s="24">
        <v>0.025176998343453952</v>
      </c>
      <c r="P229" s="24">
        <v>0.012167101987098614</v>
      </c>
      <c r="Q229" s="24">
        <v>0.0028850564098780577</v>
      </c>
      <c r="R229" s="24">
        <v>-0.00045090638892679777</v>
      </c>
      <c r="S229" s="24">
        <v>0.00035604726835920293</v>
      </c>
      <c r="T229" s="24">
        <v>0.0001780656121572317</v>
      </c>
      <c r="U229" s="24">
        <v>5.634550732262983E-05</v>
      </c>
      <c r="V229" s="24">
        <v>-1.66359969683375E-05</v>
      </c>
      <c r="W229" s="24">
        <v>2.2957056200982254E-05</v>
      </c>
      <c r="X229" s="24">
        <v>67.5</v>
      </c>
    </row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</sheetData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Knitsch</cp:lastModifiedBy>
  <cp:lastPrinted>2003-11-13T09:53:19Z</cp:lastPrinted>
  <dcterms:created xsi:type="dcterms:W3CDTF">2003-07-09T12:58:06Z</dcterms:created>
  <dcterms:modified xsi:type="dcterms:W3CDTF">2004-08-06T08:51:53Z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1136071150</vt:i4>
  </property>
  <property fmtid="{D5CDD505-2E9C-101B-9397-08002B2CF9AE}" pid="3" name="_EmailSubject">
    <vt:lpwstr>Macro 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</Properties>
</file>