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4215" tabRatio="228" activeTab="1"/>
  </bookViews>
  <sheets>
    <sheet name="calcul config" sheetId="1" r:id="rId1"/>
    <sheet name="choix config" sheetId="2" r:id="rId2"/>
  </sheets>
  <definedNames>
    <definedName name="_xlnm.Print_Area" localSheetId="1">'choix config'!$A$1:$K$30</definedName>
  </definedNames>
  <calcPr fullCalcOnLoad="1"/>
</workbook>
</file>

<file path=xl/comments2.xml><?xml version="1.0" encoding="utf-8"?>
<comments xmlns="http://schemas.openxmlformats.org/spreadsheetml/2006/main">
  <authors>
    <author>simonf</author>
  </authors>
  <commentList>
    <comment ref="D1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 Pre-stress final=80+surcontrainte.
Tient compte de la différence de taille de la cavité selon les toles de protection.</t>
        </r>
      </text>
    </comment>
    <comment ref="H39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LL2-delta_L2 : deplacement du plan par rapport à la bobine gauche</t>
        </r>
      </text>
    </comment>
    <comment ref="I39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Delta_L2 :calcul par  rapport à la bobine gauche de la deformation par rapport à la taille de la bobine sous 80 Mpa = taiile du calibre + LL</t>
        </r>
      </text>
    </comment>
    <comment ref="I3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Les deformation, offset et contrainte sont calculées entre deux </t>
        </r>
        <r>
          <rPr>
            <u val="single"/>
            <sz val="8"/>
            <rFont val="Tahoma"/>
            <family val="2"/>
          </rPr>
          <t>bobines</t>
        </r>
        <r>
          <rPr>
            <sz val="8"/>
            <rFont val="Tahoma"/>
            <family val="0"/>
          </rPr>
          <t xml:space="preserve"> adjacentes indépendemment de leur position dans l'ouverture</t>
        </r>
      </text>
    </comment>
    <comment ref="G3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le calcul des multipole est donné par rapport à l'horizontale quand a/e est sur cet horizontale. Il faut donc que a/e corresponde au</t>
        </r>
        <r>
          <rPr>
            <u val="single"/>
            <sz val="8"/>
            <rFont val="Tahoma"/>
            <family val="2"/>
          </rPr>
          <t xml:space="preserve"> pole</t>
        </r>
        <r>
          <rPr>
            <sz val="8"/>
            <rFont val="Tahoma"/>
            <family val="0"/>
          </rPr>
          <t xml:space="preserve"> qui est au dessus de l'horizontale</t>
        </r>
      </text>
    </comment>
  </commentList>
</comments>
</file>

<file path=xl/sharedStrings.xml><?xml version="1.0" encoding="utf-8"?>
<sst xmlns="http://schemas.openxmlformats.org/spreadsheetml/2006/main" count="625" uniqueCount="145">
  <si>
    <t>-----</t>
  </si>
  <si>
    <t>---------------</t>
  </si>
  <si>
    <t>-----------------</t>
  </si>
  <si>
    <t>Geometric harmonics</t>
  </si>
  <si>
    <t>Order</t>
  </si>
  <si>
    <t xml:space="preserve">  Normal</t>
  </si>
  <si>
    <t>Skew</t>
  </si>
  <si>
    <t>Deformed geometry harmonics</t>
  </si>
  <si>
    <t>Total harmonics</t>
  </si>
  <si>
    <t xml:space="preserve">   Normal</t>
  </si>
  <si>
    <t>96122E</t>
  </si>
  <si>
    <t>+04   -1.33002E</t>
  </si>
  <si>
    <t>6E+05    7.83708E</t>
  </si>
  <si>
    <t>9E+04    3.53115E</t>
  </si>
  <si>
    <t>6E+04    3.93007E</t>
  </si>
  <si>
    <t>9E+04    2.73639E</t>
  </si>
  <si>
    <t>5E+04    1.86831E</t>
  </si>
  <si>
    <t>2E+05    1.41954E</t>
  </si>
  <si>
    <t>6E+04    1.86831E</t>
  </si>
  <si>
    <t>6E+05    7.83707E</t>
  </si>
  <si>
    <t>7E+04    3.93007E</t>
  </si>
  <si>
    <t>8E+04    2.73639E</t>
  </si>
  <si>
    <t>----------------------------</t>
  </si>
  <si>
    <t>9.27348E-11   (T)</t>
  </si>
  <si>
    <t>-2.74520E-10  (rad)</t>
  </si>
  <si>
    <t>-2.08254E-10   (T)</t>
  </si>
  <si>
    <t>-1.45093E-07  (rad)</t>
  </si>
  <si>
    <t>1.80731E-07   (T)</t>
  </si>
  <si>
    <t>-1.45094E-07  (rad)</t>
  </si>
  <si>
    <t>--------------</t>
  </si>
  <si>
    <t>cas a</t>
  </si>
  <si>
    <t>cas b</t>
  </si>
  <si>
    <t>cas c</t>
  </si>
  <si>
    <t>cas d</t>
  </si>
  <si>
    <t>cas e</t>
  </si>
  <si>
    <t>cas f</t>
  </si>
  <si>
    <t>cas g</t>
  </si>
  <si>
    <t>CAS</t>
  </si>
  <si>
    <t>a</t>
  </si>
  <si>
    <t>b</t>
  </si>
  <si>
    <t>c</t>
  </si>
  <si>
    <t>d</t>
  </si>
  <si>
    <t>e</t>
  </si>
  <si>
    <t>f</t>
  </si>
  <si>
    <t>g</t>
  </si>
  <si>
    <t>h</t>
  </si>
  <si>
    <t>Multipoles normaux</t>
  </si>
  <si>
    <t>Multipoles skew</t>
  </si>
  <si>
    <t>unités</t>
  </si>
  <si>
    <t>T</t>
  </si>
  <si>
    <t>Valeur de deplacement du plan (en micron)</t>
  </si>
  <si>
    <t>ordre</t>
  </si>
  <si>
    <t>N° bob</t>
  </si>
  <si>
    <t>LLc</t>
  </si>
  <si>
    <t>LRc</t>
  </si>
  <si>
    <t>EL</t>
  </si>
  <si>
    <t>a/e</t>
  </si>
  <si>
    <t>b/f</t>
  </si>
  <si>
    <t>c/g</t>
  </si>
  <si>
    <t>d/h</t>
  </si>
  <si>
    <t>normaux</t>
  </si>
  <si>
    <t>skew</t>
  </si>
  <si>
    <t>norme</t>
  </si>
  <si>
    <t>Offset par rapport au plan median</t>
  </si>
  <si>
    <t>T/rad</t>
  </si>
  <si>
    <t>Harmonics variation (Jacobian)</t>
  </si>
  <si>
    <t>stdev</t>
  </si>
  <si>
    <t>erreur/stdev</t>
  </si>
  <si>
    <t>Score/(err_stdev)</t>
  </si>
  <si>
    <t>pole1</t>
  </si>
  <si>
    <t>pole2</t>
  </si>
  <si>
    <t>pole3</t>
  </si>
  <si>
    <t>pole4</t>
  </si>
  <si>
    <t>Score/norme</t>
  </si>
  <si>
    <t>Simulation de la position des bobines selon les poles de 1 à 4</t>
  </si>
  <si>
    <t>Arrangement retenu</t>
  </si>
  <si>
    <t>Protection sheets Thickness (mm)</t>
  </si>
  <si>
    <t>Déformation de la bobine (&lt;-&gt; calibre)</t>
  </si>
  <si>
    <t>Sur-contrainte réelle (MPa)</t>
  </si>
  <si>
    <t>cas 1 &amp; Meas_Pos=1</t>
  </si>
  <si>
    <t>cas 2 &amp; Meas_Pos=1</t>
  </si>
  <si>
    <t>cas 3 &amp; Meas_Pos=1</t>
  </si>
  <si>
    <t>cas 4 &amp; Meas_Pos=1</t>
  </si>
  <si>
    <t>cas 5 &amp; Meas_Pos=1</t>
  </si>
  <si>
    <t>cas 1 &amp; Meas_Pos=2</t>
  </si>
  <si>
    <t>cas 2 &amp; Meas_Pos=2</t>
  </si>
  <si>
    <t>cas 3 &amp; Meas_Pos=2</t>
  </si>
  <si>
    <t>cas 4 &amp; Meas_Pos=2</t>
  </si>
  <si>
    <t>cas 5 &amp; Meas_Pos=2</t>
  </si>
  <si>
    <t>cas 1 &amp; Meas_Pos=3</t>
  </si>
  <si>
    <t>cas 2 &amp; Meas_Pos=3</t>
  </si>
  <si>
    <t>cas 3 &amp; Meas_Pos=3</t>
  </si>
  <si>
    <t>cas 4 &amp; Meas_Pos=3</t>
  </si>
  <si>
    <t>cas 5 &amp; Meas_Pos=3</t>
  </si>
  <si>
    <t>cas 1 &amp; Meas_Pos=4</t>
  </si>
  <si>
    <t>cas 2 &amp; Meas_Pos=4</t>
  </si>
  <si>
    <t>cas 3 &amp; Meas_Pos=4</t>
  </si>
  <si>
    <t>cas 4 &amp; Meas_Pos=4</t>
  </si>
  <si>
    <t>cas 5 &amp; Meas_Pos=4</t>
  </si>
  <si>
    <t>cas 1 &amp; Meas_Pos=5</t>
  </si>
  <si>
    <t>cas 2 &amp; Meas_Pos=5</t>
  </si>
  <si>
    <t>cas 3 &amp; Meas_Pos=5</t>
  </si>
  <si>
    <t>cas 4 &amp; Meas_Pos=5</t>
  </si>
  <si>
    <t>cas 5 &amp; Meas_Pos=5</t>
  </si>
  <si>
    <t>cas 1 &amp; Meas_Pos=6</t>
  </si>
  <si>
    <t>cas 2 &amp; Meas_Pos=6</t>
  </si>
  <si>
    <t>cas 3 &amp; Meas_Pos=6</t>
  </si>
  <si>
    <t>cas 4 &amp; Meas_Pos=6</t>
  </si>
  <si>
    <t>cas 5 &amp; Meas_Pos=6</t>
  </si>
  <si>
    <t>cas 6 &amp; Meas_Pos=1</t>
  </si>
  <si>
    <t>cas 6 &amp; Meas_Pos=2</t>
  </si>
  <si>
    <t>cas 6 &amp; Meas_Pos=3</t>
  </si>
  <si>
    <t>cas 6 &amp; Meas_Pos=4</t>
  </si>
  <si>
    <t>cas 6 &amp; Meas_Pos=5</t>
  </si>
  <si>
    <t>cas 6 &amp; Meas_Pos=6</t>
  </si>
  <si>
    <t>ER</t>
  </si>
  <si>
    <r>
      <t>Mean size arrangement (</t>
    </r>
    <r>
      <rPr>
        <u val="single"/>
        <sz val="10"/>
        <rFont val="Symbol"/>
        <family val="1"/>
      </rPr>
      <t>m</t>
    </r>
    <r>
      <rPr>
        <u val="single"/>
        <sz val="10"/>
        <rFont val="Arial"/>
        <family val="0"/>
      </rPr>
      <t>m)</t>
    </r>
  </si>
  <si>
    <t>elargissement de la cavit due à la tole</t>
  </si>
  <si>
    <t xml:space="preserve">Sur_contrainte sur 80MPa </t>
  </si>
  <si>
    <t>Déformation de la bobine (&lt;-&gt;taille à 80Mpa)</t>
  </si>
  <si>
    <t>OK</t>
  </si>
  <si>
    <t>Mean value</t>
  </si>
  <si>
    <t>A3</t>
  </si>
  <si>
    <t>B3</t>
  </si>
  <si>
    <t>from Ap 0 to ?</t>
  </si>
  <si>
    <t xml:space="preserve">Calculation done by supposing the first coil is in pole 1. Final sorting is turned counterclockwise by </t>
  </si>
  <si>
    <t>Statistic</t>
  </si>
  <si>
    <t>QH Nr.:</t>
  </si>
  <si>
    <t>According to CERN's specification LHC-M-ES-0001 for field error naming conventions</t>
  </si>
  <si>
    <t>Aperture pole</t>
  </si>
  <si>
    <t xml:space="preserve"> connection end</t>
  </si>
  <si>
    <t xml:space="preserve"> * View from</t>
  </si>
  <si>
    <t xml:space="preserve"> = measurement position of the aperture</t>
  </si>
  <si>
    <t>* In the position</t>
  </si>
  <si>
    <t xml:space="preserve"> of aperture 1 of the magnets</t>
  </si>
  <si>
    <t>Minimum local Pre-stress :</t>
  </si>
  <si>
    <t>Ansicht</t>
  </si>
  <si>
    <t>Leadend</t>
  </si>
  <si>
    <t>Cas 6</t>
  </si>
  <si>
    <t>PS = 0.87 montiert</t>
  </si>
  <si>
    <t>calculation-build with 0.87</t>
  </si>
  <si>
    <t>midplane Lotnr.:</t>
  </si>
  <si>
    <t>between to Coillegs Polyimidfilm 1 X 125µ on the protctionsheet length</t>
  </si>
  <si>
    <t>AP 323</t>
  </si>
  <si>
    <t>4E14469D-3</t>
  </si>
</sst>
</file>

<file path=xl/styles.xml><?xml version="1.0" encoding="utf-8"?>
<styleSheet xmlns="http://schemas.openxmlformats.org/spreadsheetml/2006/main">
  <numFmts count="21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00"/>
    <numFmt numFmtId="173" formatCode="0.0"/>
    <numFmt numFmtId="174" formatCode="#&quot;°&quot;"/>
    <numFmt numFmtId="175" formatCode="0&quot;°&quot;"/>
    <numFmt numFmtId="176" formatCode="0.0000"/>
  </numFmts>
  <fonts count="1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b/>
      <i/>
      <sz val="18"/>
      <color indexed="10"/>
      <name val="Arial"/>
      <family val="2"/>
    </font>
    <font>
      <u val="single"/>
      <sz val="10"/>
      <name val="Arial"/>
      <family val="0"/>
    </font>
    <font>
      <u val="single"/>
      <sz val="10"/>
      <name val="Symbol"/>
      <family val="1"/>
    </font>
    <font>
      <sz val="8"/>
      <name val="Tahoma"/>
      <family val="0"/>
    </font>
    <font>
      <b/>
      <sz val="8"/>
      <name val="Tahoma"/>
      <family val="0"/>
    </font>
    <font>
      <b/>
      <i/>
      <sz val="18"/>
      <name val="Arial"/>
      <family val="2"/>
    </font>
    <font>
      <b/>
      <sz val="10"/>
      <color indexed="20"/>
      <name val="Arial"/>
      <family val="2"/>
    </font>
    <font>
      <u val="single"/>
      <sz val="8"/>
      <name val="Tahoma"/>
      <family val="2"/>
    </font>
    <font>
      <b/>
      <sz val="12"/>
      <color indexed="16"/>
      <name val="Arial"/>
      <family val="2"/>
    </font>
    <font>
      <b/>
      <sz val="20"/>
      <name val="Arial"/>
      <family val="2"/>
    </font>
    <font>
      <sz val="10"/>
      <color indexed="12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22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 horizontal="center" wrapText="1"/>
    </xf>
    <xf numFmtId="0" fontId="0" fillId="0" borderId="3" xfId="0" applyFont="1" applyBorder="1" applyAlignment="1">
      <alignment horizontal="center" wrapText="1"/>
    </xf>
    <xf numFmtId="0" fontId="0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2" borderId="0" xfId="0" applyFont="1" applyFill="1" applyAlignment="1">
      <alignment/>
    </xf>
    <xf numFmtId="9" fontId="5" fillId="0" borderId="0" xfId="17" applyFont="1" applyAlignment="1">
      <alignment horizontal="center"/>
    </xf>
    <xf numFmtId="0" fontId="0" fillId="2" borderId="1" xfId="0" applyFont="1" applyFill="1" applyBorder="1" applyAlignment="1">
      <alignment horizontal="left"/>
    </xf>
    <xf numFmtId="2" fontId="0" fillId="2" borderId="2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/>
    </xf>
    <xf numFmtId="0" fontId="0" fillId="2" borderId="4" xfId="0" applyFont="1" applyFill="1" applyBorder="1" applyAlignment="1">
      <alignment horizontal="left"/>
    </xf>
    <xf numFmtId="2" fontId="0" fillId="2" borderId="5" xfId="0" applyNumberFormat="1" applyFont="1" applyFill="1" applyBorder="1" applyAlignment="1">
      <alignment horizontal="center"/>
    </xf>
    <xf numFmtId="0" fontId="1" fillId="2" borderId="6" xfId="0" applyFont="1" applyFill="1" applyBorder="1" applyAlignment="1">
      <alignment/>
    </xf>
    <xf numFmtId="0" fontId="0" fillId="2" borderId="7" xfId="0" applyFont="1" applyFill="1" applyBorder="1" applyAlignment="1">
      <alignment horizontal="left"/>
    </xf>
    <xf numFmtId="2" fontId="0" fillId="2" borderId="8" xfId="0" applyNumberFormat="1" applyFont="1" applyFill="1" applyBorder="1" applyAlignment="1">
      <alignment horizontal="center"/>
    </xf>
    <xf numFmtId="0" fontId="1" fillId="2" borderId="9" xfId="0" applyFont="1" applyFill="1" applyBorder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2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2" borderId="4" xfId="0" applyFont="1" applyFill="1" applyBorder="1" applyAlignment="1">
      <alignment horizontal="left"/>
    </xf>
    <xf numFmtId="2" fontId="0" fillId="2" borderId="5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wrapText="1"/>
    </xf>
    <xf numFmtId="0" fontId="0" fillId="0" borderId="4" xfId="0" applyFont="1" applyBorder="1" applyAlignment="1">
      <alignment/>
    </xf>
    <xf numFmtId="173" fontId="0" fillId="0" borderId="5" xfId="0" applyNumberFormat="1" applyFont="1" applyBorder="1" applyAlignment="1">
      <alignment horizontal="center"/>
    </xf>
    <xf numFmtId="1" fontId="0" fillId="0" borderId="6" xfId="0" applyNumberFormat="1" applyFont="1" applyBorder="1" applyAlignment="1">
      <alignment horizontal="center"/>
    </xf>
    <xf numFmtId="0" fontId="0" fillId="0" borderId="7" xfId="0" applyFont="1" applyBorder="1" applyAlignment="1">
      <alignment/>
    </xf>
    <xf numFmtId="173" fontId="0" fillId="0" borderId="8" xfId="0" applyNumberFormat="1" applyFont="1" applyBorder="1" applyAlignment="1">
      <alignment horizontal="center"/>
    </xf>
    <xf numFmtId="1" fontId="0" fillId="0" borderId="9" xfId="0" applyNumberFormat="1" applyFont="1" applyBorder="1" applyAlignment="1">
      <alignment horizontal="center"/>
    </xf>
    <xf numFmtId="173" fontId="0" fillId="0" borderId="0" xfId="0" applyNumberFormat="1" applyFont="1" applyBorder="1" applyAlignment="1">
      <alignment horizontal="center"/>
    </xf>
    <xf numFmtId="172" fontId="0" fillId="0" borderId="1" xfId="0" applyNumberFormat="1" applyFont="1" applyBorder="1" applyAlignment="1">
      <alignment/>
    </xf>
    <xf numFmtId="1" fontId="0" fillId="0" borderId="2" xfId="0" applyNumberFormat="1" applyFont="1" applyBorder="1" applyAlignment="1">
      <alignment horizontal="center"/>
    </xf>
    <xf numFmtId="1" fontId="0" fillId="0" borderId="3" xfId="0" applyNumberFormat="1" applyFont="1" applyBorder="1" applyAlignment="1">
      <alignment horizontal="center"/>
    </xf>
    <xf numFmtId="172" fontId="0" fillId="0" borderId="4" xfId="0" applyNumberFormat="1" applyFont="1" applyBorder="1" applyAlignment="1">
      <alignment/>
    </xf>
    <xf numFmtId="2" fontId="0" fillId="0" borderId="5" xfId="0" applyNumberFormat="1" applyFont="1" applyBorder="1" applyAlignment="1">
      <alignment horizontal="center"/>
    </xf>
    <xf numFmtId="2" fontId="0" fillId="0" borderId="6" xfId="0" applyNumberFormat="1" applyFont="1" applyBorder="1" applyAlignment="1">
      <alignment horizontal="center"/>
    </xf>
    <xf numFmtId="172" fontId="0" fillId="0" borderId="7" xfId="0" applyNumberFormat="1" applyFont="1" applyBorder="1" applyAlignment="1">
      <alignment/>
    </xf>
    <xf numFmtId="2" fontId="0" fillId="0" borderId="8" xfId="0" applyNumberFormat="1" applyFont="1" applyBorder="1" applyAlignment="1">
      <alignment horizontal="center"/>
    </xf>
    <xf numFmtId="2" fontId="0" fillId="0" borderId="9" xfId="0" applyNumberFormat="1" applyFont="1" applyBorder="1" applyAlignment="1">
      <alignment horizontal="center"/>
    </xf>
    <xf numFmtId="0" fontId="0" fillId="3" borderId="0" xfId="0" applyFont="1" applyFill="1" applyAlignment="1">
      <alignment/>
    </xf>
    <xf numFmtId="2" fontId="0" fillId="3" borderId="0" xfId="0" applyNumberFormat="1" applyFont="1" applyFill="1" applyAlignment="1">
      <alignment/>
    </xf>
    <xf numFmtId="1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/>
    </xf>
    <xf numFmtId="2" fontId="0" fillId="0" borderId="0" xfId="0" applyNumberFormat="1" applyFont="1" applyFill="1" applyAlignment="1">
      <alignment/>
    </xf>
    <xf numFmtId="1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2" fontId="0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Fill="1" applyAlignment="1">
      <alignment/>
    </xf>
    <xf numFmtId="0" fontId="10" fillId="0" borderId="10" xfId="0" applyFont="1" applyBorder="1" applyAlignment="1">
      <alignment/>
    </xf>
    <xf numFmtId="2" fontId="0" fillId="0" borderId="11" xfId="0" applyNumberFormat="1" applyFont="1" applyBorder="1" applyAlignment="1">
      <alignment/>
    </xf>
    <xf numFmtId="1" fontId="0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/>
    </xf>
    <xf numFmtId="175" fontId="10" fillId="0" borderId="12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1" fillId="0" borderId="19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172" fontId="0" fillId="0" borderId="0" xfId="0" applyNumberFormat="1" applyFont="1" applyFill="1" applyBorder="1" applyAlignment="1">
      <alignment/>
    </xf>
    <xf numFmtId="11" fontId="0" fillId="0" borderId="0" xfId="0" applyNumberFormat="1" applyFont="1" applyBorder="1" applyAlignment="1">
      <alignment horizontal="center"/>
    </xf>
    <xf numFmtId="11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1" fontId="0" fillId="0" borderId="0" xfId="0" applyNumberFormat="1" applyFont="1" applyBorder="1" applyAlignment="1">
      <alignment horizontal="center" wrapText="1"/>
    </xf>
    <xf numFmtId="11" fontId="0" fillId="0" borderId="0" xfId="0" applyNumberFormat="1" applyFont="1" applyBorder="1" applyAlignment="1">
      <alignment wrapText="1"/>
    </xf>
    <xf numFmtId="0" fontId="0" fillId="0" borderId="0" xfId="0" applyFont="1" applyBorder="1" applyAlignment="1">
      <alignment wrapText="1"/>
    </xf>
    <xf numFmtId="1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 horizontal="center"/>
    </xf>
    <xf numFmtId="11" fontId="0" fillId="0" borderId="0" xfId="0" applyNumberFormat="1" applyFont="1" applyBorder="1" applyAlignment="1">
      <alignment/>
    </xf>
    <xf numFmtId="11" fontId="0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/>
    </xf>
    <xf numFmtId="11" fontId="1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 horizontal="center"/>
    </xf>
    <xf numFmtId="0" fontId="1" fillId="2" borderId="0" xfId="0" applyFont="1" applyFill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Fill="1" applyBorder="1" applyAlignment="1">
      <alignment/>
    </xf>
    <xf numFmtId="0" fontId="14" fillId="0" borderId="0" xfId="0" applyFont="1" applyAlignment="1">
      <alignment/>
    </xf>
    <xf numFmtId="0" fontId="2" fillId="0" borderId="0" xfId="0" applyFont="1" applyAlignment="1">
      <alignment/>
    </xf>
    <xf numFmtId="176" fontId="0" fillId="2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Border="1" applyAlignment="1">
      <alignment/>
    </xf>
    <xf numFmtId="0" fontId="1" fillId="4" borderId="0" xfId="0" applyFont="1" applyFill="1" applyAlignment="1">
      <alignment horizontal="center"/>
    </xf>
    <xf numFmtId="2" fontId="0" fillId="0" borderId="21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3" fillId="0" borderId="0" xfId="0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276225</xdr:colOff>
      <xdr:row>6</xdr:row>
      <xdr:rowOff>38100</xdr:rowOff>
    </xdr:from>
    <xdr:to>
      <xdr:col>10</xdr:col>
      <xdr:colOff>447675</xdr:colOff>
      <xdr:row>20</xdr:row>
      <xdr:rowOff>28575</xdr:rowOff>
    </xdr:to>
    <xdr:grpSp>
      <xdr:nvGrpSpPr>
        <xdr:cNvPr id="1" name="Group 115"/>
        <xdr:cNvGrpSpPr>
          <a:grpSpLocks/>
        </xdr:cNvGrpSpPr>
      </xdr:nvGrpSpPr>
      <xdr:grpSpPr>
        <a:xfrm>
          <a:off x="4953000" y="1095375"/>
          <a:ext cx="3305175" cy="3086100"/>
          <a:chOff x="516" y="115"/>
          <a:chExt cx="345" cy="310"/>
        </a:xfrm>
        <a:solidFill>
          <a:srgbClr val="FFFFFF"/>
        </a:solidFill>
      </xdr:grpSpPr>
      <xdr:grpSp>
        <xdr:nvGrpSpPr>
          <xdr:cNvPr id="2" name="Group 46"/>
          <xdr:cNvGrpSpPr>
            <a:grpSpLocks/>
          </xdr:cNvGrpSpPr>
        </xdr:nvGrpSpPr>
        <xdr:grpSpPr>
          <a:xfrm>
            <a:off x="516" y="120"/>
            <a:ext cx="289" cy="305"/>
            <a:chOff x="142" y="381"/>
            <a:chExt cx="320" cy="323"/>
          </a:xfrm>
          <a:solidFill>
            <a:srgbClr val="FFFFFF"/>
          </a:solidFill>
        </xdr:grpSpPr>
        <xdr:sp>
          <xdr:nvSpPr>
            <xdr:cNvPr id="3" name="Oval 47"/>
            <xdr:cNvSpPr>
              <a:spLocks/>
            </xdr:cNvSpPr>
          </xdr:nvSpPr>
          <xdr:spPr>
            <a:xfrm>
              <a:off x="143" y="382"/>
              <a:ext cx="317" cy="317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" name="Line 48"/>
            <xdr:cNvSpPr>
              <a:spLocks/>
            </xdr:cNvSpPr>
          </xdr:nvSpPr>
          <xdr:spPr>
            <a:xfrm rot="19650080">
              <a:off x="142" y="541"/>
              <a:ext cx="32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" name="Line 49"/>
            <xdr:cNvSpPr>
              <a:spLocks/>
            </xdr:cNvSpPr>
          </xdr:nvSpPr>
          <xdr:spPr>
            <a:xfrm rot="1949918" flipV="1">
              <a:off x="142" y="541"/>
              <a:ext cx="32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" name="Line 50"/>
            <xdr:cNvSpPr>
              <a:spLocks/>
            </xdr:cNvSpPr>
          </xdr:nvSpPr>
          <xdr:spPr>
            <a:xfrm rot="14250081">
              <a:off x="302" y="381"/>
              <a:ext cx="0" cy="3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Line 51"/>
            <xdr:cNvSpPr>
              <a:spLocks/>
            </xdr:cNvSpPr>
          </xdr:nvSpPr>
          <xdr:spPr>
            <a:xfrm rot="18149919" flipV="1">
              <a:off x="302" y="381"/>
              <a:ext cx="0" cy="3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" name="Line 52"/>
            <xdr:cNvSpPr>
              <a:spLocks/>
            </xdr:cNvSpPr>
          </xdr:nvSpPr>
          <xdr:spPr>
            <a:xfrm>
              <a:off x="143" y="543"/>
              <a:ext cx="3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dash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" name="Line 53"/>
            <xdr:cNvSpPr>
              <a:spLocks/>
            </xdr:cNvSpPr>
          </xdr:nvSpPr>
          <xdr:spPr>
            <a:xfrm rot="5400000">
              <a:off x="142" y="545"/>
              <a:ext cx="3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dash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" name="Oval 54"/>
            <xdr:cNvSpPr>
              <a:spLocks/>
            </xdr:cNvSpPr>
          </xdr:nvSpPr>
          <xdr:spPr>
            <a:xfrm>
              <a:off x="230" y="472"/>
              <a:ext cx="143" cy="138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" name="Oval 55"/>
            <xdr:cNvSpPr>
              <a:spLocks/>
            </xdr:cNvSpPr>
          </xdr:nvSpPr>
          <xdr:spPr>
            <a:xfrm>
              <a:off x="190" y="432"/>
              <a:ext cx="226" cy="224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prstDash val="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12" name="TextBox 56"/>
          <xdr:cNvSpPr txBox="1">
            <a:spLocks noChangeArrowheads="1"/>
          </xdr:cNvSpPr>
        </xdr:nvSpPr>
        <xdr:spPr>
          <a:xfrm>
            <a:off x="730" y="257"/>
            <a:ext cx="17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a</a:t>
            </a:r>
          </a:p>
        </xdr:txBody>
      </xdr:sp>
      <xdr:sp>
        <xdr:nvSpPr>
          <xdr:cNvPr id="13" name="TextBox 57"/>
          <xdr:cNvSpPr txBox="1">
            <a:spLocks noChangeArrowheads="1"/>
          </xdr:cNvSpPr>
        </xdr:nvSpPr>
        <xdr:spPr>
          <a:xfrm>
            <a:off x="639" y="145"/>
            <a:ext cx="15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f</a:t>
            </a:r>
          </a:p>
        </xdr:txBody>
      </xdr:sp>
      <xdr:sp>
        <xdr:nvSpPr>
          <xdr:cNvPr id="14" name="TextBox 58"/>
          <xdr:cNvSpPr txBox="1">
            <a:spLocks noChangeArrowheads="1"/>
          </xdr:cNvSpPr>
        </xdr:nvSpPr>
        <xdr:spPr>
          <a:xfrm>
            <a:off x="643" y="185"/>
            <a:ext cx="1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b</a:t>
            </a:r>
          </a:p>
        </xdr:txBody>
      </xdr:sp>
      <xdr:sp>
        <xdr:nvSpPr>
          <xdr:cNvPr id="15" name="TextBox 59"/>
          <xdr:cNvSpPr txBox="1">
            <a:spLocks noChangeArrowheads="1"/>
          </xdr:cNvSpPr>
        </xdr:nvSpPr>
        <xdr:spPr>
          <a:xfrm>
            <a:off x="643" y="351"/>
            <a:ext cx="17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d</a:t>
            </a:r>
          </a:p>
        </xdr:txBody>
      </xdr:sp>
      <xdr:sp>
        <xdr:nvSpPr>
          <xdr:cNvPr id="16" name="TextBox 60"/>
          <xdr:cNvSpPr txBox="1">
            <a:spLocks noChangeArrowheads="1"/>
          </xdr:cNvSpPr>
        </xdr:nvSpPr>
        <xdr:spPr>
          <a:xfrm>
            <a:off x="777" y="257"/>
            <a:ext cx="17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e</a:t>
            </a:r>
          </a:p>
        </xdr:txBody>
      </xdr:sp>
      <xdr:sp>
        <xdr:nvSpPr>
          <xdr:cNvPr id="17" name="TextBox 61"/>
          <xdr:cNvSpPr txBox="1">
            <a:spLocks noChangeArrowheads="1"/>
          </xdr:cNvSpPr>
        </xdr:nvSpPr>
        <xdr:spPr>
          <a:xfrm>
            <a:off x="569" y="281"/>
            <a:ext cx="18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</a:t>
            </a:r>
          </a:p>
        </xdr:txBody>
      </xdr:sp>
      <xdr:sp>
        <xdr:nvSpPr>
          <xdr:cNvPr id="18" name="TextBox 62"/>
          <xdr:cNvSpPr txBox="1">
            <a:spLocks noChangeArrowheads="1"/>
          </xdr:cNvSpPr>
        </xdr:nvSpPr>
        <xdr:spPr>
          <a:xfrm>
            <a:off x="643" y="378"/>
            <a:ext cx="1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h</a:t>
            </a:r>
          </a:p>
        </xdr:txBody>
      </xdr:sp>
      <xdr:sp>
        <xdr:nvSpPr>
          <xdr:cNvPr id="19" name="TextBox 63"/>
          <xdr:cNvSpPr txBox="1">
            <a:spLocks noChangeArrowheads="1"/>
          </xdr:cNvSpPr>
        </xdr:nvSpPr>
        <xdr:spPr>
          <a:xfrm>
            <a:off x="544" y="282"/>
            <a:ext cx="1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g</a:t>
            </a:r>
          </a:p>
        </xdr:txBody>
      </xdr:sp>
      <xdr:sp>
        <xdr:nvSpPr>
          <xdr:cNvPr id="20" name="Line 64"/>
          <xdr:cNvSpPr>
            <a:spLocks/>
          </xdr:cNvSpPr>
        </xdr:nvSpPr>
        <xdr:spPr>
          <a:xfrm flipV="1">
            <a:off x="745" y="261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Line 65"/>
          <xdr:cNvSpPr>
            <a:spLocks/>
          </xdr:cNvSpPr>
        </xdr:nvSpPr>
        <xdr:spPr>
          <a:xfrm flipV="1">
            <a:off x="793" y="257"/>
            <a:ext cx="0" cy="1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Line 66"/>
          <xdr:cNvSpPr>
            <a:spLocks/>
          </xdr:cNvSpPr>
        </xdr:nvSpPr>
        <xdr:spPr>
          <a:xfrm rot="16200000" flipV="1">
            <a:off x="649" y="185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Line 67"/>
          <xdr:cNvSpPr>
            <a:spLocks/>
          </xdr:cNvSpPr>
        </xdr:nvSpPr>
        <xdr:spPr>
          <a:xfrm rot="16200000" flipV="1">
            <a:off x="645" y="152"/>
            <a:ext cx="1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Line 68"/>
          <xdr:cNvSpPr>
            <a:spLocks/>
          </xdr:cNvSpPr>
        </xdr:nvSpPr>
        <xdr:spPr>
          <a:xfrm>
            <a:off x="585" y="273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Line 69"/>
          <xdr:cNvSpPr>
            <a:spLocks/>
          </xdr:cNvSpPr>
        </xdr:nvSpPr>
        <xdr:spPr>
          <a:xfrm>
            <a:off x="536" y="274"/>
            <a:ext cx="0" cy="1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Line 70"/>
          <xdr:cNvSpPr>
            <a:spLocks/>
          </xdr:cNvSpPr>
        </xdr:nvSpPr>
        <xdr:spPr>
          <a:xfrm rot="5400000" flipH="1" flipV="1">
            <a:off x="665" y="353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Line 71"/>
          <xdr:cNvSpPr>
            <a:spLocks/>
          </xdr:cNvSpPr>
        </xdr:nvSpPr>
        <xdr:spPr>
          <a:xfrm rot="5400000" flipH="1" flipV="1">
            <a:off x="665" y="387"/>
            <a:ext cx="0" cy="1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TextBox 72"/>
          <xdr:cNvSpPr txBox="1">
            <a:spLocks noChangeArrowheads="1"/>
          </xdr:cNvSpPr>
        </xdr:nvSpPr>
        <xdr:spPr>
          <a:xfrm>
            <a:off x="716" y="186"/>
            <a:ext cx="44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2</a:t>
            </a:r>
          </a:p>
        </xdr:txBody>
      </xdr:sp>
      <xdr:sp>
        <xdr:nvSpPr>
          <xdr:cNvPr id="29" name="TextBox 73"/>
          <xdr:cNvSpPr txBox="1">
            <a:spLocks noChangeArrowheads="1"/>
          </xdr:cNvSpPr>
        </xdr:nvSpPr>
        <xdr:spPr>
          <a:xfrm>
            <a:off x="565" y="186"/>
            <a:ext cx="43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3</a:t>
            </a:r>
          </a:p>
        </xdr:txBody>
      </xdr:sp>
      <xdr:sp>
        <xdr:nvSpPr>
          <xdr:cNvPr id="30" name="TextBox 74"/>
          <xdr:cNvSpPr txBox="1">
            <a:spLocks noChangeArrowheads="1"/>
          </xdr:cNvSpPr>
        </xdr:nvSpPr>
        <xdr:spPr>
          <a:xfrm>
            <a:off x="559" y="349"/>
            <a:ext cx="43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4</a:t>
            </a:r>
          </a:p>
        </xdr:txBody>
      </xdr:sp>
      <xdr:sp>
        <xdr:nvSpPr>
          <xdr:cNvPr id="31" name="TextBox 75"/>
          <xdr:cNvSpPr txBox="1">
            <a:spLocks noChangeArrowheads="1"/>
          </xdr:cNvSpPr>
        </xdr:nvSpPr>
        <xdr:spPr>
          <a:xfrm>
            <a:off x="719" y="345"/>
            <a:ext cx="56" cy="26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200" b="1" i="0" u="none" baseline="0">
                <a:solidFill>
                  <a:srgbClr val="800000"/>
                </a:solidFill>
                <a:latin typeface="Arial"/>
                <a:ea typeface="Arial"/>
                <a:cs typeface="Arial"/>
              </a:rPr>
              <a:t>Pole 1</a:t>
            </a:r>
          </a:p>
        </xdr:txBody>
      </xdr:sp>
      <xdr:sp>
        <xdr:nvSpPr>
          <xdr:cNvPr id="32" name="TextBox 76"/>
          <xdr:cNvSpPr txBox="1">
            <a:spLocks noChangeArrowheads="1"/>
          </xdr:cNvSpPr>
        </xdr:nvSpPr>
        <xdr:spPr>
          <a:xfrm>
            <a:off x="623" y="256"/>
            <a:ext cx="68" cy="4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Horizontal 
Plane</a:t>
            </a:r>
          </a:p>
        </xdr:txBody>
      </xdr:sp>
      <xdr:sp>
        <xdr:nvSpPr>
          <xdr:cNvPr id="33" name="Rectangle 108"/>
          <xdr:cNvSpPr>
            <a:spLocks/>
          </xdr:cNvSpPr>
        </xdr:nvSpPr>
        <xdr:spPr>
          <a:xfrm>
            <a:off x="727" y="288"/>
            <a:ext cx="47" cy="17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Rectangle 109"/>
          <xdr:cNvSpPr>
            <a:spLocks/>
          </xdr:cNvSpPr>
        </xdr:nvSpPr>
        <xdr:spPr>
          <a:xfrm>
            <a:off x="725" y="240"/>
            <a:ext cx="47" cy="17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TextBox 110"/>
          <xdr:cNvSpPr txBox="1">
            <a:spLocks noChangeArrowheads="1"/>
          </xdr:cNvSpPr>
        </xdr:nvSpPr>
        <xdr:spPr>
          <a:xfrm>
            <a:off x="773" y="115"/>
            <a:ext cx="88" cy="56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current leads after connection box</a:t>
            </a:r>
          </a:p>
        </xdr:txBody>
      </xdr:sp>
      <xdr:sp>
        <xdr:nvSpPr>
          <xdr:cNvPr id="36" name="Line 111"/>
          <xdr:cNvSpPr>
            <a:spLocks/>
          </xdr:cNvSpPr>
        </xdr:nvSpPr>
        <xdr:spPr>
          <a:xfrm flipH="1">
            <a:off x="763" y="169"/>
            <a:ext cx="36" cy="68"/>
          </a:xfrm>
          <a:prstGeom prst="line">
            <a:avLst/>
          </a:prstGeom>
          <a:noFill/>
          <a:ln w="9525" cmpd="sng">
            <a:solidFill>
              <a:srgbClr val="C0C0C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Line 112"/>
          <xdr:cNvSpPr>
            <a:spLocks/>
          </xdr:cNvSpPr>
        </xdr:nvSpPr>
        <xdr:spPr>
          <a:xfrm>
            <a:off x="600" y="274"/>
            <a:ext cx="11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lgDashDot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419100</xdr:colOff>
      <xdr:row>15</xdr:row>
      <xdr:rowOff>66675</xdr:rowOff>
    </xdr:from>
    <xdr:to>
      <xdr:col>10</xdr:col>
      <xdr:colOff>295275</xdr:colOff>
      <xdr:row>16</xdr:row>
      <xdr:rowOff>133350</xdr:rowOff>
    </xdr:to>
    <xdr:sp>
      <xdr:nvSpPr>
        <xdr:cNvPr id="38" name="TextBox 77"/>
        <xdr:cNvSpPr txBox="1">
          <a:spLocks noChangeArrowheads="1"/>
        </xdr:cNvSpPr>
      </xdr:nvSpPr>
      <xdr:spPr>
        <a:xfrm>
          <a:off x="7467600" y="2914650"/>
          <a:ext cx="6381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129.1 LR</a:t>
          </a:r>
        </a:p>
      </xdr:txBody>
    </xdr:sp>
    <xdr:clientData/>
  </xdr:twoCellAnchor>
  <xdr:twoCellAnchor>
    <xdr:from>
      <xdr:col>7</xdr:col>
      <xdr:colOff>133350</xdr:colOff>
      <xdr:row>19</xdr:row>
      <xdr:rowOff>0</xdr:rowOff>
    </xdr:from>
    <xdr:to>
      <xdr:col>7</xdr:col>
      <xdr:colOff>771525</xdr:colOff>
      <xdr:row>20</xdr:row>
      <xdr:rowOff>38100</xdr:rowOff>
    </xdr:to>
    <xdr:sp>
      <xdr:nvSpPr>
        <xdr:cNvPr id="39" name="TextBox 78"/>
        <xdr:cNvSpPr txBox="1">
          <a:spLocks noChangeArrowheads="1"/>
        </xdr:cNvSpPr>
      </xdr:nvSpPr>
      <xdr:spPr>
        <a:xfrm>
          <a:off x="5467350" y="399097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136.4 LR</a:t>
          </a:r>
        </a:p>
      </xdr:txBody>
    </xdr:sp>
    <xdr:clientData/>
  </xdr:twoCellAnchor>
  <xdr:twoCellAnchor>
    <xdr:from>
      <xdr:col>8</xdr:col>
      <xdr:colOff>266700</xdr:colOff>
      <xdr:row>18</xdr:row>
      <xdr:rowOff>152400</xdr:rowOff>
    </xdr:from>
    <xdr:to>
      <xdr:col>9</xdr:col>
      <xdr:colOff>66675</xdr:colOff>
      <xdr:row>20</xdr:row>
      <xdr:rowOff>28575</xdr:rowOff>
    </xdr:to>
    <xdr:sp>
      <xdr:nvSpPr>
        <xdr:cNvPr id="40" name="TextBox 79"/>
        <xdr:cNvSpPr txBox="1">
          <a:spLocks noChangeArrowheads="1"/>
        </xdr:cNvSpPr>
      </xdr:nvSpPr>
      <xdr:spPr>
        <a:xfrm>
          <a:off x="6477000" y="3981450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116.9 LL</a:t>
          </a:r>
        </a:p>
      </xdr:txBody>
    </xdr:sp>
    <xdr:clientData/>
  </xdr:twoCellAnchor>
  <xdr:twoCellAnchor>
    <xdr:from>
      <xdr:col>8</xdr:col>
      <xdr:colOff>228600</xdr:colOff>
      <xdr:row>6</xdr:row>
      <xdr:rowOff>57150</xdr:rowOff>
    </xdr:from>
    <xdr:to>
      <xdr:col>9</xdr:col>
      <xdr:colOff>28575</xdr:colOff>
      <xdr:row>7</xdr:row>
      <xdr:rowOff>104775</xdr:rowOff>
    </xdr:to>
    <xdr:sp>
      <xdr:nvSpPr>
        <xdr:cNvPr id="41" name="TextBox 80"/>
        <xdr:cNvSpPr txBox="1">
          <a:spLocks noChangeArrowheads="1"/>
        </xdr:cNvSpPr>
      </xdr:nvSpPr>
      <xdr:spPr>
        <a:xfrm>
          <a:off x="6438900" y="1114425"/>
          <a:ext cx="6381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104.9 LR</a:t>
          </a:r>
        </a:p>
      </xdr:txBody>
    </xdr:sp>
    <xdr:clientData/>
  </xdr:twoCellAnchor>
  <xdr:twoCellAnchor>
    <xdr:from>
      <xdr:col>5</xdr:col>
      <xdr:colOff>857250</xdr:colOff>
      <xdr:row>11</xdr:row>
      <xdr:rowOff>104775</xdr:rowOff>
    </xdr:from>
    <xdr:to>
      <xdr:col>6</xdr:col>
      <xdr:colOff>619125</xdr:colOff>
      <xdr:row>12</xdr:row>
      <xdr:rowOff>142875</xdr:rowOff>
    </xdr:to>
    <xdr:sp>
      <xdr:nvSpPr>
        <xdr:cNvPr id="42" name="TextBox 81"/>
        <xdr:cNvSpPr txBox="1">
          <a:spLocks noChangeArrowheads="1"/>
        </xdr:cNvSpPr>
      </xdr:nvSpPr>
      <xdr:spPr>
        <a:xfrm>
          <a:off x="4657725" y="2114550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125.5 LR</a:t>
          </a:r>
        </a:p>
      </xdr:txBody>
    </xdr:sp>
    <xdr:clientData/>
  </xdr:twoCellAnchor>
  <xdr:twoCellAnchor>
    <xdr:from>
      <xdr:col>7</xdr:col>
      <xdr:colOff>209550</xdr:colOff>
      <xdr:row>6</xdr:row>
      <xdr:rowOff>57150</xdr:rowOff>
    </xdr:from>
    <xdr:to>
      <xdr:col>7</xdr:col>
      <xdr:colOff>847725</xdr:colOff>
      <xdr:row>7</xdr:row>
      <xdr:rowOff>95250</xdr:rowOff>
    </xdr:to>
    <xdr:sp>
      <xdr:nvSpPr>
        <xdr:cNvPr id="43" name="TextBox 82"/>
        <xdr:cNvSpPr txBox="1">
          <a:spLocks noChangeArrowheads="1"/>
        </xdr:cNvSpPr>
      </xdr:nvSpPr>
      <xdr:spPr>
        <a:xfrm>
          <a:off x="5543550" y="111442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109.9 LL</a:t>
          </a:r>
        </a:p>
      </xdr:txBody>
    </xdr:sp>
    <xdr:clientData/>
  </xdr:twoCellAnchor>
  <xdr:twoCellAnchor>
    <xdr:from>
      <xdr:col>6</xdr:col>
      <xdr:colOff>0</xdr:colOff>
      <xdr:row>15</xdr:row>
      <xdr:rowOff>66675</xdr:rowOff>
    </xdr:from>
    <xdr:to>
      <xdr:col>6</xdr:col>
      <xdr:colOff>638175</xdr:colOff>
      <xdr:row>16</xdr:row>
      <xdr:rowOff>104775</xdr:rowOff>
    </xdr:to>
    <xdr:sp>
      <xdr:nvSpPr>
        <xdr:cNvPr id="44" name="TextBox 83"/>
        <xdr:cNvSpPr txBox="1">
          <a:spLocks noChangeArrowheads="1"/>
        </xdr:cNvSpPr>
      </xdr:nvSpPr>
      <xdr:spPr>
        <a:xfrm>
          <a:off x="4676775" y="2914650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143.4 LL</a:t>
          </a:r>
        </a:p>
      </xdr:txBody>
    </xdr:sp>
    <xdr:clientData/>
  </xdr:twoCellAnchor>
  <xdr:twoCellAnchor>
    <xdr:from>
      <xdr:col>9</xdr:col>
      <xdr:colOff>428625</xdr:colOff>
      <xdr:row>11</xdr:row>
      <xdr:rowOff>38100</xdr:rowOff>
    </xdr:from>
    <xdr:to>
      <xdr:col>10</xdr:col>
      <xdr:colOff>304800</xdr:colOff>
      <xdr:row>12</xdr:row>
      <xdr:rowOff>95250</xdr:rowOff>
    </xdr:to>
    <xdr:sp>
      <xdr:nvSpPr>
        <xdr:cNvPr id="45" name="TextBox 84"/>
        <xdr:cNvSpPr txBox="1">
          <a:spLocks noChangeArrowheads="1"/>
        </xdr:cNvSpPr>
      </xdr:nvSpPr>
      <xdr:spPr>
        <a:xfrm>
          <a:off x="7477125" y="2047875"/>
          <a:ext cx="63817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96.18 LL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A1:W118"/>
  <sheetViews>
    <sheetView workbookViewId="0" topLeftCell="A28">
      <selection activeCell="B48" sqref="B48"/>
    </sheetView>
  </sheetViews>
  <sheetFormatPr defaultColWidth="11.421875" defaultRowHeight="12.75"/>
  <cols>
    <col min="1" max="1" width="11.421875" style="89" customWidth="1"/>
    <col min="2" max="2" width="16.28125" style="90" customWidth="1"/>
    <col min="3" max="3" width="12.421875" style="89" customWidth="1"/>
    <col min="4" max="4" width="13.57421875" style="89" customWidth="1"/>
    <col min="5" max="5" width="11.421875" style="89" customWidth="1"/>
    <col min="6" max="6" width="12.8515625" style="89" customWidth="1"/>
    <col min="7" max="7" width="10.8515625" style="89" customWidth="1"/>
    <col min="8" max="10" width="11.421875" style="89" customWidth="1"/>
    <col min="11" max="11" width="10.421875" style="89" customWidth="1"/>
    <col min="12" max="21" width="11.421875" style="89" customWidth="1"/>
    <col min="22" max="23" width="11.421875" style="6" customWidth="1"/>
    <col min="24" max="24" width="11.421875" style="89" customWidth="1"/>
    <col min="25" max="25" width="7.140625" style="89" customWidth="1"/>
    <col min="26" max="26" width="14.28125" style="89" customWidth="1"/>
    <col min="27" max="27" width="11.421875" style="89" customWidth="1"/>
    <col min="28" max="28" width="14.7109375" style="89" customWidth="1"/>
    <col min="29" max="16384" width="11.421875" style="89" customWidth="1"/>
  </cols>
  <sheetData>
    <row r="1" spans="2:23" s="78" customFormat="1" ht="12.75">
      <c r="B1" s="77"/>
      <c r="H1" s="78" t="s">
        <v>30</v>
      </c>
      <c r="J1" s="78" t="s">
        <v>31</v>
      </c>
      <c r="L1" s="78" t="s">
        <v>32</v>
      </c>
      <c r="N1" s="78" t="s">
        <v>33</v>
      </c>
      <c r="P1" s="78" t="s">
        <v>34</v>
      </c>
      <c r="R1" s="78" t="s">
        <v>35</v>
      </c>
      <c r="T1" s="78" t="s">
        <v>36</v>
      </c>
      <c r="V1" s="79"/>
      <c r="W1" s="79"/>
    </row>
    <row r="2" spans="2:23" s="78" customFormat="1" ht="12.75">
      <c r="B2" s="77"/>
      <c r="E2" s="78" t="s">
        <v>3</v>
      </c>
      <c r="V2" s="79"/>
      <c r="W2" s="79"/>
    </row>
    <row r="3" spans="2:23" s="78" customFormat="1" ht="12.75">
      <c r="B3" s="77"/>
      <c r="E3" s="78" t="s">
        <v>4</v>
      </c>
      <c r="H3" s="78" t="s">
        <v>5</v>
      </c>
      <c r="I3" s="78" t="s">
        <v>6</v>
      </c>
      <c r="J3" s="78" t="s">
        <v>5</v>
      </c>
      <c r="K3" s="78" t="s">
        <v>6</v>
      </c>
      <c r="L3" s="78" t="s">
        <v>5</v>
      </c>
      <c r="M3" s="78" t="s">
        <v>6</v>
      </c>
      <c r="N3" s="78" t="s">
        <v>5</v>
      </c>
      <c r="O3" s="78" t="s">
        <v>6</v>
      </c>
      <c r="P3" s="78" t="s">
        <v>5</v>
      </c>
      <c r="Q3" s="78" t="s">
        <v>6</v>
      </c>
      <c r="R3" s="78" t="s">
        <v>5</v>
      </c>
      <c r="S3" s="78" t="s">
        <v>6</v>
      </c>
      <c r="T3" s="78" t="s">
        <v>5</v>
      </c>
      <c r="U3" s="78" t="s">
        <v>6</v>
      </c>
      <c r="V3" s="79" t="s">
        <v>5</v>
      </c>
      <c r="W3" s="79" t="s">
        <v>6</v>
      </c>
    </row>
    <row r="4" spans="2:23" s="78" customFormat="1" ht="12.75">
      <c r="B4" s="77"/>
      <c r="E4" s="78">
        <v>1</v>
      </c>
      <c r="H4" s="78">
        <v>-8.96604E-11</v>
      </c>
      <c r="I4" s="78">
        <v>9.27348E-11</v>
      </c>
      <c r="J4" s="78">
        <v>-8.96604E-11</v>
      </c>
      <c r="K4" s="78" t="s">
        <v>23</v>
      </c>
      <c r="L4" s="78">
        <v>-8.96604E-11</v>
      </c>
      <c r="M4" s="78" t="s">
        <v>23</v>
      </c>
      <c r="N4" s="78">
        <v>-8.96604E-11</v>
      </c>
      <c r="O4" s="78">
        <v>9.27348E-11</v>
      </c>
      <c r="P4" s="78">
        <v>-8.96604E-11</v>
      </c>
      <c r="Q4" s="78">
        <v>9.27348E-11</v>
      </c>
      <c r="R4" s="78">
        <v>-8.96604E-11</v>
      </c>
      <c r="S4" s="78">
        <v>9.27348E-11</v>
      </c>
      <c r="T4" s="78">
        <v>-8.96604E-11</v>
      </c>
      <c r="U4" s="78">
        <v>9.27348E-11</v>
      </c>
      <c r="V4" s="78">
        <v>-8.96604E-11</v>
      </c>
      <c r="W4" s="78">
        <v>9.27348E-11</v>
      </c>
    </row>
    <row r="5" spans="2:23" s="78" customFormat="1" ht="12.75">
      <c r="B5" s="77"/>
      <c r="E5" s="78">
        <v>2</v>
      </c>
      <c r="H5" s="78">
        <v>0.000319438</v>
      </c>
      <c r="I5" s="78">
        <v>-2.7452E-10</v>
      </c>
      <c r="J5" s="78">
        <v>0.000319438</v>
      </c>
      <c r="K5" s="78" t="s">
        <v>24</v>
      </c>
      <c r="L5" s="78">
        <v>0.000319438</v>
      </c>
      <c r="M5" s="78" t="s">
        <v>24</v>
      </c>
      <c r="N5" s="78">
        <v>0.000319438</v>
      </c>
      <c r="O5" s="78">
        <v>-2.7452E-10</v>
      </c>
      <c r="P5" s="78">
        <v>0.000319438</v>
      </c>
      <c r="Q5" s="78">
        <v>-2.7452E-10</v>
      </c>
      <c r="R5" s="78">
        <v>0.000319438</v>
      </c>
      <c r="S5" s="78">
        <v>-2.7452E-10</v>
      </c>
      <c r="T5" s="78">
        <v>0.000319438</v>
      </c>
      <c r="U5" s="78">
        <v>-2.7452E-10</v>
      </c>
      <c r="V5" s="78">
        <v>0.000319438</v>
      </c>
      <c r="W5" s="78">
        <v>-2.7452E-10</v>
      </c>
    </row>
    <row r="6" spans="2:23" s="78" customFormat="1" ht="12.75">
      <c r="B6" s="77"/>
      <c r="E6" s="78">
        <v>3</v>
      </c>
      <c r="H6" s="78">
        <v>0.000879364</v>
      </c>
      <c r="I6" s="78">
        <v>0.000601288</v>
      </c>
      <c r="J6" s="78">
        <v>0.000879364</v>
      </c>
      <c r="K6" s="78">
        <v>0.000601288</v>
      </c>
      <c r="L6" s="78">
        <v>0.000879364</v>
      </c>
      <c r="M6" s="78">
        <v>0.000601288</v>
      </c>
      <c r="N6" s="78">
        <v>0.000879364</v>
      </c>
      <c r="O6" s="78">
        <v>0.000601288</v>
      </c>
      <c r="P6" s="78">
        <v>0.000879364</v>
      </c>
      <c r="Q6" s="78">
        <v>0.000601288</v>
      </c>
      <c r="R6" s="78">
        <v>0.000879364</v>
      </c>
      <c r="S6" s="78">
        <v>0.000601288</v>
      </c>
      <c r="T6" s="78">
        <v>0.000879364</v>
      </c>
      <c r="U6" s="78">
        <v>0.000601288</v>
      </c>
      <c r="V6" s="78">
        <v>0.000879364</v>
      </c>
      <c r="W6" s="78">
        <v>0.000601288</v>
      </c>
    </row>
    <row r="7" spans="2:23" s="78" customFormat="1" ht="12.75">
      <c r="B7" s="77"/>
      <c r="E7" s="78">
        <v>4</v>
      </c>
      <c r="H7" s="78">
        <v>9.24253E-05</v>
      </c>
      <c r="I7" s="78">
        <v>0.000325827</v>
      </c>
      <c r="J7" s="78">
        <v>9.24253E-05</v>
      </c>
      <c r="K7" s="78">
        <v>0.000325827</v>
      </c>
      <c r="L7" s="78">
        <v>9.24253E-05</v>
      </c>
      <c r="M7" s="78">
        <v>0.000325827</v>
      </c>
      <c r="N7" s="78">
        <v>9.24253E-05</v>
      </c>
      <c r="O7" s="78">
        <v>0.000325827</v>
      </c>
      <c r="P7" s="78">
        <v>9.24253E-05</v>
      </c>
      <c r="Q7" s="78">
        <v>0.000325827</v>
      </c>
      <c r="R7" s="78">
        <v>9.24253E-05</v>
      </c>
      <c r="S7" s="78">
        <v>0.000325827</v>
      </c>
      <c r="T7" s="78">
        <v>9.24253E-05</v>
      </c>
      <c r="U7" s="78">
        <v>0.000325827</v>
      </c>
      <c r="V7" s="78">
        <v>9.24253E-05</v>
      </c>
      <c r="W7" s="78">
        <v>0.000325827</v>
      </c>
    </row>
    <row r="8" spans="2:23" s="78" customFormat="1" ht="12.75">
      <c r="B8" s="77"/>
      <c r="E8" s="78">
        <v>5</v>
      </c>
      <c r="H8" s="78">
        <v>-3.91724E-05</v>
      </c>
      <c r="I8" s="78">
        <v>0.000161302</v>
      </c>
      <c r="J8" s="78">
        <v>-3.91724E-05</v>
      </c>
      <c r="K8" s="78">
        <v>0.000161302</v>
      </c>
      <c r="L8" s="78">
        <v>-3.91724E-05</v>
      </c>
      <c r="M8" s="78">
        <v>0.000161302</v>
      </c>
      <c r="N8" s="78">
        <v>-3.91724E-05</v>
      </c>
      <c r="O8" s="78">
        <v>0.000161302</v>
      </c>
      <c r="P8" s="78">
        <v>-3.91724E-05</v>
      </c>
      <c r="Q8" s="78">
        <v>0.000161302</v>
      </c>
      <c r="R8" s="78">
        <v>-3.91724E-05</v>
      </c>
      <c r="S8" s="78">
        <v>0.000161302</v>
      </c>
      <c r="T8" s="78">
        <v>-3.91724E-05</v>
      </c>
      <c r="U8" s="78">
        <v>0.000161302</v>
      </c>
      <c r="V8" s="78">
        <v>-3.91724E-05</v>
      </c>
      <c r="W8" s="78">
        <v>0.000161302</v>
      </c>
    </row>
    <row r="9" spans="2:23" s="78" customFormat="1" ht="12.75">
      <c r="B9" s="77"/>
      <c r="E9" s="78">
        <v>6</v>
      </c>
      <c r="H9" s="78">
        <v>3.92438</v>
      </c>
      <c r="I9" s="78">
        <v>-1.72103E-05</v>
      </c>
      <c r="J9" s="78">
        <v>3.92438</v>
      </c>
      <c r="K9" s="78">
        <v>-1.72103E-05</v>
      </c>
      <c r="L9" s="78">
        <v>3.92438</v>
      </c>
      <c r="M9" s="78">
        <v>-1.72103E-05</v>
      </c>
      <c r="N9" s="78">
        <v>3.92438</v>
      </c>
      <c r="O9" s="78">
        <v>-1.72103E-05</v>
      </c>
      <c r="P9" s="78">
        <v>3.92438</v>
      </c>
      <c r="Q9" s="78">
        <v>-1.72103E-05</v>
      </c>
      <c r="R9" s="78">
        <v>3.92438</v>
      </c>
      <c r="S9" s="78">
        <v>-1.72103E-05</v>
      </c>
      <c r="T9" s="78">
        <v>3.92438</v>
      </c>
      <c r="U9" s="78">
        <v>-1.72103E-05</v>
      </c>
      <c r="V9" s="78">
        <v>3.92438</v>
      </c>
      <c r="W9" s="78">
        <v>-1.72103E-05</v>
      </c>
    </row>
    <row r="10" spans="2:23" s="78" customFormat="1" ht="12.75">
      <c r="B10" s="77"/>
      <c r="E10" s="78">
        <v>7</v>
      </c>
      <c r="H10" s="78">
        <v>-2.33051E-05</v>
      </c>
      <c r="I10" s="78">
        <v>-3.89739E-05</v>
      </c>
      <c r="J10" s="78">
        <v>-2.33051E-05</v>
      </c>
      <c r="K10" s="78">
        <v>-3.89739E-05</v>
      </c>
      <c r="L10" s="78">
        <v>-2.33051E-05</v>
      </c>
      <c r="M10" s="78">
        <v>-3.89739E-05</v>
      </c>
      <c r="N10" s="78">
        <v>-2.33051E-05</v>
      </c>
      <c r="O10" s="78">
        <v>-3.89739E-05</v>
      </c>
      <c r="P10" s="78">
        <v>-2.33051E-05</v>
      </c>
      <c r="Q10" s="78">
        <v>-3.89739E-05</v>
      </c>
      <c r="R10" s="78">
        <v>-2.33051E-05</v>
      </c>
      <c r="S10" s="78">
        <v>-3.89739E-05</v>
      </c>
      <c r="T10" s="78">
        <v>-2.33051E-05</v>
      </c>
      <c r="U10" s="78">
        <v>-3.89739E-05</v>
      </c>
      <c r="V10" s="78">
        <v>-2.33051E-05</v>
      </c>
      <c r="W10" s="78">
        <v>-3.89739E-05</v>
      </c>
    </row>
    <row r="11" spans="2:23" s="78" customFormat="1" ht="12.75">
      <c r="B11" s="77"/>
      <c r="E11" s="78">
        <v>8</v>
      </c>
      <c r="H11" s="78">
        <v>4.70052E-06</v>
      </c>
      <c r="I11" s="78">
        <v>-2.96402E-06</v>
      </c>
      <c r="J11" s="78">
        <v>4.70052E-06</v>
      </c>
      <c r="K11" s="78">
        <v>-2.96402E-06</v>
      </c>
      <c r="L11" s="78">
        <v>4.70052E-06</v>
      </c>
      <c r="M11" s="78">
        <v>-2.96402E-06</v>
      </c>
      <c r="N11" s="78">
        <v>4.70052E-06</v>
      </c>
      <c r="O11" s="78">
        <v>-2.96402E-06</v>
      </c>
      <c r="P11" s="78">
        <v>4.70052E-06</v>
      </c>
      <c r="Q11" s="78">
        <v>-2.96402E-06</v>
      </c>
      <c r="R11" s="78">
        <v>4.70052E-06</v>
      </c>
      <c r="S11" s="78">
        <v>-2.96402E-06</v>
      </c>
      <c r="T11" s="78">
        <v>4.70052E-06</v>
      </c>
      <c r="U11" s="78">
        <v>-2.96402E-06</v>
      </c>
      <c r="V11" s="78">
        <v>4.70052E-06</v>
      </c>
      <c r="W11" s="78">
        <v>-2.96402E-06</v>
      </c>
    </row>
    <row r="12" spans="2:23" s="78" customFormat="1" ht="12.75">
      <c r="B12" s="77"/>
      <c r="E12" s="78">
        <v>9</v>
      </c>
      <c r="H12" s="78">
        <v>-3.68081E-06</v>
      </c>
      <c r="I12" s="78">
        <v>3.48646E-06</v>
      </c>
      <c r="J12" s="78">
        <v>-3.68081E-06</v>
      </c>
      <c r="K12" s="78">
        <v>3.48646E-06</v>
      </c>
      <c r="L12" s="78">
        <v>-3.68081E-06</v>
      </c>
      <c r="M12" s="78">
        <v>3.48646E-06</v>
      </c>
      <c r="N12" s="78">
        <v>-3.68081E-06</v>
      </c>
      <c r="O12" s="78">
        <v>3.48646E-06</v>
      </c>
      <c r="P12" s="78">
        <v>-3.68081E-06</v>
      </c>
      <c r="Q12" s="78">
        <v>3.48646E-06</v>
      </c>
      <c r="R12" s="78">
        <v>-3.68081E-06</v>
      </c>
      <c r="S12" s="78">
        <v>3.48646E-06</v>
      </c>
      <c r="T12" s="78">
        <v>-3.68081E-06</v>
      </c>
      <c r="U12" s="78">
        <v>3.48646E-06</v>
      </c>
      <c r="V12" s="78">
        <v>-3.68081E-06</v>
      </c>
      <c r="W12" s="78">
        <v>3.48646E-06</v>
      </c>
    </row>
    <row r="13" spans="2:23" s="78" customFormat="1" ht="12.75">
      <c r="B13" s="77"/>
      <c r="E13" s="78">
        <v>10</v>
      </c>
      <c r="H13" s="78">
        <v>-0.200959</v>
      </c>
      <c r="I13" s="78">
        <v>-5.06254E-06</v>
      </c>
      <c r="J13" s="78">
        <v>-0.200959</v>
      </c>
      <c r="K13" s="78">
        <v>-5.06254E-06</v>
      </c>
      <c r="L13" s="78">
        <v>-0.200959</v>
      </c>
      <c r="M13" s="78">
        <v>-5.06254E-06</v>
      </c>
      <c r="N13" s="78">
        <v>-0.200959</v>
      </c>
      <c r="O13" s="78">
        <v>-5.06254E-06</v>
      </c>
      <c r="P13" s="78">
        <v>-0.200959</v>
      </c>
      <c r="Q13" s="78">
        <v>-5.06254E-06</v>
      </c>
      <c r="R13" s="78">
        <v>-0.200959</v>
      </c>
      <c r="S13" s="78">
        <v>-5.06254E-06</v>
      </c>
      <c r="T13" s="78">
        <v>-0.200959</v>
      </c>
      <c r="U13" s="78">
        <v>-5.06254E-06</v>
      </c>
      <c r="V13" s="78">
        <v>-0.200959</v>
      </c>
      <c r="W13" s="78">
        <v>-5.06254E-06</v>
      </c>
    </row>
    <row r="14" spans="2:23" s="78" customFormat="1" ht="12.75">
      <c r="B14" s="77"/>
      <c r="E14" s="78">
        <v>11</v>
      </c>
      <c r="H14" s="78">
        <v>1.59338E-06</v>
      </c>
      <c r="I14" s="78">
        <v>1.18763E-06</v>
      </c>
      <c r="J14" s="78">
        <v>1.59338E-06</v>
      </c>
      <c r="K14" s="78">
        <v>1.18763E-06</v>
      </c>
      <c r="L14" s="78">
        <v>1.59338E-06</v>
      </c>
      <c r="M14" s="78">
        <v>1.18763E-06</v>
      </c>
      <c r="N14" s="78">
        <v>1.59338E-06</v>
      </c>
      <c r="O14" s="78">
        <v>1.18763E-06</v>
      </c>
      <c r="P14" s="78">
        <v>1.59338E-06</v>
      </c>
      <c r="Q14" s="78">
        <v>1.18763E-06</v>
      </c>
      <c r="R14" s="78">
        <v>1.59338E-06</v>
      </c>
      <c r="S14" s="78">
        <v>1.18763E-06</v>
      </c>
      <c r="T14" s="78">
        <v>1.59338E-06</v>
      </c>
      <c r="U14" s="78">
        <v>1.18763E-06</v>
      </c>
      <c r="V14" s="78">
        <v>1.59338E-06</v>
      </c>
      <c r="W14" s="78">
        <v>1.18763E-06</v>
      </c>
    </row>
    <row r="15" spans="2:23" s="78" customFormat="1" ht="12.75">
      <c r="B15" s="77"/>
      <c r="E15" s="78">
        <v>12</v>
      </c>
      <c r="H15" s="78">
        <v>2.14477E-08</v>
      </c>
      <c r="I15" s="78">
        <v>1.33651E-06</v>
      </c>
      <c r="J15" s="78">
        <v>2.14477E-08</v>
      </c>
      <c r="K15" s="78">
        <v>1.33651E-06</v>
      </c>
      <c r="L15" s="78">
        <v>2.14477E-08</v>
      </c>
      <c r="M15" s="78">
        <v>1.33651E-06</v>
      </c>
      <c r="N15" s="78">
        <v>2.14477E-08</v>
      </c>
      <c r="O15" s="78">
        <v>1.33651E-06</v>
      </c>
      <c r="P15" s="78">
        <v>2.14477E-08</v>
      </c>
      <c r="Q15" s="78">
        <v>1.33651E-06</v>
      </c>
      <c r="R15" s="78">
        <v>2.14477E-08</v>
      </c>
      <c r="S15" s="78">
        <v>1.33651E-06</v>
      </c>
      <c r="T15" s="78">
        <v>2.14477E-08</v>
      </c>
      <c r="U15" s="78">
        <v>1.33651E-06</v>
      </c>
      <c r="V15" s="78">
        <v>2.14477E-08</v>
      </c>
      <c r="W15" s="78">
        <v>1.33651E-06</v>
      </c>
    </row>
    <row r="16" spans="2:23" s="78" customFormat="1" ht="12.75">
      <c r="B16" s="77"/>
      <c r="E16" s="78">
        <v>13</v>
      </c>
      <c r="H16" s="78">
        <v>-6.04268E-07</v>
      </c>
      <c r="I16" s="78">
        <v>8.7592E-07</v>
      </c>
      <c r="J16" s="78">
        <v>-6.04268E-07</v>
      </c>
      <c r="K16" s="78">
        <v>8.7592E-07</v>
      </c>
      <c r="L16" s="78">
        <v>-6.04268E-07</v>
      </c>
      <c r="M16" s="78">
        <v>8.7592E-07</v>
      </c>
      <c r="N16" s="78">
        <v>-6.04268E-07</v>
      </c>
      <c r="O16" s="78">
        <v>8.7592E-07</v>
      </c>
      <c r="P16" s="78">
        <v>-6.04268E-07</v>
      </c>
      <c r="Q16" s="78">
        <v>8.7592E-07</v>
      </c>
      <c r="R16" s="78">
        <v>-6.04268E-07</v>
      </c>
      <c r="S16" s="78">
        <v>8.7592E-07</v>
      </c>
      <c r="T16" s="78">
        <v>-6.04268E-07</v>
      </c>
      <c r="U16" s="78">
        <v>8.7592E-07</v>
      </c>
      <c r="V16" s="78">
        <v>-6.04268E-07</v>
      </c>
      <c r="W16" s="78">
        <v>8.7592E-07</v>
      </c>
    </row>
    <row r="17" spans="2:23" s="78" customFormat="1" ht="12.75">
      <c r="B17" s="77"/>
      <c r="E17" s="78">
        <v>14</v>
      </c>
      <c r="H17" s="78">
        <v>-0.149992</v>
      </c>
      <c r="I17" s="78">
        <v>6.74043E-07</v>
      </c>
      <c r="J17" s="78">
        <v>-0.149992</v>
      </c>
      <c r="K17" s="78">
        <v>6.74043E-07</v>
      </c>
      <c r="L17" s="78">
        <v>-0.149992</v>
      </c>
      <c r="M17" s="78">
        <v>6.74043E-07</v>
      </c>
      <c r="N17" s="78">
        <v>-0.149992</v>
      </c>
      <c r="O17" s="78">
        <v>6.74043E-07</v>
      </c>
      <c r="P17" s="78">
        <v>-0.149992</v>
      </c>
      <c r="Q17" s="78">
        <v>6.74043E-07</v>
      </c>
      <c r="R17" s="78">
        <v>-0.149992</v>
      </c>
      <c r="S17" s="78">
        <v>6.74043E-07</v>
      </c>
      <c r="T17" s="78">
        <v>-0.149992</v>
      </c>
      <c r="U17" s="78">
        <v>6.74043E-07</v>
      </c>
      <c r="V17" s="78">
        <v>-0.149992</v>
      </c>
      <c r="W17" s="78">
        <v>6.74043E-07</v>
      </c>
    </row>
    <row r="18" spans="2:23" s="78" customFormat="1" ht="12.75">
      <c r="B18" s="77"/>
      <c r="E18" s="78">
        <v>15</v>
      </c>
      <c r="H18" s="78">
        <v>-2.04212E-08</v>
      </c>
      <c r="I18" s="78">
        <v>-4.6634E-07</v>
      </c>
      <c r="J18" s="78">
        <v>-2.04212E-08</v>
      </c>
      <c r="K18" s="78">
        <v>-4.6634E-07</v>
      </c>
      <c r="L18" s="78">
        <v>-2.04212E-08</v>
      </c>
      <c r="M18" s="78">
        <v>-4.6634E-07</v>
      </c>
      <c r="N18" s="78">
        <v>-2.04212E-08</v>
      </c>
      <c r="O18" s="78">
        <v>-4.6634E-07</v>
      </c>
      <c r="P18" s="78">
        <v>-2.04212E-08</v>
      </c>
      <c r="Q18" s="78">
        <v>-4.6634E-07</v>
      </c>
      <c r="R18" s="78">
        <v>-2.04212E-08</v>
      </c>
      <c r="S18" s="78">
        <v>-4.6634E-07</v>
      </c>
      <c r="T18" s="78">
        <v>-2.04212E-08</v>
      </c>
      <c r="U18" s="78">
        <v>-4.6634E-07</v>
      </c>
      <c r="V18" s="78">
        <v>-2.04212E-08</v>
      </c>
      <c r="W18" s="78">
        <v>-4.6634E-07</v>
      </c>
    </row>
    <row r="20" spans="2:23" s="78" customFormat="1" ht="12.75">
      <c r="B20" s="77"/>
      <c r="E20" s="78" t="s">
        <v>0</v>
      </c>
      <c r="H20" s="78" t="s">
        <v>1</v>
      </c>
      <c r="I20" s="78" t="s">
        <v>2</v>
      </c>
      <c r="J20" s="78" t="s">
        <v>1</v>
      </c>
      <c r="K20" s="78" t="s">
        <v>22</v>
      </c>
      <c r="L20" s="78" t="s">
        <v>1</v>
      </c>
      <c r="M20" s="78" t="s">
        <v>22</v>
      </c>
      <c r="N20" s="78" t="s">
        <v>1</v>
      </c>
      <c r="O20" s="78" t="s">
        <v>29</v>
      </c>
      <c r="P20" s="78" t="s">
        <v>1</v>
      </c>
      <c r="Q20" s="78" t="s">
        <v>1</v>
      </c>
      <c r="R20" s="78" t="s">
        <v>1</v>
      </c>
      <c r="S20" s="78" t="s">
        <v>1</v>
      </c>
      <c r="T20" s="78" t="s">
        <v>1</v>
      </c>
      <c r="U20" s="78" t="s">
        <v>1</v>
      </c>
      <c r="V20" s="79" t="s">
        <v>1</v>
      </c>
      <c r="W20" s="79" t="s">
        <v>1</v>
      </c>
    </row>
    <row r="21" spans="2:23" s="78" customFormat="1" ht="12.75">
      <c r="B21" s="77"/>
      <c r="E21" s="78" t="s">
        <v>7</v>
      </c>
      <c r="V21" s="79"/>
      <c r="W21" s="79"/>
    </row>
    <row r="22" spans="2:23" s="78" customFormat="1" ht="12.75">
      <c r="B22" s="77"/>
      <c r="E22" s="78" t="s">
        <v>4</v>
      </c>
      <c r="H22" s="78" t="s">
        <v>5</v>
      </c>
      <c r="I22" s="78" t="s">
        <v>6</v>
      </c>
      <c r="J22" s="78" t="s">
        <v>5</v>
      </c>
      <c r="K22" s="78" t="s">
        <v>6</v>
      </c>
      <c r="L22" s="78" t="s">
        <v>5</v>
      </c>
      <c r="M22" s="78" t="s">
        <v>6</v>
      </c>
      <c r="N22" s="78" t="s">
        <v>5</v>
      </c>
      <c r="O22" s="78" t="s">
        <v>6</v>
      </c>
      <c r="P22" s="78" t="s">
        <v>5</v>
      </c>
      <c r="Q22" s="78" t="s">
        <v>6</v>
      </c>
      <c r="R22" s="78" t="s">
        <v>5</v>
      </c>
      <c r="S22" s="78" t="s">
        <v>6</v>
      </c>
      <c r="T22" s="78" t="s">
        <v>5</v>
      </c>
      <c r="U22" s="78" t="s">
        <v>6</v>
      </c>
      <c r="V22" s="79" t="s">
        <v>5</v>
      </c>
      <c r="W22" s="79" t="s">
        <v>6</v>
      </c>
    </row>
    <row r="23" spans="2:23" s="78" customFormat="1" ht="12.75">
      <c r="B23" s="77"/>
      <c r="E23" s="78">
        <v>1</v>
      </c>
      <c r="H23" s="78">
        <v>-3.91218E-10</v>
      </c>
      <c r="I23" s="78">
        <v>-1.80545E-07</v>
      </c>
      <c r="J23" s="78">
        <v>1.80548E-07</v>
      </c>
      <c r="K23" s="78" t="s">
        <v>25</v>
      </c>
      <c r="L23" s="78">
        <v>2.114E-10</v>
      </c>
      <c r="M23" s="78" t="s">
        <v>27</v>
      </c>
      <c r="N23" s="78">
        <v>-1.80727E-07</v>
      </c>
      <c r="O23" s="78">
        <v>3.94193E-10</v>
      </c>
      <c r="P23" s="78">
        <v>-2.27757E-10</v>
      </c>
      <c r="Q23" s="78">
        <v>-1.38536E-07</v>
      </c>
      <c r="R23" s="78">
        <v>1.38539E-07</v>
      </c>
      <c r="S23" s="78">
        <v>-4.59163E-11</v>
      </c>
      <c r="T23" s="78">
        <v>4.89339E-11</v>
      </c>
      <c r="U23" s="78">
        <v>1.38721E-07</v>
      </c>
      <c r="V23" s="78">
        <v>-1.38718E-07</v>
      </c>
      <c r="W23" s="78">
        <v>2.31528E-10</v>
      </c>
    </row>
    <row r="24" spans="2:23" s="78" customFormat="1" ht="12.75">
      <c r="B24" s="77"/>
      <c r="E24" s="78">
        <v>2</v>
      </c>
      <c r="H24" s="78">
        <v>0.000319438</v>
      </c>
      <c r="I24" s="78">
        <v>-1.45093E-07</v>
      </c>
      <c r="J24" s="78">
        <v>0.000319438</v>
      </c>
      <c r="K24" s="78" t="s">
        <v>26</v>
      </c>
      <c r="L24" s="78">
        <v>0.000319438</v>
      </c>
      <c r="M24" s="78" t="s">
        <v>28</v>
      </c>
      <c r="N24" s="78">
        <v>0.000319438</v>
      </c>
      <c r="O24" s="78">
        <v>-1.45093E-07</v>
      </c>
      <c r="P24" s="78">
        <v>0.000319438</v>
      </c>
      <c r="Q24" s="78">
        <v>-7.24391E-08</v>
      </c>
      <c r="R24" s="78">
        <v>0.000319438</v>
      </c>
      <c r="S24" s="78">
        <v>-7.24392E-08</v>
      </c>
      <c r="T24" s="78">
        <v>0.000319438</v>
      </c>
      <c r="U24" s="78">
        <v>-7.24392E-08</v>
      </c>
      <c r="V24" s="78">
        <v>0.000319438</v>
      </c>
      <c r="W24" s="78">
        <v>-7.24392E-08</v>
      </c>
    </row>
    <row r="25" spans="2:23" s="78" customFormat="1" ht="12.75">
      <c r="B25" s="77"/>
      <c r="E25" s="78">
        <v>3</v>
      </c>
      <c r="H25" s="78">
        <v>-0.011403</v>
      </c>
      <c r="I25" s="78">
        <v>-2.89764</v>
      </c>
      <c r="J25" s="78">
        <v>-2.89736</v>
      </c>
      <c r="K25" s="78">
        <v>0.0128857</v>
      </c>
      <c r="L25" s="78">
        <v>0.0131617</v>
      </c>
      <c r="M25" s="78">
        <v>2.89884</v>
      </c>
      <c r="N25" s="78">
        <v>2.89911</v>
      </c>
      <c r="O25" s="78">
        <v>-0.0116923</v>
      </c>
      <c r="P25" s="78">
        <v>-0.00179958</v>
      </c>
      <c r="Q25" s="78">
        <v>-0.947348</v>
      </c>
      <c r="R25" s="78">
        <v>-0.947072</v>
      </c>
      <c r="S25" s="78">
        <v>0.00328323</v>
      </c>
      <c r="T25" s="78">
        <v>0.00356199</v>
      </c>
      <c r="U25" s="78">
        <v>0.948552</v>
      </c>
      <c r="V25" s="78">
        <v>0.948831</v>
      </c>
      <c r="W25" s="78">
        <v>-0.00207858</v>
      </c>
    </row>
    <row r="26" spans="2:23" s="78" customFormat="1" ht="12.75">
      <c r="B26" s="77"/>
      <c r="E26" s="78">
        <v>4</v>
      </c>
      <c r="H26" s="78">
        <v>-0.00917767</v>
      </c>
      <c r="I26" s="78">
        <v>-1.60206</v>
      </c>
      <c r="J26" s="78">
        <v>0.00937032</v>
      </c>
      <c r="K26" s="78">
        <v>1.60271</v>
      </c>
      <c r="L26" s="78">
        <v>-0.00917927</v>
      </c>
      <c r="M26" s="78">
        <v>-1.60206</v>
      </c>
      <c r="N26" s="78">
        <v>0.00937181</v>
      </c>
      <c r="O26" s="78">
        <v>1.60271</v>
      </c>
      <c r="P26" s="78">
        <v>-0.00127186</v>
      </c>
      <c r="Q26" s="78">
        <v>-0.352768</v>
      </c>
      <c r="R26" s="78">
        <v>0.00145785</v>
      </c>
      <c r="S26" s="78">
        <v>0.353421</v>
      </c>
      <c r="T26" s="78">
        <v>-0.00127293</v>
      </c>
      <c r="U26" s="78">
        <v>-0.352769</v>
      </c>
      <c r="V26" s="78">
        <v>0.00145766</v>
      </c>
      <c r="W26" s="78">
        <v>0.35342</v>
      </c>
    </row>
    <row r="27" spans="2:23" s="78" customFormat="1" ht="12.75">
      <c r="B27" s="77"/>
      <c r="E27" s="78">
        <v>5</v>
      </c>
      <c r="H27" s="78">
        <v>-0.00622924</v>
      </c>
      <c r="I27" s="78">
        <v>-0.791332</v>
      </c>
      <c r="J27" s="78">
        <v>0.791452</v>
      </c>
      <c r="K27" s="78">
        <v>-0.00603168</v>
      </c>
      <c r="L27" s="78">
        <v>0.00615134</v>
      </c>
      <c r="M27" s="78">
        <v>0.791655</v>
      </c>
      <c r="N27" s="78">
        <v>-0.791528</v>
      </c>
      <c r="O27" s="78">
        <v>0.00635333</v>
      </c>
      <c r="P27" s="78">
        <v>-0.000655436</v>
      </c>
      <c r="Q27" s="78">
        <v>-0.118861</v>
      </c>
      <c r="R27" s="78">
        <v>0.118984</v>
      </c>
      <c r="S27" s="78">
        <v>-0.000455118</v>
      </c>
      <c r="T27" s="78">
        <v>0.00057737</v>
      </c>
      <c r="U27" s="78">
        <v>0.119184</v>
      </c>
      <c r="V27" s="78">
        <v>-0.119061</v>
      </c>
      <c r="W27" s="78">
        <v>0.00077752</v>
      </c>
    </row>
    <row r="28" spans="2:23" s="78" customFormat="1" ht="12.75">
      <c r="B28" s="77"/>
      <c r="E28" s="78">
        <v>6</v>
      </c>
      <c r="H28" s="78">
        <v>3.9206</v>
      </c>
      <c r="I28" s="78">
        <v>-0.354214</v>
      </c>
      <c r="J28" s="78">
        <v>3.9206</v>
      </c>
      <c r="K28" s="78">
        <v>-0.354213</v>
      </c>
      <c r="L28" s="78">
        <v>3.9206</v>
      </c>
      <c r="M28" s="78">
        <v>-0.354213</v>
      </c>
      <c r="N28" s="78">
        <v>3.9206</v>
      </c>
      <c r="O28" s="78">
        <v>-0.354211</v>
      </c>
      <c r="P28" s="78">
        <v>3.92413</v>
      </c>
      <c r="Q28" s="78">
        <v>-0.0365762</v>
      </c>
      <c r="R28" s="78">
        <v>3.92413</v>
      </c>
      <c r="S28" s="78">
        <v>-0.0365764</v>
      </c>
      <c r="T28" s="78">
        <v>3.92413</v>
      </c>
      <c r="U28" s="78">
        <v>-0.0365764</v>
      </c>
      <c r="V28" s="78">
        <v>3.92413</v>
      </c>
      <c r="W28" s="78">
        <v>-0.0365761</v>
      </c>
    </row>
    <row r="29" spans="2:23" s="78" customFormat="1" ht="12.75">
      <c r="B29" s="77"/>
      <c r="E29" s="78">
        <v>7</v>
      </c>
      <c r="H29" s="78">
        <v>-0.00219096</v>
      </c>
      <c r="I29" s="78">
        <v>-0.14424</v>
      </c>
      <c r="J29" s="78">
        <v>-0.144224</v>
      </c>
      <c r="K29" s="78">
        <v>0.00213079</v>
      </c>
      <c r="L29" s="78">
        <v>0.00214534</v>
      </c>
      <c r="M29" s="78">
        <v>0.144162</v>
      </c>
      <c r="N29" s="78">
        <v>0.144176</v>
      </c>
      <c r="O29" s="78">
        <v>-0.00220722</v>
      </c>
      <c r="P29" s="78">
        <v>-0.00012212</v>
      </c>
      <c r="Q29" s="78">
        <v>-0.0102932</v>
      </c>
      <c r="R29" s="78">
        <v>-0.0102776</v>
      </c>
      <c r="S29" s="78">
        <v>5.98668E-05</v>
      </c>
      <c r="T29" s="78">
        <v>7.54898E-05</v>
      </c>
      <c r="U29" s="78">
        <v>0.0102154</v>
      </c>
      <c r="V29" s="78">
        <v>0.0102309</v>
      </c>
      <c r="W29" s="78">
        <v>-0.000137705</v>
      </c>
    </row>
    <row r="30" spans="2:23" s="78" customFormat="1" ht="12.75">
      <c r="B30" s="77"/>
      <c r="E30" s="78">
        <v>8</v>
      </c>
      <c r="H30" s="78">
        <v>-0.00117594</v>
      </c>
      <c r="I30" s="78">
        <v>-0.053453</v>
      </c>
      <c r="J30" s="78">
        <v>0.00118647</v>
      </c>
      <c r="K30" s="78">
        <v>0.0534462</v>
      </c>
      <c r="L30" s="78">
        <v>-0.00117641</v>
      </c>
      <c r="M30" s="78">
        <v>-0.0534521</v>
      </c>
      <c r="N30" s="78">
        <v>0.00118535</v>
      </c>
      <c r="O30" s="78">
        <v>0.0534457</v>
      </c>
      <c r="P30" s="78">
        <v>-3.16374E-05</v>
      </c>
      <c r="Q30" s="78">
        <v>-0.00263789</v>
      </c>
      <c r="R30" s="78">
        <v>4.10315E-05</v>
      </c>
      <c r="S30" s="78">
        <v>0.00263202</v>
      </c>
      <c r="T30" s="78">
        <v>-3.16177E-05</v>
      </c>
      <c r="U30" s="78">
        <v>-0.00263795</v>
      </c>
      <c r="V30" s="78">
        <v>4.09906E-05</v>
      </c>
      <c r="W30" s="78">
        <v>0.00263195</v>
      </c>
    </row>
    <row r="31" spans="2:23" s="78" customFormat="1" ht="12.75">
      <c r="B31" s="77"/>
      <c r="E31" s="78">
        <v>9</v>
      </c>
      <c r="H31" s="78">
        <v>-0.000624689</v>
      </c>
      <c r="I31" s="78">
        <v>-0.018155</v>
      </c>
      <c r="J31" s="78">
        <v>0.0181543</v>
      </c>
      <c r="K31" s="78">
        <v>-0.000618031</v>
      </c>
      <c r="L31" s="78">
        <v>0.000617433</v>
      </c>
      <c r="M31" s="78">
        <v>0.0181614</v>
      </c>
      <c r="N31" s="78">
        <v>-0.0181615</v>
      </c>
      <c r="O31" s="78">
        <v>0.000624315</v>
      </c>
      <c r="P31" s="78">
        <v>-1.65541E-05</v>
      </c>
      <c r="Q31" s="78">
        <v>-0.000630447</v>
      </c>
      <c r="R31" s="78">
        <v>0.000630277</v>
      </c>
      <c r="S31" s="78">
        <v>-9.38798E-06</v>
      </c>
      <c r="T31" s="78">
        <v>9.18397E-06</v>
      </c>
      <c r="U31" s="78">
        <v>0.000637445</v>
      </c>
      <c r="V31" s="78">
        <v>-0.000637612</v>
      </c>
      <c r="W31" s="78">
        <v>1.63418E-05</v>
      </c>
    </row>
    <row r="32" spans="2:23" s="78" customFormat="1" ht="12.75">
      <c r="B32" s="77"/>
      <c r="E32" s="78">
        <v>10</v>
      </c>
      <c r="H32" s="78">
        <v>-0.20128</v>
      </c>
      <c r="I32" s="78">
        <v>-0.00585594</v>
      </c>
      <c r="J32" s="78">
        <v>-0.20128</v>
      </c>
      <c r="K32" s="78">
        <v>-0.00585543</v>
      </c>
      <c r="L32" s="78">
        <v>-0.20128</v>
      </c>
      <c r="M32" s="78">
        <v>-0.00585557</v>
      </c>
      <c r="N32" s="78">
        <v>-0.201279</v>
      </c>
      <c r="O32" s="78">
        <v>-0.0058556</v>
      </c>
      <c r="P32" s="78">
        <v>-0.200964</v>
      </c>
      <c r="Q32" s="78">
        <v>-0.000160772</v>
      </c>
      <c r="R32" s="78">
        <v>-0.200964</v>
      </c>
      <c r="S32" s="78">
        <v>-0.000160782</v>
      </c>
      <c r="T32" s="78">
        <v>-0.200964</v>
      </c>
      <c r="U32" s="78">
        <v>-0.000160782</v>
      </c>
      <c r="V32" s="78">
        <v>-0.200964</v>
      </c>
      <c r="W32" s="78">
        <v>-0.000160772</v>
      </c>
    </row>
    <row r="33" spans="2:23" s="78" customFormat="1" ht="12.75">
      <c r="B33" s="77"/>
      <c r="E33" s="78">
        <v>11</v>
      </c>
      <c r="H33" s="78">
        <v>-0.000163346</v>
      </c>
      <c r="I33" s="78">
        <v>-0.00197166</v>
      </c>
      <c r="J33" s="78">
        <v>-0.00197094</v>
      </c>
      <c r="K33" s="78">
        <v>0.000166212</v>
      </c>
      <c r="L33" s="78">
        <v>0.000166592</v>
      </c>
      <c r="M33" s="78">
        <v>0.00197385</v>
      </c>
      <c r="N33" s="78">
        <v>0.00197435</v>
      </c>
      <c r="O33" s="78">
        <v>-0.000163698</v>
      </c>
      <c r="P33" s="78">
        <v>5.33693E-08</v>
      </c>
      <c r="Q33" s="78">
        <v>-4.59129E-05</v>
      </c>
      <c r="R33" s="78">
        <v>-4.55107E-05</v>
      </c>
      <c r="S33" s="78">
        <v>2.72804E-06</v>
      </c>
      <c r="T33" s="78">
        <v>3.13287E-06</v>
      </c>
      <c r="U33" s="78">
        <v>4.82915E-05</v>
      </c>
      <c r="V33" s="78">
        <v>4.8695E-05</v>
      </c>
      <c r="W33" s="78">
        <v>-3.50899E-07</v>
      </c>
    </row>
    <row r="34" spans="2:23" s="78" customFormat="1" ht="12.75">
      <c r="B34" s="77"/>
      <c r="E34" s="78">
        <v>12</v>
      </c>
      <c r="H34" s="78">
        <v>-8.61391E-05</v>
      </c>
      <c r="I34" s="78">
        <v>-0.000800223</v>
      </c>
      <c r="J34" s="78">
        <v>8.62453E-05</v>
      </c>
      <c r="K34" s="78">
        <v>0.000802649</v>
      </c>
      <c r="L34" s="78">
        <v>-8.61505E-05</v>
      </c>
      <c r="M34" s="78">
        <v>-0.000800125</v>
      </c>
      <c r="N34" s="78">
        <v>8.60821E-05</v>
      </c>
      <c r="O34" s="78">
        <v>0.000802883</v>
      </c>
      <c r="P34" s="78">
        <v>-5.16927E-07</v>
      </c>
      <c r="Q34" s="78">
        <v>-1.80765E-05</v>
      </c>
      <c r="R34" s="78">
        <v>5.60128E-07</v>
      </c>
      <c r="S34" s="78">
        <v>2.07509E-05</v>
      </c>
      <c r="T34" s="78">
        <v>-5.16829E-07</v>
      </c>
      <c r="U34" s="78">
        <v>-1.80778E-05</v>
      </c>
      <c r="V34" s="78">
        <v>5.59445E-07</v>
      </c>
      <c r="W34" s="78">
        <v>2.07501E-05</v>
      </c>
    </row>
    <row r="35" spans="2:23" s="78" customFormat="1" ht="12.75">
      <c r="B35" s="77"/>
      <c r="E35" s="78">
        <v>13</v>
      </c>
      <c r="H35" s="78">
        <v>-4.68159E-05</v>
      </c>
      <c r="I35" s="78">
        <v>-0.000398469</v>
      </c>
      <c r="J35" s="78">
        <v>0.000398591</v>
      </c>
      <c r="K35" s="78">
        <v>-4.53929E-05</v>
      </c>
      <c r="L35" s="78">
        <v>4.56192E-05</v>
      </c>
      <c r="M35" s="78">
        <v>0.000400188</v>
      </c>
      <c r="N35" s="78">
        <v>-0.000399962</v>
      </c>
      <c r="O35" s="78">
        <v>4.70152E-05</v>
      </c>
      <c r="P35" s="78">
        <v>-7.97397E-07</v>
      </c>
      <c r="Q35" s="78">
        <v>-8.43508E-06</v>
      </c>
      <c r="R35" s="78">
        <v>8.70718E-06</v>
      </c>
      <c r="S35" s="78">
        <v>6.82503E-07</v>
      </c>
      <c r="T35" s="78">
        <v>-4.10962E-07</v>
      </c>
      <c r="U35" s="78">
        <v>1.01874E-05</v>
      </c>
      <c r="V35" s="78">
        <v>-9.91567E-06</v>
      </c>
      <c r="W35" s="78">
        <v>1.06912E-06</v>
      </c>
    </row>
    <row r="36" spans="2:23" s="78" customFormat="1" ht="12.75">
      <c r="B36" s="77"/>
      <c r="E36" s="78">
        <v>14</v>
      </c>
      <c r="H36" s="78">
        <v>-0.150018</v>
      </c>
      <c r="I36" s="78">
        <v>-0.000216706</v>
      </c>
      <c r="J36" s="78">
        <v>-0.150018</v>
      </c>
      <c r="K36" s="78">
        <v>-0.000216617</v>
      </c>
      <c r="L36" s="78">
        <v>-0.150018</v>
      </c>
      <c r="M36" s="78">
        <v>-0.000216719</v>
      </c>
      <c r="N36" s="78">
        <v>-0.150018</v>
      </c>
      <c r="O36" s="78">
        <v>-0.00021672</v>
      </c>
      <c r="P36" s="78">
        <v>-0.149992</v>
      </c>
      <c r="Q36" s="78">
        <v>-3.70954E-06</v>
      </c>
      <c r="R36" s="78">
        <v>-0.149992</v>
      </c>
      <c r="S36" s="78">
        <v>-3.70964E-06</v>
      </c>
      <c r="T36" s="78">
        <v>-0.149992</v>
      </c>
      <c r="U36" s="78">
        <v>-3.70965E-06</v>
      </c>
      <c r="V36" s="78">
        <v>-0.149992</v>
      </c>
      <c r="W36" s="78">
        <v>-3.70972E-06</v>
      </c>
    </row>
    <row r="37" spans="2:23" s="78" customFormat="1" ht="12.75">
      <c r="B37" s="77"/>
      <c r="E37" s="78">
        <v>15</v>
      </c>
      <c r="H37" s="78">
        <v>-1.45617E-05</v>
      </c>
      <c r="I37" s="78">
        <v>-0.000124111</v>
      </c>
      <c r="J37" s="78">
        <v>-0.000123613</v>
      </c>
      <c r="K37" s="78">
        <v>1.40975E-05</v>
      </c>
      <c r="L37" s="78">
        <v>1.45155E-05</v>
      </c>
      <c r="M37" s="78">
        <v>0.000123186</v>
      </c>
      <c r="N37" s="78">
        <v>0.000123638</v>
      </c>
      <c r="O37" s="78">
        <v>-1.49716E-05</v>
      </c>
      <c r="P37" s="78">
        <v>-4.72185E-08</v>
      </c>
      <c r="Q37" s="78">
        <v>-2.35757E-06</v>
      </c>
      <c r="R37" s="78">
        <v>-1.91167E-06</v>
      </c>
      <c r="S37" s="78">
        <v>-4.39469E-07</v>
      </c>
      <c r="T37" s="78">
        <v>6.45537E-09</v>
      </c>
      <c r="U37" s="78">
        <v>1.42492E-06</v>
      </c>
      <c r="V37" s="78">
        <v>1.87087E-06</v>
      </c>
      <c r="W37" s="78">
        <v>-4.93203E-07</v>
      </c>
    </row>
    <row r="39" spans="2:23" s="78" customFormat="1" ht="12.75">
      <c r="B39" s="77"/>
      <c r="E39" s="78" t="s">
        <v>0</v>
      </c>
      <c r="H39" s="78" t="s">
        <v>1</v>
      </c>
      <c r="I39" s="78" t="s">
        <v>2</v>
      </c>
      <c r="J39" s="78" t="s">
        <v>1</v>
      </c>
      <c r="K39" s="78" t="s">
        <v>22</v>
      </c>
      <c r="L39" s="78" t="s">
        <v>1</v>
      </c>
      <c r="M39" s="78" t="s">
        <v>22</v>
      </c>
      <c r="N39" s="78" t="s">
        <v>1</v>
      </c>
      <c r="O39" s="78" t="s">
        <v>29</v>
      </c>
      <c r="P39" s="78" t="s">
        <v>1</v>
      </c>
      <c r="Q39" s="78" t="s">
        <v>1</v>
      </c>
      <c r="R39" s="78" t="s">
        <v>1</v>
      </c>
      <c r="S39" s="78" t="s">
        <v>1</v>
      </c>
      <c r="T39" s="78" t="s">
        <v>1</v>
      </c>
      <c r="U39" s="78" t="s">
        <v>1</v>
      </c>
      <c r="V39" s="79" t="s">
        <v>1</v>
      </c>
      <c r="W39" s="79" t="s">
        <v>1</v>
      </c>
    </row>
    <row r="40" spans="1:23" s="81" customFormat="1" ht="38.25">
      <c r="A40" s="80" t="s">
        <v>37</v>
      </c>
      <c r="B40" s="80" t="s">
        <v>50</v>
      </c>
      <c r="C40" s="80" t="s">
        <v>46</v>
      </c>
      <c r="D40" s="80" t="s">
        <v>47</v>
      </c>
      <c r="E40" s="80" t="s">
        <v>4</v>
      </c>
      <c r="F40" s="81" t="s">
        <v>48</v>
      </c>
      <c r="G40" s="81" t="s">
        <v>65</v>
      </c>
      <c r="H40" s="81" t="s">
        <v>5</v>
      </c>
      <c r="I40" s="81" t="s">
        <v>6</v>
      </c>
      <c r="J40" s="81" t="s">
        <v>5</v>
      </c>
      <c r="K40" s="81" t="s">
        <v>6</v>
      </c>
      <c r="L40" s="81" t="s">
        <v>5</v>
      </c>
      <c r="M40" s="81" t="s">
        <v>6</v>
      </c>
      <c r="N40" s="81" t="s">
        <v>5</v>
      </c>
      <c r="O40" s="81" t="s">
        <v>6</v>
      </c>
      <c r="P40" s="81" t="s">
        <v>5</v>
      </c>
      <c r="Q40" s="81" t="s">
        <v>6</v>
      </c>
      <c r="R40" s="81" t="s">
        <v>5</v>
      </c>
      <c r="S40" s="81" t="s">
        <v>6</v>
      </c>
      <c r="T40" s="81" t="s">
        <v>5</v>
      </c>
      <c r="U40" s="81" t="s">
        <v>6</v>
      </c>
      <c r="V40" s="82" t="s">
        <v>5</v>
      </c>
      <c r="W40" s="82" t="s">
        <v>6</v>
      </c>
    </row>
    <row r="41" spans="1:23" s="78" customFormat="1" ht="12.75">
      <c r="A41" s="77" t="s">
        <v>38</v>
      </c>
      <c r="B41" s="83">
        <f>'choix config'!H40</f>
        <v>17.51752080541985</v>
      </c>
      <c r="C41" s="77">
        <f aca="true" t="shared" si="0" ref="C41:C55">($B$41*H41+$B$42*J41+$B$43*L41+$B$44*N41+$B$45*P41+$B$46*R41+$B$47*T41+$B$48*V41)/100</f>
        <v>-3.6590913812441586E-08</v>
      </c>
      <c r="D41" s="77">
        <f aca="true" t="shared" si="1" ref="D41:D55">($B$41*I41+$B$42*K41+$B$43*M41+$B$44*O41+$B$45*Q41+$B$46*S41+$B$47*U41+$B$48*W41)/100</f>
        <v>-7.227360661217845E-08</v>
      </c>
      <c r="E41" s="84">
        <v>1</v>
      </c>
      <c r="F41" s="85" t="s">
        <v>49</v>
      </c>
      <c r="G41" s="85"/>
      <c r="H41" s="78">
        <v>-3.01558E-10</v>
      </c>
      <c r="I41" s="78">
        <v>-1.80638E-07</v>
      </c>
      <c r="J41" s="78">
        <v>1.80637E-07</v>
      </c>
      <c r="K41" s="78">
        <v>-3.00989E-10</v>
      </c>
      <c r="L41" s="78">
        <v>3.0106E-10</v>
      </c>
      <c r="M41" s="78">
        <v>1.80638E-07</v>
      </c>
      <c r="N41" s="78">
        <v>-1.80638E-07</v>
      </c>
      <c r="O41" s="78">
        <v>3.01458E-10</v>
      </c>
      <c r="P41" s="78">
        <v>-1.38097E-10</v>
      </c>
      <c r="Q41" s="78">
        <v>-1.38628E-07</v>
      </c>
      <c r="R41" s="78">
        <v>1.38629E-07</v>
      </c>
      <c r="S41" s="78">
        <v>-1.38651E-10</v>
      </c>
      <c r="T41" s="78">
        <v>1.38594E-10</v>
      </c>
      <c r="U41" s="78">
        <v>1.38628E-07</v>
      </c>
      <c r="V41" s="78">
        <v>-1.38628E-07</v>
      </c>
      <c r="W41" s="78">
        <v>1.38793E-10</v>
      </c>
    </row>
    <row r="42" spans="1:23" s="78" customFormat="1" ht="12.75">
      <c r="A42" s="77" t="s">
        <v>39</v>
      </c>
      <c r="B42" s="83">
        <f>'choix config'!H41</f>
        <v>-1.134756170990471</v>
      </c>
      <c r="C42" s="77">
        <f t="shared" si="0"/>
        <v>-1.2540775214498727E-10</v>
      </c>
      <c r="D42" s="77">
        <f t="shared" si="1"/>
        <v>-4.674282809469002E-08</v>
      </c>
      <c r="E42" s="84">
        <v>2</v>
      </c>
      <c r="F42" s="85" t="s">
        <v>64</v>
      </c>
      <c r="G42" s="85"/>
      <c r="H42" s="78">
        <v>-4.36608E-10</v>
      </c>
      <c r="I42" s="78">
        <v>-1.44819E-07</v>
      </c>
      <c r="J42" s="78">
        <v>-4.36608E-10</v>
      </c>
      <c r="K42" s="78">
        <v>-1.44819E-07</v>
      </c>
      <c r="L42" s="78">
        <v>-4.36608E-10</v>
      </c>
      <c r="M42" s="78">
        <v>-1.44819E-07</v>
      </c>
      <c r="N42" s="78">
        <v>-4.36608E-10</v>
      </c>
      <c r="O42" s="78">
        <v>-1.44819E-07</v>
      </c>
      <c r="P42" s="78">
        <v>-1.45544E-10</v>
      </c>
      <c r="Q42" s="78">
        <v>-7.21646E-08</v>
      </c>
      <c r="R42" s="78">
        <v>-1.45544E-10</v>
      </c>
      <c r="S42" s="78">
        <v>-7.21647E-08</v>
      </c>
      <c r="T42" s="78">
        <v>-1.45544E-10</v>
      </c>
      <c r="U42" s="78">
        <v>-7.21646E-08</v>
      </c>
      <c r="V42" s="78">
        <v>-1.45544E-10</v>
      </c>
      <c r="W42" s="78">
        <v>-7.21647E-08</v>
      </c>
    </row>
    <row r="43" spans="1:23" s="78" customFormat="1" ht="12.75">
      <c r="A43" s="77" t="s">
        <v>40</v>
      </c>
      <c r="B43" s="83">
        <f>'choix config'!H42</f>
        <v>-5.135664715287902</v>
      </c>
      <c r="C43" s="77">
        <f t="shared" si="0"/>
        <v>0.4362196353741688</v>
      </c>
      <c r="D43" s="77">
        <f t="shared" si="1"/>
        <v>-0.8729958958565583</v>
      </c>
      <c r="E43" s="84">
        <v>3</v>
      </c>
      <c r="F43" s="78" t="s">
        <v>48</v>
      </c>
      <c r="H43" s="78">
        <v>-0.0122823</v>
      </c>
      <c r="I43" s="78">
        <v>-2.89824</v>
      </c>
      <c r="J43" s="78">
        <v>-2.89823</v>
      </c>
      <c r="K43" s="78">
        <v>0.0122844</v>
      </c>
      <c r="L43" s="78">
        <v>0.0122823</v>
      </c>
      <c r="M43" s="78">
        <v>2.89824</v>
      </c>
      <c r="N43" s="78">
        <v>2.89823</v>
      </c>
      <c r="O43" s="78">
        <v>-0.0122935</v>
      </c>
      <c r="P43" s="78">
        <v>-0.00267894</v>
      </c>
      <c r="Q43" s="78">
        <v>-0.94795</v>
      </c>
      <c r="R43" s="78">
        <v>-0.947951</v>
      </c>
      <c r="S43" s="78">
        <v>0.00268195</v>
      </c>
      <c r="T43" s="78">
        <v>0.00268262</v>
      </c>
      <c r="U43" s="78">
        <v>0.94795</v>
      </c>
      <c r="V43" s="78">
        <v>0.947951</v>
      </c>
      <c r="W43" s="78">
        <v>-0.00267987</v>
      </c>
    </row>
    <row r="44" spans="1:23" s="78" customFormat="1" ht="12.75">
      <c r="A44" s="77" t="s">
        <v>41</v>
      </c>
      <c r="B44" s="83">
        <f>'choix config'!H39</f>
        <v>10.294997702267928</v>
      </c>
      <c r="C44" s="77">
        <f t="shared" si="0"/>
        <v>-0.0003415099738561507</v>
      </c>
      <c r="D44" s="77">
        <f t="shared" si="1"/>
        <v>-0.06299914673075496</v>
      </c>
      <c r="E44" s="84">
        <v>4</v>
      </c>
      <c r="F44" s="78" t="s">
        <v>48</v>
      </c>
      <c r="H44" s="78">
        <v>-0.0092701</v>
      </c>
      <c r="I44" s="78">
        <v>-1.60239</v>
      </c>
      <c r="J44" s="78">
        <v>0.00927789</v>
      </c>
      <c r="K44" s="78">
        <v>1.60239</v>
      </c>
      <c r="L44" s="78">
        <v>-0.00927169</v>
      </c>
      <c r="M44" s="78">
        <v>-1.60239</v>
      </c>
      <c r="N44" s="78">
        <v>0.00927939</v>
      </c>
      <c r="O44" s="78">
        <v>1.60238</v>
      </c>
      <c r="P44" s="78">
        <v>-0.00136429</v>
      </c>
      <c r="Q44" s="78">
        <v>-0.353094</v>
      </c>
      <c r="R44" s="78">
        <v>0.00136542</v>
      </c>
      <c r="S44" s="78">
        <v>0.353095</v>
      </c>
      <c r="T44" s="78">
        <v>-0.00136535</v>
      </c>
      <c r="U44" s="78">
        <v>-0.353095</v>
      </c>
      <c r="V44" s="78">
        <v>0.00136524</v>
      </c>
      <c r="W44" s="78">
        <v>0.353094</v>
      </c>
    </row>
    <row r="45" spans="1:23" s="78" customFormat="1" ht="12.75">
      <c r="A45" s="77" t="s">
        <v>42</v>
      </c>
      <c r="B45" s="83">
        <f>B41</f>
        <v>17.51752080541985</v>
      </c>
      <c r="C45" s="77">
        <f t="shared" si="0"/>
        <v>-0.10561108872523724</v>
      </c>
      <c r="D45" s="77">
        <f t="shared" si="1"/>
        <v>-0.20548247307065248</v>
      </c>
      <c r="E45" s="84">
        <v>5</v>
      </c>
      <c r="F45" s="78" t="s">
        <v>48</v>
      </c>
      <c r="H45" s="78">
        <v>-0.00619007</v>
      </c>
      <c r="I45" s="78">
        <v>-0.791493</v>
      </c>
      <c r="J45" s="78">
        <v>0.791491</v>
      </c>
      <c r="K45" s="78">
        <v>-0.00619298</v>
      </c>
      <c r="L45" s="78">
        <v>0.00619051</v>
      </c>
      <c r="M45" s="78">
        <v>0.791493</v>
      </c>
      <c r="N45" s="78">
        <v>-0.791489</v>
      </c>
      <c r="O45" s="78">
        <v>0.00619203</v>
      </c>
      <c r="P45" s="78">
        <v>-0.000616264</v>
      </c>
      <c r="Q45" s="78">
        <v>-0.119022</v>
      </c>
      <c r="R45" s="78">
        <v>0.119023</v>
      </c>
      <c r="S45" s="78">
        <v>-0.000616421</v>
      </c>
      <c r="T45" s="78">
        <v>0.000616543</v>
      </c>
      <c r="U45" s="78">
        <v>0.119022</v>
      </c>
      <c r="V45" s="78">
        <v>-0.119022</v>
      </c>
      <c r="W45" s="78">
        <v>0.000616218</v>
      </c>
    </row>
    <row r="46" spans="1:23" s="78" customFormat="1" ht="12.75">
      <c r="A46" s="77" t="s">
        <v>43</v>
      </c>
      <c r="B46" s="83">
        <f>B42</f>
        <v>-1.134756170990471</v>
      </c>
      <c r="C46" s="77">
        <f t="shared" si="0"/>
        <v>-0.0008702166598207127</v>
      </c>
      <c r="D46" s="77">
        <f t="shared" si="1"/>
        <v>-0.08417678134751455</v>
      </c>
      <c r="E46" s="84">
        <v>6</v>
      </c>
      <c r="F46" s="78" t="s">
        <v>48</v>
      </c>
      <c r="H46" s="78">
        <v>-0.00378499</v>
      </c>
      <c r="I46" s="78">
        <v>-0.354197</v>
      </c>
      <c r="J46" s="78">
        <v>-0.00378855</v>
      </c>
      <c r="K46" s="78">
        <v>-0.354195</v>
      </c>
      <c r="L46" s="78">
        <v>-0.00378632</v>
      </c>
      <c r="M46" s="78">
        <v>-0.354196</v>
      </c>
      <c r="N46" s="78">
        <v>-0.00378543</v>
      </c>
      <c r="O46" s="78">
        <v>-0.354194</v>
      </c>
      <c r="P46" s="78">
        <v>-0.000254914</v>
      </c>
      <c r="Q46" s="78">
        <v>-0.036559</v>
      </c>
      <c r="R46" s="78">
        <v>-0.000254914</v>
      </c>
      <c r="S46" s="78">
        <v>-0.0365592</v>
      </c>
      <c r="T46" s="78">
        <v>-0.000254914</v>
      </c>
      <c r="U46" s="78">
        <v>-0.0365592</v>
      </c>
      <c r="V46" s="78">
        <v>-0.000254914</v>
      </c>
      <c r="W46" s="78">
        <v>-0.0365589</v>
      </c>
    </row>
    <row r="47" spans="1:23" s="78" customFormat="1" ht="12.75">
      <c r="A47" s="77" t="s">
        <v>44</v>
      </c>
      <c r="B47" s="83">
        <f>B43</f>
        <v>-5.135664715287902</v>
      </c>
      <c r="C47" s="77">
        <f t="shared" si="0"/>
        <v>0.017140156176028886</v>
      </c>
      <c r="D47" s="77">
        <f t="shared" si="1"/>
        <v>-0.035248155888319366</v>
      </c>
      <c r="E47" s="84">
        <v>7</v>
      </c>
      <c r="F47" s="78" t="s">
        <v>48</v>
      </c>
      <c r="H47" s="78">
        <v>-0.00216765</v>
      </c>
      <c r="I47" s="78">
        <v>-0.144201</v>
      </c>
      <c r="J47" s="78">
        <v>-0.1442</v>
      </c>
      <c r="K47" s="78">
        <v>0.00216976</v>
      </c>
      <c r="L47" s="78">
        <v>0.00216865</v>
      </c>
      <c r="M47" s="78">
        <v>0.144201</v>
      </c>
      <c r="N47" s="78">
        <v>0.144199</v>
      </c>
      <c r="O47" s="78">
        <v>-0.00216824</v>
      </c>
      <c r="P47" s="78">
        <v>-9.88154E-05</v>
      </c>
      <c r="Q47" s="78">
        <v>-0.0102542</v>
      </c>
      <c r="R47" s="78">
        <v>-0.0102543</v>
      </c>
      <c r="S47" s="78">
        <v>9.88407E-05</v>
      </c>
      <c r="T47" s="78">
        <v>9.87949E-05</v>
      </c>
      <c r="U47" s="78">
        <v>0.0102543</v>
      </c>
      <c r="V47" s="78">
        <v>0.0102542</v>
      </c>
      <c r="W47" s="78">
        <v>-9.87315E-05</v>
      </c>
    </row>
    <row r="48" spans="1:23" s="78" customFormat="1" ht="12.75">
      <c r="A48" s="77" t="s">
        <v>45</v>
      </c>
      <c r="B48" s="83">
        <f>B44</f>
        <v>10.294997702267928</v>
      </c>
      <c r="C48" s="77">
        <f t="shared" si="0"/>
        <v>-3.919984212625184E-05</v>
      </c>
      <c r="D48" s="77">
        <f t="shared" si="1"/>
        <v>-0.0018070221454416654</v>
      </c>
      <c r="E48" s="84">
        <v>8</v>
      </c>
      <c r="F48" s="78" t="s">
        <v>48</v>
      </c>
      <c r="H48" s="78">
        <v>-0.00118064</v>
      </c>
      <c r="I48" s="78">
        <v>-0.0534501</v>
      </c>
      <c r="J48" s="78">
        <v>0.00118177</v>
      </c>
      <c r="K48" s="78">
        <v>0.0534492</v>
      </c>
      <c r="L48" s="78">
        <v>-0.00118111</v>
      </c>
      <c r="M48" s="78">
        <v>-0.0534492</v>
      </c>
      <c r="N48" s="78">
        <v>0.00118065</v>
      </c>
      <c r="O48" s="78">
        <v>0.0534487</v>
      </c>
      <c r="P48" s="78">
        <v>-3.63379E-05</v>
      </c>
      <c r="Q48" s="78">
        <v>-0.00263493</v>
      </c>
      <c r="R48" s="78">
        <v>3.6331E-05</v>
      </c>
      <c r="S48" s="78">
        <v>0.00263498</v>
      </c>
      <c r="T48" s="78">
        <v>-3.63183E-05</v>
      </c>
      <c r="U48" s="78">
        <v>-0.00263499</v>
      </c>
      <c r="V48" s="78">
        <v>3.62901E-05</v>
      </c>
      <c r="W48" s="78">
        <v>0.00263492</v>
      </c>
    </row>
    <row r="49" spans="2:23" s="78" customFormat="1" ht="12.75">
      <c r="B49" s="77"/>
      <c r="C49" s="77">
        <f t="shared" si="0"/>
        <v>-0.002291450491864479</v>
      </c>
      <c r="D49" s="77">
        <f t="shared" si="1"/>
        <v>-0.004184618704538204</v>
      </c>
      <c r="E49" s="84">
        <v>9</v>
      </c>
      <c r="F49" s="78" t="s">
        <v>48</v>
      </c>
      <c r="H49" s="78">
        <v>-0.000621008</v>
      </c>
      <c r="I49" s="78">
        <v>-0.0181585</v>
      </c>
      <c r="J49" s="78">
        <v>0.018158</v>
      </c>
      <c r="K49" s="78">
        <v>-0.000621517</v>
      </c>
      <c r="L49" s="78">
        <v>0.000621114</v>
      </c>
      <c r="M49" s="78">
        <v>0.0181579</v>
      </c>
      <c r="N49" s="78">
        <v>-0.0181578</v>
      </c>
      <c r="O49" s="78">
        <v>0.000620828</v>
      </c>
      <c r="P49" s="78">
        <v>-1.28733E-05</v>
      </c>
      <c r="Q49" s="78">
        <v>-0.000633933</v>
      </c>
      <c r="R49" s="78">
        <v>0.000633958</v>
      </c>
      <c r="S49" s="78">
        <v>-1.28744E-05</v>
      </c>
      <c r="T49" s="78">
        <v>1.28648E-05</v>
      </c>
      <c r="U49" s="78">
        <v>0.000633958</v>
      </c>
      <c r="V49" s="78">
        <v>-0.000633931</v>
      </c>
      <c r="W49" s="78">
        <v>1.28553E-05</v>
      </c>
    </row>
    <row r="50" spans="2:23" s="78" customFormat="1" ht="12.75">
      <c r="B50" s="77"/>
      <c r="C50" s="77">
        <f t="shared" si="0"/>
        <v>-6.994957150286258E-05</v>
      </c>
      <c r="D50" s="77">
        <f t="shared" si="1"/>
        <v>-0.0012939334130394886</v>
      </c>
      <c r="E50" s="84">
        <v>10</v>
      </c>
      <c r="F50" s="78" t="s">
        <v>48</v>
      </c>
      <c r="H50" s="78">
        <v>-0.00032035</v>
      </c>
      <c r="I50" s="78">
        <v>-0.00585087</v>
      </c>
      <c r="J50" s="78">
        <v>-0.000320586</v>
      </c>
      <c r="K50" s="78">
        <v>-0.00585036</v>
      </c>
      <c r="L50" s="78">
        <v>-0.000320475</v>
      </c>
      <c r="M50" s="78">
        <v>-0.0058505</v>
      </c>
      <c r="N50" s="78">
        <v>-0.000320225</v>
      </c>
      <c r="O50" s="78">
        <v>-0.00585054</v>
      </c>
      <c r="P50" s="78">
        <v>-4.46302E-06</v>
      </c>
      <c r="Q50" s="78">
        <v>-0.00015571</v>
      </c>
      <c r="R50" s="78">
        <v>-4.46302E-06</v>
      </c>
      <c r="S50" s="78">
        <v>-0.00015572</v>
      </c>
      <c r="T50" s="78">
        <v>-4.46302E-06</v>
      </c>
      <c r="U50" s="78">
        <v>-0.00015572</v>
      </c>
      <c r="V50" s="78">
        <v>-4.46302E-06</v>
      </c>
      <c r="W50" s="78">
        <v>-0.000155709</v>
      </c>
    </row>
    <row r="51" spans="2:23" s="78" customFormat="1" ht="12.75">
      <c r="B51" s="77"/>
      <c r="C51" s="77">
        <f t="shared" si="0"/>
        <v>0.0001931466503898989</v>
      </c>
      <c r="D51" s="77">
        <f t="shared" si="1"/>
        <v>-0.0004765969784168696</v>
      </c>
      <c r="E51" s="84">
        <v>11</v>
      </c>
      <c r="F51" s="78" t="s">
        <v>48</v>
      </c>
      <c r="H51" s="78">
        <v>-0.00016494</v>
      </c>
      <c r="I51" s="78">
        <v>-0.00197285</v>
      </c>
      <c r="J51" s="78">
        <v>-0.00197253</v>
      </c>
      <c r="K51" s="78">
        <v>0.000165025</v>
      </c>
      <c r="L51" s="78">
        <v>0.000164998</v>
      </c>
      <c r="M51" s="78">
        <v>0.00197266</v>
      </c>
      <c r="N51" s="78">
        <v>0.00197276</v>
      </c>
      <c r="O51" s="78">
        <v>-0.000164885</v>
      </c>
      <c r="P51" s="78">
        <v>-1.54001E-06</v>
      </c>
      <c r="Q51" s="78">
        <v>-4.71006E-05</v>
      </c>
      <c r="R51" s="78">
        <v>-4.71041E-05</v>
      </c>
      <c r="S51" s="78">
        <v>1.54041E-06</v>
      </c>
      <c r="T51" s="78">
        <v>1.53949E-06</v>
      </c>
      <c r="U51" s="78">
        <v>4.71039E-05</v>
      </c>
      <c r="V51" s="78">
        <v>4.71016E-05</v>
      </c>
      <c r="W51" s="78">
        <v>-1.53853E-06</v>
      </c>
    </row>
    <row r="52" spans="2:23" s="78" customFormat="1" ht="12.75">
      <c r="B52" s="77"/>
      <c r="C52" s="77">
        <f t="shared" si="0"/>
        <v>-2.803582042607632E-06</v>
      </c>
      <c r="D52" s="77">
        <f t="shared" si="1"/>
        <v>-2.6452009282457686E-05</v>
      </c>
      <c r="E52" s="84">
        <v>12</v>
      </c>
      <c r="F52" s="78" t="s">
        <v>48</v>
      </c>
      <c r="H52" s="78">
        <v>-8.61606E-05</v>
      </c>
      <c r="I52" s="78">
        <v>-0.000801559</v>
      </c>
      <c r="J52" s="78">
        <v>8.62239E-05</v>
      </c>
      <c r="K52" s="78">
        <v>0.000801312</v>
      </c>
      <c r="L52" s="78">
        <v>-8.6172E-05</v>
      </c>
      <c r="M52" s="78">
        <v>-0.000801461</v>
      </c>
      <c r="N52" s="78">
        <v>8.60606E-05</v>
      </c>
      <c r="O52" s="78">
        <v>0.000801546</v>
      </c>
      <c r="P52" s="78">
        <v>-5.38375E-07</v>
      </c>
      <c r="Q52" s="78">
        <v>-1.9413E-05</v>
      </c>
      <c r="R52" s="78">
        <v>5.3868E-07</v>
      </c>
      <c r="S52" s="78">
        <v>1.94144E-05</v>
      </c>
      <c r="T52" s="78">
        <v>-5.38277E-07</v>
      </c>
      <c r="U52" s="78">
        <v>-1.94143E-05</v>
      </c>
      <c r="V52" s="78">
        <v>5.37997E-07</v>
      </c>
      <c r="W52" s="78">
        <v>1.94136E-05</v>
      </c>
    </row>
    <row r="53" spans="2:23" s="78" customFormat="1" ht="12.75">
      <c r="B53" s="77"/>
      <c r="C53" s="77">
        <f t="shared" si="0"/>
        <v>-5.7220838422682265E-05</v>
      </c>
      <c r="D53" s="77">
        <f t="shared" si="1"/>
        <v>-8.727476697424656E-05</v>
      </c>
      <c r="E53" s="84">
        <v>13</v>
      </c>
      <c r="F53" s="78" t="s">
        <v>48</v>
      </c>
      <c r="H53" s="78">
        <v>-4.62116E-05</v>
      </c>
      <c r="I53" s="78">
        <v>-0.000399345</v>
      </c>
      <c r="J53" s="78">
        <v>0.000399196</v>
      </c>
      <c r="K53" s="78">
        <v>-4.62688E-05</v>
      </c>
      <c r="L53" s="78">
        <v>4.62235E-05</v>
      </c>
      <c r="M53" s="78">
        <v>0.000399312</v>
      </c>
      <c r="N53" s="78">
        <v>-0.000399358</v>
      </c>
      <c r="O53" s="78">
        <v>4.61393E-05</v>
      </c>
      <c r="P53" s="78">
        <v>-1.93129E-07</v>
      </c>
      <c r="Q53" s="78">
        <v>-9.311E-06</v>
      </c>
      <c r="R53" s="78">
        <v>9.31145E-06</v>
      </c>
      <c r="S53" s="78">
        <v>-1.93416E-07</v>
      </c>
      <c r="T53" s="78">
        <v>1.93306E-07</v>
      </c>
      <c r="U53" s="78">
        <v>9.31145E-06</v>
      </c>
      <c r="V53" s="78">
        <v>-9.3114E-06</v>
      </c>
      <c r="W53" s="78">
        <v>1.93205E-07</v>
      </c>
    </row>
    <row r="54" spans="2:23" s="78" customFormat="1" ht="12.75">
      <c r="B54" s="77"/>
      <c r="C54" s="77">
        <f t="shared" si="0"/>
        <v>-5.516514638357109E-06</v>
      </c>
      <c r="D54" s="77">
        <f t="shared" si="1"/>
        <v>-4.777432223559836E-05</v>
      </c>
      <c r="E54" s="84">
        <v>14</v>
      </c>
      <c r="F54" s="78" t="s">
        <v>48</v>
      </c>
      <c r="H54" s="78">
        <v>-2.55673E-05</v>
      </c>
      <c r="I54" s="78">
        <v>-0.00021738</v>
      </c>
      <c r="J54" s="78">
        <v>-2.5609E-05</v>
      </c>
      <c r="K54" s="78">
        <v>-0.000217291</v>
      </c>
      <c r="L54" s="78">
        <v>-2.55673E-05</v>
      </c>
      <c r="M54" s="78">
        <v>-0.000217393</v>
      </c>
      <c r="N54" s="78">
        <v>-2.55117E-05</v>
      </c>
      <c r="O54" s="78">
        <v>-0.000217394</v>
      </c>
      <c r="P54" s="78">
        <v>-6.95342E-08</v>
      </c>
      <c r="Q54" s="78">
        <v>-4.38358E-06</v>
      </c>
      <c r="R54" s="78">
        <v>-6.95342E-08</v>
      </c>
      <c r="S54" s="78">
        <v>-4.38368E-06</v>
      </c>
      <c r="T54" s="78">
        <v>-6.95342E-08</v>
      </c>
      <c r="U54" s="78">
        <v>-4.38369E-06</v>
      </c>
      <c r="V54" s="78">
        <v>-6.95342E-08</v>
      </c>
      <c r="W54" s="78">
        <v>-4.38376E-06</v>
      </c>
    </row>
    <row r="55" spans="2:23" s="78" customFormat="1" ht="12.75">
      <c r="B55" s="77"/>
      <c r="C55" s="77">
        <f t="shared" si="0"/>
        <v>1.104946353873141E-05</v>
      </c>
      <c r="D55" s="77">
        <f t="shared" si="1"/>
        <v>-3.0100021933531712E-05</v>
      </c>
      <c r="E55" s="84">
        <v>15</v>
      </c>
      <c r="F55" s="78" t="s">
        <v>48</v>
      </c>
      <c r="H55" s="78">
        <v>-1.45413E-05</v>
      </c>
      <c r="I55" s="78">
        <v>-0.000123645</v>
      </c>
      <c r="J55" s="78">
        <v>-0.000123592</v>
      </c>
      <c r="K55" s="78">
        <v>1.45638E-05</v>
      </c>
      <c r="L55" s="78">
        <v>1.45359E-05</v>
      </c>
      <c r="M55" s="78">
        <v>0.000123653</v>
      </c>
      <c r="N55" s="78">
        <v>0.000123659</v>
      </c>
      <c r="O55" s="78">
        <v>-1.45053E-05</v>
      </c>
      <c r="P55" s="78">
        <v>-2.67973E-08</v>
      </c>
      <c r="Q55" s="78">
        <v>-1.89123E-06</v>
      </c>
      <c r="R55" s="78">
        <v>-1.89125E-06</v>
      </c>
      <c r="S55" s="78">
        <v>2.68704E-08</v>
      </c>
      <c r="T55" s="78">
        <v>2.68766E-08</v>
      </c>
      <c r="U55" s="78">
        <v>1.89126E-06</v>
      </c>
      <c r="V55" s="78">
        <v>1.89129E-06</v>
      </c>
      <c r="W55" s="78">
        <v>-2.68638E-08</v>
      </c>
    </row>
    <row r="56" spans="2:23" s="78" customFormat="1" ht="12.75">
      <c r="B56" s="77"/>
      <c r="V56" s="79"/>
      <c r="W56" s="79"/>
    </row>
    <row r="57" spans="2:23" s="78" customFormat="1" ht="12.75">
      <c r="B57" s="77"/>
      <c r="E57" s="78" t="s">
        <v>0</v>
      </c>
      <c r="H57" s="78" t="s">
        <v>1</v>
      </c>
      <c r="I57" s="78" t="s">
        <v>2</v>
      </c>
      <c r="J57" s="78" t="s">
        <v>1</v>
      </c>
      <c r="K57" s="78" t="s">
        <v>22</v>
      </c>
      <c r="L57" s="78" t="s">
        <v>1</v>
      </c>
      <c r="M57" s="78" t="s">
        <v>22</v>
      </c>
      <c r="N57" s="78" t="s">
        <v>1</v>
      </c>
      <c r="O57" s="78" t="s">
        <v>29</v>
      </c>
      <c r="P57" s="78" t="s">
        <v>1</v>
      </c>
      <c r="Q57" s="78" t="s">
        <v>1</v>
      </c>
      <c r="R57" s="78" t="s">
        <v>1</v>
      </c>
      <c r="S57" s="78" t="s">
        <v>1</v>
      </c>
      <c r="T57" s="78" t="s">
        <v>1</v>
      </c>
      <c r="U57" s="78" t="s">
        <v>1</v>
      </c>
      <c r="V57" s="79" t="s">
        <v>1</v>
      </c>
      <c r="W57" s="79" t="s">
        <v>1</v>
      </c>
    </row>
    <row r="58" spans="2:23" s="78" customFormat="1" ht="12.75">
      <c r="B58" s="77"/>
      <c r="E58" s="78" t="s">
        <v>8</v>
      </c>
      <c r="V58" s="79"/>
      <c r="W58" s="79"/>
    </row>
    <row r="59" spans="2:23" s="78" customFormat="1" ht="12.75">
      <c r="B59" s="77"/>
      <c r="E59" s="78" t="s">
        <v>4</v>
      </c>
      <c r="H59" s="78" t="s">
        <v>9</v>
      </c>
      <c r="I59" s="78" t="s">
        <v>6</v>
      </c>
      <c r="J59" s="78" t="s">
        <v>9</v>
      </c>
      <c r="K59" s="78" t="s">
        <v>6</v>
      </c>
      <c r="L59" s="78" t="s">
        <v>9</v>
      </c>
      <c r="M59" s="78" t="s">
        <v>6</v>
      </c>
      <c r="N59" s="78" t="s">
        <v>9</v>
      </c>
      <c r="O59" s="78" t="s">
        <v>6</v>
      </c>
      <c r="P59" s="78" t="s">
        <v>9</v>
      </c>
      <c r="Q59" s="78" t="s">
        <v>6</v>
      </c>
      <c r="R59" s="78" t="s">
        <v>9</v>
      </c>
      <c r="S59" s="78" t="s">
        <v>6</v>
      </c>
      <c r="T59" s="78" t="s">
        <v>9</v>
      </c>
      <c r="U59" s="78" t="s">
        <v>6</v>
      </c>
      <c r="V59" s="79" t="s">
        <v>9</v>
      </c>
      <c r="W59" s="79" t="s">
        <v>6</v>
      </c>
    </row>
    <row r="60" spans="2:23" s="78" customFormat="1" ht="12.75">
      <c r="B60" s="77"/>
      <c r="E60" s="78">
        <v>1</v>
      </c>
      <c r="H60" s="78">
        <v>-3.91218E-10</v>
      </c>
      <c r="I60" s="78">
        <v>-1.80545E-07</v>
      </c>
      <c r="J60" s="78">
        <v>1.80548E-07</v>
      </c>
      <c r="K60" s="78" t="s">
        <v>25</v>
      </c>
      <c r="L60" s="78">
        <v>2.114E-10</v>
      </c>
      <c r="M60" s="78" t="s">
        <v>27</v>
      </c>
      <c r="N60" s="78">
        <v>-1.80727E-07</v>
      </c>
      <c r="O60" s="78">
        <v>3.94193E-10</v>
      </c>
      <c r="P60" s="78">
        <v>-2.27757E-10</v>
      </c>
      <c r="Q60" s="78">
        <v>-1.38536E-07</v>
      </c>
      <c r="R60" s="78">
        <v>1.38539E-07</v>
      </c>
      <c r="S60" s="78">
        <v>-4.59163E-11</v>
      </c>
      <c r="T60" s="78">
        <v>4.89339E-11</v>
      </c>
      <c r="U60" s="78">
        <v>1.38721E-07</v>
      </c>
      <c r="V60" s="78">
        <v>-1.38718E-07</v>
      </c>
      <c r="W60" s="78">
        <v>2.31528E-10</v>
      </c>
    </row>
    <row r="61" spans="2:23" s="78" customFormat="1" ht="12.75">
      <c r="B61" s="77"/>
      <c r="E61" s="78">
        <v>2</v>
      </c>
      <c r="H61" s="78">
        <v>0.000319438</v>
      </c>
      <c r="I61" s="78">
        <v>-1.45093E-07</v>
      </c>
      <c r="J61" s="78">
        <v>0.000319438</v>
      </c>
      <c r="K61" s="78" t="s">
        <v>26</v>
      </c>
      <c r="L61" s="78">
        <v>0.000319438</v>
      </c>
      <c r="M61" s="78" t="s">
        <v>28</v>
      </c>
      <c r="N61" s="78">
        <v>0.000319438</v>
      </c>
      <c r="O61" s="78">
        <v>-1.45093E-07</v>
      </c>
      <c r="P61" s="78">
        <v>0.000319438</v>
      </c>
      <c r="Q61" s="78">
        <v>-7.24391E-08</v>
      </c>
      <c r="R61" s="78">
        <v>0.000319438</v>
      </c>
      <c r="S61" s="78">
        <v>-7.24392E-08</v>
      </c>
      <c r="T61" s="78">
        <v>0.000319438</v>
      </c>
      <c r="U61" s="78">
        <v>-7.24392E-08</v>
      </c>
      <c r="V61" s="78">
        <v>0.000319438</v>
      </c>
      <c r="W61" s="78">
        <v>-7.24392E-08</v>
      </c>
    </row>
    <row r="62" spans="2:23" s="78" customFormat="1" ht="12.75">
      <c r="B62" s="77"/>
      <c r="E62" s="78">
        <v>3</v>
      </c>
      <c r="H62" s="78">
        <v>-0.011403</v>
      </c>
      <c r="I62" s="78">
        <v>-2.89764</v>
      </c>
      <c r="J62" s="78">
        <v>-2.89736</v>
      </c>
      <c r="K62" s="78">
        <v>0.0128857</v>
      </c>
      <c r="L62" s="78">
        <v>0.0131617</v>
      </c>
      <c r="M62" s="78">
        <v>2.89884</v>
      </c>
      <c r="N62" s="78">
        <v>2.89911</v>
      </c>
      <c r="O62" s="78">
        <v>-0.0116923</v>
      </c>
      <c r="P62" s="78">
        <v>-0.00179958</v>
      </c>
      <c r="Q62" s="78">
        <v>-0.947348</v>
      </c>
      <c r="R62" s="78">
        <v>-0.947072</v>
      </c>
      <c r="S62" s="78">
        <v>0.00328323</v>
      </c>
      <c r="T62" s="78">
        <v>0.00356199</v>
      </c>
      <c r="U62" s="78">
        <v>0.948552</v>
      </c>
      <c r="V62" s="78">
        <v>0.948831</v>
      </c>
      <c r="W62" s="78">
        <v>-0.00207858</v>
      </c>
    </row>
    <row r="63" spans="2:23" s="78" customFormat="1" ht="12.75">
      <c r="B63" s="77"/>
      <c r="E63" s="78">
        <v>4</v>
      </c>
      <c r="H63" s="78">
        <v>-0.00917767</v>
      </c>
      <c r="I63" s="78">
        <v>-1.60206</v>
      </c>
      <c r="J63" s="78">
        <v>0.00937032</v>
      </c>
      <c r="K63" s="78">
        <v>1.60271</v>
      </c>
      <c r="L63" s="78">
        <v>-0.00917927</v>
      </c>
      <c r="M63" s="78">
        <v>-1.60206</v>
      </c>
      <c r="N63" s="78">
        <v>0.00937181</v>
      </c>
      <c r="O63" s="78">
        <v>1.60271</v>
      </c>
      <c r="P63" s="78">
        <v>-0.00127186</v>
      </c>
      <c r="Q63" s="78">
        <v>-0.352768</v>
      </c>
      <c r="R63" s="78">
        <v>0.00145785</v>
      </c>
      <c r="S63" s="78">
        <v>0.353421</v>
      </c>
      <c r="T63" s="78">
        <v>-0.00127293</v>
      </c>
      <c r="U63" s="78">
        <v>-0.352769</v>
      </c>
      <c r="V63" s="78">
        <v>0.00145766</v>
      </c>
      <c r="W63" s="78">
        <v>0.35342</v>
      </c>
    </row>
    <row r="64" spans="2:23" s="78" customFormat="1" ht="12.75">
      <c r="B64" s="77"/>
      <c r="E64" s="78">
        <v>5</v>
      </c>
      <c r="H64" s="78">
        <v>-0.00622924</v>
      </c>
      <c r="I64" s="78">
        <v>-0.791332</v>
      </c>
      <c r="J64" s="78">
        <v>0.791452</v>
      </c>
      <c r="K64" s="78">
        <v>-0.00603168</v>
      </c>
      <c r="L64" s="78">
        <v>0.00615134</v>
      </c>
      <c r="M64" s="78">
        <v>0.791655</v>
      </c>
      <c r="N64" s="78">
        <v>-0.791528</v>
      </c>
      <c r="O64" s="78">
        <v>0.00635333</v>
      </c>
      <c r="P64" s="78">
        <v>-0.000655436</v>
      </c>
      <c r="Q64" s="78">
        <v>-0.118861</v>
      </c>
      <c r="R64" s="78">
        <v>0.118984</v>
      </c>
      <c r="S64" s="78">
        <v>-0.000455118</v>
      </c>
      <c r="T64" s="78">
        <v>0.00057737</v>
      </c>
      <c r="U64" s="78">
        <v>0.119184</v>
      </c>
      <c r="V64" s="78">
        <v>-0.119061</v>
      </c>
      <c r="W64" s="78">
        <v>0.00077752</v>
      </c>
    </row>
    <row r="65" spans="2:23" s="78" customFormat="1" ht="12.75">
      <c r="B65" s="77"/>
      <c r="E65" s="78">
        <v>6</v>
      </c>
      <c r="H65" s="78">
        <v>3.9206</v>
      </c>
      <c r="I65" s="78">
        <v>-0.354214</v>
      </c>
      <c r="J65" s="78">
        <v>3.9206</v>
      </c>
      <c r="K65" s="78">
        <v>-0.354213</v>
      </c>
      <c r="L65" s="78">
        <v>3.9206</v>
      </c>
      <c r="M65" s="78">
        <v>-0.354213</v>
      </c>
      <c r="N65" s="78">
        <v>3.9206</v>
      </c>
      <c r="O65" s="78">
        <v>-0.354211</v>
      </c>
      <c r="P65" s="78">
        <v>3.92413</v>
      </c>
      <c r="Q65" s="78">
        <v>-0.0365762</v>
      </c>
      <c r="R65" s="78">
        <v>3.92413</v>
      </c>
      <c r="S65" s="78">
        <v>-0.0365764</v>
      </c>
      <c r="T65" s="78">
        <v>3.92413</v>
      </c>
      <c r="U65" s="78">
        <v>-0.0365764</v>
      </c>
      <c r="V65" s="78">
        <v>3.92413</v>
      </c>
      <c r="W65" s="78">
        <v>-0.0365761</v>
      </c>
    </row>
    <row r="66" spans="2:23" s="78" customFormat="1" ht="12.75">
      <c r="B66" s="77"/>
      <c r="E66" s="78">
        <v>7</v>
      </c>
      <c r="H66" s="78">
        <v>-0.00219096</v>
      </c>
      <c r="I66" s="78">
        <v>-0.14424</v>
      </c>
      <c r="J66" s="78">
        <v>-0.144224</v>
      </c>
      <c r="K66" s="78">
        <v>0.00213079</v>
      </c>
      <c r="L66" s="78">
        <v>0.00214534</v>
      </c>
      <c r="M66" s="78">
        <v>0.144162</v>
      </c>
      <c r="N66" s="78">
        <v>0.144176</v>
      </c>
      <c r="O66" s="78">
        <v>-0.00220722</v>
      </c>
      <c r="P66" s="78">
        <v>-0.00012212</v>
      </c>
      <c r="Q66" s="78">
        <v>-0.0102932</v>
      </c>
      <c r="R66" s="78">
        <v>-0.0102776</v>
      </c>
      <c r="S66" s="78">
        <v>5.98668E-05</v>
      </c>
      <c r="T66" s="78">
        <v>7.54898E-05</v>
      </c>
      <c r="U66" s="78">
        <v>0.0102154</v>
      </c>
      <c r="V66" s="78">
        <v>0.0102309</v>
      </c>
      <c r="W66" s="78">
        <v>-0.000137705</v>
      </c>
    </row>
    <row r="67" spans="2:23" s="78" customFormat="1" ht="12.75">
      <c r="B67" s="77"/>
      <c r="E67" s="78">
        <v>8</v>
      </c>
      <c r="H67" s="78">
        <v>-0.00117594</v>
      </c>
      <c r="I67" s="78">
        <v>-0.053453</v>
      </c>
      <c r="J67" s="78">
        <v>0.00118647</v>
      </c>
      <c r="K67" s="78">
        <v>0.0534462</v>
      </c>
      <c r="L67" s="78">
        <v>-0.00117641</v>
      </c>
      <c r="M67" s="78">
        <v>-0.0534521</v>
      </c>
      <c r="N67" s="78">
        <v>0.00118535</v>
      </c>
      <c r="O67" s="78">
        <v>0.0534457</v>
      </c>
      <c r="P67" s="78">
        <v>-3.16374E-05</v>
      </c>
      <c r="Q67" s="78">
        <v>-0.00263789</v>
      </c>
      <c r="R67" s="78">
        <v>4.10315E-05</v>
      </c>
      <c r="S67" s="78">
        <v>0.00263202</v>
      </c>
      <c r="T67" s="78">
        <v>-3.16177E-05</v>
      </c>
      <c r="U67" s="78">
        <v>-0.00263795</v>
      </c>
      <c r="V67" s="78">
        <v>4.09906E-05</v>
      </c>
      <c r="W67" s="78">
        <v>0.00263195</v>
      </c>
    </row>
    <row r="68" spans="2:23" s="78" customFormat="1" ht="12.75">
      <c r="B68" s="77"/>
      <c r="E68" s="78">
        <v>9</v>
      </c>
      <c r="H68" s="78">
        <v>-0.000624689</v>
      </c>
      <c r="I68" s="78">
        <v>-0.018155</v>
      </c>
      <c r="J68" s="78">
        <v>0.0181543</v>
      </c>
      <c r="K68" s="78">
        <v>-0.000618031</v>
      </c>
      <c r="L68" s="78">
        <v>0.000617433</v>
      </c>
      <c r="M68" s="78">
        <v>0.0181614</v>
      </c>
      <c r="N68" s="78">
        <v>-0.0181615</v>
      </c>
      <c r="O68" s="78">
        <v>0.000624315</v>
      </c>
      <c r="P68" s="78">
        <v>-1.65541E-05</v>
      </c>
      <c r="Q68" s="78">
        <v>-0.000630447</v>
      </c>
      <c r="R68" s="78">
        <v>0.000630277</v>
      </c>
      <c r="S68" s="78">
        <v>-9.38798E-06</v>
      </c>
      <c r="T68" s="78">
        <v>9.18397E-06</v>
      </c>
      <c r="U68" s="78">
        <v>0.000637445</v>
      </c>
      <c r="V68" s="78">
        <v>-0.000637612</v>
      </c>
      <c r="W68" s="78">
        <v>1.63418E-05</v>
      </c>
    </row>
    <row r="69" spans="2:23" s="78" customFormat="1" ht="12.75">
      <c r="B69" s="77"/>
      <c r="E69" s="78">
        <v>10</v>
      </c>
      <c r="H69" s="78">
        <v>-0.20128</v>
      </c>
      <c r="I69" s="78">
        <v>-0.00585594</v>
      </c>
      <c r="J69" s="78">
        <v>-0.20128</v>
      </c>
      <c r="K69" s="78">
        <v>-0.00585543</v>
      </c>
      <c r="L69" s="78">
        <v>-0.20128</v>
      </c>
      <c r="M69" s="78">
        <v>-0.00585557</v>
      </c>
      <c r="N69" s="78">
        <v>-0.201279</v>
      </c>
      <c r="O69" s="78">
        <v>-0.0058556</v>
      </c>
      <c r="P69" s="78">
        <v>-0.200964</v>
      </c>
      <c r="Q69" s="78">
        <v>-0.000160772</v>
      </c>
      <c r="R69" s="78">
        <v>-0.200964</v>
      </c>
      <c r="S69" s="78">
        <v>-0.000160782</v>
      </c>
      <c r="T69" s="78">
        <v>-0.200964</v>
      </c>
      <c r="U69" s="78">
        <v>-0.000160782</v>
      </c>
      <c r="V69" s="78">
        <v>-0.200964</v>
      </c>
      <c r="W69" s="78">
        <v>-0.000160772</v>
      </c>
    </row>
    <row r="70" spans="2:23" s="78" customFormat="1" ht="12.75">
      <c r="B70" s="77"/>
      <c r="E70" s="78">
        <v>11</v>
      </c>
      <c r="H70" s="78">
        <v>-0.000163346</v>
      </c>
      <c r="I70" s="78">
        <v>-0.00197166</v>
      </c>
      <c r="J70" s="78">
        <v>-0.00197094</v>
      </c>
      <c r="K70" s="78">
        <v>0.000166212</v>
      </c>
      <c r="L70" s="78">
        <v>0.000166592</v>
      </c>
      <c r="M70" s="78">
        <v>0.00197385</v>
      </c>
      <c r="N70" s="78">
        <v>0.00197435</v>
      </c>
      <c r="O70" s="78">
        <v>-0.000163698</v>
      </c>
      <c r="P70" s="78">
        <v>5.33693E-08</v>
      </c>
      <c r="Q70" s="78">
        <v>-4.59129E-05</v>
      </c>
      <c r="R70" s="78">
        <v>-4.55107E-05</v>
      </c>
      <c r="S70" s="78">
        <v>2.72804E-06</v>
      </c>
      <c r="T70" s="78">
        <v>3.13287E-06</v>
      </c>
      <c r="U70" s="78">
        <v>4.82915E-05</v>
      </c>
      <c r="V70" s="78">
        <v>4.8695E-05</v>
      </c>
      <c r="W70" s="78">
        <v>-3.50899E-07</v>
      </c>
    </row>
    <row r="71" spans="2:23" s="78" customFormat="1" ht="12.75">
      <c r="B71" s="77"/>
      <c r="E71" s="78">
        <v>12</v>
      </c>
      <c r="H71" s="78">
        <v>-8.61391E-05</v>
      </c>
      <c r="I71" s="78">
        <v>-0.000800223</v>
      </c>
      <c r="J71" s="78">
        <v>8.62453E-05</v>
      </c>
      <c r="K71" s="78">
        <v>0.000802649</v>
      </c>
      <c r="L71" s="78">
        <v>-8.61505E-05</v>
      </c>
      <c r="M71" s="78">
        <v>-0.000800125</v>
      </c>
      <c r="N71" s="78">
        <v>8.60821E-05</v>
      </c>
      <c r="O71" s="78">
        <v>0.000802883</v>
      </c>
      <c r="P71" s="78">
        <v>-5.16927E-07</v>
      </c>
      <c r="Q71" s="78">
        <v>-1.80765E-05</v>
      </c>
      <c r="R71" s="78">
        <v>5.60128E-07</v>
      </c>
      <c r="S71" s="78">
        <v>2.07509E-05</v>
      </c>
      <c r="T71" s="78">
        <v>-5.16829E-07</v>
      </c>
      <c r="U71" s="78">
        <v>-1.80778E-05</v>
      </c>
      <c r="V71" s="78">
        <v>5.59445E-07</v>
      </c>
      <c r="W71" s="78">
        <v>2.07501E-05</v>
      </c>
    </row>
    <row r="72" spans="2:23" s="78" customFormat="1" ht="12.75">
      <c r="B72" s="77"/>
      <c r="E72" s="78">
        <v>13</v>
      </c>
      <c r="H72" s="78">
        <v>-4.68159E-05</v>
      </c>
      <c r="I72" s="78">
        <v>-0.000398469</v>
      </c>
      <c r="J72" s="78">
        <v>0.000398591</v>
      </c>
      <c r="K72" s="78">
        <v>-4.53929E-05</v>
      </c>
      <c r="L72" s="78">
        <v>4.56192E-05</v>
      </c>
      <c r="M72" s="78">
        <v>0.000400188</v>
      </c>
      <c r="N72" s="78">
        <v>-0.000399962</v>
      </c>
      <c r="O72" s="78">
        <v>4.70152E-05</v>
      </c>
      <c r="P72" s="78">
        <v>-7.97397E-07</v>
      </c>
      <c r="Q72" s="78">
        <v>-8.43508E-06</v>
      </c>
      <c r="R72" s="78">
        <v>8.70718E-06</v>
      </c>
      <c r="S72" s="78">
        <v>6.82503E-07</v>
      </c>
      <c r="T72" s="78">
        <v>-4.10962E-07</v>
      </c>
      <c r="U72" s="78">
        <v>1.01874E-05</v>
      </c>
      <c r="V72" s="78">
        <v>-9.91567E-06</v>
      </c>
      <c r="W72" s="78">
        <v>1.06912E-06</v>
      </c>
    </row>
    <row r="73" spans="2:23" s="78" customFormat="1" ht="12.75">
      <c r="B73" s="77"/>
      <c r="E73" s="78">
        <v>14</v>
      </c>
      <c r="H73" s="78">
        <v>-0.150018</v>
      </c>
      <c r="I73" s="78">
        <v>-0.000216706</v>
      </c>
      <c r="J73" s="78">
        <v>-0.150018</v>
      </c>
      <c r="K73" s="78">
        <v>-0.000216617</v>
      </c>
      <c r="L73" s="78">
        <v>-0.150018</v>
      </c>
      <c r="M73" s="78">
        <v>-0.000216719</v>
      </c>
      <c r="N73" s="78">
        <v>-0.150018</v>
      </c>
      <c r="O73" s="78">
        <v>-0.00021672</v>
      </c>
      <c r="P73" s="78">
        <v>-0.149992</v>
      </c>
      <c r="Q73" s="78">
        <v>-3.70954E-06</v>
      </c>
      <c r="R73" s="78">
        <v>-0.149992</v>
      </c>
      <c r="S73" s="78">
        <v>-3.70964E-06</v>
      </c>
      <c r="T73" s="78">
        <v>-0.149992</v>
      </c>
      <c r="U73" s="78">
        <v>-3.70965E-06</v>
      </c>
      <c r="V73" s="78">
        <v>-0.149992</v>
      </c>
      <c r="W73" s="78">
        <v>-3.70972E-06</v>
      </c>
    </row>
    <row r="74" spans="2:23" s="78" customFormat="1" ht="12.75">
      <c r="B74" s="77"/>
      <c r="E74" s="78">
        <v>15</v>
      </c>
      <c r="H74" s="78">
        <v>-1.45617E-05</v>
      </c>
      <c r="I74" s="78">
        <v>-0.000124111</v>
      </c>
      <c r="J74" s="78">
        <v>-0.000123613</v>
      </c>
      <c r="K74" s="78">
        <v>1.40975E-05</v>
      </c>
      <c r="L74" s="78">
        <v>1.45155E-05</v>
      </c>
      <c r="M74" s="78">
        <v>0.000123186</v>
      </c>
      <c r="N74" s="78">
        <v>0.000123638</v>
      </c>
      <c r="O74" s="78">
        <v>-1.49716E-05</v>
      </c>
      <c r="P74" s="78">
        <v>-4.72185E-08</v>
      </c>
      <c r="Q74" s="78">
        <v>-2.35757E-06</v>
      </c>
      <c r="R74" s="78">
        <v>-1.91167E-06</v>
      </c>
      <c r="S74" s="78">
        <v>-4.39469E-07</v>
      </c>
      <c r="T74" s="78">
        <v>6.45537E-09</v>
      </c>
      <c r="U74" s="78">
        <v>1.42492E-06</v>
      </c>
      <c r="V74" s="78">
        <v>1.87087E-06</v>
      </c>
      <c r="W74" s="78">
        <v>-4.93203E-07</v>
      </c>
    </row>
    <row r="75" spans="2:23" s="78" customFormat="1" ht="12.75">
      <c r="B75" s="77"/>
      <c r="V75" s="79"/>
      <c r="W75" s="79"/>
    </row>
    <row r="76" spans="2:23" s="78" customFormat="1" ht="12.75">
      <c r="B76" s="77"/>
      <c r="E76" s="78" t="s">
        <v>10</v>
      </c>
      <c r="H76" s="78" t="s">
        <v>11</v>
      </c>
      <c r="I76" s="78">
        <v>4195300000</v>
      </c>
      <c r="V76" s="79"/>
      <c r="W76" s="79"/>
    </row>
    <row r="77" spans="2:23" s="78" customFormat="1" ht="12.75">
      <c r="B77" s="77"/>
      <c r="E77" s="78">
        <v>2</v>
      </c>
      <c r="H77" s="78">
        <v>543315</v>
      </c>
      <c r="I77" s="78" t="s">
        <v>12</v>
      </c>
      <c r="V77" s="79"/>
      <c r="W77" s="79"/>
    </row>
    <row r="78" spans="2:23" s="78" customFormat="1" ht="12.75">
      <c r="B78" s="77"/>
      <c r="E78" s="78">
        <v>3</v>
      </c>
      <c r="H78" s="78">
        <v>351526</v>
      </c>
      <c r="I78" s="78" t="s">
        <v>13</v>
      </c>
      <c r="V78" s="79"/>
      <c r="W78" s="79"/>
    </row>
    <row r="79" spans="2:23" s="78" customFormat="1" ht="12.75">
      <c r="B79" s="77"/>
      <c r="E79" s="78">
        <v>4</v>
      </c>
      <c r="H79" s="78">
        <v>389511</v>
      </c>
      <c r="I79" s="78" t="s">
        <v>14</v>
      </c>
      <c r="V79" s="79"/>
      <c r="W79" s="79"/>
    </row>
    <row r="80" spans="2:23" s="78" customFormat="1" ht="12.75">
      <c r="B80" s="77"/>
      <c r="E80" s="78">
        <v>5</v>
      </c>
      <c r="H80" s="78">
        <v>269083</v>
      </c>
      <c r="I80" s="78" t="s">
        <v>15</v>
      </c>
      <c r="V80" s="79"/>
      <c r="W80" s="79"/>
    </row>
    <row r="81" spans="2:23" s="78" customFormat="1" ht="12.75">
      <c r="B81" s="77"/>
      <c r="E81" s="78">
        <v>6</v>
      </c>
      <c r="H81" s="78">
        <v>184730</v>
      </c>
      <c r="I81" s="78" t="s">
        <v>16</v>
      </c>
      <c r="V81" s="79"/>
      <c r="W81" s="79"/>
    </row>
    <row r="82" spans="2:23" s="78" customFormat="1" ht="12.75">
      <c r="B82" s="77"/>
      <c r="E82" s="78">
        <v>7</v>
      </c>
      <c r="H82" s="78">
        <v>49612.3</v>
      </c>
      <c r="I82" s="78" t="s">
        <v>17</v>
      </c>
      <c r="V82" s="79"/>
      <c r="W82" s="79"/>
    </row>
    <row r="83" spans="2:23" s="78" customFormat="1" ht="12.75">
      <c r="B83" s="77"/>
      <c r="E83" s="78">
        <v>8</v>
      </c>
      <c r="H83" s="78">
        <v>543315</v>
      </c>
      <c r="I83" s="78" t="s">
        <v>12</v>
      </c>
      <c r="V83" s="79"/>
      <c r="W83" s="79"/>
    </row>
    <row r="84" spans="2:23" s="78" customFormat="1" ht="12.75">
      <c r="B84" s="77"/>
      <c r="E84" s="78">
        <v>9</v>
      </c>
      <c r="H84" s="78">
        <v>351526</v>
      </c>
      <c r="I84" s="78" t="s">
        <v>13</v>
      </c>
      <c r="V84" s="79"/>
      <c r="W84" s="79"/>
    </row>
    <row r="85" spans="2:23" s="78" customFormat="1" ht="12.75">
      <c r="B85" s="77"/>
      <c r="E85" s="78">
        <v>10</v>
      </c>
      <c r="H85" s="78">
        <v>389511</v>
      </c>
      <c r="I85" s="78" t="s">
        <v>14</v>
      </c>
      <c r="V85" s="79"/>
      <c r="W85" s="79"/>
    </row>
    <row r="86" spans="2:23" s="78" customFormat="1" ht="12.75">
      <c r="B86" s="77"/>
      <c r="E86" s="78">
        <v>11</v>
      </c>
      <c r="H86" s="78">
        <v>269083</v>
      </c>
      <c r="I86" s="78" t="s">
        <v>15</v>
      </c>
      <c r="V86" s="79"/>
      <c r="W86" s="79"/>
    </row>
    <row r="87" spans="2:23" s="78" customFormat="1" ht="12.75">
      <c r="B87" s="77"/>
      <c r="E87" s="78">
        <v>12</v>
      </c>
      <c r="H87" s="78">
        <v>184730</v>
      </c>
      <c r="I87" s="78" t="s">
        <v>18</v>
      </c>
      <c r="V87" s="79"/>
      <c r="W87" s="79"/>
    </row>
    <row r="88" spans="2:23" s="78" customFormat="1" ht="12.75">
      <c r="B88" s="77"/>
      <c r="E88" s="78">
        <v>13</v>
      </c>
      <c r="H88" s="78">
        <v>-49612.2</v>
      </c>
      <c r="I88" s="78" t="s">
        <v>17</v>
      </c>
      <c r="V88" s="79"/>
      <c r="W88" s="79"/>
    </row>
    <row r="89" spans="2:23" s="78" customFormat="1" ht="12.75">
      <c r="B89" s="77"/>
      <c r="E89" s="78">
        <v>14</v>
      </c>
      <c r="H89" s="78">
        <v>-543315</v>
      </c>
      <c r="I89" s="78" t="s">
        <v>19</v>
      </c>
      <c r="V89" s="79"/>
      <c r="W89" s="79"/>
    </row>
    <row r="90" spans="2:23" s="78" customFormat="1" ht="12.75">
      <c r="B90" s="77"/>
      <c r="E90" s="78">
        <v>15</v>
      </c>
      <c r="H90" s="78">
        <v>-351526</v>
      </c>
      <c r="I90" s="78" t="s">
        <v>13</v>
      </c>
      <c r="V90" s="79"/>
      <c r="W90" s="79"/>
    </row>
    <row r="91" spans="2:23" s="78" customFormat="1" ht="12.75">
      <c r="B91" s="77"/>
      <c r="E91" s="78">
        <v>16</v>
      </c>
      <c r="H91" s="78">
        <v>-389511</v>
      </c>
      <c r="I91" s="78" t="s">
        <v>14</v>
      </c>
      <c r="V91" s="79"/>
      <c r="W91" s="79"/>
    </row>
    <row r="92" spans="2:23" s="78" customFormat="1" ht="12.75">
      <c r="B92" s="77"/>
      <c r="E92" s="78">
        <v>17</v>
      </c>
      <c r="H92" s="78">
        <v>-269082</v>
      </c>
      <c r="I92" s="78" t="s">
        <v>15</v>
      </c>
      <c r="V92" s="79"/>
      <c r="W92" s="79"/>
    </row>
    <row r="93" spans="2:23" s="78" customFormat="1" ht="12.75">
      <c r="B93" s="77"/>
      <c r="E93" s="78">
        <v>18</v>
      </c>
      <c r="H93" s="78">
        <v>-184730</v>
      </c>
      <c r="I93" s="78" t="s">
        <v>16</v>
      </c>
      <c r="V93" s="79"/>
      <c r="W93" s="79"/>
    </row>
    <row r="94" spans="2:23" s="78" customFormat="1" ht="12.75">
      <c r="B94" s="77"/>
      <c r="E94" s="78">
        <v>19</v>
      </c>
      <c r="H94" s="78">
        <v>-49612.2</v>
      </c>
      <c r="I94" s="78" t="s">
        <v>17</v>
      </c>
      <c r="V94" s="79"/>
      <c r="W94" s="79"/>
    </row>
    <row r="95" spans="2:23" s="78" customFormat="1" ht="12.75">
      <c r="B95" s="77"/>
      <c r="E95" s="78">
        <v>20</v>
      </c>
      <c r="H95" s="78">
        <v>-543315</v>
      </c>
      <c r="I95" s="78" t="s">
        <v>19</v>
      </c>
      <c r="V95" s="79"/>
      <c r="W95" s="79"/>
    </row>
    <row r="96" spans="2:23" s="78" customFormat="1" ht="12.75">
      <c r="B96" s="77"/>
      <c r="E96" s="78">
        <v>21</v>
      </c>
      <c r="H96" s="78">
        <v>-351526</v>
      </c>
      <c r="I96" s="78" t="s">
        <v>13</v>
      </c>
      <c r="V96" s="79"/>
      <c r="W96" s="79"/>
    </row>
    <row r="97" spans="2:23" s="78" customFormat="1" ht="12.75">
      <c r="B97" s="77"/>
      <c r="E97" s="78">
        <v>22</v>
      </c>
      <c r="H97" s="78">
        <v>-389511</v>
      </c>
      <c r="I97" s="78" t="s">
        <v>20</v>
      </c>
      <c r="V97" s="79"/>
      <c r="W97" s="79"/>
    </row>
    <row r="98" spans="2:23" s="78" customFormat="1" ht="12.75">
      <c r="B98" s="77"/>
      <c r="E98" s="78">
        <v>23</v>
      </c>
      <c r="H98" s="78">
        <v>-269082</v>
      </c>
      <c r="I98" s="78" t="s">
        <v>21</v>
      </c>
      <c r="V98" s="79"/>
      <c r="W98" s="79"/>
    </row>
    <row r="99" spans="2:23" s="78" customFormat="1" ht="12.75">
      <c r="B99" s="77"/>
      <c r="E99" s="78">
        <v>24</v>
      </c>
      <c r="H99" s="78">
        <v>-184730</v>
      </c>
      <c r="I99" s="78" t="s">
        <v>16</v>
      </c>
      <c r="V99" s="79"/>
      <c r="W99" s="79"/>
    </row>
    <row r="100" spans="2:23" s="78" customFormat="1" ht="12.75">
      <c r="B100" s="77"/>
      <c r="V100" s="79"/>
      <c r="W100" s="79"/>
    </row>
    <row r="101" spans="2:23" s="78" customFormat="1" ht="12.75">
      <c r="B101" s="77"/>
      <c r="V101" s="79"/>
      <c r="W101" s="79"/>
    </row>
    <row r="102" spans="2:23" s="78" customFormat="1" ht="12.75">
      <c r="B102" s="77"/>
      <c r="V102" s="79"/>
      <c r="W102" s="79"/>
    </row>
    <row r="103" spans="2:23" s="78" customFormat="1" ht="12.75">
      <c r="B103" s="77"/>
      <c r="M103" s="81"/>
      <c r="O103" s="81"/>
      <c r="P103" s="81"/>
      <c r="Q103" s="80"/>
      <c r="V103" s="79"/>
      <c r="W103" s="79"/>
    </row>
    <row r="104" spans="2:17" ht="12.75">
      <c r="B104" s="77"/>
      <c r="C104" s="78"/>
      <c r="D104" s="78"/>
      <c r="E104" s="78"/>
      <c r="F104" s="78"/>
      <c r="G104" s="78"/>
      <c r="H104" s="78"/>
      <c r="I104" s="78"/>
      <c r="J104" s="78"/>
      <c r="K104" s="78"/>
      <c r="L104" s="78"/>
      <c r="M104" s="86"/>
      <c r="N104" s="78"/>
      <c r="O104" s="87"/>
      <c r="P104" s="87"/>
      <c r="Q104" s="88"/>
    </row>
    <row r="105" spans="13:17" ht="12.75">
      <c r="M105" s="91"/>
      <c r="O105" s="87"/>
      <c r="P105" s="92"/>
      <c r="Q105" s="88"/>
    </row>
    <row r="106" spans="13:17" ht="12.75">
      <c r="M106" s="91"/>
      <c r="O106" s="93"/>
      <c r="P106" s="93"/>
      <c r="Q106" s="94"/>
    </row>
    <row r="107" spans="13:17" ht="12.75">
      <c r="M107" s="91"/>
      <c r="O107" s="93"/>
      <c r="P107" s="93"/>
      <c r="Q107" s="94"/>
    </row>
    <row r="108" spans="13:17" ht="12.75">
      <c r="M108" s="91"/>
      <c r="O108" s="93"/>
      <c r="P108" s="93"/>
      <c r="Q108" s="94"/>
    </row>
    <row r="109" spans="13:17" ht="12.75">
      <c r="M109" s="91"/>
      <c r="O109" s="87"/>
      <c r="P109" s="87"/>
      <c r="Q109" s="88"/>
    </row>
    <row r="110" spans="13:17" ht="12.75">
      <c r="M110" s="91"/>
      <c r="O110" s="93"/>
      <c r="P110" s="93"/>
      <c r="Q110" s="94"/>
    </row>
    <row r="111" spans="13:17" ht="12.75">
      <c r="M111" s="91"/>
      <c r="O111" s="93"/>
      <c r="P111" s="93"/>
      <c r="Q111" s="94"/>
    </row>
    <row r="112" spans="15:17" ht="12.75">
      <c r="O112" s="93"/>
      <c r="P112" s="93"/>
      <c r="Q112" s="94"/>
    </row>
    <row r="113" spans="15:17" ht="12.75">
      <c r="O113" s="87"/>
      <c r="P113" s="87"/>
      <c r="Q113" s="88"/>
    </row>
    <row r="114" spans="15:17" ht="12.75">
      <c r="O114" s="93"/>
      <c r="P114" s="93"/>
      <c r="Q114" s="94"/>
    </row>
    <row r="115" spans="15:17" ht="12.75">
      <c r="O115" s="93"/>
      <c r="P115" s="93"/>
      <c r="Q115" s="94"/>
    </row>
    <row r="116" spans="15:17" ht="12.75">
      <c r="O116" s="93"/>
      <c r="P116" s="93"/>
      <c r="Q116" s="94"/>
    </row>
    <row r="117" spans="15:17" ht="12.75">
      <c r="O117" s="87"/>
      <c r="P117" s="87"/>
      <c r="Q117" s="88"/>
    </row>
    <row r="118" spans="15:17" ht="12.75">
      <c r="O118" s="93"/>
      <c r="P118" s="93"/>
      <c r="Q118" s="94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/>
  <dimension ref="A1:Y229"/>
  <sheetViews>
    <sheetView tabSelected="1" zoomScale="75" zoomScaleNormal="75" workbookViewId="0" topLeftCell="A1">
      <selection activeCell="F9" sqref="F9"/>
    </sheetView>
  </sheetViews>
  <sheetFormatPr defaultColWidth="11.421875" defaultRowHeight="12.75"/>
  <cols>
    <col min="1" max="1" width="8.7109375" style="24" customWidth="1"/>
    <col min="2" max="2" width="12.00390625" style="24" customWidth="1"/>
    <col min="3" max="4" width="12.57421875" style="24" bestFit="1" customWidth="1"/>
    <col min="5" max="5" width="11.140625" style="24" customWidth="1"/>
    <col min="6" max="6" width="13.140625" style="24" customWidth="1"/>
    <col min="7" max="7" width="9.8515625" style="24" customWidth="1"/>
    <col min="8" max="8" width="13.140625" style="24" customWidth="1"/>
    <col min="9" max="9" width="12.57421875" style="24" bestFit="1" customWidth="1"/>
    <col min="10" max="10" width="11.421875" style="24" customWidth="1"/>
    <col min="11" max="11" width="10.421875" style="24" customWidth="1"/>
    <col min="12" max="12" width="9.28125" style="24" customWidth="1"/>
    <col min="13" max="13" width="12.57421875" style="24" bestFit="1" customWidth="1"/>
    <col min="14" max="14" width="13.00390625" style="24" bestFit="1" customWidth="1"/>
    <col min="15" max="15" width="12.57421875" style="24" bestFit="1" customWidth="1"/>
    <col min="16" max="16" width="13.28125" style="24" bestFit="1" customWidth="1"/>
    <col min="17" max="17" width="13.140625" style="24" bestFit="1" customWidth="1"/>
    <col min="18" max="18" width="13.8515625" style="24" bestFit="1" customWidth="1"/>
    <col min="19" max="19" width="13.7109375" style="24" bestFit="1" customWidth="1"/>
    <col min="20" max="22" width="13.8515625" style="24" bestFit="1" customWidth="1"/>
    <col min="23" max="23" width="13.7109375" style="24" bestFit="1" customWidth="1"/>
    <col min="24" max="24" width="12.57421875" style="24" bestFit="1" customWidth="1"/>
    <col min="25" max="16384" width="11.421875" style="24" customWidth="1"/>
  </cols>
  <sheetData>
    <row r="1" spans="1:9" s="21" customFormat="1" ht="12.75">
      <c r="A1" s="8" t="s">
        <v>116</v>
      </c>
      <c r="B1" s="20"/>
      <c r="C1" s="20"/>
      <c r="D1" s="20"/>
      <c r="E1" s="20"/>
      <c r="F1" s="20"/>
      <c r="H1" s="9" t="s">
        <v>76</v>
      </c>
      <c r="I1" s="22"/>
    </row>
    <row r="2" spans="1:9" s="1" customFormat="1" ht="13.5" thickBot="1">
      <c r="A2" s="20" t="s">
        <v>52</v>
      </c>
      <c r="B2" s="23" t="s">
        <v>53</v>
      </c>
      <c r="C2" s="23" t="s">
        <v>54</v>
      </c>
      <c r="D2" s="23" t="s">
        <v>55</v>
      </c>
      <c r="E2" s="23" t="s">
        <v>115</v>
      </c>
      <c r="F2" s="95" t="s">
        <v>129</v>
      </c>
      <c r="G2" s="21"/>
      <c r="H2" s="105">
        <v>0.9325</v>
      </c>
      <c r="I2" s="55" t="s">
        <v>140</v>
      </c>
    </row>
    <row r="3" spans="1:8" s="2" customFormat="1" ht="13.5" thickBot="1">
      <c r="A3" s="10">
        <v>1412</v>
      </c>
      <c r="B3" s="11">
        <v>116.92333333333335</v>
      </c>
      <c r="C3" s="11">
        <v>129.17333333333335</v>
      </c>
      <c r="D3" s="11">
        <v>8.471015307179648</v>
      </c>
      <c r="E3" s="11">
        <v>8.94048979430109</v>
      </c>
      <c r="F3" s="12" t="s">
        <v>69</v>
      </c>
      <c r="H3" s="102">
        <v>0.0625</v>
      </c>
    </row>
    <row r="4" spans="1:9" ht="16.5" customHeight="1">
      <c r="A4" s="13">
        <v>1409</v>
      </c>
      <c r="B4" s="14">
        <v>96.18</v>
      </c>
      <c r="C4" s="14">
        <v>104.96333333333332</v>
      </c>
      <c r="D4" s="14">
        <v>8.533520486281343</v>
      </c>
      <c r="E4" s="14">
        <v>8.889574943951294</v>
      </c>
      <c r="F4" s="15" t="s">
        <v>70</v>
      </c>
      <c r="G4" s="2"/>
      <c r="H4" s="2"/>
      <c r="I4" s="74" t="s">
        <v>127</v>
      </c>
    </row>
    <row r="5" spans="1:9" s="2" customFormat="1" ht="13.5" thickBot="1">
      <c r="A5" s="25">
        <v>1410</v>
      </c>
      <c r="B5" s="26">
        <v>109.92</v>
      </c>
      <c r="C5" s="26">
        <v>125.55333333333334</v>
      </c>
      <c r="D5" s="26">
        <v>8.312706626726763</v>
      </c>
      <c r="E5" s="26">
        <v>9.011853091220482</v>
      </c>
      <c r="F5" s="15" t="s">
        <v>71</v>
      </c>
      <c r="I5" s="75">
        <v>2134</v>
      </c>
    </row>
    <row r="6" spans="1:6" s="2" customFormat="1" ht="13.5" thickBot="1">
      <c r="A6" s="16">
        <v>1411</v>
      </c>
      <c r="B6" s="17">
        <v>143.4</v>
      </c>
      <c r="C6" s="17">
        <v>136.4</v>
      </c>
      <c r="D6" s="17">
        <v>8.053165610625637</v>
      </c>
      <c r="E6" s="17">
        <v>8.639005992154056</v>
      </c>
      <c r="F6" s="18" t="s">
        <v>72</v>
      </c>
    </row>
    <row r="7" spans="1:6" s="2" customFormat="1" ht="12.75">
      <c r="A7" s="19" t="s">
        <v>138</v>
      </c>
      <c r="B7" s="19"/>
      <c r="C7" s="19"/>
      <c r="D7" s="19"/>
      <c r="E7" s="19"/>
      <c r="F7" s="19"/>
    </row>
    <row r="8" ht="12.75"/>
    <row r="9" spans="1:3" ht="24" customHeight="1">
      <c r="A9" s="107" t="s">
        <v>75</v>
      </c>
      <c r="B9" s="108"/>
      <c r="C9" s="7" t="s">
        <v>120</v>
      </c>
    </row>
    <row r="10" spans="1:6" ht="12.75">
      <c r="A10" s="27"/>
      <c r="B10" s="27"/>
      <c r="C10" s="27"/>
      <c r="D10" s="27"/>
      <c r="E10" s="27"/>
      <c r="F10" s="27"/>
    </row>
    <row r="11" spans="1:5" s="2" customFormat="1" ht="12.75">
      <c r="A11" s="28"/>
      <c r="B11" s="29"/>
      <c r="C11" s="29"/>
      <c r="D11" s="106" t="s">
        <v>141</v>
      </c>
      <c r="E11" s="106" t="s">
        <v>144</v>
      </c>
    </row>
    <row r="12" spans="1:5" s="2" customFormat="1" ht="12.75">
      <c r="A12" s="30"/>
      <c r="B12" s="31"/>
      <c r="C12" s="31"/>
      <c r="D12" s="31"/>
      <c r="E12" s="31"/>
    </row>
    <row r="13" spans="1:5" s="2" customFormat="1" ht="27" thickBot="1">
      <c r="A13" s="109" t="s">
        <v>143</v>
      </c>
      <c r="B13" s="109"/>
      <c r="C13" s="31"/>
      <c r="D13" s="31"/>
      <c r="E13" s="31"/>
    </row>
    <row r="14" spans="1:11" s="2" customFormat="1" ht="12.75">
      <c r="A14" s="30"/>
      <c r="B14" s="31"/>
      <c r="C14" s="31"/>
      <c r="D14" s="31"/>
      <c r="E14" s="31"/>
      <c r="F14" s="74" t="s">
        <v>127</v>
      </c>
      <c r="K14" s="74" t="s">
        <v>127</v>
      </c>
    </row>
    <row r="15" spans="1:11" s="2" customFormat="1" ht="13.5" thickBot="1">
      <c r="A15" s="103" t="s">
        <v>139</v>
      </c>
      <c r="B15" s="6"/>
      <c r="C15" s="6"/>
      <c r="D15" s="6"/>
      <c r="E15" s="6"/>
      <c r="F15" s="75">
        <v>2374</v>
      </c>
      <c r="K15" s="75">
        <v>2132</v>
      </c>
    </row>
    <row r="16" ht="12.75">
      <c r="A16" s="104" t="s">
        <v>142</v>
      </c>
    </row>
    <row r="17" s="2" customFormat="1" ht="13.5" thickBot="1"/>
    <row r="18" spans="1:6" ht="51">
      <c r="A18" s="3"/>
      <c r="B18" s="4" t="s">
        <v>63</v>
      </c>
      <c r="C18" s="4" t="s">
        <v>77</v>
      </c>
      <c r="D18" s="5" t="s">
        <v>78</v>
      </c>
      <c r="E18" s="2"/>
      <c r="F18" s="32"/>
    </row>
    <row r="19" spans="1:11" ht="12.75">
      <c r="A19" s="33" t="s">
        <v>56</v>
      </c>
      <c r="B19" s="34">
        <v>17.51752080541985</v>
      </c>
      <c r="C19" s="34">
        <v>46.197520805419856</v>
      </c>
      <c r="D19" s="35">
        <v>16.582169824930194</v>
      </c>
      <c r="K19" s="97" t="s">
        <v>131</v>
      </c>
    </row>
    <row r="20" spans="1:11" ht="12.75">
      <c r="A20" s="33" t="s">
        <v>57</v>
      </c>
      <c r="B20" s="34">
        <v>-1.134756170990471</v>
      </c>
      <c r="C20" s="34">
        <v>41.285243829009524</v>
      </c>
      <c r="D20" s="35">
        <v>14.427159666058978</v>
      </c>
      <c r="F20" s="96" t="s">
        <v>133</v>
      </c>
      <c r="K20" s="98" t="s">
        <v>130</v>
      </c>
    </row>
    <row r="21" spans="1:6" ht="13.5" thickBot="1">
      <c r="A21" s="33" t="s">
        <v>58</v>
      </c>
      <c r="B21" s="34">
        <v>-5.135664715287902</v>
      </c>
      <c r="C21" s="34">
        <v>70.7643352847121</v>
      </c>
      <c r="D21" s="35">
        <v>23.922897536401127</v>
      </c>
      <c r="F21" s="24" t="s">
        <v>134</v>
      </c>
    </row>
    <row r="22" spans="1:11" ht="16.5" thickBot="1">
      <c r="A22" s="36" t="s">
        <v>59</v>
      </c>
      <c r="B22" s="37">
        <v>10.294997702267928</v>
      </c>
      <c r="C22" s="37">
        <v>59.718331035601274</v>
      </c>
      <c r="D22" s="38">
        <v>21.259782569382793</v>
      </c>
      <c r="F22" s="24" t="s">
        <v>132</v>
      </c>
      <c r="I22" s="74" t="s">
        <v>127</v>
      </c>
      <c r="K22" s="101" t="s">
        <v>136</v>
      </c>
    </row>
    <row r="23" spans="1:11" ht="16.5" thickBot="1">
      <c r="A23" s="99" t="s">
        <v>135</v>
      </c>
      <c r="B23" s="39"/>
      <c r="C23" s="39"/>
      <c r="D23" s="52">
        <v>13.131453514099121</v>
      </c>
      <c r="I23" s="75">
        <v>2127</v>
      </c>
      <c r="K23" s="101" t="s">
        <v>137</v>
      </c>
    </row>
    <row r="24" ht="12.75"/>
    <row r="25" ht="13.5" thickBot="1"/>
    <row r="26" spans="1:9" ht="12.75">
      <c r="A26" s="40" t="s">
        <v>51</v>
      </c>
      <c r="B26" s="41">
        <v>3</v>
      </c>
      <c r="C26" s="41">
        <v>4</v>
      </c>
      <c r="D26" s="41">
        <v>5</v>
      </c>
      <c r="E26" s="41">
        <v>6</v>
      </c>
      <c r="F26" s="41">
        <v>7</v>
      </c>
      <c r="G26" s="41">
        <v>8</v>
      </c>
      <c r="H26" s="41">
        <v>9</v>
      </c>
      <c r="I26" s="42">
        <v>10</v>
      </c>
    </row>
    <row r="27" spans="1:9" ht="12.75">
      <c r="A27" s="43" t="s">
        <v>60</v>
      </c>
      <c r="B27" s="44">
        <v>0.4362196353741688</v>
      </c>
      <c r="C27" s="44">
        <v>-0.0003415099738561507</v>
      </c>
      <c r="D27" s="44">
        <v>-0.10561108872523724</v>
      </c>
      <c r="E27" s="44">
        <v>-0.0008702166598207127</v>
      </c>
      <c r="F27" s="44">
        <v>0.017140156176028886</v>
      </c>
      <c r="G27" s="44">
        <v>-3.919984212625184E-05</v>
      </c>
      <c r="H27" s="44">
        <v>-0.002291450491864479</v>
      </c>
      <c r="I27" s="45">
        <v>-6.994957150286258E-05</v>
      </c>
    </row>
    <row r="28" spans="1:9" ht="13.5" thickBot="1">
      <c r="A28" s="46" t="s">
        <v>61</v>
      </c>
      <c r="B28" s="47">
        <v>-0.8729958958565583</v>
      </c>
      <c r="C28" s="47">
        <v>-0.06299914673075496</v>
      </c>
      <c r="D28" s="47">
        <v>-0.20548247307065248</v>
      </c>
      <c r="E28" s="47">
        <v>-0.08417678134751455</v>
      </c>
      <c r="F28" s="47">
        <v>-0.035248155888319366</v>
      </c>
      <c r="G28" s="47">
        <v>-0.0018070221454416654</v>
      </c>
      <c r="H28" s="47">
        <v>-0.004184618704538204</v>
      </c>
      <c r="I28" s="48">
        <v>-0.0012939334130394886</v>
      </c>
    </row>
    <row r="29" ht="12.75">
      <c r="A29" s="76" t="s">
        <v>128</v>
      </c>
    </row>
    <row r="30" ht="12.75"/>
    <row r="31" ht="12.75"/>
    <row r="32" spans="1:10" ht="12.75">
      <c r="A32" s="60"/>
      <c r="B32" s="53"/>
      <c r="C32" s="53"/>
      <c r="D32" s="53"/>
      <c r="E32" s="53"/>
      <c r="I32" s="66" t="s">
        <v>126</v>
      </c>
      <c r="J32" s="67" t="s">
        <v>121</v>
      </c>
    </row>
    <row r="33" spans="1:12" ht="12.75">
      <c r="A33" s="60"/>
      <c r="B33" s="53"/>
      <c r="C33" s="53"/>
      <c r="D33" s="53"/>
      <c r="E33" s="53"/>
      <c r="I33" s="68" t="s">
        <v>123</v>
      </c>
      <c r="J33" s="69">
        <v>-0.28</v>
      </c>
      <c r="K33" s="1"/>
      <c r="L33" s="1"/>
    </row>
    <row r="34" spans="1:12" ht="12.75">
      <c r="A34" s="60"/>
      <c r="B34" s="53"/>
      <c r="C34" s="53"/>
      <c r="D34" s="53"/>
      <c r="E34" s="53"/>
      <c r="I34" s="70" t="s">
        <v>122</v>
      </c>
      <c r="J34" s="71">
        <v>1.28</v>
      </c>
      <c r="K34" s="2"/>
      <c r="L34" s="2"/>
    </row>
    <row r="35" spans="1:10" ht="12.75">
      <c r="A35" s="60"/>
      <c r="B35" s="53"/>
      <c r="C35" s="53"/>
      <c r="D35" s="53"/>
      <c r="E35" s="53"/>
      <c r="I35" s="72" t="s">
        <v>124</v>
      </c>
      <c r="J35" s="73">
        <v>112</v>
      </c>
    </row>
    <row r="36" ht="12.75"/>
    <row r="37" ht="12.75">
      <c r="A37" s="24" t="s">
        <v>74</v>
      </c>
    </row>
    <row r="38" spans="1:24" ht="51">
      <c r="A38" s="49" t="s">
        <v>52</v>
      </c>
      <c r="B38" s="49" t="s">
        <v>53</v>
      </c>
      <c r="C38" s="49" t="s">
        <v>54</v>
      </c>
      <c r="D38" s="49"/>
      <c r="E38" s="49"/>
      <c r="F38" s="56" t="s">
        <v>118</v>
      </c>
      <c r="H38" s="57" t="s">
        <v>63</v>
      </c>
      <c r="I38" s="57" t="s">
        <v>119</v>
      </c>
      <c r="J38" s="24" t="s">
        <v>51</v>
      </c>
      <c r="K38" s="24">
        <v>3</v>
      </c>
      <c r="L38" s="24">
        <v>4</v>
      </c>
      <c r="M38" s="24">
        <v>5</v>
      </c>
      <c r="N38" s="24">
        <v>6</v>
      </c>
      <c r="O38" s="24">
        <v>7</v>
      </c>
      <c r="P38" s="24">
        <v>8</v>
      </c>
      <c r="Q38" s="24">
        <v>9</v>
      </c>
      <c r="R38" s="24">
        <v>10</v>
      </c>
      <c r="S38" s="24">
        <v>11</v>
      </c>
      <c r="T38" s="24">
        <v>12</v>
      </c>
      <c r="U38" s="24">
        <v>13</v>
      </c>
      <c r="V38" s="24">
        <v>14</v>
      </c>
      <c r="W38" s="24">
        <v>15</v>
      </c>
      <c r="X38" s="55" t="s">
        <v>117</v>
      </c>
    </row>
    <row r="39" spans="1:24" ht="12.75">
      <c r="A39" s="49">
        <v>1412</v>
      </c>
      <c r="B39" s="50">
        <v>116.92333333333335</v>
      </c>
      <c r="C39" s="50">
        <v>129.17333333333335</v>
      </c>
      <c r="D39" s="50">
        <v>8.471015307179648</v>
      </c>
      <c r="E39" s="50">
        <v>8.94048979430109</v>
      </c>
      <c r="F39" s="54">
        <f>I39*D39/(23678+B39)*1000</f>
        <v>21.259782569382793</v>
      </c>
      <c r="G39" s="59" t="s">
        <v>59</v>
      </c>
      <c r="H39" s="58">
        <f>I39-B39+X39</f>
        <v>10.294997702267928</v>
      </c>
      <c r="I39" s="58">
        <f>(B39+C42-2*X39)*(23678+B39)*E42/((23678+C42)*D39+E42*(23678+B39))</f>
        <v>59.718331035601274</v>
      </c>
      <c r="J39" s="24" t="s">
        <v>73</v>
      </c>
      <c r="K39" s="24">
        <f>(K40*K40+L40*L40+M40*M40+N40*N40+O40*O40+P40*P40+Q40*Q40+R40*R40+S40*S40+T40*T40+U40*U40+V40*V40+W40*W40)</f>
        <v>1.01840585482077</v>
      </c>
      <c r="M39" s="24" t="s">
        <v>68</v>
      </c>
      <c r="N39" s="24">
        <f>(K44*K44+L44*L44+M44*M44+N44*N44+O44*O44+P44*P44+Q44*Q44+R44*R44+S44*S44+T44*T44+U44*U44+V44*V44+W44*W44)</f>
        <v>0.5369483242870325</v>
      </c>
      <c r="X39" s="55">
        <f>(1-$H$2)*1000</f>
        <v>67.5</v>
      </c>
    </row>
    <row r="40" spans="1:24" ht="12.75">
      <c r="A40" s="49">
        <v>1409</v>
      </c>
      <c r="B40" s="50">
        <v>96.18</v>
      </c>
      <c r="C40" s="50">
        <v>104.96333333333332</v>
      </c>
      <c r="D40" s="50">
        <v>8.533520486281343</v>
      </c>
      <c r="E40" s="50">
        <v>8.889574943951294</v>
      </c>
      <c r="F40" s="54">
        <f>I40*D40/(23678+B40)*1000</f>
        <v>16.582169824930194</v>
      </c>
      <c r="G40" s="59" t="s">
        <v>56</v>
      </c>
      <c r="H40" s="58">
        <f>I40-B40+X40</f>
        <v>17.51752080541985</v>
      </c>
      <c r="I40" s="58">
        <f>(B40+C39-2*X40)*(23678+B40)*E39/((23678+C39)*D40+E39*(23678+B40))</f>
        <v>46.197520805419856</v>
      </c>
      <c r="J40" s="24" t="s">
        <v>62</v>
      </c>
      <c r="K40" s="52">
        <f aca="true" t="shared" si="0" ref="K40:W40">SQRT(K41*K41+K42*K42)</f>
        <v>0.975914650196608</v>
      </c>
      <c r="L40" s="52">
        <f t="shared" si="0"/>
        <v>0.06300007236396984</v>
      </c>
      <c r="M40" s="52">
        <f t="shared" si="0"/>
        <v>0.23103408579896031</v>
      </c>
      <c r="N40" s="52">
        <f t="shared" si="0"/>
        <v>0.08418127936223292</v>
      </c>
      <c r="O40" s="52">
        <f t="shared" si="0"/>
        <v>0.03919460992618659</v>
      </c>
      <c r="P40" s="52">
        <f t="shared" si="0"/>
        <v>0.001807447277720521</v>
      </c>
      <c r="Q40" s="52">
        <f t="shared" si="0"/>
        <v>0.004770930628193724</v>
      </c>
      <c r="R40" s="52">
        <f t="shared" si="0"/>
        <v>0.0012958227579161644</v>
      </c>
      <c r="S40" s="52">
        <f t="shared" si="0"/>
        <v>0.0005142473222029725</v>
      </c>
      <c r="T40" s="52">
        <f t="shared" si="0"/>
        <v>2.6600166678967625E-05</v>
      </c>
      <c r="U40" s="52">
        <f t="shared" si="0"/>
        <v>0.00010436047767332109</v>
      </c>
      <c r="V40" s="52">
        <f t="shared" si="0"/>
        <v>4.809176435551098E-05</v>
      </c>
      <c r="W40" s="52">
        <f t="shared" si="0"/>
        <v>3.206402914315113E-05</v>
      </c>
      <c r="X40" s="55">
        <f>(1-$H$2)*1000</f>
        <v>67.5</v>
      </c>
    </row>
    <row r="41" spans="1:24" ht="12.75">
      <c r="A41" s="49">
        <v>1410</v>
      </c>
      <c r="B41" s="50">
        <v>109.92</v>
      </c>
      <c r="C41" s="50">
        <v>125.55333333333334</v>
      </c>
      <c r="D41" s="50">
        <v>8.312706626726763</v>
      </c>
      <c r="E41" s="50">
        <v>9.011853091220482</v>
      </c>
      <c r="F41" s="54">
        <f>I41*D41/(23678+B41)*1000</f>
        <v>14.427159666058978</v>
      </c>
      <c r="G41" s="59" t="s">
        <v>57</v>
      </c>
      <c r="H41" s="58">
        <f>I41-B41+X41</f>
        <v>-1.134756170990471</v>
      </c>
      <c r="I41" s="58">
        <f>(B41+C40-2*X41)*(23678+B41)*E40/((23678+C40)*D41+E40*(23678+B41))</f>
        <v>41.285243829009524</v>
      </c>
      <c r="J41" s="24" t="s">
        <v>60</v>
      </c>
      <c r="K41" s="52">
        <f>'calcul config'!C43</f>
        <v>0.4362196353741688</v>
      </c>
      <c r="L41" s="52">
        <f>'calcul config'!C44</f>
        <v>-0.0003415099738561507</v>
      </c>
      <c r="M41" s="52">
        <f>'calcul config'!C45</f>
        <v>-0.10561108872523724</v>
      </c>
      <c r="N41" s="52">
        <f>'calcul config'!C46</f>
        <v>-0.0008702166598207127</v>
      </c>
      <c r="O41" s="52">
        <f>'calcul config'!C47</f>
        <v>0.017140156176028886</v>
      </c>
      <c r="P41" s="52">
        <f>'calcul config'!C48</f>
        <v>-3.919984212625184E-05</v>
      </c>
      <c r="Q41" s="52">
        <f>'calcul config'!C49</f>
        <v>-0.002291450491864479</v>
      </c>
      <c r="R41" s="52">
        <f>'calcul config'!C50</f>
        <v>-6.994957150286258E-05</v>
      </c>
      <c r="S41" s="52">
        <f>'calcul config'!C51</f>
        <v>0.0001931466503898989</v>
      </c>
      <c r="T41" s="52">
        <f>'calcul config'!C52</f>
        <v>-2.803582042607632E-06</v>
      </c>
      <c r="U41" s="52">
        <f>'calcul config'!C53</f>
        <v>-5.7220838422682265E-05</v>
      </c>
      <c r="V41" s="52">
        <f>'calcul config'!C54</f>
        <v>-5.516514638357109E-06</v>
      </c>
      <c r="W41" s="52">
        <f>'calcul config'!C55</f>
        <v>1.104946353873141E-05</v>
      </c>
      <c r="X41" s="55">
        <f>(1-$H$2)*1000</f>
        <v>67.5</v>
      </c>
    </row>
    <row r="42" spans="1:24" ht="12.75">
      <c r="A42" s="49">
        <v>1411</v>
      </c>
      <c r="B42" s="50">
        <v>143.4</v>
      </c>
      <c r="C42" s="50">
        <v>136.4</v>
      </c>
      <c r="D42" s="50">
        <v>8.053165610625637</v>
      </c>
      <c r="E42" s="50">
        <v>8.639005992154056</v>
      </c>
      <c r="F42" s="54">
        <f>I42*D42/(23678+B42)*1000</f>
        <v>23.922897536401127</v>
      </c>
      <c r="G42" s="59" t="s">
        <v>58</v>
      </c>
      <c r="H42" s="58">
        <f>I42-B42+X42</f>
        <v>-5.135664715287902</v>
      </c>
      <c r="I42" s="58">
        <f>(B42+C41-2*X42)*(23678+B42)*E41/((23678+C41)*D42+E41*(23678+B42))</f>
        <v>70.7643352847121</v>
      </c>
      <c r="J42" s="24" t="s">
        <v>61</v>
      </c>
      <c r="K42" s="52">
        <f>'calcul config'!D43</f>
        <v>-0.8729958958565583</v>
      </c>
      <c r="L42" s="52">
        <f>'calcul config'!D44</f>
        <v>-0.06299914673075496</v>
      </c>
      <c r="M42" s="52">
        <f>'calcul config'!D45</f>
        <v>-0.20548247307065248</v>
      </c>
      <c r="N42" s="52">
        <f>'calcul config'!D46</f>
        <v>-0.08417678134751455</v>
      </c>
      <c r="O42" s="52">
        <f>'calcul config'!D47</f>
        <v>-0.035248155888319366</v>
      </c>
      <c r="P42" s="52">
        <f>'calcul config'!D48</f>
        <v>-0.0018070221454416654</v>
      </c>
      <c r="Q42" s="52">
        <f>'calcul config'!D49</f>
        <v>-0.004184618704538204</v>
      </c>
      <c r="R42" s="52">
        <f>'calcul config'!D50</f>
        <v>-0.0012939334130394886</v>
      </c>
      <c r="S42" s="52">
        <f>'calcul config'!D51</f>
        <v>-0.0004765969784168696</v>
      </c>
      <c r="T42" s="52">
        <f>'calcul config'!D52</f>
        <v>-2.6452009282457686E-05</v>
      </c>
      <c r="U42" s="52">
        <f>'calcul config'!D53</f>
        <v>-8.727476697424656E-05</v>
      </c>
      <c r="V42" s="52">
        <f>'calcul config'!D54</f>
        <v>-4.777432223559836E-05</v>
      </c>
      <c r="W42" s="52">
        <f>'calcul config'!D55</f>
        <v>-3.0100021933531712E-05</v>
      </c>
      <c r="X42" s="55">
        <f>(1-$H$2)*1000</f>
        <v>67.5</v>
      </c>
    </row>
    <row r="43" spans="1:23" ht="12.75">
      <c r="A43" s="60"/>
      <c r="B43" s="53"/>
      <c r="C43" s="53"/>
      <c r="D43" s="53"/>
      <c r="E43" s="53"/>
      <c r="F43" s="51"/>
      <c r="J43" s="24" t="s">
        <v>66</v>
      </c>
      <c r="K43" s="24">
        <v>1</v>
      </c>
      <c r="L43" s="24">
        <v>0.7</v>
      </c>
      <c r="M43" s="24">
        <v>0.6</v>
      </c>
      <c r="N43" s="24">
        <v>0.5</v>
      </c>
      <c r="O43" s="24">
        <v>0.15</v>
      </c>
      <c r="P43" s="24">
        <v>0.1</v>
      </c>
      <c r="Q43" s="24">
        <v>0.1</v>
      </c>
      <c r="R43" s="24">
        <v>0.3</v>
      </c>
      <c r="S43" s="24">
        <v>0.05</v>
      </c>
      <c r="T43" s="24">
        <v>0.05</v>
      </c>
      <c r="U43" s="24">
        <v>0.05</v>
      </c>
      <c r="V43" s="24">
        <v>0.05</v>
      </c>
      <c r="W43" s="24">
        <v>0.05</v>
      </c>
    </row>
    <row r="44" spans="1:25" ht="15" customHeight="1">
      <c r="A44" s="61" t="s">
        <v>125</v>
      </c>
      <c r="B44" s="62"/>
      <c r="C44" s="62"/>
      <c r="D44" s="62"/>
      <c r="E44" s="62"/>
      <c r="F44" s="63"/>
      <c r="G44" s="64"/>
      <c r="H44" s="64"/>
      <c r="I44" s="65">
        <v>180</v>
      </c>
      <c r="J44" s="24" t="s">
        <v>67</v>
      </c>
      <c r="K44" s="52">
        <f>K40/(K43*1.5)</f>
        <v>0.6506097667977386</v>
      </c>
      <c r="L44" s="52">
        <f>L40/(L43*1.5)</f>
        <v>0.06000006891806653</v>
      </c>
      <c r="M44" s="52">
        <f aca="true" t="shared" si="1" ref="M44:W44">M40/(M43*1.5)</f>
        <v>0.2567045397766226</v>
      </c>
      <c r="N44" s="52">
        <f t="shared" si="1"/>
        <v>0.11224170581631056</v>
      </c>
      <c r="O44" s="52">
        <f t="shared" si="1"/>
        <v>0.17419826633860708</v>
      </c>
      <c r="P44" s="52">
        <f t="shared" si="1"/>
        <v>0.012049648518136806</v>
      </c>
      <c r="Q44" s="52">
        <f t="shared" si="1"/>
        <v>0.031806204187958154</v>
      </c>
      <c r="R44" s="52">
        <f t="shared" si="1"/>
        <v>0.002879606128702588</v>
      </c>
      <c r="S44" s="52">
        <f t="shared" si="1"/>
        <v>0.006856630962706299</v>
      </c>
      <c r="T44" s="52">
        <f t="shared" si="1"/>
        <v>0.0003546688890529016</v>
      </c>
      <c r="U44" s="52">
        <f t="shared" si="1"/>
        <v>0.001391473035644281</v>
      </c>
      <c r="V44" s="52">
        <f t="shared" si="1"/>
        <v>0.0006412235247401463</v>
      </c>
      <c r="W44" s="52">
        <f t="shared" si="1"/>
        <v>0.00042752038857534836</v>
      </c>
      <c r="X44" s="52"/>
      <c r="Y44" s="52"/>
    </row>
    <row r="45" ht="12.75" hidden="1"/>
    <row r="46" ht="12.75" hidden="1"/>
    <row r="47" ht="12.75" hidden="1"/>
    <row r="48" ht="12.75" hidden="1"/>
    <row r="49" ht="12.75" hidden="1"/>
    <row r="50" s="100" customFormat="1" ht="12.75">
      <c r="A50" s="100" t="s">
        <v>114</v>
      </c>
    </row>
    <row r="51" spans="1:24" s="100" customFormat="1" ht="12.75">
      <c r="A51" s="100">
        <v>1410</v>
      </c>
      <c r="B51" s="100">
        <v>122.56</v>
      </c>
      <c r="C51" s="100">
        <v>127.86</v>
      </c>
      <c r="D51" s="100">
        <v>8.113819519144092</v>
      </c>
      <c r="E51" s="100">
        <v>8.955092290262332</v>
      </c>
      <c r="F51" s="100">
        <v>15.933535394237062</v>
      </c>
      <c r="G51" s="100" t="s">
        <v>59</v>
      </c>
      <c r="H51" s="100">
        <v>-8.321584846951765</v>
      </c>
      <c r="I51" s="100">
        <v>46.738415153048244</v>
      </c>
      <c r="J51" s="100" t="s">
        <v>73</v>
      </c>
      <c r="K51" s="100">
        <v>1.5067235735163482</v>
      </c>
      <c r="M51" s="100" t="s">
        <v>68</v>
      </c>
      <c r="N51" s="100">
        <v>0.9140964224068934</v>
      </c>
      <c r="X51" s="100">
        <v>67.5</v>
      </c>
    </row>
    <row r="52" spans="1:24" s="100" customFormat="1" ht="12.75">
      <c r="A52" s="100">
        <v>1411</v>
      </c>
      <c r="B52" s="100">
        <v>142.5</v>
      </c>
      <c r="C52" s="100">
        <v>121.30000305175781</v>
      </c>
      <c r="D52" s="100">
        <v>8.037589073181152</v>
      </c>
      <c r="E52" s="100">
        <v>8.59399700164795</v>
      </c>
      <c r="F52" s="100">
        <v>24.076851483598325</v>
      </c>
      <c r="G52" s="100" t="s">
        <v>56</v>
      </c>
      <c r="H52" s="100">
        <v>-3.6449412201583726</v>
      </c>
      <c r="I52" s="100">
        <v>71.35505877984163</v>
      </c>
      <c r="J52" s="100" t="s">
        <v>62</v>
      </c>
      <c r="K52" s="100">
        <v>1.0615475092683302</v>
      </c>
      <c r="L52" s="100">
        <v>0.5595088996326892</v>
      </c>
      <c r="M52" s="100">
        <v>0.25130674633502587</v>
      </c>
      <c r="N52" s="100">
        <v>0.039143776250530476</v>
      </c>
      <c r="O52" s="100">
        <v>0.04263378972613029</v>
      </c>
      <c r="P52" s="100">
        <v>0.016050456430741385</v>
      </c>
      <c r="Q52" s="100">
        <v>0.005189499980337405</v>
      </c>
      <c r="R52" s="100">
        <v>0.0006025032855937395</v>
      </c>
      <c r="S52" s="100">
        <v>0.0005593408343693013</v>
      </c>
      <c r="T52" s="100">
        <v>0.0002361758972416336</v>
      </c>
      <c r="U52" s="100">
        <v>0.00011351405332464679</v>
      </c>
      <c r="V52" s="100">
        <v>2.236491775142652E-05</v>
      </c>
      <c r="W52" s="100">
        <v>3.487930302355245E-05</v>
      </c>
      <c r="X52" s="100">
        <v>67.5</v>
      </c>
    </row>
    <row r="53" spans="1:24" s="100" customFormat="1" ht="12.75">
      <c r="A53" s="100">
        <v>1412</v>
      </c>
      <c r="B53" s="100">
        <v>126.08000183105469</v>
      </c>
      <c r="C53" s="100">
        <v>146.8800048828125</v>
      </c>
      <c r="D53" s="100">
        <v>8.173704147338867</v>
      </c>
      <c r="E53" s="100">
        <v>8.776851654052734</v>
      </c>
      <c r="F53" s="100">
        <v>19.779747622244113</v>
      </c>
      <c r="G53" s="100" t="s">
        <v>57</v>
      </c>
      <c r="H53" s="100">
        <v>-0.9759233950595956</v>
      </c>
      <c r="I53" s="100">
        <v>57.60407843599509</v>
      </c>
      <c r="J53" s="100" t="s">
        <v>60</v>
      </c>
      <c r="K53" s="100">
        <v>-0.2785462602275903</v>
      </c>
      <c r="L53" s="100">
        <v>-0.003044249094354431</v>
      </c>
      <c r="M53" s="100">
        <v>0.06869396739478244</v>
      </c>
      <c r="N53" s="100">
        <v>-0.0004049066527304179</v>
      </c>
      <c r="O53" s="100">
        <v>-0.010742396784755298</v>
      </c>
      <c r="P53" s="100">
        <v>-0.0003483117759429142</v>
      </c>
      <c r="Q53" s="100">
        <v>0.0015490366565932168</v>
      </c>
      <c r="R53" s="100">
        <v>-3.2572953785476454E-05</v>
      </c>
      <c r="S53" s="100">
        <v>-0.00010407041263371321</v>
      </c>
      <c r="T53" s="100">
        <v>-2.480109031253399E-05</v>
      </c>
      <c r="U53" s="100">
        <v>4.236946722625933E-05</v>
      </c>
      <c r="V53" s="100">
        <v>-2.5722327614712187E-06</v>
      </c>
      <c r="W53" s="100">
        <v>-5.348637934760435E-06</v>
      </c>
      <c r="X53" s="100">
        <v>67.5</v>
      </c>
    </row>
    <row r="54" spans="1:24" s="100" customFormat="1" ht="12.75">
      <c r="A54" s="100">
        <v>1409</v>
      </c>
      <c r="B54" s="100">
        <v>102.4000015258789</v>
      </c>
      <c r="C54" s="100">
        <v>101.4000015258789</v>
      </c>
      <c r="D54" s="100">
        <v>8.54263687133789</v>
      </c>
      <c r="E54" s="100">
        <v>8.973843574523926</v>
      </c>
      <c r="F54" s="100">
        <v>20.78481947118068</v>
      </c>
      <c r="G54" s="100" t="s">
        <v>58</v>
      </c>
      <c r="H54" s="100">
        <v>22.95933727412919</v>
      </c>
      <c r="I54" s="100">
        <v>57.859338800008096</v>
      </c>
      <c r="J54" s="100" t="s">
        <v>61</v>
      </c>
      <c r="K54" s="100">
        <v>1.0243510605974004</v>
      </c>
      <c r="L54" s="100">
        <v>-0.559500617797366</v>
      </c>
      <c r="M54" s="100">
        <v>0.24173584673577395</v>
      </c>
      <c r="N54" s="100">
        <v>-0.03914168199955347</v>
      </c>
      <c r="O54" s="100">
        <v>0.04125822266810304</v>
      </c>
      <c r="P54" s="100">
        <v>-0.016046676619844588</v>
      </c>
      <c r="Q54" s="100">
        <v>0.004952917875601455</v>
      </c>
      <c r="R54" s="100">
        <v>-0.0006016221503842261</v>
      </c>
      <c r="S54" s="100">
        <v>0.0005495739424383172</v>
      </c>
      <c r="T54" s="100">
        <v>-0.00023487009251328743</v>
      </c>
      <c r="U54" s="100">
        <v>0.00010531034397984699</v>
      </c>
      <c r="V54" s="100">
        <v>-2.221650658066851E-05</v>
      </c>
      <c r="W54" s="100">
        <v>3.446676444999786E-05</v>
      </c>
      <c r="X54" s="100">
        <v>67.5</v>
      </c>
    </row>
    <row r="55" ht="12.75" hidden="1">
      <c r="A55" s="24" t="s">
        <v>108</v>
      </c>
    </row>
    <row r="56" spans="1:24" ht="12.75" hidden="1">
      <c r="A56" s="24">
        <v>1410</v>
      </c>
      <c r="B56" s="24">
        <v>122.56</v>
      </c>
      <c r="C56" s="24">
        <v>127.86</v>
      </c>
      <c r="D56" s="24">
        <v>8.113819519144092</v>
      </c>
      <c r="E56" s="24">
        <v>8.955092290262332</v>
      </c>
      <c r="F56" s="24">
        <v>23.803751829146886</v>
      </c>
      <c r="G56" s="24" t="s">
        <v>59</v>
      </c>
      <c r="H56" s="24">
        <v>14.764405423117353</v>
      </c>
      <c r="I56" s="24">
        <v>69.82440542311735</v>
      </c>
      <c r="J56" s="24" t="s">
        <v>73</v>
      </c>
      <c r="K56" s="24">
        <v>0.6668884194955209</v>
      </c>
      <c r="M56" s="24" t="s">
        <v>68</v>
      </c>
      <c r="N56" s="24">
        <v>0.5838939988445778</v>
      </c>
      <c r="X56" s="24">
        <v>67.5</v>
      </c>
    </row>
    <row r="57" spans="1:24" ht="12.75" hidden="1">
      <c r="A57" s="24">
        <v>1411</v>
      </c>
      <c r="B57" s="24">
        <v>142.5</v>
      </c>
      <c r="C57" s="24">
        <v>121.30000305175781</v>
      </c>
      <c r="D57" s="24">
        <v>8.037589073181152</v>
      </c>
      <c r="E57" s="24">
        <v>8.59399700164795</v>
      </c>
      <c r="F57" s="24">
        <v>24.076851483598325</v>
      </c>
      <c r="G57" s="24" t="s">
        <v>56</v>
      </c>
      <c r="H57" s="24">
        <v>-3.6449412201583726</v>
      </c>
      <c r="I57" s="24">
        <v>71.35505877984163</v>
      </c>
      <c r="J57" s="24" t="s">
        <v>62</v>
      </c>
      <c r="K57" s="24">
        <v>0.3205454589431338</v>
      </c>
      <c r="L57" s="24">
        <v>0.745695824309861</v>
      </c>
      <c r="M57" s="24">
        <v>0.07588443410116444</v>
      </c>
      <c r="N57" s="24">
        <v>0.04113400412933231</v>
      </c>
      <c r="O57" s="24">
        <v>0.01287344137068059</v>
      </c>
      <c r="P57" s="24">
        <v>0.02139160595422936</v>
      </c>
      <c r="Q57" s="24">
        <v>0.001567040774736893</v>
      </c>
      <c r="R57" s="24">
        <v>0.0006331370305862433</v>
      </c>
      <c r="S57" s="24">
        <v>0.00016889087682506244</v>
      </c>
      <c r="T57" s="24">
        <v>0.000314766936854162</v>
      </c>
      <c r="U57" s="24">
        <v>3.429778846933751E-05</v>
      </c>
      <c r="V57" s="24">
        <v>2.349090849846753E-05</v>
      </c>
      <c r="W57" s="24">
        <v>1.0530869574734723E-05</v>
      </c>
      <c r="X57" s="24">
        <v>67.5</v>
      </c>
    </row>
    <row r="58" spans="1:24" ht="12.75" hidden="1">
      <c r="A58" s="24">
        <v>1409</v>
      </c>
      <c r="B58" s="24">
        <v>102.4000015258789</v>
      </c>
      <c r="C58" s="24">
        <v>101.4000015258789</v>
      </c>
      <c r="D58" s="24">
        <v>8.54263687133789</v>
      </c>
      <c r="E58" s="24">
        <v>8.973843574523926</v>
      </c>
      <c r="F58" s="24">
        <v>15.973279137417807</v>
      </c>
      <c r="G58" s="24" t="s">
        <v>57</v>
      </c>
      <c r="H58" s="24">
        <v>9.565305023471588</v>
      </c>
      <c r="I58" s="24">
        <v>44.465306549350494</v>
      </c>
      <c r="J58" s="24" t="s">
        <v>60</v>
      </c>
      <c r="K58" s="24">
        <v>0.19899194112166568</v>
      </c>
      <c r="L58" s="24">
        <v>0.004057853572717294</v>
      </c>
      <c r="M58" s="24">
        <v>-0.0477814960576156</v>
      </c>
      <c r="N58" s="24">
        <v>-0.0004255248932745003</v>
      </c>
      <c r="O58" s="24">
        <v>0.007882346536418576</v>
      </c>
      <c r="P58" s="24">
        <v>0.0004642186225891628</v>
      </c>
      <c r="Q58" s="24">
        <v>-0.001018276859671888</v>
      </c>
      <c r="R58" s="24">
        <v>-3.4182382135452275E-05</v>
      </c>
      <c r="S58" s="24">
        <v>9.418691887690273E-05</v>
      </c>
      <c r="T58" s="24">
        <v>3.3053391843680045E-05</v>
      </c>
      <c r="U58" s="24">
        <v>-2.4286411181797938E-05</v>
      </c>
      <c r="V58" s="24">
        <v>-2.6944031099903015E-06</v>
      </c>
      <c r="W58" s="24">
        <v>5.585549173644946E-06</v>
      </c>
      <c r="X58" s="24">
        <v>67.5</v>
      </c>
    </row>
    <row r="59" spans="1:24" ht="12.75" hidden="1">
      <c r="A59" s="24">
        <v>1412</v>
      </c>
      <c r="B59" s="24">
        <v>126.08000183105469</v>
      </c>
      <c r="C59" s="24">
        <v>146.8800048828125</v>
      </c>
      <c r="D59" s="24">
        <v>8.173704147338867</v>
      </c>
      <c r="E59" s="24">
        <v>8.776851654052734</v>
      </c>
      <c r="F59" s="24">
        <v>16.626717191376812</v>
      </c>
      <c r="G59" s="24" t="s">
        <v>58</v>
      </c>
      <c r="H59" s="24">
        <v>-10.158417313561515</v>
      </c>
      <c r="I59" s="24">
        <v>48.42158451749317</v>
      </c>
      <c r="J59" s="24" t="s">
        <v>61</v>
      </c>
      <c r="K59" s="24">
        <v>-0.2512998181807854</v>
      </c>
      <c r="L59" s="24">
        <v>0.7456847834155834</v>
      </c>
      <c r="M59" s="24">
        <v>-0.05895231949083966</v>
      </c>
      <c r="N59" s="24">
        <v>-0.04113180307593057</v>
      </c>
      <c r="O59" s="24">
        <v>-0.010178118971802238</v>
      </c>
      <c r="P59" s="24">
        <v>0.021386568363612298</v>
      </c>
      <c r="Q59" s="24">
        <v>-0.0011911041208663327</v>
      </c>
      <c r="R59" s="24">
        <v>-0.000632213622323271</v>
      </c>
      <c r="S59" s="24">
        <v>-0.00014018898882299622</v>
      </c>
      <c r="T59" s="24">
        <v>0.0003130266727040687</v>
      </c>
      <c r="U59" s="24">
        <v>-2.4217938099600078E-05</v>
      </c>
      <c r="V59" s="24">
        <v>-2.333587311339022E-05</v>
      </c>
      <c r="W59" s="24">
        <v>-8.927533501973977E-06</v>
      </c>
      <c r="X59" s="24">
        <v>67.5</v>
      </c>
    </row>
    <row r="60" ht="12.75" hidden="1">
      <c r="A60" s="24" t="s">
        <v>107</v>
      </c>
    </row>
    <row r="61" spans="1:24" ht="12.75" hidden="1">
      <c r="A61" s="24">
        <v>1410</v>
      </c>
      <c r="B61" s="24">
        <v>122.56</v>
      </c>
      <c r="C61" s="24">
        <v>127.86</v>
      </c>
      <c r="D61" s="24">
        <v>8.113819519144092</v>
      </c>
      <c r="E61" s="24">
        <v>8.955092290262332</v>
      </c>
      <c r="F61" s="24">
        <v>15.933535394237062</v>
      </c>
      <c r="G61" s="24" t="s">
        <v>59</v>
      </c>
      <c r="H61" s="24">
        <v>-8.321584846951765</v>
      </c>
      <c r="I61" s="24">
        <v>46.738415153048244</v>
      </c>
      <c r="J61" s="24" t="s">
        <v>73</v>
      </c>
      <c r="K61" s="24">
        <v>0.45644383511787295</v>
      </c>
      <c r="M61" s="24" t="s">
        <v>68</v>
      </c>
      <c r="N61" s="24">
        <v>0.2792630160182441</v>
      </c>
      <c r="X61" s="24">
        <v>67.5</v>
      </c>
    </row>
    <row r="62" spans="1:24" ht="12.75" hidden="1">
      <c r="A62" s="24">
        <v>1412</v>
      </c>
      <c r="B62" s="24">
        <v>126.08000183105469</v>
      </c>
      <c r="C62" s="24">
        <v>146.8800048828125</v>
      </c>
      <c r="D62" s="24">
        <v>8.173704147338867</v>
      </c>
      <c r="E62" s="24">
        <v>8.776851654052734</v>
      </c>
      <c r="F62" s="24">
        <v>21.35124357389215</v>
      </c>
      <c r="G62" s="24" t="s">
        <v>56</v>
      </c>
      <c r="H62" s="24">
        <v>3.6007060842154246</v>
      </c>
      <c r="I62" s="24">
        <v>62.18070791527011</v>
      </c>
      <c r="J62" s="24" t="s">
        <v>62</v>
      </c>
      <c r="K62" s="24">
        <v>0.5817037813217941</v>
      </c>
      <c r="L62" s="24">
        <v>0.31113980223339677</v>
      </c>
      <c r="M62" s="24">
        <v>0.13771031925763186</v>
      </c>
      <c r="N62" s="24">
        <v>0.04072324344916711</v>
      </c>
      <c r="O62" s="24">
        <v>0.023362208407244317</v>
      </c>
      <c r="P62" s="24">
        <v>0.008925608280532387</v>
      </c>
      <c r="Q62" s="24">
        <v>0.0028437017311472713</v>
      </c>
      <c r="R62" s="24">
        <v>0.0006268320601852266</v>
      </c>
      <c r="S62" s="24">
        <v>0.0003064991670979163</v>
      </c>
      <c r="T62" s="24">
        <v>0.0001313530393448053</v>
      </c>
      <c r="U62" s="24">
        <v>6.21967601041365E-05</v>
      </c>
      <c r="V62" s="24">
        <v>2.326001515627361E-05</v>
      </c>
      <c r="W62" s="24">
        <v>1.9112012137079606E-05</v>
      </c>
      <c r="X62" s="24">
        <v>67.5</v>
      </c>
    </row>
    <row r="63" spans="1:24" ht="12.75" hidden="1">
      <c r="A63" s="24">
        <v>1411</v>
      </c>
      <c r="B63" s="24">
        <v>142.5</v>
      </c>
      <c r="C63" s="24">
        <v>121.30000305175781</v>
      </c>
      <c r="D63" s="24">
        <v>8.037589073181152</v>
      </c>
      <c r="E63" s="24">
        <v>8.59399700164795</v>
      </c>
      <c r="F63" s="24">
        <v>27.18843040783034</v>
      </c>
      <c r="G63" s="24" t="s">
        <v>57</v>
      </c>
      <c r="H63" s="24">
        <v>5.576650614136952</v>
      </c>
      <c r="I63" s="24">
        <v>80.57665061413695</v>
      </c>
      <c r="J63" s="24" t="s">
        <v>60</v>
      </c>
      <c r="K63" s="24">
        <v>-0.5336585616740923</v>
      </c>
      <c r="L63" s="24">
        <v>-0.0016926401538324611</v>
      </c>
      <c r="M63" s="24">
        <v>0.12695116927874128</v>
      </c>
      <c r="N63" s="24">
        <v>-0.00042129063385638594</v>
      </c>
      <c r="O63" s="24">
        <v>-0.021331051492973322</v>
      </c>
      <c r="P63" s="24">
        <v>-0.00019360999368669315</v>
      </c>
      <c r="Q63" s="24">
        <v>0.0026495494840596367</v>
      </c>
      <c r="R63" s="24">
        <v>-3.388453402158141E-05</v>
      </c>
      <c r="S63" s="24">
        <v>-0.00027077707122810576</v>
      </c>
      <c r="T63" s="24">
        <v>-1.3783807524738301E-05</v>
      </c>
      <c r="U63" s="24">
        <v>5.955781525933528E-05</v>
      </c>
      <c r="V63" s="24">
        <v>-2.678586464746528E-06</v>
      </c>
      <c r="W63" s="24">
        <v>-1.6577116703866783E-05</v>
      </c>
      <c r="X63" s="24">
        <v>67.5</v>
      </c>
    </row>
    <row r="64" spans="1:24" ht="12.75" hidden="1">
      <c r="A64" s="24">
        <v>1409</v>
      </c>
      <c r="B64" s="24">
        <v>102.4000015258789</v>
      </c>
      <c r="C64" s="24">
        <v>101.4000015258789</v>
      </c>
      <c r="D64" s="24">
        <v>8.54263687133789</v>
      </c>
      <c r="E64" s="24">
        <v>8.973843574523926</v>
      </c>
      <c r="F64" s="24">
        <v>15.973279137417807</v>
      </c>
      <c r="G64" s="24" t="s">
        <v>58</v>
      </c>
      <c r="H64" s="24">
        <v>9.565305023471588</v>
      </c>
      <c r="I64" s="24">
        <v>44.465306549350494</v>
      </c>
      <c r="J64" s="24" t="s">
        <v>61</v>
      </c>
      <c r="K64" s="24">
        <v>0.23149045067996352</v>
      </c>
      <c r="L64" s="24">
        <v>-0.3111351981103181</v>
      </c>
      <c r="M64" s="24">
        <v>0.05336227739517181</v>
      </c>
      <c r="N64" s="24">
        <v>-0.040721064220154625</v>
      </c>
      <c r="O64" s="24">
        <v>0.009527802677828589</v>
      </c>
      <c r="P64" s="24">
        <v>-0.008923508186125731</v>
      </c>
      <c r="Q64" s="24">
        <v>0.0010327279734999443</v>
      </c>
      <c r="R64" s="24">
        <v>-0.0006259155454453867</v>
      </c>
      <c r="S64" s="24">
        <v>0.00014360193985056669</v>
      </c>
      <c r="T64" s="24">
        <v>-0.0001306278209082542</v>
      </c>
      <c r="U64" s="24">
        <v>1.792494376522272E-05</v>
      </c>
      <c r="V64" s="24">
        <v>-2.3105269520630023E-05</v>
      </c>
      <c r="W64" s="24">
        <v>9.51147778813887E-06</v>
      </c>
      <c r="X64" s="24">
        <v>67.5</v>
      </c>
    </row>
    <row r="65" ht="12.75" hidden="1">
      <c r="A65" s="24" t="s">
        <v>106</v>
      </c>
    </row>
    <row r="66" spans="1:24" ht="12.75" hidden="1">
      <c r="A66" s="24">
        <v>1410</v>
      </c>
      <c r="B66" s="24">
        <v>122.56</v>
      </c>
      <c r="C66" s="24">
        <v>127.86</v>
      </c>
      <c r="D66" s="24">
        <v>8.113819519144092</v>
      </c>
      <c r="E66" s="24">
        <v>8.955092290262332</v>
      </c>
      <c r="F66" s="24">
        <v>19.089439445401943</v>
      </c>
      <c r="G66" s="24" t="s">
        <v>59</v>
      </c>
      <c r="H66" s="24">
        <v>0.9357425494451803</v>
      </c>
      <c r="I66" s="24">
        <v>55.99574254944518</v>
      </c>
      <c r="J66" s="24" t="s">
        <v>73</v>
      </c>
      <c r="K66" s="24">
        <v>2.0043854575274773</v>
      </c>
      <c r="M66" s="24" t="s">
        <v>68</v>
      </c>
      <c r="N66" s="24">
        <v>1.2707867523579321</v>
      </c>
      <c r="X66" s="24">
        <v>67.5</v>
      </c>
    </row>
    <row r="67" spans="1:24" ht="12.75" hidden="1">
      <c r="A67" s="24">
        <v>1412</v>
      </c>
      <c r="B67" s="24">
        <v>126.08000183105469</v>
      </c>
      <c r="C67" s="24">
        <v>146.8800048828125</v>
      </c>
      <c r="D67" s="24">
        <v>8.173704147338867</v>
      </c>
      <c r="E67" s="24">
        <v>8.776851654052734</v>
      </c>
      <c r="F67" s="24">
        <v>21.35124357389215</v>
      </c>
      <c r="G67" s="24" t="s">
        <v>56</v>
      </c>
      <c r="H67" s="24">
        <v>3.6007060842154246</v>
      </c>
      <c r="I67" s="24">
        <v>62.18070791527011</v>
      </c>
      <c r="J67" s="24" t="s">
        <v>62</v>
      </c>
      <c r="K67" s="24">
        <v>1.1732827899257907</v>
      </c>
      <c r="L67" s="24">
        <v>0.7391988762165741</v>
      </c>
      <c r="M67" s="24">
        <v>0.27775951158315604</v>
      </c>
      <c r="N67" s="24">
        <v>0.0390360070657476</v>
      </c>
      <c r="O67" s="24">
        <v>0.047121113680358824</v>
      </c>
      <c r="P67" s="24">
        <v>0.02120520445430554</v>
      </c>
      <c r="Q67" s="24">
        <v>0.005735798845941294</v>
      </c>
      <c r="R67" s="24">
        <v>0.0006008454278643798</v>
      </c>
      <c r="S67" s="24">
        <v>0.0006181914761128248</v>
      </c>
      <c r="T67" s="24">
        <v>0.00031198788673107903</v>
      </c>
      <c r="U67" s="24">
        <v>0.00012544422298902818</v>
      </c>
      <c r="V67" s="24">
        <v>2.227902926034738E-05</v>
      </c>
      <c r="W67" s="24">
        <v>3.853864305124885E-05</v>
      </c>
      <c r="X67" s="24">
        <v>67.5</v>
      </c>
    </row>
    <row r="68" spans="1:24" ht="12.75" hidden="1">
      <c r="A68" s="24">
        <v>1409</v>
      </c>
      <c r="B68" s="24">
        <v>102.4000015258789</v>
      </c>
      <c r="C68" s="24">
        <v>101.4000015258789</v>
      </c>
      <c r="D68" s="24">
        <v>8.54263687133789</v>
      </c>
      <c r="E68" s="24">
        <v>8.973843574523926</v>
      </c>
      <c r="F68" s="24">
        <v>20.78481947118068</v>
      </c>
      <c r="G68" s="24" t="s">
        <v>57</v>
      </c>
      <c r="H68" s="24">
        <v>22.95933727412919</v>
      </c>
      <c r="I68" s="24">
        <v>57.859338800008096</v>
      </c>
      <c r="J68" s="24" t="s">
        <v>60</v>
      </c>
      <c r="K68" s="24">
        <v>-0.8502258413171998</v>
      </c>
      <c r="L68" s="24">
        <v>0.0040224869027140195</v>
      </c>
      <c r="M68" s="24">
        <v>0.19909119694264177</v>
      </c>
      <c r="N68" s="24">
        <v>-0.0004041511898819226</v>
      </c>
      <c r="O68" s="24">
        <v>-0.03449495555601584</v>
      </c>
      <c r="P68" s="24">
        <v>0.00046036312633516285</v>
      </c>
      <c r="Q68" s="24">
        <v>0.004004855877443294</v>
      </c>
      <c r="R68" s="24">
        <v>-3.247803414857921E-05</v>
      </c>
      <c r="S68" s="24">
        <v>-0.00047994303595662704</v>
      </c>
      <c r="T68" s="24">
        <v>3.2788505474900724E-05</v>
      </c>
      <c r="U68" s="24">
        <v>8.016971110980874E-05</v>
      </c>
      <c r="V68" s="24">
        <v>-2.570022128502411E-06</v>
      </c>
      <c r="W68" s="24">
        <v>-3.0709263954640724E-05</v>
      </c>
      <c r="X68" s="24">
        <v>67.5</v>
      </c>
    </row>
    <row r="69" spans="1:24" ht="12.75" hidden="1">
      <c r="A69" s="24">
        <v>1411</v>
      </c>
      <c r="B69" s="24">
        <v>142.5</v>
      </c>
      <c r="C69" s="24">
        <v>121.30000305175781</v>
      </c>
      <c r="D69" s="24">
        <v>8.037589073181152</v>
      </c>
      <c r="E69" s="24">
        <v>8.59399700164795</v>
      </c>
      <c r="F69" s="24">
        <v>19.3996818274425</v>
      </c>
      <c r="G69" s="24" t="s">
        <v>58</v>
      </c>
      <c r="H69" s="24">
        <v>-17.506376381879647</v>
      </c>
      <c r="I69" s="24">
        <v>57.49362361812036</v>
      </c>
      <c r="J69" s="24" t="s">
        <v>61</v>
      </c>
      <c r="K69" s="24">
        <v>-0.8085224325227514</v>
      </c>
      <c r="L69" s="24">
        <v>0.739187931583683</v>
      </c>
      <c r="M69" s="24">
        <v>-0.1936828375846957</v>
      </c>
      <c r="N69" s="24">
        <v>-0.039033914861986534</v>
      </c>
      <c r="O69" s="24">
        <v>-0.032101361274341496</v>
      </c>
      <c r="P69" s="24">
        <v>0.021200206643823317</v>
      </c>
      <c r="Q69" s="24">
        <v>-0.00410615608592871</v>
      </c>
      <c r="R69" s="24">
        <v>-0.0005999670036621793</v>
      </c>
      <c r="S69" s="24">
        <v>-0.0003896349360302398</v>
      </c>
      <c r="T69" s="24">
        <v>0.00031026014145495227</v>
      </c>
      <c r="U69" s="24">
        <v>-9.64835245100988E-05</v>
      </c>
      <c r="V69" s="24">
        <v>-2.213029893703252E-05</v>
      </c>
      <c r="W69" s="24">
        <v>-2.3284503765289384E-05</v>
      </c>
      <c r="X69" s="24">
        <v>67.5</v>
      </c>
    </row>
    <row r="70" ht="12.75" hidden="1">
      <c r="A70" s="24" t="s">
        <v>105</v>
      </c>
    </row>
    <row r="71" spans="1:24" ht="12.75" hidden="1">
      <c r="A71" s="24">
        <v>1410</v>
      </c>
      <c r="B71" s="24">
        <v>122.56</v>
      </c>
      <c r="C71" s="24">
        <v>127.86</v>
      </c>
      <c r="D71" s="24">
        <v>8.113819519144092</v>
      </c>
      <c r="E71" s="24">
        <v>8.955092290262332</v>
      </c>
      <c r="F71" s="24">
        <v>23.803751829146886</v>
      </c>
      <c r="G71" s="24" t="s">
        <v>59</v>
      </c>
      <c r="H71" s="24">
        <v>14.764405423117353</v>
      </c>
      <c r="I71" s="24">
        <v>69.82440542311735</v>
      </c>
      <c r="J71" s="24" t="s">
        <v>73</v>
      </c>
      <c r="K71" s="24">
        <v>2.066941453499044</v>
      </c>
      <c r="M71" s="24" t="s">
        <v>68</v>
      </c>
      <c r="N71" s="24">
        <v>1.1098137514898254</v>
      </c>
      <c r="X71" s="24">
        <v>67.5</v>
      </c>
    </row>
    <row r="72" spans="1:24" ht="12.75" hidden="1">
      <c r="A72" s="24">
        <v>1409</v>
      </c>
      <c r="B72" s="24">
        <v>102.4000015258789</v>
      </c>
      <c r="C72" s="24">
        <v>101.4000015258789</v>
      </c>
      <c r="D72" s="24">
        <v>8.54263687133789</v>
      </c>
      <c r="E72" s="24">
        <v>8.973843574523926</v>
      </c>
      <c r="F72" s="24">
        <v>17.504302327038616</v>
      </c>
      <c r="G72" s="24" t="s">
        <v>56</v>
      </c>
      <c r="H72" s="24">
        <v>13.82726118632236</v>
      </c>
      <c r="I72" s="24">
        <v>48.72726271220127</v>
      </c>
      <c r="J72" s="24" t="s">
        <v>62</v>
      </c>
      <c r="K72" s="24">
        <v>1.3655620489170874</v>
      </c>
      <c r="L72" s="24">
        <v>0.30493080848346654</v>
      </c>
      <c r="M72" s="24">
        <v>0.32327771322615684</v>
      </c>
      <c r="N72" s="24">
        <v>0.039504927939855654</v>
      </c>
      <c r="O72" s="24">
        <v>0.05484353248665782</v>
      </c>
      <c r="P72" s="24">
        <v>0.00874764235662263</v>
      </c>
      <c r="Q72" s="24">
        <v>0.006675672709055431</v>
      </c>
      <c r="R72" s="24">
        <v>0.0006081532192692789</v>
      </c>
      <c r="S72" s="24">
        <v>0.0007195380221773968</v>
      </c>
      <c r="T72" s="24">
        <v>0.00012869128991459594</v>
      </c>
      <c r="U72" s="24">
        <v>0.00014599924505354683</v>
      </c>
      <c r="V72" s="24">
        <v>2.258384224578811E-05</v>
      </c>
      <c r="W72" s="24">
        <v>4.486278505287334E-05</v>
      </c>
      <c r="X72" s="24">
        <v>67.5</v>
      </c>
    </row>
    <row r="73" spans="1:24" ht="12.75" hidden="1">
      <c r="A73" s="24">
        <v>1411</v>
      </c>
      <c r="B73" s="24">
        <v>142.5</v>
      </c>
      <c r="C73" s="24">
        <v>121.30000305175781</v>
      </c>
      <c r="D73" s="24">
        <v>8.037589073181152</v>
      </c>
      <c r="E73" s="24">
        <v>8.59399700164795</v>
      </c>
      <c r="F73" s="24">
        <v>19.3996818274425</v>
      </c>
      <c r="G73" s="24" t="s">
        <v>57</v>
      </c>
      <c r="H73" s="24">
        <v>-17.506376381879647</v>
      </c>
      <c r="I73" s="24">
        <v>57.49362361812036</v>
      </c>
      <c r="J73" s="24" t="s">
        <v>60</v>
      </c>
      <c r="K73" s="24">
        <v>1.238977902448407</v>
      </c>
      <c r="L73" s="24">
        <v>-0.001658277098069757</v>
      </c>
      <c r="M73" s="24">
        <v>-0.29483710451392225</v>
      </c>
      <c r="N73" s="24">
        <v>-0.0004078374716443723</v>
      </c>
      <c r="O73" s="24">
        <v>0.049507929117171015</v>
      </c>
      <c r="P73" s="24">
        <v>-0.00018996492086599472</v>
      </c>
      <c r="Q73" s="24">
        <v>-0.006158113818257541</v>
      </c>
      <c r="R73" s="24">
        <v>-3.277554925223917E-05</v>
      </c>
      <c r="S73" s="24">
        <v>0.000627140398560482</v>
      </c>
      <c r="T73" s="24">
        <v>-1.3545083701568239E-05</v>
      </c>
      <c r="U73" s="24">
        <v>-0.00013872195435186846</v>
      </c>
      <c r="V73" s="24">
        <v>-2.57621244515144E-06</v>
      </c>
      <c r="W73" s="24">
        <v>3.8347833459356324E-05</v>
      </c>
      <c r="X73" s="24">
        <v>67.5</v>
      </c>
    </row>
    <row r="74" spans="1:24" ht="12.75" hidden="1">
      <c r="A74" s="24">
        <v>1412</v>
      </c>
      <c r="B74" s="24">
        <v>126.08000183105469</v>
      </c>
      <c r="C74" s="24">
        <v>146.8800048828125</v>
      </c>
      <c r="D74" s="24">
        <v>8.173704147338867</v>
      </c>
      <c r="E74" s="24">
        <v>8.776851654052734</v>
      </c>
      <c r="F74" s="24">
        <v>19.779747622244113</v>
      </c>
      <c r="G74" s="24" t="s">
        <v>58</v>
      </c>
      <c r="H74" s="24">
        <v>-0.9759233950595956</v>
      </c>
      <c r="I74" s="24">
        <v>57.60407843599509</v>
      </c>
      <c r="J74" s="24" t="s">
        <v>61</v>
      </c>
      <c r="K74" s="24">
        <v>-0.5741893996645875</v>
      </c>
      <c r="L74" s="24">
        <v>-0.3049262994224122</v>
      </c>
      <c r="M74" s="24">
        <v>-0.13258793938582716</v>
      </c>
      <c r="N74" s="24">
        <v>-0.03950282268559945</v>
      </c>
      <c r="O74" s="24">
        <v>-0.02359614396769654</v>
      </c>
      <c r="P74" s="24">
        <v>-0.008745579462117917</v>
      </c>
      <c r="Q74" s="24">
        <v>-0.0025772544150341474</v>
      </c>
      <c r="R74" s="24">
        <v>-0.0006072693813117879</v>
      </c>
      <c r="S74" s="24">
        <v>-0.00035274620600703806</v>
      </c>
      <c r="T74" s="24">
        <v>-0.00012797647755505734</v>
      </c>
      <c r="U74" s="24">
        <v>-4.551921503061912E-05</v>
      </c>
      <c r="V74" s="24">
        <v>-2.2436422620821053E-05</v>
      </c>
      <c r="W74" s="24">
        <v>-2.3283323467103814E-05</v>
      </c>
      <c r="X74" s="24">
        <v>67.5</v>
      </c>
    </row>
    <row r="75" ht="12.75" hidden="1">
      <c r="A75" s="24" t="s">
        <v>104</v>
      </c>
    </row>
    <row r="76" spans="1:24" ht="12.75" hidden="1">
      <c r="A76" s="24">
        <v>1410</v>
      </c>
      <c r="B76" s="24">
        <v>122.56</v>
      </c>
      <c r="C76" s="24">
        <v>127.86</v>
      </c>
      <c r="D76" s="24">
        <v>8.113819519144092</v>
      </c>
      <c r="E76" s="24">
        <v>8.955092290262332</v>
      </c>
      <c r="F76" s="24">
        <v>19.089439445401943</v>
      </c>
      <c r="G76" s="24" t="s">
        <v>59</v>
      </c>
      <c r="H76" s="24">
        <v>0.9357425494451803</v>
      </c>
      <c r="I76" s="24">
        <v>55.99574254944518</v>
      </c>
      <c r="J76" s="24" t="s">
        <v>73</v>
      </c>
      <c r="K76" s="24">
        <v>0.6143047989057215</v>
      </c>
      <c r="M76" s="24" t="s">
        <v>68</v>
      </c>
      <c r="N76" s="24">
        <v>0.4530961125273445</v>
      </c>
      <c r="X76" s="24">
        <v>67.5</v>
      </c>
    </row>
    <row r="77" spans="1:24" ht="12.75" hidden="1">
      <c r="A77" s="24">
        <v>1409</v>
      </c>
      <c r="B77" s="24">
        <v>102.4000015258789</v>
      </c>
      <c r="C77" s="24">
        <v>101.4000015258789</v>
      </c>
      <c r="D77" s="24">
        <v>8.54263687133789</v>
      </c>
      <c r="E77" s="24">
        <v>8.973843574523926</v>
      </c>
      <c r="F77" s="24">
        <v>17.504302327038616</v>
      </c>
      <c r="G77" s="24" t="s">
        <v>56</v>
      </c>
      <c r="H77" s="24">
        <v>13.82726118632236</v>
      </c>
      <c r="I77" s="24">
        <v>48.72726271220127</v>
      </c>
      <c r="J77" s="24" t="s">
        <v>62</v>
      </c>
      <c r="K77" s="24">
        <v>0.5317706001574551</v>
      </c>
      <c r="L77" s="24">
        <v>0.5597968538025301</v>
      </c>
      <c r="M77" s="24">
        <v>0.12588923078334951</v>
      </c>
      <c r="N77" s="24">
        <v>0.039786027047116326</v>
      </c>
      <c r="O77" s="24">
        <v>0.021357065279374723</v>
      </c>
      <c r="P77" s="24">
        <v>0.01605889198371489</v>
      </c>
      <c r="Q77" s="24">
        <v>0.0025996235593986066</v>
      </c>
      <c r="R77" s="24">
        <v>0.0006124642419516838</v>
      </c>
      <c r="S77" s="24">
        <v>0.00028021130207097006</v>
      </c>
      <c r="T77" s="24">
        <v>0.00023629391820814233</v>
      </c>
      <c r="U77" s="24">
        <v>5.684789525498468E-05</v>
      </c>
      <c r="V77" s="24">
        <v>2.273793086486229E-05</v>
      </c>
      <c r="W77" s="24">
        <v>1.7469870210891697E-05</v>
      </c>
      <c r="X77" s="24">
        <v>67.5</v>
      </c>
    </row>
    <row r="78" spans="1:24" ht="12.75" hidden="1">
      <c r="A78" s="24">
        <v>1412</v>
      </c>
      <c r="B78" s="24">
        <v>126.08000183105469</v>
      </c>
      <c r="C78" s="24">
        <v>146.8800048828125</v>
      </c>
      <c r="D78" s="24">
        <v>8.173704147338867</v>
      </c>
      <c r="E78" s="24">
        <v>8.776851654052734</v>
      </c>
      <c r="F78" s="24">
        <v>16.626717191376812</v>
      </c>
      <c r="G78" s="24" t="s">
        <v>57</v>
      </c>
      <c r="H78" s="24">
        <v>-10.158417313561515</v>
      </c>
      <c r="I78" s="24">
        <v>48.42158451749317</v>
      </c>
      <c r="J78" s="24" t="s">
        <v>60</v>
      </c>
      <c r="K78" s="24">
        <v>0.4254672803321622</v>
      </c>
      <c r="L78" s="24">
        <v>-0.003045220950993158</v>
      </c>
      <c r="M78" s="24">
        <v>-0.10157537467924463</v>
      </c>
      <c r="N78" s="24">
        <v>-0.00041102884934472424</v>
      </c>
      <c r="O78" s="24">
        <v>0.016948454053505348</v>
      </c>
      <c r="P78" s="24">
        <v>-0.00034851879214515316</v>
      </c>
      <c r="Q78" s="24">
        <v>-0.002137101378092046</v>
      </c>
      <c r="R78" s="24">
        <v>-3.3051810761324985E-05</v>
      </c>
      <c r="S78" s="24">
        <v>0.00021033115266923412</v>
      </c>
      <c r="T78" s="24">
        <v>-2.482698794301578E-05</v>
      </c>
      <c r="U78" s="24">
        <v>-4.914998497512428E-05</v>
      </c>
      <c r="V78" s="24">
        <v>-2.6053905256389965E-06</v>
      </c>
      <c r="W78" s="24">
        <v>1.2719685985252212E-05</v>
      </c>
      <c r="X78" s="24">
        <v>67.5</v>
      </c>
    </row>
    <row r="79" spans="1:24" ht="12.75" hidden="1">
      <c r="A79" s="24">
        <v>1411</v>
      </c>
      <c r="B79" s="24">
        <v>142.5</v>
      </c>
      <c r="C79" s="24">
        <v>121.30000305175781</v>
      </c>
      <c r="D79" s="24">
        <v>8.037589073181152</v>
      </c>
      <c r="E79" s="24">
        <v>8.59399700164795</v>
      </c>
      <c r="F79" s="24">
        <v>27.18843040783034</v>
      </c>
      <c r="G79" s="24" t="s">
        <v>58</v>
      </c>
      <c r="H79" s="24">
        <v>5.576650614136952</v>
      </c>
      <c r="I79" s="24">
        <v>80.57665061413695</v>
      </c>
      <c r="J79" s="24" t="s">
        <v>61</v>
      </c>
      <c r="K79" s="24">
        <v>-0.318994615250122</v>
      </c>
      <c r="L79" s="24">
        <v>-0.5597885709413607</v>
      </c>
      <c r="M79" s="24">
        <v>-0.07436761180779242</v>
      </c>
      <c r="N79" s="24">
        <v>-0.03978390382402006</v>
      </c>
      <c r="O79" s="24">
        <v>-0.012995158427033176</v>
      </c>
      <c r="P79" s="24">
        <v>-0.016055109666275845</v>
      </c>
      <c r="Q79" s="24">
        <v>-0.0014801487595297166</v>
      </c>
      <c r="R79" s="24">
        <v>-0.0006115717664140883</v>
      </c>
      <c r="S79" s="24">
        <v>-0.00018514637459356251</v>
      </c>
      <c r="T79" s="24">
        <v>-0.0002349860345889381</v>
      </c>
      <c r="U79" s="24">
        <v>-2.8565051581727745E-05</v>
      </c>
      <c r="V79" s="24">
        <v>-2.258817036026087E-05</v>
      </c>
      <c r="W79" s="24">
        <v>-1.1975222487368636E-05</v>
      </c>
      <c r="X79" s="24">
        <v>67.5</v>
      </c>
    </row>
    <row r="80" s="100" customFormat="1" ht="12.75">
      <c r="A80" s="100" t="s">
        <v>113</v>
      </c>
    </row>
    <row r="81" spans="1:24" s="100" customFormat="1" ht="12.75">
      <c r="A81" s="100">
        <v>1410</v>
      </c>
      <c r="B81" s="100">
        <v>106.52</v>
      </c>
      <c r="C81" s="100">
        <v>127.92</v>
      </c>
      <c r="D81" s="100">
        <v>8.30689480883956</v>
      </c>
      <c r="E81" s="100">
        <v>8.993934963136388</v>
      </c>
      <c r="F81" s="100">
        <v>13.199148710330812</v>
      </c>
      <c r="G81" s="100" t="s">
        <v>59</v>
      </c>
      <c r="H81" s="100">
        <v>-1.2278497792253944</v>
      </c>
      <c r="I81" s="100">
        <v>37.7921502207746</v>
      </c>
      <c r="J81" s="100" t="s">
        <v>73</v>
      </c>
      <c r="K81" s="100">
        <v>0.8999381465682103</v>
      </c>
      <c r="M81" s="100" t="s">
        <v>68</v>
      </c>
      <c r="N81" s="100">
        <v>0.48512592110874975</v>
      </c>
      <c r="X81" s="100">
        <v>67.5</v>
      </c>
    </row>
    <row r="82" spans="1:24" s="100" customFormat="1" ht="12.75">
      <c r="A82" s="100">
        <v>1411</v>
      </c>
      <c r="B82" s="100">
        <v>141</v>
      </c>
      <c r="C82" s="100">
        <v>135.8000030517578</v>
      </c>
      <c r="D82" s="100">
        <v>7.98448371887207</v>
      </c>
      <c r="E82" s="100">
        <v>8.706709861755371</v>
      </c>
      <c r="F82" s="100">
        <v>23.786658037102296</v>
      </c>
      <c r="G82" s="100" t="s">
        <v>56</v>
      </c>
      <c r="H82" s="100">
        <v>-2.5405707201095282</v>
      </c>
      <c r="I82" s="100">
        <v>70.95942927989047</v>
      </c>
      <c r="J82" s="100" t="s">
        <v>62</v>
      </c>
      <c r="K82" s="100">
        <v>0.9072739763375437</v>
      </c>
      <c r="L82" s="100">
        <v>0.142346193574375</v>
      </c>
      <c r="M82" s="100">
        <v>0.21478461837864146</v>
      </c>
      <c r="N82" s="100">
        <v>0.09503024474670499</v>
      </c>
      <c r="O82" s="100">
        <v>0.03643801524012619</v>
      </c>
      <c r="P82" s="100">
        <v>0.004083428782627531</v>
      </c>
      <c r="Q82" s="100">
        <v>0.0044352659547755744</v>
      </c>
      <c r="R82" s="100">
        <v>0.00146272783840929</v>
      </c>
      <c r="S82" s="100">
        <v>0.00047805511350614726</v>
      </c>
      <c r="T82" s="100">
        <v>6.0098190196702754E-05</v>
      </c>
      <c r="U82" s="100">
        <v>9.700062242248203E-05</v>
      </c>
      <c r="V82" s="100">
        <v>5.4282583986272466E-05</v>
      </c>
      <c r="W82" s="100">
        <v>2.9812695916429608E-05</v>
      </c>
      <c r="X82" s="100">
        <v>67.5</v>
      </c>
    </row>
    <row r="83" spans="1:24" s="100" customFormat="1" ht="12.75">
      <c r="A83" s="100">
        <v>1412</v>
      </c>
      <c r="B83" s="100">
        <v>119.27999877929688</v>
      </c>
      <c r="C83" s="100">
        <v>128.8800048828125</v>
      </c>
      <c r="D83" s="100">
        <v>8.279995918273926</v>
      </c>
      <c r="E83" s="100">
        <v>8.918766021728516</v>
      </c>
      <c r="F83" s="100">
        <v>21.407771691519308</v>
      </c>
      <c r="G83" s="100" t="s">
        <v>57</v>
      </c>
      <c r="H83" s="100">
        <v>9.747415258272724</v>
      </c>
      <c r="I83" s="100">
        <v>61.5274140375696</v>
      </c>
      <c r="J83" s="100" t="s">
        <v>60</v>
      </c>
      <c r="K83" s="100">
        <v>-0.4190039865991054</v>
      </c>
      <c r="L83" s="100">
        <v>-0.0007738436854055736</v>
      </c>
      <c r="M83" s="100">
        <v>0.10135257779628871</v>
      </c>
      <c r="N83" s="100">
        <v>-0.000983023850715672</v>
      </c>
      <c r="O83" s="100">
        <v>-0.016478339159681984</v>
      </c>
      <c r="P83" s="100">
        <v>-8.855925180181938E-05</v>
      </c>
      <c r="Q83" s="100">
        <v>0.0021948362889497347</v>
      </c>
      <c r="R83" s="100">
        <v>-7.903665708936845E-05</v>
      </c>
      <c r="S83" s="100">
        <v>-0.00018689153042469897</v>
      </c>
      <c r="T83" s="100">
        <v>-6.3056559174718114E-06</v>
      </c>
      <c r="U83" s="100">
        <v>5.452825561578768E-05</v>
      </c>
      <c r="V83" s="100">
        <v>-6.239204567116666E-06</v>
      </c>
      <c r="W83" s="100">
        <v>-1.073210905147815E-05</v>
      </c>
      <c r="X83" s="100">
        <v>67.5</v>
      </c>
    </row>
    <row r="84" spans="1:24" s="100" customFormat="1" ht="12.75">
      <c r="A84" s="100">
        <v>1409</v>
      </c>
      <c r="B84" s="100">
        <v>94</v>
      </c>
      <c r="C84" s="100">
        <v>101.19999694824219</v>
      </c>
      <c r="D84" s="100">
        <v>8.54844856262207</v>
      </c>
      <c r="E84" s="100">
        <v>8.986102104187012</v>
      </c>
      <c r="F84" s="100">
        <v>16.1243056218696</v>
      </c>
      <c r="G84" s="100" t="s">
        <v>58</v>
      </c>
      <c r="H84" s="100">
        <v>18.339363591551184</v>
      </c>
      <c r="I84" s="100">
        <v>44.839363591551184</v>
      </c>
      <c r="J84" s="100" t="s">
        <v>61</v>
      </c>
      <c r="K84" s="100">
        <v>0.8047246282756572</v>
      </c>
      <c r="L84" s="100">
        <v>-0.14234409011639365</v>
      </c>
      <c r="M84" s="100">
        <v>0.18936759824770946</v>
      </c>
      <c r="N84" s="100">
        <v>-0.09502516025099655</v>
      </c>
      <c r="O84" s="100">
        <v>0.0324991275756467</v>
      </c>
      <c r="P84" s="100">
        <v>-0.004082468356486216</v>
      </c>
      <c r="Q84" s="100">
        <v>0.003854124771501391</v>
      </c>
      <c r="R84" s="100">
        <v>-0.0014605909544063496</v>
      </c>
      <c r="S84" s="100">
        <v>0.00044000937195119965</v>
      </c>
      <c r="T84" s="100">
        <v>-5.976647194179619E-05</v>
      </c>
      <c r="U84" s="100">
        <v>8.022337620574343E-05</v>
      </c>
      <c r="V84" s="100">
        <v>-5.3922826804576874E-05</v>
      </c>
      <c r="W84" s="100">
        <v>2.7814001386220564E-05</v>
      </c>
      <c r="X84" s="100">
        <v>67.5</v>
      </c>
    </row>
    <row r="85" ht="12.75" hidden="1">
      <c r="A85" s="24" t="s">
        <v>103</v>
      </c>
    </row>
    <row r="86" spans="1:24" ht="12.75" hidden="1">
      <c r="A86" s="24">
        <v>1410</v>
      </c>
      <c r="B86" s="24">
        <v>106.52</v>
      </c>
      <c r="C86" s="24">
        <v>127.92</v>
      </c>
      <c r="D86" s="24">
        <v>8.30689480883956</v>
      </c>
      <c r="E86" s="24">
        <v>8.993934963136388</v>
      </c>
      <c r="F86" s="24">
        <v>18.14721926487671</v>
      </c>
      <c r="G86" s="24" t="s">
        <v>59</v>
      </c>
      <c r="H86" s="24">
        <v>12.939596152649663</v>
      </c>
      <c r="I86" s="24">
        <v>51.95959615264966</v>
      </c>
      <c r="J86" s="24" t="s">
        <v>73</v>
      </c>
      <c r="K86" s="24">
        <v>0.8959731979830834</v>
      </c>
      <c r="M86" s="24" t="s">
        <v>68</v>
      </c>
      <c r="N86" s="24">
        <v>0.7909193764411186</v>
      </c>
      <c r="X86" s="24">
        <v>67.5</v>
      </c>
    </row>
    <row r="87" spans="1:24" ht="12.75" hidden="1">
      <c r="A87" s="24">
        <v>1411</v>
      </c>
      <c r="B87" s="24">
        <v>141</v>
      </c>
      <c r="C87" s="24">
        <v>135.8000030517578</v>
      </c>
      <c r="D87" s="24">
        <v>7.98448371887207</v>
      </c>
      <c r="E87" s="24">
        <v>8.706709861755371</v>
      </c>
      <c r="F87" s="24">
        <v>23.786658037102296</v>
      </c>
      <c r="G87" s="24" t="s">
        <v>56</v>
      </c>
      <c r="H87" s="24">
        <v>-2.5405707201095282</v>
      </c>
      <c r="I87" s="24">
        <v>70.95942927989047</v>
      </c>
      <c r="J87" s="24" t="s">
        <v>62</v>
      </c>
      <c r="K87" s="24">
        <v>0.3693263548311921</v>
      </c>
      <c r="L87" s="24">
        <v>0.8613866265326421</v>
      </c>
      <c r="M87" s="24">
        <v>0.08743349300857291</v>
      </c>
      <c r="N87" s="24">
        <v>0.09541224950466062</v>
      </c>
      <c r="O87" s="24">
        <v>0.014832828271200391</v>
      </c>
      <c r="P87" s="24">
        <v>0.024710398574392653</v>
      </c>
      <c r="Q87" s="24">
        <v>0.001805570567199099</v>
      </c>
      <c r="R87" s="24">
        <v>0.001468601341741986</v>
      </c>
      <c r="S87" s="24">
        <v>0.0001945565883820088</v>
      </c>
      <c r="T87" s="24">
        <v>0.0003635820204322254</v>
      </c>
      <c r="U87" s="24">
        <v>3.947629611203004E-05</v>
      </c>
      <c r="V87" s="24">
        <v>5.4489176629757755E-05</v>
      </c>
      <c r="W87" s="24">
        <v>1.2119417864537316E-05</v>
      </c>
      <c r="X87" s="24">
        <v>67.5</v>
      </c>
    </row>
    <row r="88" spans="1:24" ht="12.75" hidden="1">
      <c r="A88" s="24">
        <v>1409</v>
      </c>
      <c r="B88" s="24">
        <v>94</v>
      </c>
      <c r="C88" s="24">
        <v>101.19999694824219</v>
      </c>
      <c r="D88" s="24">
        <v>8.54844856262207</v>
      </c>
      <c r="E88" s="24">
        <v>8.986102104187012</v>
      </c>
      <c r="F88" s="24">
        <v>17.186478347522375</v>
      </c>
      <c r="G88" s="24" t="s">
        <v>57</v>
      </c>
      <c r="H88" s="24">
        <v>21.293112432554075</v>
      </c>
      <c r="I88" s="24">
        <v>47.793112432554075</v>
      </c>
      <c r="J88" s="24" t="s">
        <v>60</v>
      </c>
      <c r="K88" s="24">
        <v>-0.3220000894467841</v>
      </c>
      <c r="L88" s="24">
        <v>0.004687779917389587</v>
      </c>
      <c r="M88" s="24">
        <v>0.07573796798321004</v>
      </c>
      <c r="N88" s="24">
        <v>-0.00098711030369159</v>
      </c>
      <c r="O88" s="24">
        <v>-0.013009903559691735</v>
      </c>
      <c r="P88" s="24">
        <v>0.0005363359400999693</v>
      </c>
      <c r="Q88" s="24">
        <v>0.0015397951098159814</v>
      </c>
      <c r="R88" s="24">
        <v>-7.933206448406292E-05</v>
      </c>
      <c r="S88" s="24">
        <v>-0.0001765686038074773</v>
      </c>
      <c r="T88" s="24">
        <v>3.819157425139718E-05</v>
      </c>
      <c r="U88" s="24">
        <v>3.1905479881693146E-05</v>
      </c>
      <c r="V88" s="24">
        <v>-6.261232275396305E-06</v>
      </c>
      <c r="W88" s="24">
        <v>-1.1163050939545865E-05</v>
      </c>
      <c r="X88" s="24">
        <v>67.5</v>
      </c>
    </row>
    <row r="89" spans="1:24" ht="12.75" hidden="1">
      <c r="A89" s="24">
        <v>1412</v>
      </c>
      <c r="B89" s="24">
        <v>119.27999877929688</v>
      </c>
      <c r="C89" s="24">
        <v>128.8800048828125</v>
      </c>
      <c r="D89" s="24">
        <v>8.279995918273926</v>
      </c>
      <c r="E89" s="24">
        <v>8.918766021728516</v>
      </c>
      <c r="F89" s="24">
        <v>15.484696602930567</v>
      </c>
      <c r="G89" s="24" t="s">
        <v>58</v>
      </c>
      <c r="H89" s="24">
        <v>-7.275911531763228</v>
      </c>
      <c r="I89" s="24">
        <v>44.504087247533654</v>
      </c>
      <c r="J89" s="24" t="s">
        <v>61</v>
      </c>
      <c r="K89" s="24">
        <v>-0.1808808966396359</v>
      </c>
      <c r="L89" s="24">
        <v>0.8613738706791213</v>
      </c>
      <c r="M89" s="24">
        <v>-0.04368496200587128</v>
      </c>
      <c r="N89" s="24">
        <v>-0.09540714317485854</v>
      </c>
      <c r="O89" s="24">
        <v>-0.007124268656531833</v>
      </c>
      <c r="P89" s="24">
        <v>0.02470457733831331</v>
      </c>
      <c r="Q89" s="24">
        <v>-0.0009429295270180405</v>
      </c>
      <c r="R89" s="24">
        <v>-0.0014664570653486785</v>
      </c>
      <c r="S89" s="24">
        <v>-8.170553367015308E-05</v>
      </c>
      <c r="T89" s="24">
        <v>0.00036157058679845517</v>
      </c>
      <c r="U89" s="24">
        <v>-2.3246898895197867E-05</v>
      </c>
      <c r="V89" s="24">
        <v>-5.412824900347761E-05</v>
      </c>
      <c r="W89" s="24">
        <v>-4.718748043323615E-06</v>
      </c>
      <c r="X89" s="24">
        <v>67.5</v>
      </c>
    </row>
    <row r="90" ht="12.75" hidden="1">
      <c r="A90" s="24" t="s">
        <v>102</v>
      </c>
    </row>
    <row r="91" spans="1:24" ht="12.75" hidden="1">
      <c r="A91" s="24">
        <v>1410</v>
      </c>
      <c r="B91" s="24">
        <v>106.52</v>
      </c>
      <c r="C91" s="24">
        <v>127.92</v>
      </c>
      <c r="D91" s="24">
        <v>8.30689480883956</v>
      </c>
      <c r="E91" s="24">
        <v>8.993934963136388</v>
      </c>
      <c r="F91" s="24">
        <v>13.199148710330812</v>
      </c>
      <c r="G91" s="24" t="s">
        <v>59</v>
      </c>
      <c r="H91" s="24">
        <v>-1.2278497792253944</v>
      </c>
      <c r="I91" s="24">
        <v>37.7921502207746</v>
      </c>
      <c r="J91" s="24" t="s">
        <v>73</v>
      </c>
      <c r="K91" s="24">
        <v>0.7263156480589573</v>
      </c>
      <c r="M91" s="24" t="s">
        <v>68</v>
      </c>
      <c r="N91" s="24">
        <v>0.5482492150674566</v>
      </c>
      <c r="X91" s="24">
        <v>67.5</v>
      </c>
    </row>
    <row r="92" spans="1:24" ht="12.75" hidden="1">
      <c r="A92" s="24">
        <v>1412</v>
      </c>
      <c r="B92" s="24">
        <v>119.27999877929688</v>
      </c>
      <c r="C92" s="24">
        <v>128.8800048828125</v>
      </c>
      <c r="D92" s="24">
        <v>8.279995918273926</v>
      </c>
      <c r="E92" s="24">
        <v>8.918766021728516</v>
      </c>
      <c r="F92" s="24">
        <v>20.322570821655958</v>
      </c>
      <c r="G92" s="24" t="s">
        <v>56</v>
      </c>
      <c r="H92" s="24">
        <v>6.628473025697247</v>
      </c>
      <c r="I92" s="24">
        <v>58.40847180499412</v>
      </c>
      <c r="J92" s="24" t="s">
        <v>62</v>
      </c>
      <c r="K92" s="24">
        <v>0.5655829623447878</v>
      </c>
      <c r="L92" s="24">
        <v>0.615297482225374</v>
      </c>
      <c r="M92" s="24">
        <v>0.13389414880984452</v>
      </c>
      <c r="N92" s="24">
        <v>0.09526512207783597</v>
      </c>
      <c r="O92" s="24">
        <v>0.022714933088956234</v>
      </c>
      <c r="P92" s="24">
        <v>0.017650958526268728</v>
      </c>
      <c r="Q92" s="24">
        <v>0.0027648720481155413</v>
      </c>
      <c r="R92" s="24">
        <v>0.0014663887345182695</v>
      </c>
      <c r="S92" s="24">
        <v>0.0002979979677704659</v>
      </c>
      <c r="T92" s="24">
        <v>0.00025972727228817705</v>
      </c>
      <c r="U92" s="24">
        <v>6.047420399331617E-05</v>
      </c>
      <c r="V92" s="24">
        <v>5.4427114550274295E-05</v>
      </c>
      <c r="W92" s="24">
        <v>1.8584123162799865E-05</v>
      </c>
      <c r="X92" s="24">
        <v>67.5</v>
      </c>
    </row>
    <row r="93" spans="1:24" ht="12.75" hidden="1">
      <c r="A93" s="24">
        <v>1411</v>
      </c>
      <c r="B93" s="24">
        <v>141</v>
      </c>
      <c r="C93" s="24">
        <v>135.8000030517578</v>
      </c>
      <c r="D93" s="24">
        <v>7.98448371887207</v>
      </c>
      <c r="E93" s="24">
        <v>8.706709861755371</v>
      </c>
      <c r="F93" s="24">
        <v>23.862165239347362</v>
      </c>
      <c r="G93" s="24" t="s">
        <v>57</v>
      </c>
      <c r="H93" s="24">
        <v>-2.315320583269198</v>
      </c>
      <c r="I93" s="24">
        <v>71.1846794167308</v>
      </c>
      <c r="J93" s="24" t="s">
        <v>60</v>
      </c>
      <c r="K93" s="24">
        <v>0.04402089092901195</v>
      </c>
      <c r="L93" s="24">
        <v>-0.0033469813724187046</v>
      </c>
      <c r="M93" s="24">
        <v>-0.008903333316820089</v>
      </c>
      <c r="N93" s="24">
        <v>-0.00098505993703364</v>
      </c>
      <c r="O93" s="24">
        <v>0.002012236468665252</v>
      </c>
      <c r="P93" s="24">
        <v>-0.00038304056804409187</v>
      </c>
      <c r="Q93" s="24">
        <v>-0.00011138267628005463</v>
      </c>
      <c r="R93" s="24">
        <v>-7.920695334685154E-05</v>
      </c>
      <c r="S93" s="24">
        <v>4.638607025979052E-05</v>
      </c>
      <c r="T93" s="24">
        <v>-2.7282267499012267E-05</v>
      </c>
      <c r="U93" s="24">
        <v>2.3672469963912163E-06</v>
      </c>
      <c r="V93" s="24">
        <v>-6.249571054480951E-06</v>
      </c>
      <c r="W93" s="24">
        <v>3.4989965520751514E-06</v>
      </c>
      <c r="X93" s="24">
        <v>67.5</v>
      </c>
    </row>
    <row r="94" spans="1:24" ht="12.75" hidden="1">
      <c r="A94" s="24">
        <v>1409</v>
      </c>
      <c r="B94" s="24">
        <v>94</v>
      </c>
      <c r="C94" s="24">
        <v>101.19999694824219</v>
      </c>
      <c r="D94" s="24">
        <v>8.54844856262207</v>
      </c>
      <c r="E94" s="24">
        <v>8.986102104187012</v>
      </c>
      <c r="F94" s="24">
        <v>17.186478347522375</v>
      </c>
      <c r="G94" s="24" t="s">
        <v>58</v>
      </c>
      <c r="H94" s="24">
        <v>21.293112432554075</v>
      </c>
      <c r="I94" s="24">
        <v>47.793112432554075</v>
      </c>
      <c r="J94" s="24" t="s">
        <v>61</v>
      </c>
      <c r="K94" s="24">
        <v>0.5638672259109601</v>
      </c>
      <c r="L94" s="24">
        <v>-0.6152883790131072</v>
      </c>
      <c r="M94" s="24">
        <v>0.13359780590025566</v>
      </c>
      <c r="N94" s="24">
        <v>-0.09526002908578939</v>
      </c>
      <c r="O94" s="24">
        <v>0.022625629043850525</v>
      </c>
      <c r="P94" s="24">
        <v>-0.017646801886440817</v>
      </c>
      <c r="Q94" s="24">
        <v>0.0027626276154913317</v>
      </c>
      <c r="R94" s="24">
        <v>-0.001464247991039633</v>
      </c>
      <c r="S94" s="24">
        <v>0.00029436562516907676</v>
      </c>
      <c r="T94" s="24">
        <v>-0.0002582904060362467</v>
      </c>
      <c r="U94" s="24">
        <v>6.042785359652694E-05</v>
      </c>
      <c r="V94" s="24">
        <v>-5.406712180155028E-05</v>
      </c>
      <c r="W94" s="24">
        <v>1.825175763751756E-05</v>
      </c>
      <c r="X94" s="24">
        <v>67.5</v>
      </c>
    </row>
    <row r="95" ht="12.75" hidden="1">
      <c r="A95" s="24" t="s">
        <v>101</v>
      </c>
    </row>
    <row r="96" spans="1:24" ht="12.75" hidden="1">
      <c r="A96" s="24">
        <v>1410</v>
      </c>
      <c r="B96" s="24">
        <v>106.52</v>
      </c>
      <c r="C96" s="24">
        <v>127.92</v>
      </c>
      <c r="D96" s="24">
        <v>8.30689480883956</v>
      </c>
      <c r="E96" s="24">
        <v>8.993934963136388</v>
      </c>
      <c r="F96" s="24">
        <v>19.169984947690363</v>
      </c>
      <c r="G96" s="24" t="s">
        <v>59</v>
      </c>
      <c r="H96" s="24">
        <v>15.868005792833024</v>
      </c>
      <c r="I96" s="24">
        <v>54.88800579283302</v>
      </c>
      <c r="J96" s="24" t="s">
        <v>73</v>
      </c>
      <c r="K96" s="24">
        <v>1.6194719318457618</v>
      </c>
      <c r="M96" s="24" t="s">
        <v>68</v>
      </c>
      <c r="N96" s="24">
        <v>1.167758551651553</v>
      </c>
      <c r="X96" s="24">
        <v>67.5</v>
      </c>
    </row>
    <row r="97" spans="1:24" ht="12.75" hidden="1">
      <c r="A97" s="24">
        <v>1412</v>
      </c>
      <c r="B97" s="24">
        <v>119.27999877929688</v>
      </c>
      <c r="C97" s="24">
        <v>128.8800048828125</v>
      </c>
      <c r="D97" s="24">
        <v>8.279995918273926</v>
      </c>
      <c r="E97" s="24">
        <v>8.918766021728516</v>
      </c>
      <c r="F97" s="24">
        <v>20.322570821655958</v>
      </c>
      <c r="G97" s="24" t="s">
        <v>56</v>
      </c>
      <c r="H97" s="24">
        <v>6.628473025697247</v>
      </c>
      <c r="I97" s="24">
        <v>58.40847180499412</v>
      </c>
      <c r="J97" s="24" t="s">
        <v>62</v>
      </c>
      <c r="K97" s="24">
        <v>0.9019733208877103</v>
      </c>
      <c r="L97" s="24">
        <v>0.8657184368531692</v>
      </c>
      <c r="M97" s="24">
        <v>0.2135300525129701</v>
      </c>
      <c r="N97" s="24">
        <v>0.09434855961399945</v>
      </c>
      <c r="O97" s="24">
        <v>0.0362247513025992</v>
      </c>
      <c r="P97" s="24">
        <v>0.024834577599765057</v>
      </c>
      <c r="Q97" s="24">
        <v>0.004409527080422999</v>
      </c>
      <c r="R97" s="24">
        <v>0.0014522647769228429</v>
      </c>
      <c r="S97" s="24">
        <v>0.00047524112949602</v>
      </c>
      <c r="T97" s="24">
        <v>0.0003654082325608995</v>
      </c>
      <c r="U97" s="24">
        <v>9.64661345091742E-05</v>
      </c>
      <c r="V97" s="24">
        <v>5.388296458879205E-05</v>
      </c>
      <c r="W97" s="24">
        <v>2.9625810979208374E-05</v>
      </c>
      <c r="X97" s="24">
        <v>67.5</v>
      </c>
    </row>
    <row r="98" spans="1:24" ht="12.75" hidden="1">
      <c r="A98" s="24">
        <v>1409</v>
      </c>
      <c r="B98" s="24">
        <v>94</v>
      </c>
      <c r="C98" s="24">
        <v>101.19999694824219</v>
      </c>
      <c r="D98" s="24">
        <v>8.54844856262207</v>
      </c>
      <c r="E98" s="24">
        <v>8.986102104187012</v>
      </c>
      <c r="F98" s="24">
        <v>16.1243056218696</v>
      </c>
      <c r="G98" s="24" t="s">
        <v>57</v>
      </c>
      <c r="H98" s="24">
        <v>18.339363591551184</v>
      </c>
      <c r="I98" s="24">
        <v>44.839363591551184</v>
      </c>
      <c r="J98" s="24" t="s">
        <v>60</v>
      </c>
      <c r="K98" s="24">
        <v>-0.09854251395124408</v>
      </c>
      <c r="L98" s="24">
        <v>0.0047116241393499285</v>
      </c>
      <c r="M98" s="24">
        <v>0.020915157472987226</v>
      </c>
      <c r="N98" s="24">
        <v>-0.0009758958677693924</v>
      </c>
      <c r="O98" s="24">
        <v>-0.004346002894595038</v>
      </c>
      <c r="P98" s="24">
        <v>0.000539040033309044</v>
      </c>
      <c r="Q98" s="24">
        <v>0.00031661326392197015</v>
      </c>
      <c r="R98" s="24">
        <v>-7.842549669514329E-05</v>
      </c>
      <c r="S98" s="24">
        <v>-8.87095122820355E-05</v>
      </c>
      <c r="T98" s="24">
        <v>3.8379883988115726E-05</v>
      </c>
      <c r="U98" s="24">
        <v>-7.537539859373318E-07</v>
      </c>
      <c r="V98" s="24">
        <v>-6.188586891118806E-06</v>
      </c>
      <c r="W98" s="24">
        <v>-6.4869376027203815E-06</v>
      </c>
      <c r="X98" s="24">
        <v>67.5</v>
      </c>
    </row>
    <row r="99" spans="1:24" ht="12.75" hidden="1">
      <c r="A99" s="24">
        <v>1411</v>
      </c>
      <c r="B99" s="24">
        <v>141</v>
      </c>
      <c r="C99" s="24">
        <v>135.8000030517578</v>
      </c>
      <c r="D99" s="24">
        <v>7.98448371887207</v>
      </c>
      <c r="E99" s="24">
        <v>8.706709861755371</v>
      </c>
      <c r="F99" s="24">
        <v>19.042947099105458</v>
      </c>
      <c r="G99" s="24" t="s">
        <v>58</v>
      </c>
      <c r="H99" s="24">
        <v>-16.69182392701171</v>
      </c>
      <c r="I99" s="24">
        <v>56.80817607298829</v>
      </c>
      <c r="J99" s="24" t="s">
        <v>61</v>
      </c>
      <c r="K99" s="24">
        <v>-0.8965741712414949</v>
      </c>
      <c r="L99" s="24">
        <v>0.8657056153828876</v>
      </c>
      <c r="M99" s="24">
        <v>-0.21250326941972428</v>
      </c>
      <c r="N99" s="24">
        <v>-0.0943435123815712</v>
      </c>
      <c r="O99" s="24">
        <v>-0.035963104228852856</v>
      </c>
      <c r="P99" s="24">
        <v>0.024828726918656997</v>
      </c>
      <c r="Q99" s="24">
        <v>-0.0043981456449386095</v>
      </c>
      <c r="R99" s="24">
        <v>-0.0014501456560493758</v>
      </c>
      <c r="S99" s="24">
        <v>-0.00046688837380613393</v>
      </c>
      <c r="T99" s="24">
        <v>0.0003633870676404695</v>
      </c>
      <c r="U99" s="24">
        <v>-9.64631896739413E-05</v>
      </c>
      <c r="V99" s="24">
        <v>-5.352639783478887E-05</v>
      </c>
      <c r="W99" s="24">
        <v>-2.8906890471204193E-05</v>
      </c>
      <c r="X99" s="24">
        <v>67.5</v>
      </c>
    </row>
    <row r="100" ht="12.75" hidden="1">
      <c r="A100" s="24" t="s">
        <v>100</v>
      </c>
    </row>
    <row r="101" spans="1:24" ht="12.75" hidden="1">
      <c r="A101" s="24">
        <v>1410</v>
      </c>
      <c r="B101" s="24">
        <v>106.52</v>
      </c>
      <c r="C101" s="24">
        <v>127.92</v>
      </c>
      <c r="D101" s="24">
        <v>8.30689480883956</v>
      </c>
      <c r="E101" s="24">
        <v>8.993934963136388</v>
      </c>
      <c r="F101" s="24">
        <v>18.14721926487671</v>
      </c>
      <c r="G101" s="24" t="s">
        <v>59</v>
      </c>
      <c r="H101" s="24">
        <v>12.939596152649663</v>
      </c>
      <c r="I101" s="24">
        <v>51.95959615264966</v>
      </c>
      <c r="J101" s="24" t="s">
        <v>73</v>
      </c>
      <c r="K101" s="24">
        <v>1.8705698021957293</v>
      </c>
      <c r="M101" s="24" t="s">
        <v>68</v>
      </c>
      <c r="N101" s="24">
        <v>1.1399677446664567</v>
      </c>
      <c r="X101" s="24">
        <v>67.5</v>
      </c>
    </row>
    <row r="102" spans="1:24" ht="12.75" hidden="1">
      <c r="A102" s="24">
        <v>1409</v>
      </c>
      <c r="B102" s="24">
        <v>94</v>
      </c>
      <c r="C102" s="24">
        <v>101.19999694824219</v>
      </c>
      <c r="D102" s="24">
        <v>8.54844856262207</v>
      </c>
      <c r="E102" s="24">
        <v>8.986102104187012</v>
      </c>
      <c r="F102" s="24">
        <v>16.014027443554472</v>
      </c>
      <c r="G102" s="24" t="s">
        <v>56</v>
      </c>
      <c r="H102" s="24">
        <v>18.032695915457325</v>
      </c>
      <c r="I102" s="24">
        <v>44.532695915457325</v>
      </c>
      <c r="J102" s="24" t="s">
        <v>62</v>
      </c>
      <c r="K102" s="24">
        <v>1.1834013253479454</v>
      </c>
      <c r="L102" s="24">
        <v>0.6166205214609698</v>
      </c>
      <c r="M102" s="24">
        <v>0.2801537270478261</v>
      </c>
      <c r="N102" s="24">
        <v>0.0938952309634779</v>
      </c>
      <c r="O102" s="24">
        <v>0.04752763556932666</v>
      </c>
      <c r="P102" s="24">
        <v>0.017689048461201097</v>
      </c>
      <c r="Q102" s="24">
        <v>0.0057851599560629855</v>
      </c>
      <c r="R102" s="24">
        <v>0.0014453658938957906</v>
      </c>
      <c r="S102" s="24">
        <v>0.0006235583590276371</v>
      </c>
      <c r="T102" s="24">
        <v>0.00026026525117226254</v>
      </c>
      <c r="U102" s="24">
        <v>0.00012651967640925615</v>
      </c>
      <c r="V102" s="24">
        <v>5.365618327739224E-05</v>
      </c>
      <c r="W102" s="24">
        <v>3.887652593754319E-05</v>
      </c>
      <c r="X102" s="24">
        <v>67.5</v>
      </c>
    </row>
    <row r="103" spans="1:24" ht="12.75" hidden="1">
      <c r="A103" s="24">
        <v>1411</v>
      </c>
      <c r="B103" s="24">
        <v>141</v>
      </c>
      <c r="C103" s="24">
        <v>135.8000030517578</v>
      </c>
      <c r="D103" s="24">
        <v>7.98448371887207</v>
      </c>
      <c r="E103" s="24">
        <v>8.706709861755371</v>
      </c>
      <c r="F103" s="24">
        <v>19.042947099105458</v>
      </c>
      <c r="G103" s="24" t="s">
        <v>57</v>
      </c>
      <c r="H103" s="24">
        <v>-16.69182392701171</v>
      </c>
      <c r="I103" s="24">
        <v>56.80817607298829</v>
      </c>
      <c r="J103" s="24" t="s">
        <v>60</v>
      </c>
      <c r="K103" s="24">
        <v>1.138438827115207</v>
      </c>
      <c r="L103" s="24">
        <v>-0.003353694102414613</v>
      </c>
      <c r="M103" s="24">
        <v>-0.27036169382669306</v>
      </c>
      <c r="N103" s="24">
        <v>-0.0009702957684806089</v>
      </c>
      <c r="O103" s="24">
        <v>0.045579172585087216</v>
      </c>
      <c r="P103" s="24">
        <v>-0.00038397785575156653</v>
      </c>
      <c r="Q103" s="24">
        <v>-0.0056208039842988</v>
      </c>
      <c r="R103" s="24">
        <v>-7.800231078098015E-05</v>
      </c>
      <c r="S103" s="24">
        <v>0.000584687968572017</v>
      </c>
      <c r="T103" s="24">
        <v>-2.7362921656829008E-05</v>
      </c>
      <c r="U103" s="24">
        <v>-0.00012491109908269705</v>
      </c>
      <c r="V103" s="24">
        <v>-6.145833722826862E-06</v>
      </c>
      <c r="W103" s="24">
        <v>3.5983617263932036E-05</v>
      </c>
      <c r="X103" s="24">
        <v>67.5</v>
      </c>
    </row>
    <row r="104" spans="1:24" ht="12.75" hidden="1">
      <c r="A104" s="24">
        <v>1412</v>
      </c>
      <c r="B104" s="24">
        <v>119.27999877929688</v>
      </c>
      <c r="C104" s="24">
        <v>128.8800048828125</v>
      </c>
      <c r="D104" s="24">
        <v>8.279995918273926</v>
      </c>
      <c r="E104" s="24">
        <v>8.918766021728516</v>
      </c>
      <c r="F104" s="24">
        <v>21.407771691519308</v>
      </c>
      <c r="G104" s="24" t="s">
        <v>58</v>
      </c>
      <c r="H104" s="24">
        <v>9.747415258272724</v>
      </c>
      <c r="I104" s="24">
        <v>61.5274140375696</v>
      </c>
      <c r="J104" s="24" t="s">
        <v>61</v>
      </c>
      <c r="K104" s="24">
        <v>-0.3231032865073107</v>
      </c>
      <c r="L104" s="24">
        <v>-0.6166114013077164</v>
      </c>
      <c r="M104" s="24">
        <v>-0.07342115015408934</v>
      </c>
      <c r="N104" s="24">
        <v>-0.09389021740206233</v>
      </c>
      <c r="O104" s="24">
        <v>-0.013469044853647154</v>
      </c>
      <c r="P104" s="24">
        <v>-0.01768488044825334</v>
      </c>
      <c r="Q104" s="24">
        <v>-0.0013691743085982228</v>
      </c>
      <c r="R104" s="24">
        <v>-0.0014432595770511988</v>
      </c>
      <c r="S104" s="24">
        <v>-0.00021671411241626034</v>
      </c>
      <c r="T104" s="24">
        <v>-0.0002588228573487341</v>
      </c>
      <c r="U104" s="24">
        <v>-2.0110838984376796E-05</v>
      </c>
      <c r="V104" s="24">
        <v>-5.33030461770101E-05</v>
      </c>
      <c r="W104" s="24">
        <v>-1.4716098585403697E-05</v>
      </c>
      <c r="X104" s="24">
        <v>67.5</v>
      </c>
    </row>
    <row r="105" ht="12.75" hidden="1">
      <c r="A105" s="24" t="s">
        <v>99</v>
      </c>
    </row>
    <row r="106" spans="1:24" ht="12.75" hidden="1">
      <c r="A106" s="24">
        <v>1410</v>
      </c>
      <c r="B106" s="24">
        <v>106.52</v>
      </c>
      <c r="C106" s="24">
        <v>127.92</v>
      </c>
      <c r="D106" s="24">
        <v>8.30689480883956</v>
      </c>
      <c r="E106" s="24">
        <v>8.993934963136388</v>
      </c>
      <c r="F106" s="24">
        <v>19.169984947690363</v>
      </c>
      <c r="G106" s="24" t="s">
        <v>59</v>
      </c>
      <c r="H106" s="24">
        <v>15.868005792833024</v>
      </c>
      <c r="I106" s="24">
        <v>54.88800579283302</v>
      </c>
      <c r="J106" s="24" t="s">
        <v>73</v>
      </c>
      <c r="K106" s="24">
        <v>1.5143968841146558</v>
      </c>
      <c r="M106" s="24" t="s">
        <v>68</v>
      </c>
      <c r="N106" s="24">
        <v>0.8023080789658675</v>
      </c>
      <c r="X106" s="24">
        <v>67.5</v>
      </c>
    </row>
    <row r="107" spans="1:24" ht="12.75" hidden="1">
      <c r="A107" s="24">
        <v>1409</v>
      </c>
      <c r="B107" s="24">
        <v>94</v>
      </c>
      <c r="C107" s="24">
        <v>101.19999694824219</v>
      </c>
      <c r="D107" s="24">
        <v>8.54844856262207</v>
      </c>
      <c r="E107" s="24">
        <v>8.986102104187012</v>
      </c>
      <c r="F107" s="24">
        <v>16.014027443554472</v>
      </c>
      <c r="G107" s="24" t="s">
        <v>56</v>
      </c>
      <c r="H107" s="24">
        <v>18.032695915457325</v>
      </c>
      <c r="I107" s="24">
        <v>44.532695915457325</v>
      </c>
      <c r="J107" s="24" t="s">
        <v>62</v>
      </c>
      <c r="K107" s="24">
        <v>1.1852862418315904</v>
      </c>
      <c r="L107" s="24">
        <v>0.13933742239014676</v>
      </c>
      <c r="M107" s="24">
        <v>0.28059967023434335</v>
      </c>
      <c r="N107" s="24">
        <v>0.09499544289809318</v>
      </c>
      <c r="O107" s="24">
        <v>0.04760332200452391</v>
      </c>
      <c r="P107" s="24">
        <v>0.003997339677644866</v>
      </c>
      <c r="Q107" s="24">
        <v>0.005794419894348236</v>
      </c>
      <c r="R107" s="24">
        <v>0.0014622911663164906</v>
      </c>
      <c r="S107" s="24">
        <v>0.0006245654027148341</v>
      </c>
      <c r="T107" s="24">
        <v>5.881039655823559E-05</v>
      </c>
      <c r="U107" s="24">
        <v>0.00012674137575316484</v>
      </c>
      <c r="V107" s="24">
        <v>5.4275586955381005E-05</v>
      </c>
      <c r="W107" s="24">
        <v>3.894214269767554E-05</v>
      </c>
      <c r="X107" s="24">
        <v>67.5</v>
      </c>
    </row>
    <row r="108" spans="1:24" ht="12.75" hidden="1">
      <c r="A108" s="24">
        <v>1412</v>
      </c>
      <c r="B108" s="24">
        <v>119.27999877929688</v>
      </c>
      <c r="C108" s="24">
        <v>128.8800048828125</v>
      </c>
      <c r="D108" s="24">
        <v>8.279995918273926</v>
      </c>
      <c r="E108" s="24">
        <v>8.918766021728516</v>
      </c>
      <c r="F108" s="24">
        <v>15.484696602930567</v>
      </c>
      <c r="G108" s="24" t="s">
        <v>57</v>
      </c>
      <c r="H108" s="24">
        <v>-7.275911531763228</v>
      </c>
      <c r="I108" s="24">
        <v>44.504087247533654</v>
      </c>
      <c r="J108" s="24" t="s">
        <v>60</v>
      </c>
      <c r="K108" s="24">
        <v>0.8871125500069178</v>
      </c>
      <c r="L108" s="24">
        <v>-0.0007566929492188913</v>
      </c>
      <c r="M108" s="24">
        <v>-0.21211310196113395</v>
      </c>
      <c r="N108" s="24">
        <v>-0.0009818592374880107</v>
      </c>
      <c r="O108" s="24">
        <v>0.035285397516125104</v>
      </c>
      <c r="P108" s="24">
        <v>-8.679038161308919E-05</v>
      </c>
      <c r="Q108" s="24">
        <v>-0.004478143731763613</v>
      </c>
      <c r="R108" s="24">
        <v>-7.892042202265766E-05</v>
      </c>
      <c r="S108" s="24">
        <v>0.0004335818353283795</v>
      </c>
      <c r="T108" s="24">
        <v>-6.197839807380799E-06</v>
      </c>
      <c r="U108" s="24">
        <v>-0.00010401304626257405</v>
      </c>
      <c r="V108" s="24">
        <v>-6.220321748193388E-06</v>
      </c>
      <c r="W108" s="24">
        <v>2.608818189640768E-05</v>
      </c>
      <c r="X108" s="24">
        <v>67.5</v>
      </c>
    </row>
    <row r="109" spans="1:24" ht="12.75" hidden="1">
      <c r="A109" s="24">
        <v>1411</v>
      </c>
      <c r="B109" s="24">
        <v>141</v>
      </c>
      <c r="C109" s="24">
        <v>135.8000030517578</v>
      </c>
      <c r="D109" s="24">
        <v>7.98448371887207</v>
      </c>
      <c r="E109" s="24">
        <v>8.706709861755371</v>
      </c>
      <c r="F109" s="24">
        <v>23.862165239347362</v>
      </c>
      <c r="G109" s="24" t="s">
        <v>58</v>
      </c>
      <c r="H109" s="24">
        <v>-2.315320583269198</v>
      </c>
      <c r="I109" s="24">
        <v>71.1846794167308</v>
      </c>
      <c r="J109" s="24" t="s">
        <v>61</v>
      </c>
      <c r="K109" s="24">
        <v>-0.786088289376886</v>
      </c>
      <c r="L109" s="24">
        <v>-0.1393353677072364</v>
      </c>
      <c r="M109" s="24">
        <v>-0.18369596324374637</v>
      </c>
      <c r="N109" s="24">
        <v>-0.09499036858462358</v>
      </c>
      <c r="O109" s="24">
        <v>-0.03195335644334446</v>
      </c>
      <c r="P109" s="24">
        <v>-0.003996397368647595</v>
      </c>
      <c r="Q109" s="24">
        <v>-0.0036771633944774453</v>
      </c>
      <c r="R109" s="24">
        <v>-0.0014601599303072962</v>
      </c>
      <c r="S109" s="24">
        <v>-0.00044954280590575233</v>
      </c>
      <c r="T109" s="24">
        <v>-5.848289942418189E-05</v>
      </c>
      <c r="U109" s="24">
        <v>-7.242004235696463E-05</v>
      </c>
      <c r="V109" s="24">
        <v>-5.391796487906491E-05</v>
      </c>
      <c r="W109" s="24">
        <v>-2.891188757632526E-05</v>
      </c>
      <c r="X109" s="24">
        <v>67.5</v>
      </c>
    </row>
    <row r="110" s="100" customFormat="1" ht="12.75">
      <c r="A110" s="100" t="s">
        <v>112</v>
      </c>
    </row>
    <row r="111" spans="1:24" s="100" customFormat="1" ht="12.75">
      <c r="A111" s="100">
        <v>1410</v>
      </c>
      <c r="B111" s="100">
        <v>105.74</v>
      </c>
      <c r="C111" s="100">
        <v>119.74</v>
      </c>
      <c r="D111" s="100">
        <v>8.387226856057818</v>
      </c>
      <c r="E111" s="100">
        <v>9.124662438666027</v>
      </c>
      <c r="F111" s="100">
        <v>15.897253790028945</v>
      </c>
      <c r="G111" s="100" t="s">
        <v>59</v>
      </c>
      <c r="H111" s="100">
        <v>6.839995729813445</v>
      </c>
      <c r="I111" s="100">
        <v>45.07999572981344</v>
      </c>
      <c r="J111" s="100" t="s">
        <v>73</v>
      </c>
      <c r="K111" s="100">
        <v>0.4484337414856566</v>
      </c>
      <c r="M111" s="100" t="s">
        <v>68</v>
      </c>
      <c r="N111" s="100">
        <v>0.24894370532836937</v>
      </c>
      <c r="X111" s="100">
        <v>67.5</v>
      </c>
    </row>
    <row r="112" spans="1:24" s="100" customFormat="1" ht="12.75">
      <c r="A112" s="100">
        <v>1411</v>
      </c>
      <c r="B112" s="100">
        <v>127.44000244140625</v>
      </c>
      <c r="C112" s="100">
        <v>134.5399932861328</v>
      </c>
      <c r="D112" s="100">
        <v>8.195709228515625</v>
      </c>
      <c r="E112" s="100">
        <v>8.542989730834961</v>
      </c>
      <c r="F112" s="100">
        <v>20.34941127995432</v>
      </c>
      <c r="G112" s="100" t="s">
        <v>56</v>
      </c>
      <c r="H112" s="100">
        <v>-0.8326481169661122</v>
      </c>
      <c r="I112" s="100">
        <v>59.10735432444013</v>
      </c>
      <c r="J112" s="100" t="s">
        <v>62</v>
      </c>
      <c r="K112" s="100">
        <v>0.6411666672656765</v>
      </c>
      <c r="L112" s="100">
        <v>0.0010081725903848353</v>
      </c>
      <c r="M112" s="100">
        <v>0.15178757003630633</v>
      </c>
      <c r="N112" s="100">
        <v>0.11671456120923919</v>
      </c>
      <c r="O112" s="100">
        <v>0.025750698301233565</v>
      </c>
      <c r="P112" s="100">
        <v>2.8931973518357953E-05</v>
      </c>
      <c r="Q112" s="100">
        <v>0.0031343500013253315</v>
      </c>
      <c r="R112" s="100">
        <v>0.0017965146136181575</v>
      </c>
      <c r="S112" s="100">
        <v>0.00033785025151497643</v>
      </c>
      <c r="T112" s="100">
        <v>4.3103162311790955E-07</v>
      </c>
      <c r="U112" s="100">
        <v>6.854451211595145E-05</v>
      </c>
      <c r="V112" s="100">
        <v>6.667206839310009E-05</v>
      </c>
      <c r="W112" s="100">
        <v>2.107313395973589E-05</v>
      </c>
      <c r="X112" s="100">
        <v>67.5</v>
      </c>
    </row>
    <row r="113" spans="1:24" s="100" customFormat="1" ht="12.75">
      <c r="A113" s="100">
        <v>1412</v>
      </c>
      <c r="B113" s="100">
        <v>119.73999786376953</v>
      </c>
      <c r="C113" s="100">
        <v>126.04000091552734</v>
      </c>
      <c r="D113" s="100">
        <v>8.348554611206055</v>
      </c>
      <c r="E113" s="100">
        <v>9.051063537597656</v>
      </c>
      <c r="F113" s="100">
        <v>21.15681222243448</v>
      </c>
      <c r="G113" s="100" t="s">
        <v>57</v>
      </c>
      <c r="H113" s="100">
        <v>8.067964400417814</v>
      </c>
      <c r="I113" s="100">
        <v>60.307962264187346</v>
      </c>
      <c r="J113" s="100" t="s">
        <v>60</v>
      </c>
      <c r="K113" s="100">
        <v>-0.044742044342491544</v>
      </c>
      <c r="L113" s="100">
        <v>-4.47690328953634E-06</v>
      </c>
      <c r="M113" s="100">
        <v>0.01231268299023617</v>
      </c>
      <c r="N113" s="100">
        <v>-0.0012071431324441877</v>
      </c>
      <c r="O113" s="100">
        <v>-0.0015197762404863923</v>
      </c>
      <c r="P113" s="100">
        <v>-6.10049157880948E-07</v>
      </c>
      <c r="Q113" s="100">
        <v>0.00033617160875551834</v>
      </c>
      <c r="R113" s="100">
        <v>-9.70435546422958E-05</v>
      </c>
      <c r="S113" s="100">
        <v>2.9010882042298712E-06</v>
      </c>
      <c r="T113" s="100">
        <v>-4.8183524833961274E-08</v>
      </c>
      <c r="U113" s="100">
        <v>1.2721854246064377E-05</v>
      </c>
      <c r="V113" s="100">
        <v>-7.656626604518819E-06</v>
      </c>
      <c r="W113" s="100">
        <v>8.847634049240012E-07</v>
      </c>
      <c r="X113" s="100">
        <v>67.5</v>
      </c>
    </row>
    <row r="114" spans="1:24" s="100" customFormat="1" ht="12.75">
      <c r="A114" s="100">
        <v>1409</v>
      </c>
      <c r="B114" s="100">
        <v>97</v>
      </c>
      <c r="C114" s="100">
        <v>117.19999694824219</v>
      </c>
      <c r="D114" s="100">
        <v>8.532205581665039</v>
      </c>
      <c r="E114" s="100">
        <v>8.825905799865723</v>
      </c>
      <c r="F114" s="100">
        <v>16.254120779576255</v>
      </c>
      <c r="G114" s="100" t="s">
        <v>58</v>
      </c>
      <c r="H114" s="100">
        <v>15.792124977022922</v>
      </c>
      <c r="I114" s="100">
        <v>45.29212497702292</v>
      </c>
      <c r="J114" s="100" t="s">
        <v>61</v>
      </c>
      <c r="K114" s="100">
        <v>0.6396036621851295</v>
      </c>
      <c r="L114" s="100">
        <v>-0.0010081626502406271</v>
      </c>
      <c r="M114" s="100">
        <v>0.15128735656064768</v>
      </c>
      <c r="N114" s="100">
        <v>-0.11670831848554342</v>
      </c>
      <c r="O114" s="100">
        <v>0.025705811467059473</v>
      </c>
      <c r="P114" s="100">
        <v>-2.892554116506612E-05</v>
      </c>
      <c r="Q114" s="100">
        <v>0.0031162699787205266</v>
      </c>
      <c r="R114" s="100">
        <v>-0.0017938916649134602</v>
      </c>
      <c r="S114" s="100">
        <v>0.0003378377956001432</v>
      </c>
      <c r="T114" s="100">
        <v>-4.283300223685408E-07</v>
      </c>
      <c r="U114" s="100">
        <v>6.735357871528216E-05</v>
      </c>
      <c r="V114" s="100">
        <v>-6.623096536253409E-05</v>
      </c>
      <c r="W114" s="100">
        <v>2.105455220616865E-05</v>
      </c>
      <c r="X114" s="100">
        <v>67.5</v>
      </c>
    </row>
    <row r="115" ht="12.75" hidden="1">
      <c r="A115" s="24" t="s">
        <v>98</v>
      </c>
    </row>
    <row r="116" spans="1:24" ht="12.75" hidden="1">
      <c r="A116" s="24">
        <v>1410</v>
      </c>
      <c r="B116" s="24">
        <v>105.74</v>
      </c>
      <c r="C116" s="24">
        <v>119.74</v>
      </c>
      <c r="D116" s="24">
        <v>8.387226856057818</v>
      </c>
      <c r="E116" s="24">
        <v>9.124662438666027</v>
      </c>
      <c r="F116" s="24">
        <v>17.70685059586984</v>
      </c>
      <c r="G116" s="24" t="s">
        <v>59</v>
      </c>
      <c r="H116" s="24">
        <v>11.971486826166071</v>
      </c>
      <c r="I116" s="24">
        <v>50.211486826166066</v>
      </c>
      <c r="J116" s="24" t="s">
        <v>73</v>
      </c>
      <c r="K116" s="24">
        <v>0.465214512440994</v>
      </c>
      <c r="M116" s="24" t="s">
        <v>68</v>
      </c>
      <c r="N116" s="24">
        <v>0.41877333116325693</v>
      </c>
      <c r="X116" s="24">
        <v>67.5</v>
      </c>
    </row>
    <row r="117" spans="1:24" ht="12.75" hidden="1">
      <c r="A117" s="24">
        <v>1411</v>
      </c>
      <c r="B117" s="24">
        <v>127.44000244140625</v>
      </c>
      <c r="C117" s="24">
        <v>134.5399932861328</v>
      </c>
      <c r="D117" s="24">
        <v>8.195709228515625</v>
      </c>
      <c r="E117" s="24">
        <v>8.542989730834961</v>
      </c>
      <c r="F117" s="24">
        <v>20.34941127995432</v>
      </c>
      <c r="G117" s="24" t="s">
        <v>56</v>
      </c>
      <c r="H117" s="24">
        <v>-0.8326481169661122</v>
      </c>
      <c r="I117" s="24">
        <v>59.10735432444013</v>
      </c>
      <c r="J117" s="24" t="s">
        <v>62</v>
      </c>
      <c r="K117" s="24">
        <v>0.2639098112819434</v>
      </c>
      <c r="L117" s="24">
        <v>0.6143654047889305</v>
      </c>
      <c r="M117" s="24">
        <v>0.06247748863536865</v>
      </c>
      <c r="N117" s="24">
        <v>0.11743022497496204</v>
      </c>
      <c r="O117" s="24">
        <v>0.01059929351882456</v>
      </c>
      <c r="P117" s="24">
        <v>0.017624142438064972</v>
      </c>
      <c r="Q117" s="24">
        <v>0.0012901686374009028</v>
      </c>
      <c r="R117" s="24">
        <v>0.001807520351185583</v>
      </c>
      <c r="S117" s="24">
        <v>0.00013902745711441184</v>
      </c>
      <c r="T117" s="24">
        <v>0.0002593130937985324</v>
      </c>
      <c r="U117" s="24">
        <v>2.8190333889547734E-05</v>
      </c>
      <c r="V117" s="24">
        <v>6.707046215010881E-05</v>
      </c>
      <c r="W117" s="24">
        <v>8.662515761199489E-06</v>
      </c>
      <c r="X117" s="24">
        <v>67.5</v>
      </c>
    </row>
    <row r="118" spans="1:24" ht="12.75" hidden="1">
      <c r="A118" s="24">
        <v>1409</v>
      </c>
      <c r="B118" s="24">
        <v>97</v>
      </c>
      <c r="C118" s="24">
        <v>117.19999694824219</v>
      </c>
      <c r="D118" s="24">
        <v>8.532205581665039</v>
      </c>
      <c r="E118" s="24">
        <v>8.825905799865723</v>
      </c>
      <c r="F118" s="24">
        <v>17.320073750602905</v>
      </c>
      <c r="G118" s="24" t="s">
        <v>57</v>
      </c>
      <c r="H118" s="24">
        <v>18.762404073510993</v>
      </c>
      <c r="I118" s="24">
        <v>48.26240407351099</v>
      </c>
      <c r="J118" s="24" t="s">
        <v>60</v>
      </c>
      <c r="K118" s="24">
        <v>-0.26104403826387235</v>
      </c>
      <c r="L118" s="24">
        <v>0.003343917644131884</v>
      </c>
      <c r="M118" s="24">
        <v>0.061899453302159395</v>
      </c>
      <c r="N118" s="24">
        <v>-0.0012147393328997937</v>
      </c>
      <c r="O118" s="24">
        <v>-0.010466736359014748</v>
      </c>
      <c r="P118" s="24">
        <v>0.0003825452785890645</v>
      </c>
      <c r="Q118" s="24">
        <v>0.001282398596056012</v>
      </c>
      <c r="R118" s="24">
        <v>-9.76378706546576E-05</v>
      </c>
      <c r="S118" s="24">
        <v>-0.00013548946169304068</v>
      </c>
      <c r="T118" s="24">
        <v>2.7238246073731377E-05</v>
      </c>
      <c r="U118" s="24">
        <v>2.81777453861337E-05</v>
      </c>
      <c r="V118" s="24">
        <v>-7.705198767645938E-06</v>
      </c>
      <c r="W118" s="24">
        <v>-8.37038161149371E-06</v>
      </c>
      <c r="X118" s="24">
        <v>67.5</v>
      </c>
    </row>
    <row r="119" spans="1:24" ht="12.75" hidden="1">
      <c r="A119" s="24">
        <v>1412</v>
      </c>
      <c r="B119" s="24">
        <v>119.73999786376953</v>
      </c>
      <c r="C119" s="24">
        <v>126.04000091552734</v>
      </c>
      <c r="D119" s="24">
        <v>8.348554611206055</v>
      </c>
      <c r="E119" s="24">
        <v>9.051063537597656</v>
      </c>
      <c r="F119" s="24">
        <v>18.378874152528244</v>
      </c>
      <c r="G119" s="24" t="s">
        <v>58</v>
      </c>
      <c r="H119" s="24">
        <v>0.1493903482028145</v>
      </c>
      <c r="I119" s="24">
        <v>52.38938821197235</v>
      </c>
      <c r="J119" s="24" t="s">
        <v>61</v>
      </c>
      <c r="K119" s="24">
        <v>0.03878657728855355</v>
      </c>
      <c r="L119" s="24">
        <v>0.614356304449019</v>
      </c>
      <c r="M119" s="24">
        <v>0.008479048712939868</v>
      </c>
      <c r="N119" s="24">
        <v>-0.11742394196254571</v>
      </c>
      <c r="O119" s="24">
        <v>0.0016710634605170038</v>
      </c>
      <c r="P119" s="24">
        <v>0.017619990232319426</v>
      </c>
      <c r="Q119" s="24">
        <v>0.0001413822965101077</v>
      </c>
      <c r="R119" s="24">
        <v>-0.0018048813440678247</v>
      </c>
      <c r="S119" s="24">
        <v>3.1164717258940184E-05</v>
      </c>
      <c r="T119" s="24">
        <v>0.0002578785732979639</v>
      </c>
      <c r="U119" s="24">
        <v>8.423715085426495E-07</v>
      </c>
      <c r="V119" s="24">
        <v>-6.66263972084657E-05</v>
      </c>
      <c r="W119" s="24">
        <v>2.2306705249761825E-06</v>
      </c>
      <c r="X119" s="24">
        <v>67.5</v>
      </c>
    </row>
    <row r="120" ht="12.75" hidden="1">
      <c r="A120" s="24" t="s">
        <v>97</v>
      </c>
    </row>
    <row r="121" spans="1:24" ht="12.75" hidden="1">
      <c r="A121" s="24">
        <v>1410</v>
      </c>
      <c r="B121" s="24">
        <v>105.74</v>
      </c>
      <c r="C121" s="24">
        <v>119.74</v>
      </c>
      <c r="D121" s="24">
        <v>8.387226856057818</v>
      </c>
      <c r="E121" s="24">
        <v>9.124662438666027</v>
      </c>
      <c r="F121" s="24">
        <v>15.897253790028945</v>
      </c>
      <c r="G121" s="24" t="s">
        <v>59</v>
      </c>
      <c r="H121" s="24">
        <v>6.839995729813445</v>
      </c>
      <c r="I121" s="24">
        <v>45.07999572981344</v>
      </c>
      <c r="J121" s="24" t="s">
        <v>73</v>
      </c>
      <c r="K121" s="24">
        <v>0.5251417159997738</v>
      </c>
      <c r="M121" s="24" t="s">
        <v>68</v>
      </c>
      <c r="N121" s="24">
        <v>0.3124199705333426</v>
      </c>
      <c r="X121" s="24">
        <v>67.5</v>
      </c>
    </row>
    <row r="122" spans="1:24" ht="12.75" hidden="1">
      <c r="A122" s="24">
        <v>1412</v>
      </c>
      <c r="B122" s="24">
        <v>119.73999786376953</v>
      </c>
      <c r="C122" s="24">
        <v>126.04000091552734</v>
      </c>
      <c r="D122" s="24">
        <v>8.348554611206055</v>
      </c>
      <c r="E122" s="24">
        <v>9.051063537597656</v>
      </c>
      <c r="F122" s="24">
        <v>19.14047306644266</v>
      </c>
      <c r="G122" s="24" t="s">
        <v>56</v>
      </c>
      <c r="H122" s="24">
        <v>2.3203449361578237</v>
      </c>
      <c r="I122" s="24">
        <v>54.56034279992736</v>
      </c>
      <c r="J122" s="24" t="s">
        <v>62</v>
      </c>
      <c r="K122" s="24">
        <v>0.6566826988660991</v>
      </c>
      <c r="L122" s="24">
        <v>0.2347211861246904</v>
      </c>
      <c r="M122" s="24">
        <v>0.1554608661005734</v>
      </c>
      <c r="N122" s="24">
        <v>0.1178676461666934</v>
      </c>
      <c r="O122" s="24">
        <v>0.026373760858642906</v>
      </c>
      <c r="P122" s="24">
        <v>0.006733433561058688</v>
      </c>
      <c r="Q122" s="24">
        <v>0.0032102041042293772</v>
      </c>
      <c r="R122" s="24">
        <v>0.001814281082614363</v>
      </c>
      <c r="S122" s="24">
        <v>0.0003460217956515447</v>
      </c>
      <c r="T122" s="24">
        <v>9.90783528476852E-05</v>
      </c>
      <c r="U122" s="24">
        <v>7.020832239871706E-05</v>
      </c>
      <c r="V122" s="24">
        <v>6.733600485398231E-05</v>
      </c>
      <c r="W122" s="24">
        <v>2.1581809352267083E-05</v>
      </c>
      <c r="X122" s="24">
        <v>67.5</v>
      </c>
    </row>
    <row r="123" spans="1:24" ht="12.75" hidden="1">
      <c r="A123" s="24">
        <v>1411</v>
      </c>
      <c r="B123" s="24">
        <v>127.44000244140625</v>
      </c>
      <c r="C123" s="24">
        <v>134.5399932861328</v>
      </c>
      <c r="D123" s="24">
        <v>8.195709228515625</v>
      </c>
      <c r="E123" s="24">
        <v>8.542989730834961</v>
      </c>
      <c r="F123" s="24">
        <v>21.407171883997233</v>
      </c>
      <c r="G123" s="24" t="s">
        <v>57</v>
      </c>
      <c r="H123" s="24">
        <v>2.2397469490860686</v>
      </c>
      <c r="I123" s="24">
        <v>62.17974939049232</v>
      </c>
      <c r="J123" s="24" t="s">
        <v>60</v>
      </c>
      <c r="K123" s="24">
        <v>0.17939452094201924</v>
      </c>
      <c r="L123" s="24">
        <v>-0.0012760435076560545</v>
      </c>
      <c r="M123" s="24">
        <v>-0.040766467620429105</v>
      </c>
      <c r="N123" s="24">
        <v>-0.0012188950791729156</v>
      </c>
      <c r="O123" s="24">
        <v>0.007478044171721524</v>
      </c>
      <c r="P123" s="24">
        <v>-0.00014613587116941103</v>
      </c>
      <c r="Q123" s="24">
        <v>-0.0007602198604288994</v>
      </c>
      <c r="R123" s="24">
        <v>-9.799188897411726E-05</v>
      </c>
      <c r="S123" s="24">
        <v>0.00012030728037662258</v>
      </c>
      <c r="T123" s="24">
        <v>-1.041404524473719E-05</v>
      </c>
      <c r="U123" s="24">
        <v>-1.1171277440641494E-05</v>
      </c>
      <c r="V123" s="24">
        <v>-7.729838921639036E-06</v>
      </c>
      <c r="W123" s="24">
        <v>8.171424093298963E-06</v>
      </c>
      <c r="X123" s="24">
        <v>67.5</v>
      </c>
    </row>
    <row r="124" spans="1:24" ht="12.75" hidden="1">
      <c r="A124" s="24">
        <v>1409</v>
      </c>
      <c r="B124" s="24">
        <v>97</v>
      </c>
      <c r="C124" s="24">
        <v>117.19999694824219</v>
      </c>
      <c r="D124" s="24">
        <v>8.532205581665039</v>
      </c>
      <c r="E124" s="24">
        <v>8.825905799865723</v>
      </c>
      <c r="F124" s="24">
        <v>17.320073750602905</v>
      </c>
      <c r="G124" s="24" t="s">
        <v>58</v>
      </c>
      <c r="H124" s="24">
        <v>18.762404073510993</v>
      </c>
      <c r="I124" s="24">
        <v>48.26240407351099</v>
      </c>
      <c r="J124" s="24" t="s">
        <v>61</v>
      </c>
      <c r="K124" s="24">
        <v>0.6317038648338691</v>
      </c>
      <c r="L124" s="24">
        <v>-0.23471771754332504</v>
      </c>
      <c r="M124" s="24">
        <v>0.15002058527579779</v>
      </c>
      <c r="N124" s="24">
        <v>-0.11786134356803676</v>
      </c>
      <c r="O124" s="24">
        <v>0.025291384248290295</v>
      </c>
      <c r="P124" s="24">
        <v>-0.006731847579108505</v>
      </c>
      <c r="Q124" s="24">
        <v>0.0031188902120178265</v>
      </c>
      <c r="R124" s="24">
        <v>-0.0018116328094919317</v>
      </c>
      <c r="S124" s="24">
        <v>0.00032443372413221795</v>
      </c>
      <c r="T124" s="24">
        <v>-9.85295268670817E-05</v>
      </c>
      <c r="U124" s="24">
        <v>6.931385932399386E-05</v>
      </c>
      <c r="V124" s="24">
        <v>-6.689085991330238E-05</v>
      </c>
      <c r="W124" s="24">
        <v>1.99750425082165E-05</v>
      </c>
      <c r="X124" s="24">
        <v>67.5</v>
      </c>
    </row>
    <row r="125" ht="12.75" hidden="1">
      <c r="A125" s="24" t="s">
        <v>96</v>
      </c>
    </row>
    <row r="126" spans="1:24" ht="12.75" hidden="1">
      <c r="A126" s="24">
        <v>1410</v>
      </c>
      <c r="B126" s="24">
        <v>105.74</v>
      </c>
      <c r="C126" s="24">
        <v>119.74</v>
      </c>
      <c r="D126" s="24">
        <v>8.387226856057818</v>
      </c>
      <c r="E126" s="24">
        <v>9.124662438666027</v>
      </c>
      <c r="F126" s="24">
        <v>18.72280919696339</v>
      </c>
      <c r="G126" s="24" t="s">
        <v>59</v>
      </c>
      <c r="H126" s="24">
        <v>14.852450419242167</v>
      </c>
      <c r="I126" s="24">
        <v>53.09245041924216</v>
      </c>
      <c r="J126" s="24" t="s">
        <v>73</v>
      </c>
      <c r="K126" s="24">
        <v>0.4380439407387941</v>
      </c>
      <c r="M126" s="24" t="s">
        <v>68</v>
      </c>
      <c r="N126" s="24">
        <v>0.4043947966692321</v>
      </c>
      <c r="X126" s="24">
        <v>67.5</v>
      </c>
    </row>
    <row r="127" spans="1:24" ht="12.75" hidden="1">
      <c r="A127" s="24">
        <v>1412</v>
      </c>
      <c r="B127" s="24">
        <v>119.73999786376953</v>
      </c>
      <c r="C127" s="24">
        <v>126.04000091552734</v>
      </c>
      <c r="D127" s="24">
        <v>8.348554611206055</v>
      </c>
      <c r="E127" s="24">
        <v>9.051063537597656</v>
      </c>
      <c r="F127" s="24">
        <v>19.14047306644266</v>
      </c>
      <c r="G127" s="24" t="s">
        <v>56</v>
      </c>
      <c r="H127" s="24">
        <v>2.3203449361578237</v>
      </c>
      <c r="I127" s="24">
        <v>54.56034279992736</v>
      </c>
      <c r="J127" s="24" t="s">
        <v>62</v>
      </c>
      <c r="K127" s="24">
        <v>0.2107782854555227</v>
      </c>
      <c r="L127" s="24">
        <v>0.614085281368483</v>
      </c>
      <c r="M127" s="24">
        <v>0.04989894540401837</v>
      </c>
      <c r="N127" s="24">
        <v>0.11678808596569884</v>
      </c>
      <c r="O127" s="24">
        <v>0.008465016652627623</v>
      </c>
      <c r="P127" s="24">
        <v>0.01761607173654335</v>
      </c>
      <c r="Q127" s="24">
        <v>0.0010305279841186247</v>
      </c>
      <c r="R127" s="24">
        <v>0.0017976519924384248</v>
      </c>
      <c r="S127" s="24">
        <v>0.0001110354370374008</v>
      </c>
      <c r="T127" s="24">
        <v>0.000259198288800997</v>
      </c>
      <c r="U127" s="24">
        <v>2.2556007667350704E-05</v>
      </c>
      <c r="V127" s="24">
        <v>6.670591387988147E-05</v>
      </c>
      <c r="W127" s="24">
        <v>6.914391411358989E-06</v>
      </c>
      <c r="X127" s="24">
        <v>67.5</v>
      </c>
    </row>
    <row r="128" spans="1:24" ht="12.75" hidden="1">
      <c r="A128" s="24">
        <v>1409</v>
      </c>
      <c r="B128" s="24">
        <v>97</v>
      </c>
      <c r="C128" s="24">
        <v>117.19999694824219</v>
      </c>
      <c r="D128" s="24">
        <v>8.532205581665039</v>
      </c>
      <c r="E128" s="24">
        <v>8.825905799865723</v>
      </c>
      <c r="F128" s="24">
        <v>16.254120779576255</v>
      </c>
      <c r="G128" s="24" t="s">
        <v>57</v>
      </c>
      <c r="H128" s="24">
        <v>15.792124977022922</v>
      </c>
      <c r="I128" s="24">
        <v>45.29212497702292</v>
      </c>
      <c r="J128" s="24" t="s">
        <v>60</v>
      </c>
      <c r="K128" s="24">
        <v>-0.03694944789793292</v>
      </c>
      <c r="L128" s="24">
        <v>0.0033425114414410303</v>
      </c>
      <c r="M128" s="24">
        <v>0.0081888210739732</v>
      </c>
      <c r="N128" s="24">
        <v>-0.0012079649334770992</v>
      </c>
      <c r="O128" s="24">
        <v>-0.0015739266920264264</v>
      </c>
      <c r="P128" s="24">
        <v>0.0003823512168618137</v>
      </c>
      <c r="Q128" s="24">
        <v>0.00014239100877874906</v>
      </c>
      <c r="R128" s="24">
        <v>-9.708948933896263E-05</v>
      </c>
      <c r="S128" s="24">
        <v>-2.7934145397246784E-05</v>
      </c>
      <c r="T128" s="24">
        <v>2.7221422973563295E-05</v>
      </c>
      <c r="U128" s="24">
        <v>1.3088457618366343E-06</v>
      </c>
      <c r="V128" s="24">
        <v>-7.660231702213947E-06</v>
      </c>
      <c r="W128" s="24">
        <v>-1.955538001001327E-06</v>
      </c>
      <c r="X128" s="24">
        <v>67.5</v>
      </c>
    </row>
    <row r="129" spans="1:24" ht="12.75" hidden="1">
      <c r="A129" s="24">
        <v>1411</v>
      </c>
      <c r="B129" s="24">
        <v>127.44000244140625</v>
      </c>
      <c r="C129" s="24">
        <v>134.5399932861328</v>
      </c>
      <c r="D129" s="24">
        <v>8.195709228515625</v>
      </c>
      <c r="E129" s="24">
        <v>8.542989730834961</v>
      </c>
      <c r="F129" s="24">
        <v>19.576174830528203</v>
      </c>
      <c r="G129" s="24" t="s">
        <v>58</v>
      </c>
      <c r="H129" s="24">
        <v>-3.0786079712358685</v>
      </c>
      <c r="I129" s="24">
        <v>56.86139447017038</v>
      </c>
      <c r="J129" s="24" t="s">
        <v>61</v>
      </c>
      <c r="K129" s="24">
        <v>-0.20751439448772646</v>
      </c>
      <c r="L129" s="24">
        <v>0.6140761845330535</v>
      </c>
      <c r="M129" s="24">
        <v>-0.04922243352224327</v>
      </c>
      <c r="N129" s="24">
        <v>-0.11678183867473123</v>
      </c>
      <c r="O129" s="24">
        <v>-0.008317407149910945</v>
      </c>
      <c r="P129" s="24">
        <v>0.017611921842150154</v>
      </c>
      <c r="Q129" s="24">
        <v>-0.0010206432906116449</v>
      </c>
      <c r="R129" s="24">
        <v>-0.0017950282217775123</v>
      </c>
      <c r="S129" s="24">
        <v>-0.000107464188449046</v>
      </c>
      <c r="T129" s="24">
        <v>0.00025776490654986264</v>
      </c>
      <c r="U129" s="24">
        <v>-2.2518001791040566E-05</v>
      </c>
      <c r="V129" s="24">
        <v>-6.626461949501076E-05</v>
      </c>
      <c r="W129" s="24">
        <v>-6.632094670322091E-06</v>
      </c>
      <c r="X129" s="24">
        <v>67.5</v>
      </c>
    </row>
    <row r="130" ht="12.75" hidden="1">
      <c r="A130" s="24" t="s">
        <v>95</v>
      </c>
    </row>
    <row r="131" spans="1:24" ht="12.75" hidden="1">
      <c r="A131" s="24">
        <v>1410</v>
      </c>
      <c r="B131" s="24">
        <v>105.74</v>
      </c>
      <c r="C131" s="24">
        <v>119.74</v>
      </c>
      <c r="D131" s="24">
        <v>8.387226856057818</v>
      </c>
      <c r="E131" s="24">
        <v>9.124662438666027</v>
      </c>
      <c r="F131" s="24">
        <v>17.70685059586984</v>
      </c>
      <c r="G131" s="24" t="s">
        <v>59</v>
      </c>
      <c r="H131" s="24">
        <v>11.971486826166071</v>
      </c>
      <c r="I131" s="24">
        <v>50.211486826166066</v>
      </c>
      <c r="J131" s="24" t="s">
        <v>73</v>
      </c>
      <c r="K131" s="24">
        <v>0.45592053454637077</v>
      </c>
      <c r="M131" s="24" t="s">
        <v>68</v>
      </c>
      <c r="N131" s="24">
        <v>0.27567945586705883</v>
      </c>
      <c r="X131" s="24">
        <v>67.5</v>
      </c>
    </row>
    <row r="132" spans="1:24" ht="12.75" hidden="1">
      <c r="A132" s="24">
        <v>1409</v>
      </c>
      <c r="B132" s="24">
        <v>97</v>
      </c>
      <c r="C132" s="24">
        <v>117.19999694824219</v>
      </c>
      <c r="D132" s="24">
        <v>8.532205581665039</v>
      </c>
      <c r="E132" s="24">
        <v>8.825905799865723</v>
      </c>
      <c r="F132" s="24">
        <v>15.152276132379429</v>
      </c>
      <c r="G132" s="24" t="s">
        <v>56</v>
      </c>
      <c r="H132" s="24">
        <v>12.721833686410065</v>
      </c>
      <c r="I132" s="24">
        <v>42.221833686410065</v>
      </c>
      <c r="J132" s="24" t="s">
        <v>62</v>
      </c>
      <c r="K132" s="24">
        <v>0.6059027215923276</v>
      </c>
      <c r="L132" s="24">
        <v>0.23264709676748824</v>
      </c>
      <c r="M132" s="24">
        <v>0.14343877642243683</v>
      </c>
      <c r="N132" s="24">
        <v>0.11599266006804251</v>
      </c>
      <c r="O132" s="24">
        <v>0.02433414033009373</v>
      </c>
      <c r="P132" s="24">
        <v>0.006674037821091854</v>
      </c>
      <c r="Q132" s="24">
        <v>0.0029620079595528816</v>
      </c>
      <c r="R132" s="24">
        <v>0.001785464808103846</v>
      </c>
      <c r="S132" s="24">
        <v>0.0003192755725498183</v>
      </c>
      <c r="T132" s="24">
        <v>9.820126204545726E-05</v>
      </c>
      <c r="U132" s="24">
        <v>6.47880841208847E-05</v>
      </c>
      <c r="V132" s="24">
        <v>6.626830883474267E-05</v>
      </c>
      <c r="W132" s="24">
        <v>1.9906648492807097E-05</v>
      </c>
      <c r="X132" s="24">
        <v>67.5</v>
      </c>
    </row>
    <row r="133" spans="1:24" ht="12.75" hidden="1">
      <c r="A133" s="24">
        <v>1411</v>
      </c>
      <c r="B133" s="24">
        <v>127.44000244140625</v>
      </c>
      <c r="C133" s="24">
        <v>134.5399932861328</v>
      </c>
      <c r="D133" s="24">
        <v>8.195709228515625</v>
      </c>
      <c r="E133" s="24">
        <v>8.542989730834961</v>
      </c>
      <c r="F133" s="24">
        <v>19.576174830528203</v>
      </c>
      <c r="G133" s="24" t="s">
        <v>57</v>
      </c>
      <c r="H133" s="24">
        <v>-3.0786079712358685</v>
      </c>
      <c r="I133" s="24">
        <v>56.86139447017038</v>
      </c>
      <c r="J133" s="24" t="s">
        <v>60</v>
      </c>
      <c r="K133" s="24">
        <v>0.5781579069275883</v>
      </c>
      <c r="L133" s="24">
        <v>-0.0012644273217416494</v>
      </c>
      <c r="M133" s="24">
        <v>-0.13734956087787553</v>
      </c>
      <c r="N133" s="24">
        <v>-0.001199202033101947</v>
      </c>
      <c r="O133" s="24">
        <v>0.023139987570891557</v>
      </c>
      <c r="P133" s="24">
        <v>-0.00014485831701284917</v>
      </c>
      <c r="Q133" s="24">
        <v>-0.002857672458877921</v>
      </c>
      <c r="R133" s="24">
        <v>-9.640105447352378E-05</v>
      </c>
      <c r="S133" s="24">
        <v>0.0002962409571564156</v>
      </c>
      <c r="T133" s="24">
        <v>-1.0329393759616168E-05</v>
      </c>
      <c r="U133" s="24">
        <v>-6.36587873644826E-05</v>
      </c>
      <c r="V133" s="24">
        <v>-7.601758747480795E-06</v>
      </c>
      <c r="W133" s="24">
        <v>1.821496428664911E-05</v>
      </c>
      <c r="X133" s="24">
        <v>67.5</v>
      </c>
    </row>
    <row r="134" spans="1:24" ht="12.75" hidden="1">
      <c r="A134" s="24">
        <v>1412</v>
      </c>
      <c r="B134" s="24">
        <v>119.73999786376953</v>
      </c>
      <c r="C134" s="24">
        <v>126.04000091552734</v>
      </c>
      <c r="D134" s="24">
        <v>8.348554611206055</v>
      </c>
      <c r="E134" s="24">
        <v>9.051063537597656</v>
      </c>
      <c r="F134" s="24">
        <v>21.15681222243448</v>
      </c>
      <c r="G134" s="24" t="s">
        <v>58</v>
      </c>
      <c r="H134" s="24">
        <v>8.067964400417814</v>
      </c>
      <c r="I134" s="24">
        <v>60.307962264187346</v>
      </c>
      <c r="J134" s="24" t="s">
        <v>61</v>
      </c>
      <c r="K134" s="24">
        <v>-0.18124994535199146</v>
      </c>
      <c r="L134" s="24">
        <v>-0.23264366068708828</v>
      </c>
      <c r="M134" s="24">
        <v>-0.04134949465496021</v>
      </c>
      <c r="N134" s="24">
        <v>-0.1159864608656729</v>
      </c>
      <c r="O134" s="24">
        <v>-0.0075293665619146554</v>
      </c>
      <c r="P134" s="24">
        <v>-0.006672465579181111</v>
      </c>
      <c r="Q134" s="24">
        <v>-0.0007792299212846253</v>
      </c>
      <c r="R134" s="24">
        <v>-0.0017828604593948727</v>
      </c>
      <c r="S134" s="24">
        <v>-0.00011907219041432397</v>
      </c>
      <c r="T134" s="24">
        <v>-9.765649743810888E-05</v>
      </c>
      <c r="U134" s="24">
        <v>-1.2043862974080264E-05</v>
      </c>
      <c r="V134" s="24">
        <v>-6.583085917532851E-05</v>
      </c>
      <c r="W134" s="24">
        <v>-8.030549810086262E-06</v>
      </c>
      <c r="X134" s="24">
        <v>67.5</v>
      </c>
    </row>
    <row r="135" ht="12.75" hidden="1">
      <c r="A135" s="24" t="s">
        <v>94</v>
      </c>
    </row>
    <row r="136" spans="1:24" ht="12.75" hidden="1">
      <c r="A136" s="24">
        <v>1410</v>
      </c>
      <c r="B136" s="24">
        <v>105.74</v>
      </c>
      <c r="C136" s="24">
        <v>119.74</v>
      </c>
      <c r="D136" s="24">
        <v>8.387226856057818</v>
      </c>
      <c r="E136" s="24">
        <v>9.124662438666027</v>
      </c>
      <c r="F136" s="24">
        <v>18.72280919696339</v>
      </c>
      <c r="G136" s="24" t="s">
        <v>59</v>
      </c>
      <c r="H136" s="24">
        <v>14.852450419242167</v>
      </c>
      <c r="I136" s="24">
        <v>53.09245041924216</v>
      </c>
      <c r="J136" s="24" t="s">
        <v>73</v>
      </c>
      <c r="K136" s="24">
        <v>0.5238809313564254</v>
      </c>
      <c r="M136" s="24" t="s">
        <v>68</v>
      </c>
      <c r="N136" s="24">
        <v>0.28804484457690993</v>
      </c>
      <c r="X136" s="24">
        <v>67.5</v>
      </c>
    </row>
    <row r="137" spans="1:24" ht="12.75" hidden="1">
      <c r="A137" s="24">
        <v>1409</v>
      </c>
      <c r="B137" s="24">
        <v>97</v>
      </c>
      <c r="C137" s="24">
        <v>117.19999694824219</v>
      </c>
      <c r="D137" s="24">
        <v>8.532205581665039</v>
      </c>
      <c r="E137" s="24">
        <v>8.825905799865723</v>
      </c>
      <c r="F137" s="24">
        <v>15.152276132379429</v>
      </c>
      <c r="G137" s="24" t="s">
        <v>56</v>
      </c>
      <c r="H137" s="24">
        <v>12.721833686410065</v>
      </c>
      <c r="I137" s="24">
        <v>42.221833686410065</v>
      </c>
      <c r="J137" s="24" t="s">
        <v>62</v>
      </c>
      <c r="K137" s="24">
        <v>0.6945106174233642</v>
      </c>
      <c r="L137" s="24">
        <v>0.0007857953739133528</v>
      </c>
      <c r="M137" s="24">
        <v>0.16441534297206453</v>
      </c>
      <c r="N137" s="24">
        <v>0.11708964425794063</v>
      </c>
      <c r="O137" s="24">
        <v>0.02789275036521746</v>
      </c>
      <c r="P137" s="24">
        <v>2.2393089787796505E-05</v>
      </c>
      <c r="Q137" s="24">
        <v>0.0033952092699113317</v>
      </c>
      <c r="R137" s="24">
        <v>0.0018023477226414497</v>
      </c>
      <c r="S137" s="24">
        <v>0.0003659669923595085</v>
      </c>
      <c r="T137" s="24">
        <v>3.310765417127451E-07</v>
      </c>
      <c r="U137" s="24">
        <v>7.427241056500518E-05</v>
      </c>
      <c r="V137" s="24">
        <v>6.689181094803177E-05</v>
      </c>
      <c r="W137" s="24">
        <v>2.2817959983803312E-05</v>
      </c>
      <c r="X137" s="24">
        <v>67.5</v>
      </c>
    </row>
    <row r="138" spans="1:24" ht="12.75" hidden="1">
      <c r="A138" s="24">
        <v>1412</v>
      </c>
      <c r="B138" s="24">
        <v>119.73999786376953</v>
      </c>
      <c r="C138" s="24">
        <v>126.04000091552734</v>
      </c>
      <c r="D138" s="24">
        <v>8.348554611206055</v>
      </c>
      <c r="E138" s="24">
        <v>9.051063537597656</v>
      </c>
      <c r="F138" s="24">
        <v>18.378874152528244</v>
      </c>
      <c r="G138" s="24" t="s">
        <v>57</v>
      </c>
      <c r="H138" s="24">
        <v>0.1493903482028145</v>
      </c>
      <c r="I138" s="24">
        <v>52.38938821197235</v>
      </c>
      <c r="J138" s="24" t="s">
        <v>60</v>
      </c>
      <c r="K138" s="24">
        <v>0.5639381351398106</v>
      </c>
      <c r="L138" s="24">
        <v>5.756282693794336E-06</v>
      </c>
      <c r="M138" s="24">
        <v>-0.1345864045314421</v>
      </c>
      <c r="N138" s="24">
        <v>-0.0012105939175069377</v>
      </c>
      <c r="O138" s="24">
        <v>0.022471794203570653</v>
      </c>
      <c r="P138" s="24">
        <v>4.759326648118441E-07</v>
      </c>
      <c r="Q138" s="24">
        <v>-0.002829400962126436</v>
      </c>
      <c r="R138" s="24">
        <v>-9.730968063610348E-05</v>
      </c>
      <c r="S138" s="24">
        <v>0.0002795325126209395</v>
      </c>
      <c r="T138" s="24">
        <v>1.983841258226013E-08</v>
      </c>
      <c r="U138" s="24">
        <v>-6.495106276138612E-05</v>
      </c>
      <c r="V138" s="24">
        <v>-7.673476999061429E-06</v>
      </c>
      <c r="W138" s="24">
        <v>1.6932674944173874E-05</v>
      </c>
      <c r="X138" s="24">
        <v>67.5</v>
      </c>
    </row>
    <row r="139" spans="1:24" ht="12.75" hidden="1">
      <c r="A139" s="24">
        <v>1411</v>
      </c>
      <c r="B139" s="24">
        <v>127.44000244140625</v>
      </c>
      <c r="C139" s="24">
        <v>134.5399932861328</v>
      </c>
      <c r="D139" s="24">
        <v>8.195709228515625</v>
      </c>
      <c r="E139" s="24">
        <v>8.542989730834961</v>
      </c>
      <c r="F139" s="24">
        <v>21.407171883997233</v>
      </c>
      <c r="G139" s="24" t="s">
        <v>58</v>
      </c>
      <c r="H139" s="24">
        <v>2.2397469490860686</v>
      </c>
      <c r="I139" s="24">
        <v>62.17974939049232</v>
      </c>
      <c r="J139" s="24" t="s">
        <v>61</v>
      </c>
      <c r="K139" s="24">
        <v>-0.4053625259552432</v>
      </c>
      <c r="L139" s="24">
        <v>0.0007857742900306519</v>
      </c>
      <c r="M139" s="24">
        <v>-0.09443995298559096</v>
      </c>
      <c r="N139" s="24">
        <v>-0.11708338590431173</v>
      </c>
      <c r="O139" s="24">
        <v>-0.016523437542131095</v>
      </c>
      <c r="P139" s="24">
        <v>2.2388031587052963E-05</v>
      </c>
      <c r="Q139" s="24">
        <v>-0.0018766822272323663</v>
      </c>
      <c r="R139" s="24">
        <v>-0.0017997189056531354</v>
      </c>
      <c r="S139" s="24">
        <v>-0.0002362062951838686</v>
      </c>
      <c r="T139" s="24">
        <v>3.3048163921568635E-07</v>
      </c>
      <c r="U139" s="24">
        <v>-3.6024303148057925E-05</v>
      </c>
      <c r="V139" s="24">
        <v>-6.645022289392337E-05</v>
      </c>
      <c r="W139" s="24">
        <v>-1.529522203360891E-05</v>
      </c>
      <c r="X139" s="24">
        <v>67.5</v>
      </c>
    </row>
    <row r="140" s="100" customFormat="1" ht="12.75">
      <c r="A140" s="100" t="s">
        <v>111</v>
      </c>
    </row>
    <row r="141" spans="1:24" s="100" customFormat="1" ht="12.75">
      <c r="A141" s="100">
        <v>1410</v>
      </c>
      <c r="B141" s="100">
        <v>109.16</v>
      </c>
      <c r="C141" s="100">
        <v>117.66</v>
      </c>
      <c r="D141" s="100">
        <v>8.144555205138456</v>
      </c>
      <c r="E141" s="100">
        <v>9.023768793471278</v>
      </c>
      <c r="F141" s="100">
        <v>14.461485463062095</v>
      </c>
      <c r="G141" s="100" t="s">
        <v>59</v>
      </c>
      <c r="H141" s="100">
        <v>0.5765199674135317</v>
      </c>
      <c r="I141" s="100">
        <v>42.23651996741353</v>
      </c>
      <c r="J141" s="100" t="s">
        <v>73</v>
      </c>
      <c r="K141" s="100">
        <v>1.289207139487594</v>
      </c>
      <c r="M141" s="100" t="s">
        <v>68</v>
      </c>
      <c r="N141" s="100">
        <v>0.6908066652655159</v>
      </c>
      <c r="X141" s="100">
        <v>67.5</v>
      </c>
    </row>
    <row r="142" spans="1:24" s="100" customFormat="1" ht="12.75">
      <c r="A142" s="100">
        <v>1411</v>
      </c>
      <c r="B142" s="100">
        <v>149.63999938964844</v>
      </c>
      <c r="C142" s="100">
        <v>144.24000549316406</v>
      </c>
      <c r="D142" s="100">
        <v>7.967317581176758</v>
      </c>
      <c r="E142" s="100">
        <v>8.613218307495117</v>
      </c>
      <c r="F142" s="100">
        <v>23.5088377964481</v>
      </c>
      <c r="G142" s="100" t="s">
        <v>56</v>
      </c>
      <c r="H142" s="100">
        <v>-11.832757571998272</v>
      </c>
      <c r="I142" s="100">
        <v>70.30724181765017</v>
      </c>
      <c r="J142" s="100" t="s">
        <v>62</v>
      </c>
      <c r="K142" s="100">
        <v>1.081980574856859</v>
      </c>
      <c r="L142" s="100">
        <v>0.21815325666733998</v>
      </c>
      <c r="M142" s="100">
        <v>0.2561439899908935</v>
      </c>
      <c r="N142" s="100">
        <v>0.058034394239136054</v>
      </c>
      <c r="O142" s="100">
        <v>0.043454659520857204</v>
      </c>
      <c r="P142" s="100">
        <v>0.006258215500044039</v>
      </c>
      <c r="Q142" s="100">
        <v>0.00528936330579772</v>
      </c>
      <c r="R142" s="100">
        <v>0.0008932369893005031</v>
      </c>
      <c r="S142" s="100">
        <v>0.0005701295630517418</v>
      </c>
      <c r="T142" s="100">
        <v>9.207871350432045E-05</v>
      </c>
      <c r="U142" s="100">
        <v>0.00011567886008304847</v>
      </c>
      <c r="V142" s="100">
        <v>3.314516276205373E-05</v>
      </c>
      <c r="W142" s="100">
        <v>3.555365776929171E-05</v>
      </c>
      <c r="X142" s="100">
        <v>67.5</v>
      </c>
    </row>
    <row r="143" spans="1:24" s="100" customFormat="1" ht="12.75">
      <c r="A143" s="100">
        <v>1412</v>
      </c>
      <c r="B143" s="100">
        <v>119.63999938964844</v>
      </c>
      <c r="C143" s="100">
        <v>125.54000091552734</v>
      </c>
      <c r="D143" s="100">
        <v>8.570490837097168</v>
      </c>
      <c r="E143" s="100">
        <v>8.886393547058105</v>
      </c>
      <c r="F143" s="100">
        <v>23.253163074244544</v>
      </c>
      <c r="G143" s="100" t="s">
        <v>57</v>
      </c>
      <c r="H143" s="100">
        <v>12.426944815311401</v>
      </c>
      <c r="I143" s="100">
        <v>64.56694420495984</v>
      </c>
      <c r="J143" s="100" t="s">
        <v>60</v>
      </c>
      <c r="K143" s="100">
        <v>-0.4519711990260343</v>
      </c>
      <c r="L143" s="100">
        <v>0.0011871574239609994</v>
      </c>
      <c r="M143" s="100">
        <v>0.10963640445722594</v>
      </c>
      <c r="N143" s="100">
        <v>-0.0006005978235555827</v>
      </c>
      <c r="O143" s="100">
        <v>-0.017725115938856933</v>
      </c>
      <c r="P143" s="100">
        <v>0.00013584148539192388</v>
      </c>
      <c r="Q143" s="100">
        <v>0.002388664715018167</v>
      </c>
      <c r="R143" s="100">
        <v>-4.8284074587596835E-05</v>
      </c>
      <c r="S143" s="100">
        <v>-0.00019685171974520718</v>
      </c>
      <c r="T143" s="100">
        <v>9.677752977504198E-06</v>
      </c>
      <c r="U143" s="100">
        <v>6.0249903828885363E-05</v>
      </c>
      <c r="V143" s="100">
        <v>-3.812218167286203E-06</v>
      </c>
      <c r="W143" s="100">
        <v>-1.1153856340346688E-05</v>
      </c>
      <c r="X143" s="100">
        <v>67.5</v>
      </c>
    </row>
    <row r="144" spans="1:24" s="100" customFormat="1" ht="12.75">
      <c r="A144" s="100">
        <v>1409</v>
      </c>
      <c r="B144" s="100">
        <v>100.31999969482422</v>
      </c>
      <c r="C144" s="100">
        <v>107.31999969482422</v>
      </c>
      <c r="D144" s="100">
        <v>8.468293190002441</v>
      </c>
      <c r="E144" s="100">
        <v>8.765049934387207</v>
      </c>
      <c r="F144" s="100">
        <v>16.560426275531483</v>
      </c>
      <c r="G144" s="100" t="s">
        <v>58</v>
      </c>
      <c r="H144" s="100">
        <v>13.68041148317237</v>
      </c>
      <c r="I144" s="100">
        <v>46.50041117799659</v>
      </c>
      <c r="J144" s="100" t="s">
        <v>61</v>
      </c>
      <c r="K144" s="100">
        <v>0.9830584924705894</v>
      </c>
      <c r="L144" s="100">
        <v>0.21815002647677365</v>
      </c>
      <c r="M144" s="100">
        <v>0.23149428162731475</v>
      </c>
      <c r="N144" s="100">
        <v>-0.05803128636311458</v>
      </c>
      <c r="O144" s="100">
        <v>0.0396752781846291</v>
      </c>
      <c r="P144" s="100">
        <v>0.006256741031546533</v>
      </c>
      <c r="Q144" s="100">
        <v>0.004719284380067232</v>
      </c>
      <c r="R144" s="100">
        <v>-0.0008919310327574921</v>
      </c>
      <c r="S144" s="100">
        <v>0.0005350673967818675</v>
      </c>
      <c r="T144" s="100">
        <v>9.156872052135017E-05</v>
      </c>
      <c r="U144" s="100">
        <v>9.874992536059746E-05</v>
      </c>
      <c r="V144" s="100">
        <v>-3.292520018417574E-05</v>
      </c>
      <c r="W144" s="100">
        <v>3.375876285521767E-05</v>
      </c>
      <c r="X144" s="100">
        <v>67.5</v>
      </c>
    </row>
    <row r="145" ht="12.75" hidden="1">
      <c r="A145" s="24" t="s">
        <v>93</v>
      </c>
    </row>
    <row r="146" spans="1:24" ht="12.75" hidden="1">
      <c r="A146" s="24">
        <v>1410</v>
      </c>
      <c r="B146" s="24">
        <v>109.16</v>
      </c>
      <c r="C146" s="24">
        <v>117.66</v>
      </c>
      <c r="D146" s="24">
        <v>8.144555205138456</v>
      </c>
      <c r="E146" s="24">
        <v>9.023768793471278</v>
      </c>
      <c r="F146" s="24">
        <v>17.805888445034746</v>
      </c>
      <c r="G146" s="24" t="s">
        <v>59</v>
      </c>
      <c r="H146" s="24">
        <v>10.34425397288377</v>
      </c>
      <c r="I146" s="24">
        <v>52.00425397288377</v>
      </c>
      <c r="J146" s="24" t="s">
        <v>73</v>
      </c>
      <c r="K146" s="24">
        <v>1.2539735325357861</v>
      </c>
      <c r="M146" s="24" t="s">
        <v>68</v>
      </c>
      <c r="N146" s="24">
        <v>1.0631837218037823</v>
      </c>
      <c r="X146" s="24">
        <v>67.5</v>
      </c>
    </row>
    <row r="147" spans="1:24" ht="12.75" hidden="1">
      <c r="A147" s="24">
        <v>1411</v>
      </c>
      <c r="B147" s="24">
        <v>149.63999938964844</v>
      </c>
      <c r="C147" s="24">
        <v>144.24000549316406</v>
      </c>
      <c r="D147" s="24">
        <v>7.967317581176758</v>
      </c>
      <c r="E147" s="24">
        <v>8.613218307495117</v>
      </c>
      <c r="F147" s="24">
        <v>23.5088377964481</v>
      </c>
      <c r="G147" s="24" t="s">
        <v>56</v>
      </c>
      <c r="H147" s="24">
        <v>-11.832757571998272</v>
      </c>
      <c r="I147" s="24">
        <v>70.30724181765017</v>
      </c>
      <c r="J147" s="24" t="s">
        <v>62</v>
      </c>
      <c r="K147" s="24">
        <v>0.5205463741194812</v>
      </c>
      <c r="L147" s="24">
        <v>0.9813402055648568</v>
      </c>
      <c r="M147" s="24">
        <v>0.12323243456643113</v>
      </c>
      <c r="N147" s="24">
        <v>0.059607157217838415</v>
      </c>
      <c r="O147" s="24">
        <v>0.02090646487617292</v>
      </c>
      <c r="P147" s="24">
        <v>0.028151567527998418</v>
      </c>
      <c r="Q147" s="24">
        <v>0.002544734764323389</v>
      </c>
      <c r="R147" s="24">
        <v>0.0009174388385076442</v>
      </c>
      <c r="S147" s="24">
        <v>0.00027427626782226046</v>
      </c>
      <c r="T147" s="24">
        <v>0.00041422097505974825</v>
      </c>
      <c r="U147" s="24">
        <v>5.562336512213509E-05</v>
      </c>
      <c r="V147" s="24">
        <v>3.4033755735263226E-05</v>
      </c>
      <c r="W147" s="24">
        <v>1.709743569181765E-05</v>
      </c>
      <c r="X147" s="24">
        <v>67.5</v>
      </c>
    </row>
    <row r="148" spans="1:24" ht="12.75" hidden="1">
      <c r="A148" s="24">
        <v>1409</v>
      </c>
      <c r="B148" s="24">
        <v>100.31999969482422</v>
      </c>
      <c r="C148" s="24">
        <v>107.31999969482422</v>
      </c>
      <c r="D148" s="24">
        <v>8.468293190002441</v>
      </c>
      <c r="E148" s="24">
        <v>8.765049934387207</v>
      </c>
      <c r="F148" s="24">
        <v>19.656600923599157</v>
      </c>
      <c r="G148" s="24" t="s">
        <v>57</v>
      </c>
      <c r="H148" s="24">
        <v>22.37423323743245</v>
      </c>
      <c r="I148" s="24">
        <v>55.19423293225667</v>
      </c>
      <c r="J148" s="24" t="s">
        <v>60</v>
      </c>
      <c r="K148" s="24">
        <v>-0.4617672823001666</v>
      </c>
      <c r="L148" s="24">
        <v>0.005339892279074931</v>
      </c>
      <c r="M148" s="24">
        <v>0.10995695564444585</v>
      </c>
      <c r="N148" s="24">
        <v>-0.0006170008735436379</v>
      </c>
      <c r="O148" s="24">
        <v>-0.018440452476567115</v>
      </c>
      <c r="P148" s="24">
        <v>0.0006109924304113898</v>
      </c>
      <c r="Q148" s="24">
        <v>0.002299991724189866</v>
      </c>
      <c r="R148" s="24">
        <v>-4.957874847728573E-05</v>
      </c>
      <c r="S148" s="24">
        <v>-0.00023261834017543754</v>
      </c>
      <c r="T148" s="24">
        <v>4.3512892332299434E-05</v>
      </c>
      <c r="U148" s="24">
        <v>5.200334725399365E-05</v>
      </c>
      <c r="V148" s="24">
        <v>-3.914137486185477E-06</v>
      </c>
      <c r="W148" s="24">
        <v>-1.4185050369003402E-05</v>
      </c>
      <c r="X148" s="24">
        <v>67.5</v>
      </c>
    </row>
    <row r="149" spans="1:24" ht="12.75" hidden="1">
      <c r="A149" s="24">
        <v>1412</v>
      </c>
      <c r="B149" s="24">
        <v>119.63999938964844</v>
      </c>
      <c r="C149" s="24">
        <v>125.54000091552734</v>
      </c>
      <c r="D149" s="24">
        <v>8.570490837097168</v>
      </c>
      <c r="E149" s="24">
        <v>8.886393547058105</v>
      </c>
      <c r="F149" s="24">
        <v>16.74938760879564</v>
      </c>
      <c r="G149" s="24" t="s">
        <v>58</v>
      </c>
      <c r="H149" s="24">
        <v>-5.632056717445408</v>
      </c>
      <c r="I149" s="24">
        <v>46.50794267220303</v>
      </c>
      <c r="J149" s="24" t="s">
        <v>61</v>
      </c>
      <c r="K149" s="24">
        <v>0.24029045883275763</v>
      </c>
      <c r="L149" s="24">
        <v>0.9813256771370671</v>
      </c>
      <c r="M149" s="24">
        <v>0.05563902258824372</v>
      </c>
      <c r="N149" s="24">
        <v>-0.059603963807067</v>
      </c>
      <c r="O149" s="24">
        <v>0.009850379996635749</v>
      </c>
      <c r="P149" s="24">
        <v>0.028144936356890825</v>
      </c>
      <c r="Q149" s="24">
        <v>0.0010889045364099379</v>
      </c>
      <c r="R149" s="24">
        <v>-0.0009160982316878913</v>
      </c>
      <c r="S149" s="24">
        <v>0.00014531406987808437</v>
      </c>
      <c r="T149" s="24">
        <v>0.0004119291739854393</v>
      </c>
      <c r="U149" s="24">
        <v>1.9738556732722497E-05</v>
      </c>
      <c r="V149" s="24">
        <v>-3.3807928910047125E-05</v>
      </c>
      <c r="W149" s="24">
        <v>9.54498052720258E-06</v>
      </c>
      <c r="X149" s="24">
        <v>67.5</v>
      </c>
    </row>
    <row r="150" ht="12.75" hidden="1">
      <c r="A150" s="24" t="s">
        <v>92</v>
      </c>
    </row>
    <row r="151" spans="1:24" ht="12.75" hidden="1">
      <c r="A151" s="24">
        <v>1410</v>
      </c>
      <c r="B151" s="24">
        <v>109.16</v>
      </c>
      <c r="C151" s="24">
        <v>117.66</v>
      </c>
      <c r="D151" s="24">
        <v>8.144555205138456</v>
      </c>
      <c r="E151" s="24">
        <v>9.023768793471278</v>
      </c>
      <c r="F151" s="24">
        <v>14.461485463062095</v>
      </c>
      <c r="G151" s="24" t="s">
        <v>59</v>
      </c>
      <c r="H151" s="24">
        <v>0.5765199674135317</v>
      </c>
      <c r="I151" s="24">
        <v>42.23651996741353</v>
      </c>
      <c r="J151" s="24" t="s">
        <v>73</v>
      </c>
      <c r="K151" s="24">
        <v>1.2359830850708877</v>
      </c>
      <c r="M151" s="24" t="s">
        <v>68</v>
      </c>
      <c r="N151" s="24">
        <v>0.7930466691509542</v>
      </c>
      <c r="X151" s="24">
        <v>67.5</v>
      </c>
    </row>
    <row r="152" spans="1:24" ht="12.75" hidden="1">
      <c r="A152" s="24">
        <v>1412</v>
      </c>
      <c r="B152" s="24">
        <v>119.63999938964844</v>
      </c>
      <c r="C152" s="24">
        <v>125.54000091552734</v>
      </c>
      <c r="D152" s="24">
        <v>8.570490837097168</v>
      </c>
      <c r="E152" s="24">
        <v>8.886393547058105</v>
      </c>
      <c r="F152" s="24">
        <v>18.89652735267166</v>
      </c>
      <c r="G152" s="24" t="s">
        <v>56</v>
      </c>
      <c r="H152" s="24">
        <v>0.3298957102932434</v>
      </c>
      <c r="I152" s="24">
        <v>52.46989509994168</v>
      </c>
      <c r="J152" s="24" t="s">
        <v>62</v>
      </c>
      <c r="K152" s="24">
        <v>0.9124924395649674</v>
      </c>
      <c r="L152" s="24">
        <v>0.5929131417807639</v>
      </c>
      <c r="M152" s="24">
        <v>0.21602051672314604</v>
      </c>
      <c r="N152" s="24">
        <v>0.058961123720825265</v>
      </c>
      <c r="O152" s="24">
        <v>0.036647441211083334</v>
      </c>
      <c r="P152" s="24">
        <v>0.01700877473235093</v>
      </c>
      <c r="Q152" s="24">
        <v>0.004460825145857559</v>
      </c>
      <c r="R152" s="24">
        <v>0.0009075675465914906</v>
      </c>
      <c r="S152" s="24">
        <v>0.00048079683075100994</v>
      </c>
      <c r="T152" s="24">
        <v>0.00025026284098689163</v>
      </c>
      <c r="U152" s="24">
        <v>9.756754111749643E-05</v>
      </c>
      <c r="V152" s="24">
        <v>3.369276424213367E-05</v>
      </c>
      <c r="W152" s="24">
        <v>2.9980154523038886E-05</v>
      </c>
      <c r="X152" s="24">
        <v>67.5</v>
      </c>
    </row>
    <row r="153" spans="1:24" ht="12.75" hidden="1">
      <c r="A153" s="24">
        <v>1411</v>
      </c>
      <c r="B153" s="24">
        <v>149.63999938964844</v>
      </c>
      <c r="C153" s="24">
        <v>144.24000549316406</v>
      </c>
      <c r="D153" s="24">
        <v>7.967317581176758</v>
      </c>
      <c r="E153" s="24">
        <v>8.613218307495117</v>
      </c>
      <c r="F153" s="24">
        <v>24.72605632591417</v>
      </c>
      <c r="G153" s="24" t="s">
        <v>57</v>
      </c>
      <c r="H153" s="24">
        <v>-8.192455221151079</v>
      </c>
      <c r="I153" s="24">
        <v>73.94754416849736</v>
      </c>
      <c r="J153" s="24" t="s">
        <v>60</v>
      </c>
      <c r="K153" s="24">
        <v>0.34056958721291464</v>
      </c>
      <c r="L153" s="24">
        <v>-0.0032256185239758427</v>
      </c>
      <c r="M153" s="24">
        <v>-0.07834215734188674</v>
      </c>
      <c r="N153" s="24">
        <v>-0.0006095570031552163</v>
      </c>
      <c r="O153" s="24">
        <v>0.014043899341277895</v>
      </c>
      <c r="P153" s="24">
        <v>-0.0003691814815332569</v>
      </c>
      <c r="Q153" s="24">
        <v>-0.0015081040775943321</v>
      </c>
      <c r="R153" s="24">
        <v>-4.901633054815807E-05</v>
      </c>
      <c r="S153" s="24">
        <v>0.00021381480074059603</v>
      </c>
      <c r="T153" s="24">
        <v>-2.6295503128207365E-05</v>
      </c>
      <c r="U153" s="24">
        <v>-2.5590533382562876E-05</v>
      </c>
      <c r="V153" s="24">
        <v>-3.864398402173495E-06</v>
      </c>
      <c r="W153" s="24">
        <v>1.4214231631556842E-05</v>
      </c>
      <c r="X153" s="24">
        <v>67.5</v>
      </c>
    </row>
    <row r="154" spans="1:24" ht="12.75" hidden="1">
      <c r="A154" s="24">
        <v>1409</v>
      </c>
      <c r="B154" s="24">
        <v>100.31999969482422</v>
      </c>
      <c r="C154" s="24">
        <v>107.31999969482422</v>
      </c>
      <c r="D154" s="24">
        <v>8.468293190002441</v>
      </c>
      <c r="E154" s="24">
        <v>8.765049934387207</v>
      </c>
      <c r="F154" s="24">
        <v>19.656600923599157</v>
      </c>
      <c r="G154" s="24" t="s">
        <v>58</v>
      </c>
      <c r="H154" s="24">
        <v>22.37423323743245</v>
      </c>
      <c r="I154" s="24">
        <v>55.19423293225667</v>
      </c>
      <c r="J154" s="24" t="s">
        <v>61</v>
      </c>
      <c r="K154" s="24">
        <v>0.8465546695452401</v>
      </c>
      <c r="L154" s="24">
        <v>-0.5929043675682226</v>
      </c>
      <c r="M154" s="24">
        <v>0.2013141078721362</v>
      </c>
      <c r="N154" s="24">
        <v>-0.0589579727490894</v>
      </c>
      <c r="O154" s="24">
        <v>0.033849724350603856</v>
      </c>
      <c r="P154" s="24">
        <v>-0.017004767652912884</v>
      </c>
      <c r="Q154" s="24">
        <v>0.004198164250366875</v>
      </c>
      <c r="R154" s="24">
        <v>-0.000906242931539712</v>
      </c>
      <c r="S154" s="24">
        <v>0.00043063769394291826</v>
      </c>
      <c r="T154" s="24">
        <v>-0.00024887755241094896</v>
      </c>
      <c r="U154" s="24">
        <v>9.415173753526958E-05</v>
      </c>
      <c r="V154" s="24">
        <v>-3.347041659832277E-05</v>
      </c>
      <c r="W154" s="24">
        <v>2.6396311945984763E-05</v>
      </c>
      <c r="X154" s="24">
        <v>67.5</v>
      </c>
    </row>
    <row r="155" ht="12.75" hidden="1">
      <c r="A155" s="24" t="s">
        <v>91</v>
      </c>
    </row>
    <row r="156" spans="1:24" ht="12.75" hidden="1">
      <c r="A156" s="24">
        <v>1410</v>
      </c>
      <c r="B156" s="24">
        <v>109.16</v>
      </c>
      <c r="C156" s="24">
        <v>117.66</v>
      </c>
      <c r="D156" s="24">
        <v>8.144555205138456</v>
      </c>
      <c r="E156" s="24">
        <v>9.023768793471278</v>
      </c>
      <c r="F156" s="24">
        <v>20.821617740799155</v>
      </c>
      <c r="G156" s="24" t="s">
        <v>59</v>
      </c>
      <c r="H156" s="24">
        <v>19.152056666611827</v>
      </c>
      <c r="I156" s="24">
        <v>60.812056666611824</v>
      </c>
      <c r="J156" s="24" t="s">
        <v>73</v>
      </c>
      <c r="K156" s="24">
        <v>1.571244546328795</v>
      </c>
      <c r="M156" s="24" t="s">
        <v>68</v>
      </c>
      <c r="N156" s="24">
        <v>1.2354986658839981</v>
      </c>
      <c r="X156" s="24">
        <v>67.5</v>
      </c>
    </row>
    <row r="157" spans="1:24" ht="12.75" hidden="1">
      <c r="A157" s="24">
        <v>1412</v>
      </c>
      <c r="B157" s="24">
        <v>119.63999938964844</v>
      </c>
      <c r="C157" s="24">
        <v>125.54000091552734</v>
      </c>
      <c r="D157" s="24">
        <v>8.570490837097168</v>
      </c>
      <c r="E157" s="24">
        <v>8.886393547058105</v>
      </c>
      <c r="F157" s="24">
        <v>18.89652735267166</v>
      </c>
      <c r="G157" s="24" t="s">
        <v>56</v>
      </c>
      <c r="H157" s="24">
        <v>0.3298957102932434</v>
      </c>
      <c r="I157" s="24">
        <v>52.46989509994168</v>
      </c>
      <c r="J157" s="24" t="s">
        <v>62</v>
      </c>
      <c r="K157" s="24">
        <v>0.7430740450817607</v>
      </c>
      <c r="L157" s="24">
        <v>0.9914672166932718</v>
      </c>
      <c r="M157" s="24">
        <v>0.1759123607679098</v>
      </c>
      <c r="N157" s="24">
        <v>0.05847407570112742</v>
      </c>
      <c r="O157" s="24">
        <v>0.02984299732677435</v>
      </c>
      <c r="P157" s="24">
        <v>0.028441950644099816</v>
      </c>
      <c r="Q157" s="24">
        <v>0.003632667754136362</v>
      </c>
      <c r="R157" s="24">
        <v>0.0009000541785181754</v>
      </c>
      <c r="S157" s="24">
        <v>0.0003915167628635409</v>
      </c>
      <c r="T157" s="24">
        <v>0.00041850324058548293</v>
      </c>
      <c r="U157" s="24">
        <v>7.948225404182238E-05</v>
      </c>
      <c r="V157" s="24">
        <v>3.339277065472671E-05</v>
      </c>
      <c r="W157" s="24">
        <v>2.440929676414977E-05</v>
      </c>
      <c r="X157" s="24">
        <v>67.5</v>
      </c>
    </row>
    <row r="158" spans="1:24" ht="12.75" hidden="1">
      <c r="A158" s="24">
        <v>1409</v>
      </c>
      <c r="B158" s="24">
        <v>100.31999969482422</v>
      </c>
      <c r="C158" s="24">
        <v>107.31999969482422</v>
      </c>
      <c r="D158" s="24">
        <v>8.468293190002441</v>
      </c>
      <c r="E158" s="24">
        <v>8.765049934387207</v>
      </c>
      <c r="F158" s="24">
        <v>16.560426275531483</v>
      </c>
      <c r="G158" s="24" t="s">
        <v>57</v>
      </c>
      <c r="H158" s="24">
        <v>13.68041148317237</v>
      </c>
      <c r="I158" s="24">
        <v>46.50041117799659</v>
      </c>
      <c r="J158" s="24" t="s">
        <v>60</v>
      </c>
      <c r="K158" s="24">
        <v>0.2076766087562951</v>
      </c>
      <c r="L158" s="24">
        <v>0.005395428585091634</v>
      </c>
      <c r="M158" s="24">
        <v>-0.05108076586086321</v>
      </c>
      <c r="N158" s="24">
        <v>-0.0006048492555069</v>
      </c>
      <c r="O158" s="24">
        <v>0.008030859446275036</v>
      </c>
      <c r="P158" s="24">
        <v>0.0006172509443260332</v>
      </c>
      <c r="Q158" s="24">
        <v>-0.0011456524677778356</v>
      </c>
      <c r="R158" s="24">
        <v>-4.8589714900895744E-05</v>
      </c>
      <c r="S158" s="24">
        <v>7.969401119262694E-05</v>
      </c>
      <c r="T158" s="24">
        <v>4.3948966849607286E-05</v>
      </c>
      <c r="U158" s="24">
        <v>-3.098341044052496E-05</v>
      </c>
      <c r="V158" s="24">
        <v>-3.831280800810933E-06</v>
      </c>
      <c r="W158" s="24">
        <v>4.180550664690947E-06</v>
      </c>
      <c r="X158" s="24">
        <v>67.5</v>
      </c>
    </row>
    <row r="159" spans="1:24" ht="12.75" hidden="1">
      <c r="A159" s="24">
        <v>1411</v>
      </c>
      <c r="B159" s="24">
        <v>149.63999938964844</v>
      </c>
      <c r="C159" s="24">
        <v>144.24000549316406</v>
      </c>
      <c r="D159" s="24">
        <v>7.967317581176758</v>
      </c>
      <c r="E159" s="24">
        <v>8.613218307495117</v>
      </c>
      <c r="F159" s="24">
        <v>21.38025849141575</v>
      </c>
      <c r="G159" s="24" t="s">
        <v>58</v>
      </c>
      <c r="H159" s="24">
        <v>-18.198641807652237</v>
      </c>
      <c r="I159" s="24">
        <v>63.9413575819962</v>
      </c>
      <c r="J159" s="24" t="s">
        <v>61</v>
      </c>
      <c r="K159" s="24">
        <v>-0.713463007204757</v>
      </c>
      <c r="L159" s="24">
        <v>0.9914525359934717</v>
      </c>
      <c r="M159" s="24">
        <v>-0.1683327479428971</v>
      </c>
      <c r="N159" s="24">
        <v>-0.05847094737114572</v>
      </c>
      <c r="O159" s="24">
        <v>-0.02874212563468534</v>
      </c>
      <c r="P159" s="24">
        <v>0.028435252024786743</v>
      </c>
      <c r="Q159" s="24">
        <v>-0.0034472823259803762</v>
      </c>
      <c r="R159" s="24">
        <v>-0.0008987416558020871</v>
      </c>
      <c r="S159" s="24">
        <v>-0.0003833200231962525</v>
      </c>
      <c r="T159" s="24">
        <v>0.0004161892005967992</v>
      </c>
      <c r="U159" s="24">
        <v>-7.319465134176648E-05</v>
      </c>
      <c r="V159" s="24">
        <v>-3.317225375859341E-05</v>
      </c>
      <c r="W159" s="24">
        <v>-2.40486333220889E-05</v>
      </c>
      <c r="X159" s="24">
        <v>67.5</v>
      </c>
    </row>
    <row r="160" ht="12.75" hidden="1">
      <c r="A160" s="24" t="s">
        <v>90</v>
      </c>
    </row>
    <row r="161" spans="1:24" ht="12.75" hidden="1">
      <c r="A161" s="24">
        <v>1410</v>
      </c>
      <c r="B161" s="24">
        <v>109.16</v>
      </c>
      <c r="C161" s="24">
        <v>117.66</v>
      </c>
      <c r="D161" s="24">
        <v>8.144555205138456</v>
      </c>
      <c r="E161" s="24">
        <v>9.023768793471278</v>
      </c>
      <c r="F161" s="24">
        <v>17.805888445034746</v>
      </c>
      <c r="G161" s="24" t="s">
        <v>59</v>
      </c>
      <c r="H161" s="24">
        <v>10.34425397288377</v>
      </c>
      <c r="I161" s="24">
        <v>52.00425397288377</v>
      </c>
      <c r="J161" s="24" t="s">
        <v>73</v>
      </c>
      <c r="K161" s="24">
        <v>1.6376844267091506</v>
      </c>
      <c r="M161" s="24" t="s">
        <v>68</v>
      </c>
      <c r="N161" s="24">
        <v>0.9996813623323971</v>
      </c>
      <c r="X161" s="24">
        <v>67.5</v>
      </c>
    </row>
    <row r="162" spans="1:24" ht="12.75" hidden="1">
      <c r="A162" s="24">
        <v>1409</v>
      </c>
      <c r="B162" s="24">
        <v>100.31999969482422</v>
      </c>
      <c r="C162" s="24">
        <v>107.31999969482422</v>
      </c>
      <c r="D162" s="24">
        <v>8.468293190002441</v>
      </c>
      <c r="E162" s="24">
        <v>8.765049934387207</v>
      </c>
      <c r="F162" s="24">
        <v>15.239888977587395</v>
      </c>
      <c r="G162" s="24" t="s">
        <v>56</v>
      </c>
      <c r="H162" s="24">
        <v>9.972443686412866</v>
      </c>
      <c r="I162" s="24">
        <v>42.792443381237085</v>
      </c>
      <c r="J162" s="24" t="s">
        <v>62</v>
      </c>
      <c r="K162" s="24">
        <v>1.1018716744494441</v>
      </c>
      <c r="L162" s="24">
        <v>0.591617849347787</v>
      </c>
      <c r="M162" s="24">
        <v>0.26085317003486247</v>
      </c>
      <c r="N162" s="24">
        <v>0.05683840322843019</v>
      </c>
      <c r="O162" s="24">
        <v>0.04425317643000784</v>
      </c>
      <c r="P162" s="24">
        <v>0.016971726156775214</v>
      </c>
      <c r="Q162" s="24">
        <v>0.005386592672419868</v>
      </c>
      <c r="R162" s="24">
        <v>0.0008749433796888734</v>
      </c>
      <c r="S162" s="24">
        <v>0.0005805825302544792</v>
      </c>
      <c r="T162" s="24">
        <v>0.0002497035224175611</v>
      </c>
      <c r="U162" s="24">
        <v>0.00011779830378632788</v>
      </c>
      <c r="V162" s="24">
        <v>3.248795482687991E-05</v>
      </c>
      <c r="W162" s="24">
        <v>3.6196405257817176E-05</v>
      </c>
      <c r="X162" s="24">
        <v>67.5</v>
      </c>
    </row>
    <row r="163" spans="1:24" ht="12.75" hidden="1">
      <c r="A163" s="24">
        <v>1411</v>
      </c>
      <c r="B163" s="24">
        <v>149.63999938964844</v>
      </c>
      <c r="C163" s="24">
        <v>144.24000549316406</v>
      </c>
      <c r="D163" s="24">
        <v>7.967317581176758</v>
      </c>
      <c r="E163" s="24">
        <v>8.613218307495117</v>
      </c>
      <c r="F163" s="24">
        <v>21.38025849141575</v>
      </c>
      <c r="G163" s="24" t="s">
        <v>57</v>
      </c>
      <c r="H163" s="24">
        <v>-18.198641807652237</v>
      </c>
      <c r="I163" s="24">
        <v>63.9413575819962</v>
      </c>
      <c r="J163" s="24" t="s">
        <v>60</v>
      </c>
      <c r="K163" s="24">
        <v>1.098179115477044</v>
      </c>
      <c r="L163" s="24">
        <v>-0.003218197946630375</v>
      </c>
      <c r="M163" s="24">
        <v>-0.25971960086497053</v>
      </c>
      <c r="N163" s="24">
        <v>-0.000587166985179546</v>
      </c>
      <c r="O163" s="24">
        <v>0.04414136823151628</v>
      </c>
      <c r="P163" s="24">
        <v>-0.0003684460419641378</v>
      </c>
      <c r="Q163" s="24">
        <v>-0.005348174765670008</v>
      </c>
      <c r="R163" s="24">
        <v>-4.720371049424627E-05</v>
      </c>
      <c r="S163" s="24">
        <v>0.0005805789862216749</v>
      </c>
      <c r="T163" s="24">
        <v>-2.625307707720943E-05</v>
      </c>
      <c r="U163" s="24">
        <v>-0.00011547610282924168</v>
      </c>
      <c r="V163" s="24">
        <v>-3.715537466533639E-06</v>
      </c>
      <c r="W163" s="24">
        <v>3.6180400969627614E-05</v>
      </c>
      <c r="X163" s="24">
        <v>67.5</v>
      </c>
    </row>
    <row r="164" spans="1:24" ht="12.75" hidden="1">
      <c r="A164" s="24">
        <v>1412</v>
      </c>
      <c r="B164" s="24">
        <v>119.63999938964844</v>
      </c>
      <c r="C164" s="24">
        <v>125.54000091552734</v>
      </c>
      <c r="D164" s="24">
        <v>8.570490837097168</v>
      </c>
      <c r="E164" s="24">
        <v>8.886393547058105</v>
      </c>
      <c r="F164" s="24">
        <v>23.253163074244544</v>
      </c>
      <c r="G164" s="24" t="s">
        <v>58</v>
      </c>
      <c r="H164" s="24">
        <v>12.426944815311401</v>
      </c>
      <c r="I164" s="24">
        <v>64.56694420495984</v>
      </c>
      <c r="J164" s="24" t="s">
        <v>61</v>
      </c>
      <c r="K164" s="24">
        <v>0.09013222112030339</v>
      </c>
      <c r="L164" s="24">
        <v>-0.5916090963371652</v>
      </c>
      <c r="M164" s="24">
        <v>0.024292081915250962</v>
      </c>
      <c r="N164" s="24">
        <v>-0.05683537029429067</v>
      </c>
      <c r="O164" s="24">
        <v>0.0031437612496955196</v>
      </c>
      <c r="P164" s="24">
        <v>-0.016967726313644058</v>
      </c>
      <c r="Q164" s="24">
        <v>0.0006421894536801141</v>
      </c>
      <c r="R164" s="24">
        <v>-0.0008736691177882869</v>
      </c>
      <c r="S164" s="24">
        <v>2.0285942190367873E-06</v>
      </c>
      <c r="T164" s="24">
        <v>-0.00024831960263280774</v>
      </c>
      <c r="U164" s="24">
        <v>2.327466541771096E-05</v>
      </c>
      <c r="V164" s="24">
        <v>-3.2274788770310714E-05</v>
      </c>
      <c r="W164" s="24">
        <v>-1.0762617084632857E-06</v>
      </c>
      <c r="X164" s="24">
        <v>67.5</v>
      </c>
    </row>
    <row r="165" ht="12.75" hidden="1">
      <c r="A165" s="24" t="s">
        <v>89</v>
      </c>
    </row>
    <row r="166" spans="1:24" ht="12.75" hidden="1">
      <c r="A166" s="24">
        <v>1410</v>
      </c>
      <c r="B166" s="24">
        <v>109.16</v>
      </c>
      <c r="C166" s="24">
        <v>117.66</v>
      </c>
      <c r="D166" s="24">
        <v>8.144555205138456</v>
      </c>
      <c r="E166" s="24">
        <v>9.023768793471278</v>
      </c>
      <c r="F166" s="24">
        <v>20.821617740799155</v>
      </c>
      <c r="G166" s="24" t="s">
        <v>59</v>
      </c>
      <c r="H166" s="24">
        <v>19.152056666611827</v>
      </c>
      <c r="I166" s="24">
        <v>60.812056666611824</v>
      </c>
      <c r="J166" s="24" t="s">
        <v>73</v>
      </c>
      <c r="K166" s="24">
        <v>1.533708739789573</v>
      </c>
      <c r="M166" s="24" t="s">
        <v>68</v>
      </c>
      <c r="N166" s="24">
        <v>0.8196055908415049</v>
      </c>
      <c r="X166" s="24">
        <v>67.5</v>
      </c>
    </row>
    <row r="167" spans="1:24" ht="12.75" hidden="1">
      <c r="A167" s="24">
        <v>1409</v>
      </c>
      <c r="B167" s="24">
        <v>100.31999969482422</v>
      </c>
      <c r="C167" s="24">
        <v>107.31999969482422</v>
      </c>
      <c r="D167" s="24">
        <v>8.468293190002441</v>
      </c>
      <c r="E167" s="24">
        <v>8.765049934387207</v>
      </c>
      <c r="F167" s="24">
        <v>15.239888977587395</v>
      </c>
      <c r="G167" s="24" t="s">
        <v>56</v>
      </c>
      <c r="H167" s="24">
        <v>9.972443686412866</v>
      </c>
      <c r="I167" s="24">
        <v>42.792443381237085</v>
      </c>
      <c r="J167" s="24" t="s">
        <v>62</v>
      </c>
      <c r="K167" s="24">
        <v>1.1818693776610558</v>
      </c>
      <c r="L167" s="24">
        <v>0.2295755604497658</v>
      </c>
      <c r="M167" s="24">
        <v>0.27979079737578105</v>
      </c>
      <c r="N167" s="24">
        <v>0.059788388737638795</v>
      </c>
      <c r="O167" s="24">
        <v>0.04746597607940444</v>
      </c>
      <c r="P167" s="24">
        <v>0.006585647222082025</v>
      </c>
      <c r="Q167" s="24">
        <v>0.005777692846570057</v>
      </c>
      <c r="R167" s="24">
        <v>0.0009203404642299199</v>
      </c>
      <c r="S167" s="24">
        <v>0.000622753007694724</v>
      </c>
      <c r="T167" s="24">
        <v>9.691938734977684E-05</v>
      </c>
      <c r="U167" s="24">
        <v>0.00012637897379628166</v>
      </c>
      <c r="V167" s="24">
        <v>3.416088949156256E-05</v>
      </c>
      <c r="W167" s="24">
        <v>3.883050303175213E-05</v>
      </c>
      <c r="X167" s="24">
        <v>67.5</v>
      </c>
    </row>
    <row r="168" spans="1:24" ht="12.75" hidden="1">
      <c r="A168" s="24">
        <v>1412</v>
      </c>
      <c r="B168" s="24">
        <v>119.63999938964844</v>
      </c>
      <c r="C168" s="24">
        <v>125.54000091552734</v>
      </c>
      <c r="D168" s="24">
        <v>8.570490837097168</v>
      </c>
      <c r="E168" s="24">
        <v>8.886393547058105</v>
      </c>
      <c r="F168" s="24">
        <v>16.74938760879564</v>
      </c>
      <c r="G168" s="24" t="s">
        <v>57</v>
      </c>
      <c r="H168" s="24">
        <v>-5.632056717445408</v>
      </c>
      <c r="I168" s="24">
        <v>46.50794267220303</v>
      </c>
      <c r="J168" s="24" t="s">
        <v>60</v>
      </c>
      <c r="K168" s="24">
        <v>0.9505238643923961</v>
      </c>
      <c r="L168" s="24">
        <v>0.0012501544984500313</v>
      </c>
      <c r="M168" s="24">
        <v>-0.22689867017017906</v>
      </c>
      <c r="N168" s="24">
        <v>-0.0006178796521297724</v>
      </c>
      <c r="O168" s="24">
        <v>0.037868136772144775</v>
      </c>
      <c r="P168" s="24">
        <v>0.0001428397509284839</v>
      </c>
      <c r="Q168" s="24">
        <v>-0.004772528587618574</v>
      </c>
      <c r="R168" s="24">
        <v>-4.9648882134841495E-05</v>
      </c>
      <c r="S168" s="24">
        <v>0.0004703463416749369</v>
      </c>
      <c r="T168" s="24">
        <v>1.0156588811600757E-05</v>
      </c>
      <c r="U168" s="24">
        <v>-0.00010970632786008855</v>
      </c>
      <c r="V168" s="24">
        <v>-3.909435551268357E-06</v>
      </c>
      <c r="W168" s="24">
        <v>2.8466906245453692E-05</v>
      </c>
      <c r="X168" s="24">
        <v>67.5</v>
      </c>
    </row>
    <row r="169" spans="1:24" ht="12.75" hidden="1">
      <c r="A169" s="24">
        <v>1411</v>
      </c>
      <c r="B169" s="24">
        <v>149.63999938964844</v>
      </c>
      <c r="C169" s="24">
        <v>144.24000549316406</v>
      </c>
      <c r="D169" s="24">
        <v>7.967317581176758</v>
      </c>
      <c r="E169" s="24">
        <v>8.613218307495117</v>
      </c>
      <c r="F169" s="24">
        <v>24.72605632591417</v>
      </c>
      <c r="G169" s="24" t="s">
        <v>58</v>
      </c>
      <c r="H169" s="24">
        <v>-8.192455221151079</v>
      </c>
      <c r="I169" s="24">
        <v>73.94754416849736</v>
      </c>
      <c r="J169" s="24" t="s">
        <v>61</v>
      </c>
      <c r="K169" s="24">
        <v>-0.7023671469206666</v>
      </c>
      <c r="L169" s="24">
        <v>0.229572156564236</v>
      </c>
      <c r="M169" s="24">
        <v>-0.16370670044680413</v>
      </c>
      <c r="N169" s="24">
        <v>-0.0597851959315891</v>
      </c>
      <c r="O169" s="24">
        <v>-0.02861857967434323</v>
      </c>
      <c r="P169" s="24">
        <v>0.0065840979746105985</v>
      </c>
      <c r="Q169" s="24">
        <v>-0.003256486681942714</v>
      </c>
      <c r="R169" s="24">
        <v>-0.0009190003039181788</v>
      </c>
      <c r="S169" s="24">
        <v>-0.0004081612762938548</v>
      </c>
      <c r="T169" s="24">
        <v>9.638574245171405E-05</v>
      </c>
      <c r="U169" s="24">
        <v>-6.273887666555728E-05</v>
      </c>
      <c r="V169" s="24">
        <v>-3.393645067659887E-05</v>
      </c>
      <c r="W169" s="24">
        <v>-2.640915020426558E-05</v>
      </c>
      <c r="X169" s="24">
        <v>67.5</v>
      </c>
    </row>
    <row r="170" s="100" customFormat="1" ht="12.75">
      <c r="A170" s="100" t="s">
        <v>110</v>
      </c>
    </row>
    <row r="171" spans="1:24" s="100" customFormat="1" ht="12.75">
      <c r="A171" s="100">
        <v>1410</v>
      </c>
      <c r="B171" s="100">
        <v>106.4</v>
      </c>
      <c r="C171" s="100">
        <v>131.5</v>
      </c>
      <c r="D171" s="100">
        <v>8.399741817481727</v>
      </c>
      <c r="E171" s="100">
        <v>8.812214115351413</v>
      </c>
      <c r="F171" s="100">
        <v>13.131453720040486</v>
      </c>
      <c r="G171" s="100" t="s">
        <v>59</v>
      </c>
      <c r="H171" s="100">
        <v>-1.7174586022494225</v>
      </c>
      <c r="I171" s="100">
        <v>37.182541397750576</v>
      </c>
      <c r="J171" s="100" t="s">
        <v>73</v>
      </c>
      <c r="K171" s="100">
        <v>1.1045980954740098</v>
      </c>
      <c r="M171" s="100" t="s">
        <v>68</v>
      </c>
      <c r="N171" s="100">
        <v>0.5832544643077084</v>
      </c>
      <c r="X171" s="100">
        <v>67.5</v>
      </c>
    </row>
    <row r="172" spans="1:24" s="100" customFormat="1" ht="12.75">
      <c r="A172" s="100">
        <v>1411</v>
      </c>
      <c r="B172" s="100">
        <v>146.16000366210938</v>
      </c>
      <c r="C172" s="100">
        <v>143.9600067138672</v>
      </c>
      <c r="D172" s="100">
        <v>8.065264701843262</v>
      </c>
      <c r="E172" s="100">
        <v>8.55617618560791</v>
      </c>
      <c r="F172" s="100">
        <v>25.22368031022706</v>
      </c>
      <c r="G172" s="100" t="s">
        <v>56</v>
      </c>
      <c r="H172" s="100">
        <v>-4.1512283388726985</v>
      </c>
      <c r="I172" s="100">
        <v>74.50877532323668</v>
      </c>
      <c r="J172" s="100" t="s">
        <v>62</v>
      </c>
      <c r="K172" s="100">
        <v>1.0172760841083388</v>
      </c>
      <c r="L172" s="100">
        <v>0.018640800909485927</v>
      </c>
      <c r="M172" s="100">
        <v>0.24082606620731256</v>
      </c>
      <c r="N172" s="100">
        <v>0.09851885039012513</v>
      </c>
      <c r="O172" s="100">
        <v>0.040855927721425524</v>
      </c>
      <c r="P172" s="100">
        <v>0.0005347038626533642</v>
      </c>
      <c r="Q172" s="100">
        <v>0.004973020032790911</v>
      </c>
      <c r="R172" s="100">
        <v>0.0015164154373378245</v>
      </c>
      <c r="S172" s="100">
        <v>0.0005360159942852682</v>
      </c>
      <c r="T172" s="100">
        <v>7.885579844822358E-06</v>
      </c>
      <c r="U172" s="100">
        <v>0.00010875756265344506</v>
      </c>
      <c r="V172" s="100">
        <v>5.627195499160342E-05</v>
      </c>
      <c r="W172" s="100">
        <v>3.342592954910081E-05</v>
      </c>
      <c r="X172" s="100">
        <v>67.5</v>
      </c>
    </row>
    <row r="173" spans="1:24" s="100" customFormat="1" ht="12.75">
      <c r="A173" s="100">
        <v>1412</v>
      </c>
      <c r="B173" s="100">
        <v>114.80000305175781</v>
      </c>
      <c r="C173" s="100">
        <v>121.80000305175781</v>
      </c>
      <c r="D173" s="100">
        <v>8.750760078430176</v>
      </c>
      <c r="E173" s="100">
        <v>9.028934478759766</v>
      </c>
      <c r="F173" s="100">
        <v>22.489046476099325</v>
      </c>
      <c r="G173" s="100" t="s">
        <v>57</v>
      </c>
      <c r="H173" s="100">
        <v>13.846386549767665</v>
      </c>
      <c r="I173" s="100">
        <v>61.14638960152548</v>
      </c>
      <c r="J173" s="100" t="s">
        <v>60</v>
      </c>
      <c r="K173" s="100">
        <v>-0.5954136142913846</v>
      </c>
      <c r="L173" s="100">
        <v>-0.00010076986058688429</v>
      </c>
      <c r="M173" s="100">
        <v>0.1431665711419814</v>
      </c>
      <c r="N173" s="100">
        <v>-0.0010192190857127885</v>
      </c>
      <c r="O173" s="100">
        <v>-0.02355416502707481</v>
      </c>
      <c r="P173" s="100">
        <v>-1.1522312576645618E-05</v>
      </c>
      <c r="Q173" s="100">
        <v>0.003060317352976002</v>
      </c>
      <c r="R173" s="100">
        <v>-8.194532300860195E-05</v>
      </c>
      <c r="S173" s="100">
        <v>-0.00027872558226245495</v>
      </c>
      <c r="T173" s="100">
        <v>-8.178754270500813E-07</v>
      </c>
      <c r="U173" s="100">
        <v>7.350781176091799E-05</v>
      </c>
      <c r="V173" s="100">
        <v>-6.470058467464042E-06</v>
      </c>
      <c r="W173" s="100">
        <v>-1.6416752551319597E-05</v>
      </c>
      <c r="X173" s="100">
        <v>67.5</v>
      </c>
    </row>
    <row r="174" spans="1:24" s="100" customFormat="1" ht="12.75">
      <c r="A174" s="100">
        <v>1409</v>
      </c>
      <c r="B174" s="100">
        <v>88.87999725341797</v>
      </c>
      <c r="C174" s="100">
        <v>100.77999877929688</v>
      </c>
      <c r="D174" s="100">
        <v>8.655257225036621</v>
      </c>
      <c r="E174" s="100">
        <v>8.922075271606445</v>
      </c>
      <c r="F174" s="100">
        <v>14.061961297739348</v>
      </c>
      <c r="G174" s="100" t="s">
        <v>58</v>
      </c>
      <c r="H174" s="100">
        <v>17.233407062590558</v>
      </c>
      <c r="I174" s="100">
        <v>38.61340431600853</v>
      </c>
      <c r="J174" s="100" t="s">
        <v>61</v>
      </c>
      <c r="K174" s="100">
        <v>0.8248231684520424</v>
      </c>
      <c r="L174" s="100">
        <v>-0.01864052853280423</v>
      </c>
      <c r="M174" s="100">
        <v>0.19365052820051093</v>
      </c>
      <c r="N174" s="100">
        <v>-0.0985135781232576</v>
      </c>
      <c r="O174" s="100">
        <v>0.03338275213123796</v>
      </c>
      <c r="P174" s="100">
        <v>-0.0005345797013068433</v>
      </c>
      <c r="Q174" s="100">
        <v>0.0039198706541943035</v>
      </c>
      <c r="R174" s="100">
        <v>-0.0015141997036829328</v>
      </c>
      <c r="S174" s="100">
        <v>0.00045784844208764114</v>
      </c>
      <c r="T174" s="100">
        <v>-7.843051018251523E-06</v>
      </c>
      <c r="U174" s="100">
        <v>8.015490655249668E-05</v>
      </c>
      <c r="V174" s="100">
        <v>-5.5898759038145365E-05</v>
      </c>
      <c r="W174" s="100">
        <v>2.911671344589207E-05</v>
      </c>
      <c r="X174" s="100">
        <v>67.5</v>
      </c>
    </row>
    <row r="175" ht="12.75" hidden="1">
      <c r="A175" s="24" t="s">
        <v>88</v>
      </c>
    </row>
    <row r="176" spans="1:24" ht="12.75" hidden="1">
      <c r="A176" s="24">
        <v>1410</v>
      </c>
      <c r="B176" s="24">
        <v>106.4</v>
      </c>
      <c r="C176" s="24">
        <v>131.5</v>
      </c>
      <c r="D176" s="24">
        <v>8.399741817481727</v>
      </c>
      <c r="E176" s="24">
        <v>8.812214115351413</v>
      </c>
      <c r="F176" s="24">
        <v>17.046148171346022</v>
      </c>
      <c r="G176" s="24" t="s">
        <v>59</v>
      </c>
      <c r="H176" s="24">
        <v>9.367246229255215</v>
      </c>
      <c r="I176" s="24">
        <v>48.26724622925522</v>
      </c>
      <c r="J176" s="24" t="s">
        <v>73</v>
      </c>
      <c r="K176" s="24">
        <v>1.37454584280248</v>
      </c>
      <c r="M176" s="24" t="s">
        <v>68</v>
      </c>
      <c r="N176" s="24">
        <v>1.0884470478883703</v>
      </c>
      <c r="X176" s="24">
        <v>67.5</v>
      </c>
    </row>
    <row r="177" spans="1:24" ht="12.75" hidden="1">
      <c r="A177" s="24">
        <v>1411</v>
      </c>
      <c r="B177" s="24">
        <v>146.16000366210938</v>
      </c>
      <c r="C177" s="24">
        <v>143.9600067138672</v>
      </c>
      <c r="D177" s="24">
        <v>8.065264701843262</v>
      </c>
      <c r="E177" s="24">
        <v>8.55617618560791</v>
      </c>
      <c r="F177" s="24">
        <v>25.22368031022706</v>
      </c>
      <c r="G177" s="24" t="s">
        <v>56</v>
      </c>
      <c r="H177" s="24">
        <v>-4.1512283388726985</v>
      </c>
      <c r="I177" s="24">
        <v>74.50877532323668</v>
      </c>
      <c r="J177" s="24" t="s">
        <v>62</v>
      </c>
      <c r="K177" s="24">
        <v>0.6924289454362328</v>
      </c>
      <c r="L177" s="24">
        <v>0.925500919378859</v>
      </c>
      <c r="M177" s="24">
        <v>0.16392367986784862</v>
      </c>
      <c r="N177" s="24">
        <v>0.10085964167141533</v>
      </c>
      <c r="O177" s="24">
        <v>0.02780932565481437</v>
      </c>
      <c r="P177" s="24">
        <v>0.02654965487663212</v>
      </c>
      <c r="Q177" s="24">
        <v>0.0033850551999748367</v>
      </c>
      <c r="R177" s="24">
        <v>0.0015524357512841887</v>
      </c>
      <c r="S177" s="24">
        <v>0.0003648062588703137</v>
      </c>
      <c r="T177" s="24">
        <v>0.0003906356839149476</v>
      </c>
      <c r="U177" s="24">
        <v>7.400654399049918E-05</v>
      </c>
      <c r="V177" s="24">
        <v>5.759600483109225E-05</v>
      </c>
      <c r="W177" s="24">
        <v>2.2735542406396587E-05</v>
      </c>
      <c r="X177" s="24">
        <v>67.5</v>
      </c>
    </row>
    <row r="178" spans="1:24" ht="12.75" hidden="1">
      <c r="A178" s="24">
        <v>1409</v>
      </c>
      <c r="B178" s="24">
        <v>88.87999725341797</v>
      </c>
      <c r="C178" s="24">
        <v>100.77999877929688</v>
      </c>
      <c r="D178" s="24">
        <v>8.655257225036621</v>
      </c>
      <c r="E178" s="24">
        <v>8.922075271606445</v>
      </c>
      <c r="F178" s="24">
        <v>17.69216992318658</v>
      </c>
      <c r="G178" s="24" t="s">
        <v>57</v>
      </c>
      <c r="H178" s="24">
        <v>27.201768547726374</v>
      </c>
      <c r="I178" s="24">
        <v>48.58176580114434</v>
      </c>
      <c r="J178" s="24" t="s">
        <v>60</v>
      </c>
      <c r="K178" s="24">
        <v>-0.6863157511858587</v>
      </c>
      <c r="L178" s="24">
        <v>0.005036584931250606</v>
      </c>
      <c r="M178" s="24">
        <v>0.16221886923305934</v>
      </c>
      <c r="N178" s="24">
        <v>-0.0010436296838215115</v>
      </c>
      <c r="O178" s="24">
        <v>-0.027602026500405483</v>
      </c>
      <c r="P178" s="24">
        <v>0.0005763007491027096</v>
      </c>
      <c r="Q178" s="24">
        <v>0.0033359004743026156</v>
      </c>
      <c r="R178" s="24">
        <v>-8.387917108374601E-05</v>
      </c>
      <c r="S178" s="24">
        <v>-0.0003642638997311838</v>
      </c>
      <c r="T178" s="24">
        <v>4.104137469296961E-05</v>
      </c>
      <c r="U178" s="24">
        <v>7.169952539293934E-05</v>
      </c>
      <c r="V178" s="24">
        <v>-6.623057339464332E-06</v>
      </c>
      <c r="W178" s="24">
        <v>-2.2730549101838432E-05</v>
      </c>
      <c r="X178" s="24">
        <v>67.5</v>
      </c>
    </row>
    <row r="179" spans="1:24" ht="12.75" hidden="1">
      <c r="A179" s="24">
        <v>1412</v>
      </c>
      <c r="B179" s="24">
        <v>114.80000305175781</v>
      </c>
      <c r="C179" s="24">
        <v>121.80000305175781</v>
      </c>
      <c r="D179" s="24">
        <v>8.750760078430176</v>
      </c>
      <c r="E179" s="24">
        <v>9.028934478759766</v>
      </c>
      <c r="F179" s="24">
        <v>14.966280490769073</v>
      </c>
      <c r="G179" s="24" t="s">
        <v>58</v>
      </c>
      <c r="H179" s="24">
        <v>-6.607570015663896</v>
      </c>
      <c r="I179" s="24">
        <v>40.69243303609392</v>
      </c>
      <c r="J179" s="24" t="s">
        <v>61</v>
      </c>
      <c r="K179" s="24">
        <v>-0.09180704848825014</v>
      </c>
      <c r="L179" s="24">
        <v>0.9254872147054997</v>
      </c>
      <c r="M179" s="24">
        <v>-0.02357989156388359</v>
      </c>
      <c r="N179" s="24">
        <v>-0.10085424212778234</v>
      </c>
      <c r="O179" s="24">
        <v>-0.0033892073478071533</v>
      </c>
      <c r="P179" s="24">
        <v>0.026543399396363295</v>
      </c>
      <c r="Q179" s="24">
        <v>-0.0005747753756244833</v>
      </c>
      <c r="R179" s="24">
        <v>-0.001550168070411595</v>
      </c>
      <c r="S179" s="24">
        <v>-1.9885116634921573E-05</v>
      </c>
      <c r="T179" s="24">
        <v>0.0003884737354197966</v>
      </c>
      <c r="U179" s="24">
        <v>-1.8334301509600443E-05</v>
      </c>
      <c r="V179" s="24">
        <v>-5.721393959500927E-05</v>
      </c>
      <c r="W179" s="24">
        <v>-4.764724986497807E-07</v>
      </c>
      <c r="X179" s="24">
        <v>67.5</v>
      </c>
    </row>
    <row r="180" ht="12.75" hidden="1">
      <c r="A180" s="24" t="s">
        <v>87</v>
      </c>
    </row>
    <row r="181" spans="1:24" ht="12.75" hidden="1">
      <c r="A181" s="24">
        <v>1410</v>
      </c>
      <c r="B181" s="24">
        <v>106.4</v>
      </c>
      <c r="C181" s="24">
        <v>131.5</v>
      </c>
      <c r="D181" s="24">
        <v>8.399741817481727</v>
      </c>
      <c r="E181" s="24">
        <v>8.812214115351413</v>
      </c>
      <c r="F181" s="24">
        <v>13.131453720040486</v>
      </c>
      <c r="G181" s="24" t="s">
        <v>59</v>
      </c>
      <c r="H181" s="24">
        <v>-1.7174586022494225</v>
      </c>
      <c r="I181" s="24">
        <v>37.182541397750576</v>
      </c>
      <c r="J181" s="24" t="s">
        <v>73</v>
      </c>
      <c r="K181" s="24">
        <v>1.4299413511063466</v>
      </c>
      <c r="M181" s="24" t="s">
        <v>68</v>
      </c>
      <c r="N181" s="24">
        <v>1.094317666224158</v>
      </c>
      <c r="X181" s="24">
        <v>67.5</v>
      </c>
    </row>
    <row r="182" spans="1:24" ht="12.75" hidden="1">
      <c r="A182" s="24">
        <v>1412</v>
      </c>
      <c r="B182" s="24">
        <v>114.80000305175781</v>
      </c>
      <c r="C182" s="24">
        <v>121.80000305175781</v>
      </c>
      <c r="D182" s="24">
        <v>8.750760078430176</v>
      </c>
      <c r="E182" s="24">
        <v>9.028934478759766</v>
      </c>
      <c r="F182" s="24">
        <v>20.531965343513892</v>
      </c>
      <c r="G182" s="24" t="s">
        <v>56</v>
      </c>
      <c r="H182" s="24">
        <v>8.525198497528827</v>
      </c>
      <c r="I182" s="24">
        <v>55.82520154928664</v>
      </c>
      <c r="J182" s="24" t="s">
        <v>62</v>
      </c>
      <c r="K182" s="24">
        <v>0.7629182576484589</v>
      </c>
      <c r="L182" s="24">
        <v>0.8964616941913892</v>
      </c>
      <c r="M182" s="24">
        <v>0.1806107559588017</v>
      </c>
      <c r="N182" s="24">
        <v>0.10008245364147703</v>
      </c>
      <c r="O182" s="24">
        <v>0.030640265928834984</v>
      </c>
      <c r="P182" s="24">
        <v>0.025716670205325674</v>
      </c>
      <c r="Q182" s="24">
        <v>0.003729579013774724</v>
      </c>
      <c r="R182" s="24">
        <v>0.0015405527255982604</v>
      </c>
      <c r="S182" s="24">
        <v>0.0004019690608443963</v>
      </c>
      <c r="T182" s="24">
        <v>0.00037840304888843597</v>
      </c>
      <c r="U182" s="24">
        <v>8.157370048997809E-05</v>
      </c>
      <c r="V182" s="24">
        <v>5.7184898274330095E-05</v>
      </c>
      <c r="W182" s="24">
        <v>2.5064882687397454E-05</v>
      </c>
      <c r="X182" s="24">
        <v>67.5</v>
      </c>
    </row>
    <row r="183" spans="1:24" ht="12.75" hidden="1">
      <c r="A183" s="24">
        <v>1411</v>
      </c>
      <c r="B183" s="24">
        <v>146.16000366210938</v>
      </c>
      <c r="C183" s="24">
        <v>143.9600067138672</v>
      </c>
      <c r="D183" s="24">
        <v>8.065264701843262</v>
      </c>
      <c r="E183" s="24">
        <v>8.55617618560791</v>
      </c>
      <c r="F183" s="24">
        <v>23.785887643099688</v>
      </c>
      <c r="G183" s="24" t="s">
        <v>57</v>
      </c>
      <c r="H183" s="24">
        <v>-8.398355224355583</v>
      </c>
      <c r="I183" s="24">
        <v>70.26164843775379</v>
      </c>
      <c r="J183" s="24" t="s">
        <v>60</v>
      </c>
      <c r="K183" s="24">
        <v>0.25975462400314964</v>
      </c>
      <c r="L183" s="24">
        <v>-0.004876745952672412</v>
      </c>
      <c r="M183" s="24">
        <v>-0.05955916527548548</v>
      </c>
      <c r="N183" s="24">
        <v>-0.0010347212485842256</v>
      </c>
      <c r="O183" s="24">
        <v>0.010742515442859755</v>
      </c>
      <c r="P183" s="24">
        <v>-0.0005581127014496781</v>
      </c>
      <c r="Q183" s="24">
        <v>-0.0011370613791266988</v>
      </c>
      <c r="R183" s="24">
        <v>-8.320468914193292E-05</v>
      </c>
      <c r="S183" s="24">
        <v>0.00016603415041127116</v>
      </c>
      <c r="T183" s="24">
        <v>-3.975191329452481E-05</v>
      </c>
      <c r="U183" s="24">
        <v>-1.861908212801883E-05</v>
      </c>
      <c r="V183" s="24">
        <v>-6.56334168022761E-06</v>
      </c>
      <c r="W183" s="24">
        <v>1.1101628399028401E-05</v>
      </c>
      <c r="X183" s="24">
        <v>67.5</v>
      </c>
    </row>
    <row r="184" spans="1:24" ht="12.75" hidden="1">
      <c r="A184" s="24">
        <v>1409</v>
      </c>
      <c r="B184" s="24">
        <v>88.87999725341797</v>
      </c>
      <c r="C184" s="24">
        <v>100.77999877929688</v>
      </c>
      <c r="D184" s="24">
        <v>8.655257225036621</v>
      </c>
      <c r="E184" s="24">
        <v>8.922075271606445</v>
      </c>
      <c r="F184" s="24">
        <v>17.69216992318658</v>
      </c>
      <c r="G184" s="24" t="s">
        <v>58</v>
      </c>
      <c r="H184" s="24">
        <v>27.201768547726374</v>
      </c>
      <c r="I184" s="24">
        <v>48.58176580114434</v>
      </c>
      <c r="J184" s="24" t="s">
        <v>61</v>
      </c>
      <c r="K184" s="24">
        <v>0.7173366038076843</v>
      </c>
      <c r="L184" s="24">
        <v>-0.8964484293596642</v>
      </c>
      <c r="M184" s="24">
        <v>0.17050792063624853</v>
      </c>
      <c r="N184" s="24">
        <v>-0.10007710466853109</v>
      </c>
      <c r="O184" s="24">
        <v>0.02869536997757035</v>
      </c>
      <c r="P184" s="24">
        <v>-0.02571061330777556</v>
      </c>
      <c r="Q184" s="24">
        <v>0.003552020698150186</v>
      </c>
      <c r="R184" s="24">
        <v>-0.0015383041571981218</v>
      </c>
      <c r="S184" s="24">
        <v>0.000366076203505955</v>
      </c>
      <c r="T184" s="24">
        <v>-0.00037630925154384475</v>
      </c>
      <c r="U184" s="24">
        <v>7.942039028070022E-05</v>
      </c>
      <c r="V184" s="24">
        <v>-5.6806999010985154E-05</v>
      </c>
      <c r="W184" s="24">
        <v>2.247225380381066E-05</v>
      </c>
      <c r="X184" s="24">
        <v>67.5</v>
      </c>
    </row>
    <row r="185" ht="12.75" hidden="1">
      <c r="A185" s="24" t="s">
        <v>86</v>
      </c>
    </row>
    <row r="186" spans="1:24" ht="12.75" hidden="1">
      <c r="A186" s="24">
        <v>1410</v>
      </c>
      <c r="B186" s="24">
        <v>106.4</v>
      </c>
      <c r="C186" s="24">
        <v>131.5</v>
      </c>
      <c r="D186" s="24">
        <v>8.399741817481727</v>
      </c>
      <c r="E186" s="24">
        <v>8.812214115351413</v>
      </c>
      <c r="F186" s="24">
        <v>20.542240126848707</v>
      </c>
      <c r="G186" s="24" t="s">
        <v>59</v>
      </c>
      <c r="H186" s="24">
        <v>19.26665162924018</v>
      </c>
      <c r="I186" s="24">
        <v>58.166651629240185</v>
      </c>
      <c r="J186" s="24" t="s">
        <v>73</v>
      </c>
      <c r="K186" s="24">
        <v>2.146791257357543</v>
      </c>
      <c r="M186" s="24" t="s">
        <v>68</v>
      </c>
      <c r="N186" s="24">
        <v>1.4941001279150523</v>
      </c>
      <c r="X186" s="24">
        <v>67.5</v>
      </c>
    </row>
    <row r="187" spans="1:24" ht="12.75" hidden="1">
      <c r="A187" s="24">
        <v>1412</v>
      </c>
      <c r="B187" s="24">
        <v>114.80000305175781</v>
      </c>
      <c r="C187" s="24">
        <v>121.80000305175781</v>
      </c>
      <c r="D187" s="24">
        <v>8.750760078430176</v>
      </c>
      <c r="E187" s="24">
        <v>9.028934478759766</v>
      </c>
      <c r="F187" s="24">
        <v>20.531965343513892</v>
      </c>
      <c r="G187" s="24" t="s">
        <v>56</v>
      </c>
      <c r="H187" s="24">
        <v>8.525198497528827</v>
      </c>
      <c r="I187" s="24">
        <v>55.82520154928664</v>
      </c>
      <c r="J187" s="24" t="s">
        <v>62</v>
      </c>
      <c r="K187" s="24">
        <v>1.092781623457385</v>
      </c>
      <c r="L187" s="24">
        <v>0.9345110904926014</v>
      </c>
      <c r="M187" s="24">
        <v>0.258701088282473</v>
      </c>
      <c r="N187" s="24">
        <v>0.0985199615835366</v>
      </c>
      <c r="O187" s="24">
        <v>0.04388795864078474</v>
      </c>
      <c r="P187" s="24">
        <v>0.026807992081650522</v>
      </c>
      <c r="Q187" s="24">
        <v>0.0053423142436034195</v>
      </c>
      <c r="R187" s="24">
        <v>0.0015164823983819667</v>
      </c>
      <c r="S187" s="24">
        <v>0.0005757874248819776</v>
      </c>
      <c r="T187" s="24">
        <v>0.0003944486846246671</v>
      </c>
      <c r="U187" s="24">
        <v>0.00011687541457068405</v>
      </c>
      <c r="V187" s="24">
        <v>5.626679035543427E-05</v>
      </c>
      <c r="W187" s="24">
        <v>3.589668997407485E-05</v>
      </c>
      <c r="X187" s="24">
        <v>67.5</v>
      </c>
    </row>
    <row r="188" spans="1:24" ht="12.75" hidden="1">
      <c r="A188" s="24">
        <v>1409</v>
      </c>
      <c r="B188" s="24">
        <v>88.87999725341797</v>
      </c>
      <c r="C188" s="24">
        <v>100.77999877929688</v>
      </c>
      <c r="D188" s="24">
        <v>8.655257225036621</v>
      </c>
      <c r="E188" s="24">
        <v>8.922075271606445</v>
      </c>
      <c r="F188" s="24">
        <v>14.061961297739348</v>
      </c>
      <c r="G188" s="24" t="s">
        <v>57</v>
      </c>
      <c r="H188" s="24">
        <v>17.233407062590558</v>
      </c>
      <c r="I188" s="24">
        <v>38.61340431600853</v>
      </c>
      <c r="J188" s="24" t="s">
        <v>60</v>
      </c>
      <c r="K188" s="24">
        <v>0.07396167758433159</v>
      </c>
      <c r="L188" s="24">
        <v>0.005086063352168942</v>
      </c>
      <c r="M188" s="24">
        <v>-0.020441385008301283</v>
      </c>
      <c r="N188" s="24">
        <v>-0.0010189550751004378</v>
      </c>
      <c r="O188" s="24">
        <v>0.0024977349827240863</v>
      </c>
      <c r="P188" s="24">
        <v>0.0005818524435737072</v>
      </c>
      <c r="Q188" s="24">
        <v>-0.0005616974016079016</v>
      </c>
      <c r="R188" s="24">
        <v>-8.188204831810256E-05</v>
      </c>
      <c r="S188" s="24">
        <v>-6.082156328567918E-06</v>
      </c>
      <c r="T188" s="24">
        <v>4.142610436570349E-05</v>
      </c>
      <c r="U188" s="24">
        <v>-2.1490167304674054E-05</v>
      </c>
      <c r="V188" s="24">
        <v>-6.459904010084249E-06</v>
      </c>
      <c r="W188" s="24">
        <v>-1.563094975258442E-06</v>
      </c>
      <c r="X188" s="24">
        <v>67.5</v>
      </c>
    </row>
    <row r="189" spans="1:24" ht="12.75" hidden="1">
      <c r="A189" s="24">
        <v>1411</v>
      </c>
      <c r="B189" s="24">
        <v>146.16000366210938</v>
      </c>
      <c r="C189" s="24">
        <v>143.9600067138672</v>
      </c>
      <c r="D189" s="24">
        <v>8.065264701843262</v>
      </c>
      <c r="E189" s="24">
        <v>8.55617618560791</v>
      </c>
      <c r="F189" s="24">
        <v>19.921396522893016</v>
      </c>
      <c r="G189" s="24" t="s">
        <v>58</v>
      </c>
      <c r="H189" s="24">
        <v>-19.813759204772197</v>
      </c>
      <c r="I189" s="24">
        <v>58.84624445733717</v>
      </c>
      <c r="J189" s="24" t="s">
        <v>61</v>
      </c>
      <c r="K189" s="24">
        <v>-1.0902758122672767</v>
      </c>
      <c r="L189" s="24">
        <v>0.93449724997629</v>
      </c>
      <c r="M189" s="24">
        <v>-0.2578922310917456</v>
      </c>
      <c r="N189" s="24">
        <v>-0.09851469210720021</v>
      </c>
      <c r="O189" s="24">
        <v>-0.04381682591894703</v>
      </c>
      <c r="P189" s="24">
        <v>0.026801676947231203</v>
      </c>
      <c r="Q189" s="24">
        <v>-0.005312703408476226</v>
      </c>
      <c r="R189" s="24">
        <v>-0.001514270185523559</v>
      </c>
      <c r="S189" s="24">
        <v>-0.0005757553004763515</v>
      </c>
      <c r="T189" s="24">
        <v>0.00039226731023526794</v>
      </c>
      <c r="U189" s="24">
        <v>-0.0001148827020934239</v>
      </c>
      <c r="V189" s="24">
        <v>-5.5894734430739434E-05</v>
      </c>
      <c r="W189" s="24">
        <v>-3.586264191597111E-05</v>
      </c>
      <c r="X189" s="24">
        <v>67.5</v>
      </c>
    </row>
    <row r="190" ht="12.75" hidden="1">
      <c r="A190" s="24" t="s">
        <v>85</v>
      </c>
    </row>
    <row r="191" spans="1:24" ht="12.75" hidden="1">
      <c r="A191" s="24">
        <v>1410</v>
      </c>
      <c r="B191" s="24">
        <v>106.4</v>
      </c>
      <c r="C191" s="24">
        <v>131.5</v>
      </c>
      <c r="D191" s="24">
        <v>8.399741817481727</v>
      </c>
      <c r="E191" s="24">
        <v>8.812214115351413</v>
      </c>
      <c r="F191" s="24">
        <v>17.046148171346022</v>
      </c>
      <c r="G191" s="24" t="s">
        <v>59</v>
      </c>
      <c r="H191" s="24">
        <v>9.367246229255215</v>
      </c>
      <c r="I191" s="24">
        <v>48.26724622925522</v>
      </c>
      <c r="J191" s="24" t="s">
        <v>73</v>
      </c>
      <c r="K191" s="24">
        <v>2.2453764371397495</v>
      </c>
      <c r="M191" s="24" t="s">
        <v>68</v>
      </c>
      <c r="N191" s="24">
        <v>1.5167715101102908</v>
      </c>
      <c r="X191" s="24">
        <v>67.5</v>
      </c>
    </row>
    <row r="192" spans="1:24" ht="12.75" hidden="1">
      <c r="A192" s="24">
        <v>1409</v>
      </c>
      <c r="B192" s="24">
        <v>88.87999725341797</v>
      </c>
      <c r="C192" s="24">
        <v>100.77999877929688</v>
      </c>
      <c r="D192" s="24">
        <v>8.655257225036621</v>
      </c>
      <c r="E192" s="24">
        <v>8.922075271606445</v>
      </c>
      <c r="F192" s="24">
        <v>15.672317255333034</v>
      </c>
      <c r="G192" s="24" t="s">
        <v>56</v>
      </c>
      <c r="H192" s="24">
        <v>21.65535961719292</v>
      </c>
      <c r="I192" s="24">
        <v>43.03535687061089</v>
      </c>
      <c r="J192" s="24" t="s">
        <v>62</v>
      </c>
      <c r="K192" s="24">
        <v>1.1618566668206411</v>
      </c>
      <c r="L192" s="24">
        <v>0.8985254218907534</v>
      </c>
      <c r="M192" s="24">
        <v>0.2750533798505982</v>
      </c>
      <c r="N192" s="24">
        <v>0.09791000985056933</v>
      </c>
      <c r="O192" s="24">
        <v>0.04666244298367945</v>
      </c>
      <c r="P192" s="24">
        <v>0.02577601462639045</v>
      </c>
      <c r="Q192" s="24">
        <v>0.005679839374661772</v>
      </c>
      <c r="R192" s="24">
        <v>0.0015071774196300852</v>
      </c>
      <c r="S192" s="24">
        <v>0.0006122047454916841</v>
      </c>
      <c r="T192" s="24">
        <v>0.0003792619137803791</v>
      </c>
      <c r="U192" s="24">
        <v>0.00012420979027209181</v>
      </c>
      <c r="V192" s="24">
        <v>5.59525104055718E-05</v>
      </c>
      <c r="W192" s="24">
        <v>3.816700017143051E-05</v>
      </c>
      <c r="X192" s="24">
        <v>67.5</v>
      </c>
    </row>
    <row r="193" spans="1:24" ht="12.75" hidden="1">
      <c r="A193" s="24">
        <v>1411</v>
      </c>
      <c r="B193" s="24">
        <v>146.16000366210938</v>
      </c>
      <c r="C193" s="24">
        <v>143.9600067138672</v>
      </c>
      <c r="D193" s="24">
        <v>8.065264701843262</v>
      </c>
      <c r="E193" s="24">
        <v>8.55617618560791</v>
      </c>
      <c r="F193" s="24">
        <v>19.921396522893016</v>
      </c>
      <c r="G193" s="24" t="s">
        <v>57</v>
      </c>
      <c r="H193" s="24">
        <v>-19.813759204772197</v>
      </c>
      <c r="I193" s="24">
        <v>58.84624445733717</v>
      </c>
      <c r="J193" s="24" t="s">
        <v>60</v>
      </c>
      <c r="K193" s="24">
        <v>1.121186476957402</v>
      </c>
      <c r="L193" s="24">
        <v>-0.004887492185972478</v>
      </c>
      <c r="M193" s="24">
        <v>-0.2662282640336132</v>
      </c>
      <c r="N193" s="24">
        <v>-0.0010117273709072886</v>
      </c>
      <c r="O193" s="24">
        <v>0.04489436258906821</v>
      </c>
      <c r="P193" s="24">
        <v>-0.000559468592472405</v>
      </c>
      <c r="Q193" s="24">
        <v>-0.005533147141260768</v>
      </c>
      <c r="R193" s="24">
        <v>-8.134149805084774E-05</v>
      </c>
      <c r="S193" s="24">
        <v>0.000576378426713084</v>
      </c>
      <c r="T193" s="24">
        <v>-3.986023982144189E-05</v>
      </c>
      <c r="U193" s="24">
        <v>-0.00012284381199969318</v>
      </c>
      <c r="V193" s="24">
        <v>-6.40989806522191E-06</v>
      </c>
      <c r="W193" s="24">
        <v>3.548519828388383E-05</v>
      </c>
      <c r="X193" s="24">
        <v>67.5</v>
      </c>
    </row>
    <row r="194" spans="1:24" ht="12.75" hidden="1">
      <c r="A194" s="24">
        <v>1412</v>
      </c>
      <c r="B194" s="24">
        <v>114.80000305175781</v>
      </c>
      <c r="C194" s="24">
        <v>121.80000305175781</v>
      </c>
      <c r="D194" s="24">
        <v>8.750760078430176</v>
      </c>
      <c r="E194" s="24">
        <v>9.028934478759766</v>
      </c>
      <c r="F194" s="24">
        <v>22.489046476099325</v>
      </c>
      <c r="G194" s="24" t="s">
        <v>58</v>
      </c>
      <c r="H194" s="24">
        <v>13.846386549767665</v>
      </c>
      <c r="I194" s="24">
        <v>61.14638960152548</v>
      </c>
      <c r="J194" s="24" t="s">
        <v>61</v>
      </c>
      <c r="K194" s="24">
        <v>-0.3047159302094643</v>
      </c>
      <c r="L194" s="24">
        <v>-0.8985121291357665</v>
      </c>
      <c r="M194" s="24">
        <v>-0.06911492745338138</v>
      </c>
      <c r="N194" s="24">
        <v>-0.09790478250149755</v>
      </c>
      <c r="O194" s="24">
        <v>-0.012723199005219081</v>
      </c>
      <c r="P194" s="24">
        <v>-0.025769942276107863</v>
      </c>
      <c r="Q194" s="24">
        <v>-0.001282520188970144</v>
      </c>
      <c r="R194" s="24">
        <v>-0.0015049808420500395</v>
      </c>
      <c r="S194" s="24">
        <v>-0.00020635542062734318</v>
      </c>
      <c r="T194" s="24">
        <v>-0.0003771614515373129</v>
      </c>
      <c r="U194" s="24">
        <v>-1.837035255026618E-05</v>
      </c>
      <c r="V194" s="24">
        <v>-5.558414007141862E-05</v>
      </c>
      <c r="W194" s="24">
        <v>-1.4054202390723744E-05</v>
      </c>
      <c r="X194" s="24">
        <v>67.5</v>
      </c>
    </row>
    <row r="195" ht="12.75" hidden="1">
      <c r="A195" s="24" t="s">
        <v>84</v>
      </c>
    </row>
    <row r="196" spans="1:24" ht="12.75" hidden="1">
      <c r="A196" s="24">
        <v>1410</v>
      </c>
      <c r="B196" s="24">
        <v>106.4</v>
      </c>
      <c r="C196" s="24">
        <v>131.5</v>
      </c>
      <c r="D196" s="24">
        <v>8.399741817481727</v>
      </c>
      <c r="E196" s="24">
        <v>8.812214115351413</v>
      </c>
      <c r="F196" s="24">
        <v>20.542240126848707</v>
      </c>
      <c r="G196" s="24" t="s">
        <v>59</v>
      </c>
      <c r="H196" s="24">
        <v>19.26665162924018</v>
      </c>
      <c r="I196" s="24">
        <v>58.166651629240185</v>
      </c>
      <c r="J196" s="24" t="s">
        <v>73</v>
      </c>
      <c r="K196" s="24">
        <v>2.4711549301859783</v>
      </c>
      <c r="M196" s="24" t="s">
        <v>68</v>
      </c>
      <c r="N196" s="24">
        <v>1.2900952572823692</v>
      </c>
      <c r="X196" s="24">
        <v>67.5</v>
      </c>
    </row>
    <row r="197" spans="1:24" ht="12.75" hidden="1">
      <c r="A197" s="24">
        <v>1409</v>
      </c>
      <c r="B197" s="24">
        <v>88.87999725341797</v>
      </c>
      <c r="C197" s="24">
        <v>100.77999877929688</v>
      </c>
      <c r="D197" s="24">
        <v>8.655257225036621</v>
      </c>
      <c r="E197" s="24">
        <v>8.922075271606445</v>
      </c>
      <c r="F197" s="24">
        <v>15.672317255333034</v>
      </c>
      <c r="G197" s="24" t="s">
        <v>56</v>
      </c>
      <c r="H197" s="24">
        <v>21.65535961719292</v>
      </c>
      <c r="I197" s="24">
        <v>43.03535687061089</v>
      </c>
      <c r="J197" s="24" t="s">
        <v>62</v>
      </c>
      <c r="K197" s="24">
        <v>1.5253068111269463</v>
      </c>
      <c r="L197" s="24">
        <v>0.01169435728270337</v>
      </c>
      <c r="M197" s="24">
        <v>0.3610947754947389</v>
      </c>
      <c r="N197" s="24">
        <v>0.10127365928472763</v>
      </c>
      <c r="O197" s="24">
        <v>0.061259201561579914</v>
      </c>
      <c r="P197" s="24">
        <v>0.00033571103113432254</v>
      </c>
      <c r="Q197" s="24">
        <v>0.007456669560596644</v>
      </c>
      <c r="R197" s="24">
        <v>0.0015589416042689128</v>
      </c>
      <c r="S197" s="24">
        <v>0.0008037317192832195</v>
      </c>
      <c r="T197" s="24">
        <v>4.932815611890332E-06</v>
      </c>
      <c r="U197" s="24">
        <v>0.0001631038887607047</v>
      </c>
      <c r="V197" s="24">
        <v>5.786111745597255E-05</v>
      </c>
      <c r="W197" s="24">
        <v>5.0114240659596325E-05</v>
      </c>
      <c r="X197" s="24">
        <v>67.5</v>
      </c>
    </row>
    <row r="198" spans="1:24" ht="12.75" hidden="1">
      <c r="A198" s="24">
        <v>1412</v>
      </c>
      <c r="B198" s="24">
        <v>114.80000305175781</v>
      </c>
      <c r="C198" s="24">
        <v>121.80000305175781</v>
      </c>
      <c r="D198" s="24">
        <v>8.750760078430176</v>
      </c>
      <c r="E198" s="24">
        <v>9.028934478759766</v>
      </c>
      <c r="F198" s="24">
        <v>14.966280490769073</v>
      </c>
      <c r="G198" s="24" t="s">
        <v>57</v>
      </c>
      <c r="H198" s="24">
        <v>-6.607570015663896</v>
      </c>
      <c r="I198" s="24">
        <v>40.69243303609392</v>
      </c>
      <c r="J198" s="24" t="s">
        <v>60</v>
      </c>
      <c r="K198" s="24">
        <v>0.9906726793383559</v>
      </c>
      <c r="L198" s="24">
        <v>-6.197937395057734E-05</v>
      </c>
      <c r="M198" s="24">
        <v>-0.2376334490640305</v>
      </c>
      <c r="N198" s="24">
        <v>-0.0010467228408666711</v>
      </c>
      <c r="O198" s="24">
        <v>0.03928239667872937</v>
      </c>
      <c r="P198" s="24">
        <v>-7.320254303904058E-06</v>
      </c>
      <c r="Q198" s="24">
        <v>-0.00505274219577033</v>
      </c>
      <c r="R198" s="24">
        <v>-8.412864649942552E-05</v>
      </c>
      <c r="S198" s="24">
        <v>0.00047257018023435577</v>
      </c>
      <c r="T198" s="24">
        <v>-5.409859632842551E-07</v>
      </c>
      <c r="U198" s="24">
        <v>-0.00011967668458727307</v>
      </c>
      <c r="V198" s="24">
        <v>-6.6305963855912735E-06</v>
      </c>
      <c r="W198" s="24">
        <v>2.8102923026386433E-05</v>
      </c>
      <c r="X198" s="24">
        <v>67.5</v>
      </c>
    </row>
    <row r="199" spans="1:24" ht="12.75" hidden="1">
      <c r="A199" s="24">
        <v>1411</v>
      </c>
      <c r="B199" s="24">
        <v>146.16000366210938</v>
      </c>
      <c r="C199" s="24">
        <v>143.9600067138672</v>
      </c>
      <c r="D199" s="24">
        <v>8.065264701843262</v>
      </c>
      <c r="E199" s="24">
        <v>8.55617618560791</v>
      </c>
      <c r="F199" s="24">
        <v>23.785887643099688</v>
      </c>
      <c r="G199" s="24" t="s">
        <v>58</v>
      </c>
      <c r="H199" s="24">
        <v>-8.398355224355583</v>
      </c>
      <c r="I199" s="24">
        <v>70.26164843775379</v>
      </c>
      <c r="J199" s="24" t="s">
        <v>61</v>
      </c>
      <c r="K199" s="24">
        <v>-1.1597967539542509</v>
      </c>
      <c r="L199" s="24">
        <v>-0.011694193038116056</v>
      </c>
      <c r="M199" s="24">
        <v>-0.27188192432658836</v>
      </c>
      <c r="N199" s="24">
        <v>-0.10126824989212319</v>
      </c>
      <c r="O199" s="24">
        <v>-0.047006202645366146</v>
      </c>
      <c r="P199" s="24">
        <v>-0.00033563121175211977</v>
      </c>
      <c r="Q199" s="24">
        <v>-0.005483768525294495</v>
      </c>
      <c r="R199" s="24">
        <v>-0.0015566699381560326</v>
      </c>
      <c r="S199" s="24">
        <v>-0.000650124681376756</v>
      </c>
      <c r="T199" s="24">
        <v>-4.903060681700604E-06</v>
      </c>
      <c r="U199" s="24">
        <v>-0.00011081682947577365</v>
      </c>
      <c r="V199" s="24">
        <v>-5.747994524027693E-05</v>
      </c>
      <c r="W199" s="24">
        <v>-4.149292511092628E-05</v>
      </c>
      <c r="X199" s="24">
        <v>67.5</v>
      </c>
    </row>
    <row r="200" s="100" customFormat="1" ht="12.75">
      <c r="A200" s="100" t="s">
        <v>109</v>
      </c>
    </row>
    <row r="201" spans="1:24" s="100" customFormat="1" ht="12.75">
      <c r="A201" s="100">
        <v>1410</v>
      </c>
      <c r="B201" s="100">
        <v>109.14</v>
      </c>
      <c r="C201" s="100">
        <v>128.64</v>
      </c>
      <c r="D201" s="100">
        <v>8.524001553698925</v>
      </c>
      <c r="E201" s="100">
        <v>9.161445946435451</v>
      </c>
      <c r="F201" s="100">
        <v>13.889466634764478</v>
      </c>
      <c r="G201" s="100" t="s">
        <v>59</v>
      </c>
      <c r="H201" s="100">
        <v>-2.8799545817655314</v>
      </c>
      <c r="I201" s="100">
        <v>38.76004541823447</v>
      </c>
      <c r="J201" s="100" t="s">
        <v>73</v>
      </c>
      <c r="K201" s="100">
        <v>1.7076298562740369</v>
      </c>
      <c r="M201" s="100" t="s">
        <v>68</v>
      </c>
      <c r="N201" s="100">
        <v>0.9014252476155511</v>
      </c>
      <c r="X201" s="100">
        <v>67.5</v>
      </c>
    </row>
    <row r="202" spans="1:24" s="100" customFormat="1" ht="12.75">
      <c r="A202" s="100">
        <v>1411</v>
      </c>
      <c r="B202" s="100">
        <v>153.66000366210938</v>
      </c>
      <c r="C202" s="100">
        <v>138.55999755859375</v>
      </c>
      <c r="D202" s="100">
        <v>8.068629264831543</v>
      </c>
      <c r="E202" s="100">
        <v>8.820944786071777</v>
      </c>
      <c r="F202" s="100">
        <v>26.530085096848175</v>
      </c>
      <c r="G202" s="100" t="s">
        <v>56</v>
      </c>
      <c r="H202" s="100">
        <v>-7.800229387673298</v>
      </c>
      <c r="I202" s="100">
        <v>78.35977427443608</v>
      </c>
      <c r="J202" s="100" t="s">
        <v>62</v>
      </c>
      <c r="K202" s="100">
        <v>1.260975404174897</v>
      </c>
      <c r="L202" s="100">
        <v>0.12798667611486245</v>
      </c>
      <c r="M202" s="100">
        <v>0.2985184746980505</v>
      </c>
      <c r="N202" s="100">
        <v>0.09725264105397535</v>
      </c>
      <c r="O202" s="100">
        <v>0.050643389992347444</v>
      </c>
      <c r="P202" s="100">
        <v>0.003671601234190749</v>
      </c>
      <c r="Q202" s="100">
        <v>0.006164370151228513</v>
      </c>
      <c r="R202" s="100">
        <v>0.0014969067056164137</v>
      </c>
      <c r="S202" s="100">
        <v>0.0006644264827181548</v>
      </c>
      <c r="T202" s="100">
        <v>5.40031910008239E-05</v>
      </c>
      <c r="U202" s="100">
        <v>0.0001348100593845333</v>
      </c>
      <c r="V202" s="100">
        <v>5.554453899717939E-05</v>
      </c>
      <c r="W202" s="100">
        <v>4.143195424853518E-05</v>
      </c>
      <c r="X202" s="100">
        <v>67.5</v>
      </c>
    </row>
    <row r="203" spans="1:24" s="100" customFormat="1" ht="12.75">
      <c r="A203" s="100">
        <v>1412</v>
      </c>
      <c r="B203" s="100">
        <v>102</v>
      </c>
      <c r="C203" s="100">
        <v>125.9000015258789</v>
      </c>
      <c r="D203" s="100">
        <v>8.702585220336914</v>
      </c>
      <c r="E203" s="100">
        <v>8.98093032836914</v>
      </c>
      <c r="F203" s="100">
        <v>19.431120574823883</v>
      </c>
      <c r="G203" s="100" t="s">
        <v>57</v>
      </c>
      <c r="H203" s="100">
        <v>18.59595201544297</v>
      </c>
      <c r="I203" s="100">
        <v>53.09595201544297</v>
      </c>
      <c r="J203" s="100" t="s">
        <v>60</v>
      </c>
      <c r="K203" s="100">
        <v>-0.8222954826143986</v>
      </c>
      <c r="L203" s="100">
        <v>0.000696924313759555</v>
      </c>
      <c r="M203" s="100">
        <v>0.1972272066651006</v>
      </c>
      <c r="N203" s="100">
        <v>-0.001006289799498175</v>
      </c>
      <c r="O203" s="100">
        <v>-0.03260882454160242</v>
      </c>
      <c r="P203" s="100">
        <v>7.97834887674196E-05</v>
      </c>
      <c r="Q203" s="100">
        <v>0.0041927756192714945</v>
      </c>
      <c r="R203" s="100">
        <v>-8.090522463408226E-05</v>
      </c>
      <c r="S203" s="100">
        <v>-0.0003924918406214235</v>
      </c>
      <c r="T203" s="100">
        <v>5.6871620031302845E-06</v>
      </c>
      <c r="U203" s="100">
        <v>9.923256559705717E-05</v>
      </c>
      <c r="V203" s="100">
        <v>-6.3896189879890085E-06</v>
      </c>
      <c r="W203" s="100">
        <v>-2.33427548842125E-05</v>
      </c>
      <c r="X203" s="100">
        <v>67.5</v>
      </c>
    </row>
    <row r="204" spans="1:24" s="100" customFormat="1" ht="12.75">
      <c r="A204" s="100">
        <v>1409</v>
      </c>
      <c r="B204" s="100">
        <v>94.4800033569336</v>
      </c>
      <c r="C204" s="100">
        <v>101.87999725341797</v>
      </c>
      <c r="D204" s="100">
        <v>8.4542818069458</v>
      </c>
      <c r="E204" s="100">
        <v>8.864473342895508</v>
      </c>
      <c r="F204" s="100">
        <v>15.630549701652408</v>
      </c>
      <c r="G204" s="100" t="s">
        <v>58</v>
      </c>
      <c r="H204" s="100">
        <v>16.97132671568491</v>
      </c>
      <c r="I204" s="100">
        <v>43.951330072618504</v>
      </c>
      <c r="J204" s="100" t="s">
        <v>61</v>
      </c>
      <c r="K204" s="100">
        <v>0.9559754752115759</v>
      </c>
      <c r="L204" s="100">
        <v>0.12798477862398946</v>
      </c>
      <c r="M204" s="100">
        <v>0.22408638666177894</v>
      </c>
      <c r="N204" s="100">
        <v>-0.09724743478782769</v>
      </c>
      <c r="O204" s="100">
        <v>0.038748129141056416</v>
      </c>
      <c r="P204" s="100">
        <v>0.003670734288644593</v>
      </c>
      <c r="Q204" s="100">
        <v>0.004518859587086058</v>
      </c>
      <c r="R204" s="100">
        <v>-0.0014947187126500736</v>
      </c>
      <c r="S204" s="100">
        <v>0.0005361088564674394</v>
      </c>
      <c r="T204" s="100">
        <v>5.3702894024639105E-05</v>
      </c>
      <c r="U204" s="100">
        <v>9.125047964962785E-05</v>
      </c>
      <c r="V204" s="100">
        <v>-5.51757970635451E-05</v>
      </c>
      <c r="W204" s="100">
        <v>3.4230434225529275E-05</v>
      </c>
      <c r="X204" s="100">
        <v>67.5</v>
      </c>
    </row>
    <row r="205" ht="12.75" hidden="1">
      <c r="A205" s="24" t="s">
        <v>83</v>
      </c>
    </row>
    <row r="206" spans="1:24" ht="12.75" hidden="1">
      <c r="A206" s="24">
        <v>1410</v>
      </c>
      <c r="B206" s="24">
        <v>109.14</v>
      </c>
      <c r="C206" s="24">
        <v>128.64</v>
      </c>
      <c r="D206" s="24">
        <v>8.524001553698925</v>
      </c>
      <c r="E206" s="24">
        <v>9.161445946435451</v>
      </c>
      <c r="F206" s="24">
        <v>18.385985128988413</v>
      </c>
      <c r="G206" s="24" t="s">
        <v>59</v>
      </c>
      <c r="H206" s="24">
        <v>9.668062245880378</v>
      </c>
      <c r="I206" s="24">
        <v>51.30806224588038</v>
      </c>
      <c r="J206" s="24" t="s">
        <v>73</v>
      </c>
      <c r="K206" s="24">
        <v>1.0107246413439577</v>
      </c>
      <c r="M206" s="24" t="s">
        <v>68</v>
      </c>
      <c r="N206" s="24">
        <v>0.7986571833749662</v>
      </c>
      <c r="X206" s="24">
        <v>67.5</v>
      </c>
    </row>
    <row r="207" spans="1:24" ht="12.75" hidden="1">
      <c r="A207" s="24">
        <v>1411</v>
      </c>
      <c r="B207" s="24">
        <v>153.66000366210938</v>
      </c>
      <c r="C207" s="24">
        <v>138.55999755859375</v>
      </c>
      <c r="D207" s="24">
        <v>8.068629264831543</v>
      </c>
      <c r="E207" s="24">
        <v>8.820944786071777</v>
      </c>
      <c r="F207" s="24">
        <v>26.530085096848175</v>
      </c>
      <c r="G207" s="24" t="s">
        <v>56</v>
      </c>
      <c r="H207" s="24">
        <v>-7.800229387673298</v>
      </c>
      <c r="I207" s="24">
        <v>78.35977427443608</v>
      </c>
      <c r="J207" s="24" t="s">
        <v>62</v>
      </c>
      <c r="K207" s="24">
        <v>0.6003083966842606</v>
      </c>
      <c r="L207" s="24">
        <v>0.7870125943985745</v>
      </c>
      <c r="M207" s="24">
        <v>0.14211502241378263</v>
      </c>
      <c r="N207" s="24">
        <v>0.09832011719964687</v>
      </c>
      <c r="O207" s="24">
        <v>0.02410984406661983</v>
      </c>
      <c r="P207" s="24">
        <v>0.022576900880801835</v>
      </c>
      <c r="Q207" s="24">
        <v>0.002934646423534445</v>
      </c>
      <c r="R207" s="24">
        <v>0.0015133389097142695</v>
      </c>
      <c r="S207" s="24">
        <v>0.0003163005538349176</v>
      </c>
      <c r="T207" s="24">
        <v>0.00033218801106440647</v>
      </c>
      <c r="U207" s="24">
        <v>6.41513206003178E-05</v>
      </c>
      <c r="V207" s="24">
        <v>5.614963274225376E-05</v>
      </c>
      <c r="W207" s="24">
        <v>1.9719511442233205E-05</v>
      </c>
      <c r="X207" s="24">
        <v>67.5</v>
      </c>
    </row>
    <row r="208" spans="1:24" ht="12.75" hidden="1">
      <c r="A208" s="24">
        <v>1409</v>
      </c>
      <c r="B208" s="24">
        <v>94.4800033569336</v>
      </c>
      <c r="C208" s="24">
        <v>101.87999725341797</v>
      </c>
      <c r="D208" s="24">
        <v>8.4542818069458</v>
      </c>
      <c r="E208" s="24">
        <v>8.864473342895508</v>
      </c>
      <c r="F208" s="24">
        <v>17.787010755859473</v>
      </c>
      <c r="G208" s="24" t="s">
        <v>57</v>
      </c>
      <c r="H208" s="24">
        <v>23.035050218139986</v>
      </c>
      <c r="I208" s="24">
        <v>50.01505357507358</v>
      </c>
      <c r="J208" s="24" t="s">
        <v>60</v>
      </c>
      <c r="K208" s="24">
        <v>-0.5129130111671936</v>
      </c>
      <c r="L208" s="24">
        <v>0.004282941399768927</v>
      </c>
      <c r="M208" s="24">
        <v>0.12225702236225</v>
      </c>
      <c r="N208" s="24">
        <v>-0.0010173199262756049</v>
      </c>
      <c r="O208" s="24">
        <v>-0.02046336667153922</v>
      </c>
      <c r="P208" s="24">
        <v>0.0004900373175236975</v>
      </c>
      <c r="Q208" s="24">
        <v>0.0025630171820771124</v>
      </c>
      <c r="R208" s="24">
        <v>-8.17666864141751E-05</v>
      </c>
      <c r="S208" s="24">
        <v>-0.00025652765371291067</v>
      </c>
      <c r="T208" s="24">
        <v>3.489768031078211E-05</v>
      </c>
      <c r="U208" s="24">
        <v>5.832866669204338E-05</v>
      </c>
      <c r="V208" s="24">
        <v>-6.454546934276628E-06</v>
      </c>
      <c r="W208" s="24">
        <v>-1.5593010383190477E-05</v>
      </c>
      <c r="X208" s="24">
        <v>67.5</v>
      </c>
    </row>
    <row r="209" spans="1:24" ht="12.75" hidden="1">
      <c r="A209" s="24">
        <v>1412</v>
      </c>
      <c r="B209" s="24">
        <v>102</v>
      </c>
      <c r="C209" s="24">
        <v>125.9000015258789</v>
      </c>
      <c r="D209" s="24">
        <v>8.702585220336914</v>
      </c>
      <c r="E209" s="24">
        <v>8.98093032836914</v>
      </c>
      <c r="F209" s="24">
        <v>12.719924414596402</v>
      </c>
      <c r="G209" s="24" t="s">
        <v>58</v>
      </c>
      <c r="H209" s="24">
        <v>0.2574651578525078</v>
      </c>
      <c r="I209" s="24">
        <v>34.75746515785251</v>
      </c>
      <c r="J209" s="24" t="s">
        <v>61</v>
      </c>
      <c r="K209" s="24">
        <v>0.3119141133469756</v>
      </c>
      <c r="L209" s="24">
        <v>0.7870009403774186</v>
      </c>
      <c r="M209" s="24">
        <v>0.07245619420578367</v>
      </c>
      <c r="N209" s="24">
        <v>-0.09831485394547407</v>
      </c>
      <c r="O209" s="24">
        <v>0.01274892957792384</v>
      </c>
      <c r="P209" s="24">
        <v>0.022571582062606618</v>
      </c>
      <c r="Q209" s="24">
        <v>0.0014293678867041215</v>
      </c>
      <c r="R209" s="24">
        <v>-0.001511128341554092</v>
      </c>
      <c r="S209" s="24">
        <v>0.00018503946399842544</v>
      </c>
      <c r="T209" s="24">
        <v>0.000330349854856715</v>
      </c>
      <c r="U209" s="24">
        <v>2.6705029052470024E-05</v>
      </c>
      <c r="V209" s="24">
        <v>-5.5777415509892496E-05</v>
      </c>
      <c r="W209" s="24">
        <v>1.2071336243766896E-05</v>
      </c>
      <c r="X209" s="24">
        <v>67.5</v>
      </c>
    </row>
    <row r="210" ht="12.75" hidden="1">
      <c r="A210" s="24" t="s">
        <v>82</v>
      </c>
    </row>
    <row r="211" spans="1:24" ht="12.75" hidden="1">
      <c r="A211" s="24">
        <v>1410</v>
      </c>
      <c r="B211" s="24">
        <v>109.14</v>
      </c>
      <c r="C211" s="24">
        <v>128.64</v>
      </c>
      <c r="D211" s="24">
        <v>8.524001553698925</v>
      </c>
      <c r="E211" s="24">
        <v>9.161445946435451</v>
      </c>
      <c r="F211" s="24">
        <v>13.889466634764478</v>
      </c>
      <c r="G211" s="24" t="s">
        <v>59</v>
      </c>
      <c r="H211" s="24">
        <v>-2.8799545817655314</v>
      </c>
      <c r="I211" s="24">
        <v>38.76004541823447</v>
      </c>
      <c r="J211" s="24" t="s">
        <v>73</v>
      </c>
      <c r="K211" s="24">
        <v>1.173825529057035</v>
      </c>
      <c r="M211" s="24" t="s">
        <v>68</v>
      </c>
      <c r="N211" s="24">
        <v>1.0327121644892785</v>
      </c>
      <c r="X211" s="24">
        <v>67.5</v>
      </c>
    </row>
    <row r="212" spans="1:24" ht="12.75" hidden="1">
      <c r="A212" s="24">
        <v>1412</v>
      </c>
      <c r="B212" s="24">
        <v>102</v>
      </c>
      <c r="C212" s="24">
        <v>125.9000015258789</v>
      </c>
      <c r="D212" s="24">
        <v>8.702585220336914</v>
      </c>
      <c r="E212" s="24">
        <v>8.98093032836914</v>
      </c>
      <c r="F212" s="24">
        <v>17.940048285492825</v>
      </c>
      <c r="G212" s="24" t="s">
        <v>56</v>
      </c>
      <c r="H212" s="24">
        <v>14.521565135848597</v>
      </c>
      <c r="I212" s="24">
        <v>49.0215651358486</v>
      </c>
      <c r="J212" s="24" t="s">
        <v>62</v>
      </c>
      <c r="K212" s="24">
        <v>0.42613896993598044</v>
      </c>
      <c r="L212" s="24">
        <v>0.9857146007798098</v>
      </c>
      <c r="M212" s="24">
        <v>0.10088274306043479</v>
      </c>
      <c r="N212" s="24">
        <v>0.09654649129507421</v>
      </c>
      <c r="O212" s="24">
        <v>0.017114583206541405</v>
      </c>
      <c r="P212" s="24">
        <v>0.028277097363139544</v>
      </c>
      <c r="Q212" s="24">
        <v>0.0020831872714563485</v>
      </c>
      <c r="R212" s="24">
        <v>0.0014861472860696493</v>
      </c>
      <c r="S212" s="24">
        <v>0.00022450877694551874</v>
      </c>
      <c r="T212" s="24">
        <v>0.0004160819771729369</v>
      </c>
      <c r="U212" s="24">
        <v>4.555810417089279E-05</v>
      </c>
      <c r="V212" s="24">
        <v>5.516552199452992E-05</v>
      </c>
      <c r="W212" s="24">
        <v>1.3996036327736388E-05</v>
      </c>
      <c r="X212" s="24">
        <v>67.5</v>
      </c>
    </row>
    <row r="213" spans="1:24" ht="12.75" hidden="1">
      <c r="A213" s="24">
        <v>1411</v>
      </c>
      <c r="B213" s="24">
        <v>153.66000366210938</v>
      </c>
      <c r="C213" s="24">
        <v>138.55999755859375</v>
      </c>
      <c r="D213" s="24">
        <v>8.068629264831543</v>
      </c>
      <c r="E213" s="24">
        <v>8.820944786071777</v>
      </c>
      <c r="F213" s="24">
        <v>25.79533999828223</v>
      </c>
      <c r="G213" s="24" t="s">
        <v>57</v>
      </c>
      <c r="H213" s="24">
        <v>-9.970386771741218</v>
      </c>
      <c r="I213" s="24">
        <v>76.18961689036816</v>
      </c>
      <c r="J213" s="24" t="s">
        <v>60</v>
      </c>
      <c r="K213" s="24">
        <v>0.2739854263341026</v>
      </c>
      <c r="L213" s="24">
        <v>-0.0053622670580862055</v>
      </c>
      <c r="M213" s="24">
        <v>-0.06397984229712067</v>
      </c>
      <c r="N213" s="24">
        <v>-0.000998048500195093</v>
      </c>
      <c r="O213" s="24">
        <v>0.0111446899075432</v>
      </c>
      <c r="P213" s="24">
        <v>-0.0006136561618499698</v>
      </c>
      <c r="Q213" s="24">
        <v>-0.0012784497275667144</v>
      </c>
      <c r="R213" s="24">
        <v>-8.025805835365844E-05</v>
      </c>
      <c r="S213" s="24">
        <v>0.00015738072581266484</v>
      </c>
      <c r="T213" s="24">
        <v>-4.3708369039163935E-05</v>
      </c>
      <c r="U213" s="24">
        <v>-2.500683802289607E-05</v>
      </c>
      <c r="V213" s="24">
        <v>-6.3313501059648804E-06</v>
      </c>
      <c r="W213" s="24">
        <v>1.0134401193968285E-05</v>
      </c>
      <c r="X213" s="24">
        <v>67.5</v>
      </c>
    </row>
    <row r="214" spans="1:24" ht="12.75" hidden="1">
      <c r="A214" s="24">
        <v>1409</v>
      </c>
      <c r="B214" s="24">
        <v>94.4800033569336</v>
      </c>
      <c r="C214" s="24">
        <v>101.87999725341797</v>
      </c>
      <c r="D214" s="24">
        <v>8.4542818069458</v>
      </c>
      <c r="E214" s="24">
        <v>8.864473342895508</v>
      </c>
      <c r="F214" s="24">
        <v>17.787010755859473</v>
      </c>
      <c r="G214" s="24" t="s">
        <v>58</v>
      </c>
      <c r="H214" s="24">
        <v>23.035050218139986</v>
      </c>
      <c r="I214" s="24">
        <v>50.01505357507358</v>
      </c>
      <c r="J214" s="24" t="s">
        <v>61</v>
      </c>
      <c r="K214" s="24">
        <v>0.32638383516133035</v>
      </c>
      <c r="L214" s="24">
        <v>-0.9857000153609097</v>
      </c>
      <c r="M214" s="24">
        <v>0.0779994078633503</v>
      </c>
      <c r="N214" s="24">
        <v>-0.09654133249847498</v>
      </c>
      <c r="O214" s="24">
        <v>0.012988642931358683</v>
      </c>
      <c r="P214" s="24">
        <v>-0.02827043794141677</v>
      </c>
      <c r="Q214" s="24">
        <v>0.001644760013510281</v>
      </c>
      <c r="R214" s="24">
        <v>-0.0014839785712608806</v>
      </c>
      <c r="S214" s="24">
        <v>0.0001601108930343326</v>
      </c>
      <c r="T214" s="24">
        <v>-0.00041377988134281814</v>
      </c>
      <c r="U214" s="24">
        <v>3.808147722637028E-05</v>
      </c>
      <c r="V214" s="24">
        <v>-5.4800992899441726E-05</v>
      </c>
      <c r="W214" s="24">
        <v>9.65313137417133E-06</v>
      </c>
      <c r="X214" s="24">
        <v>67.5</v>
      </c>
    </row>
    <row r="215" ht="12.75" hidden="1">
      <c r="A215" s="24" t="s">
        <v>81</v>
      </c>
    </row>
    <row r="216" spans="1:24" ht="12.75" hidden="1">
      <c r="A216" s="24">
        <v>1410</v>
      </c>
      <c r="B216" s="24">
        <v>109.14</v>
      </c>
      <c r="C216" s="24">
        <v>128.64</v>
      </c>
      <c r="D216" s="24">
        <v>8.524001553698925</v>
      </c>
      <c r="E216" s="24">
        <v>9.161445946435451</v>
      </c>
      <c r="F216" s="24">
        <v>20.525958714092457</v>
      </c>
      <c r="G216" s="24" t="s">
        <v>59</v>
      </c>
      <c r="H216" s="24">
        <v>15.639887913026385</v>
      </c>
      <c r="I216" s="24">
        <v>57.279887913026386</v>
      </c>
      <c r="J216" s="24" t="s">
        <v>73</v>
      </c>
      <c r="K216" s="24">
        <v>2.859493631258626</v>
      </c>
      <c r="M216" s="24" t="s">
        <v>68</v>
      </c>
      <c r="N216" s="24">
        <v>1.7642140690630317</v>
      </c>
      <c r="X216" s="24">
        <v>67.5</v>
      </c>
    </row>
    <row r="217" spans="1:24" ht="12.75" hidden="1">
      <c r="A217" s="24">
        <v>1412</v>
      </c>
      <c r="B217" s="24">
        <v>102</v>
      </c>
      <c r="C217" s="24">
        <v>125.9000015258789</v>
      </c>
      <c r="D217" s="24">
        <v>8.702585220336914</v>
      </c>
      <c r="E217" s="24">
        <v>8.98093032836914</v>
      </c>
      <c r="F217" s="24">
        <v>17.940048285492825</v>
      </c>
      <c r="G217" s="24" t="s">
        <v>56</v>
      </c>
      <c r="H217" s="24">
        <v>14.521565135848597</v>
      </c>
      <c r="I217" s="24">
        <v>49.0215651358486</v>
      </c>
      <c r="J217" s="24" t="s">
        <v>62</v>
      </c>
      <c r="K217" s="24">
        <v>1.443761780490963</v>
      </c>
      <c r="L217" s="24">
        <v>0.8033549648742206</v>
      </c>
      <c r="M217" s="24">
        <v>0.3417910863972011</v>
      </c>
      <c r="N217" s="24">
        <v>0.09433615461602146</v>
      </c>
      <c r="O217" s="24">
        <v>0.05798406878195272</v>
      </c>
      <c r="P217" s="24">
        <v>0.023045503017660215</v>
      </c>
      <c r="Q217" s="24">
        <v>0.007058139409454403</v>
      </c>
      <c r="R217" s="24">
        <v>0.0014521022276956254</v>
      </c>
      <c r="S217" s="24">
        <v>0.0007607336719133548</v>
      </c>
      <c r="T217" s="24">
        <v>0.0003390782237792242</v>
      </c>
      <c r="U217" s="24">
        <v>0.00015439948043118038</v>
      </c>
      <c r="V217" s="24">
        <v>5.387613640313259E-05</v>
      </c>
      <c r="W217" s="24">
        <v>4.7429565805997326E-05</v>
      </c>
      <c r="X217" s="24">
        <v>67.5</v>
      </c>
    </row>
    <row r="218" spans="1:24" ht="12.75" hidden="1">
      <c r="A218" s="24">
        <v>1409</v>
      </c>
      <c r="B218" s="24">
        <v>94.4800033569336</v>
      </c>
      <c r="C218" s="24">
        <v>101.87999725341797</v>
      </c>
      <c r="D218" s="24">
        <v>8.4542818069458</v>
      </c>
      <c r="E218" s="24">
        <v>8.864473342895508</v>
      </c>
      <c r="F218" s="24">
        <v>15.630549701652408</v>
      </c>
      <c r="G218" s="24" t="s">
        <v>57</v>
      </c>
      <c r="H218" s="24">
        <v>16.97132671568491</v>
      </c>
      <c r="I218" s="24">
        <v>43.951330072618504</v>
      </c>
      <c r="J218" s="24" t="s">
        <v>60</v>
      </c>
      <c r="K218" s="24">
        <v>-0.0568228803450598</v>
      </c>
      <c r="L218" s="24">
        <v>0.0043725028405975</v>
      </c>
      <c r="M218" s="24">
        <v>0.009569945014511558</v>
      </c>
      <c r="N218" s="24">
        <v>-0.0009756332912239308</v>
      </c>
      <c r="O218" s="24">
        <v>-0.0029070927130550317</v>
      </c>
      <c r="P218" s="24">
        <v>0.0005002423133141039</v>
      </c>
      <c r="Q218" s="24">
        <v>1.2425308112686759E-05</v>
      </c>
      <c r="R218" s="24">
        <v>-7.840430001073121E-05</v>
      </c>
      <c r="S218" s="24">
        <v>-8.932034148322874E-05</v>
      </c>
      <c r="T218" s="24">
        <v>3.561502536274572E-05</v>
      </c>
      <c r="U218" s="24">
        <v>-1.1997126834240598E-05</v>
      </c>
      <c r="V218" s="24">
        <v>-6.187324130922247E-06</v>
      </c>
      <c r="W218" s="24">
        <v>-7.124030682685974E-06</v>
      </c>
      <c r="X218" s="24">
        <v>67.5</v>
      </c>
    </row>
    <row r="219" spans="1:24" ht="12.75" hidden="1">
      <c r="A219" s="24">
        <v>1411</v>
      </c>
      <c r="B219" s="24">
        <v>153.66000366210938</v>
      </c>
      <c r="C219" s="24">
        <v>138.55999755859375</v>
      </c>
      <c r="D219" s="24">
        <v>8.068629264831543</v>
      </c>
      <c r="E219" s="24">
        <v>8.820944786071777</v>
      </c>
      <c r="F219" s="24">
        <v>21.3866576988933</v>
      </c>
      <c r="G219" s="24" t="s">
        <v>58</v>
      </c>
      <c r="H219" s="24">
        <v>-22.991956380986863</v>
      </c>
      <c r="I219" s="24">
        <v>63.16804728112251</v>
      </c>
      <c r="J219" s="24" t="s">
        <v>61</v>
      </c>
      <c r="K219" s="24">
        <v>-1.4426431433572637</v>
      </c>
      <c r="L219" s="24">
        <v>0.8033430654502279</v>
      </c>
      <c r="M219" s="24">
        <v>-0.3416570837740647</v>
      </c>
      <c r="N219" s="24">
        <v>-0.09433110943595949</v>
      </c>
      <c r="O219" s="24">
        <v>-0.057911147842776574</v>
      </c>
      <c r="P219" s="24">
        <v>0.02304007306770003</v>
      </c>
      <c r="Q219" s="24">
        <v>-0.0070581284725493385</v>
      </c>
      <c r="R219" s="24">
        <v>-0.0014499840155734218</v>
      </c>
      <c r="S219" s="24">
        <v>-0.0007554717706043655</v>
      </c>
      <c r="T219" s="24">
        <v>0.0003372026272283249</v>
      </c>
      <c r="U219" s="24">
        <v>-0.000153932675235447</v>
      </c>
      <c r="V219" s="24">
        <v>-5.351967015806296E-05</v>
      </c>
      <c r="W219" s="24">
        <v>-4.6891490692636116E-05</v>
      </c>
      <c r="X219" s="24">
        <v>67.5</v>
      </c>
    </row>
    <row r="220" ht="12.75" hidden="1">
      <c r="A220" s="24" t="s">
        <v>80</v>
      </c>
    </row>
    <row r="221" spans="1:24" ht="12.75" hidden="1">
      <c r="A221" s="24">
        <v>1410</v>
      </c>
      <c r="B221" s="24">
        <v>109.14</v>
      </c>
      <c r="C221" s="24">
        <v>128.64</v>
      </c>
      <c r="D221" s="24">
        <v>8.524001553698925</v>
      </c>
      <c r="E221" s="24">
        <v>9.161445946435451</v>
      </c>
      <c r="F221" s="24">
        <v>18.385985128988413</v>
      </c>
      <c r="G221" s="24" t="s">
        <v>59</v>
      </c>
      <c r="H221" s="24">
        <v>9.668062245880378</v>
      </c>
      <c r="I221" s="24">
        <v>51.30806224588038</v>
      </c>
      <c r="J221" s="24" t="s">
        <v>73</v>
      </c>
      <c r="K221" s="24">
        <v>2.6631433239148463</v>
      </c>
      <c r="M221" s="24" t="s">
        <v>68</v>
      </c>
      <c r="N221" s="24">
        <v>1.8072558780102284</v>
      </c>
      <c r="X221" s="24">
        <v>67.5</v>
      </c>
    </row>
    <row r="222" spans="1:24" ht="12.75" hidden="1">
      <c r="A222" s="24">
        <v>1409</v>
      </c>
      <c r="B222" s="24">
        <v>94.4800033569336</v>
      </c>
      <c r="C222" s="24">
        <v>101.87999725341797</v>
      </c>
      <c r="D222" s="24">
        <v>8.4542818069458</v>
      </c>
      <c r="E222" s="24">
        <v>8.864473342895508</v>
      </c>
      <c r="F222" s="24">
        <v>16.28698763223901</v>
      </c>
      <c r="G222" s="24" t="s">
        <v>56</v>
      </c>
      <c r="H222" s="24">
        <v>18.817155602710457</v>
      </c>
      <c r="I222" s="24">
        <v>45.79715895964405</v>
      </c>
      <c r="J222" s="24" t="s">
        <v>62</v>
      </c>
      <c r="K222" s="24">
        <v>1.2562024557112543</v>
      </c>
      <c r="L222" s="24">
        <v>0.9921700135736299</v>
      </c>
      <c r="M222" s="24">
        <v>0.2973887480762077</v>
      </c>
      <c r="N222" s="24">
        <v>0.0941350375265752</v>
      </c>
      <c r="O222" s="24">
        <v>0.050451478046324105</v>
      </c>
      <c r="P222" s="24">
        <v>0.028462353149177198</v>
      </c>
      <c r="Q222" s="24">
        <v>0.006141048157414953</v>
      </c>
      <c r="R222" s="24">
        <v>0.0014490655913600304</v>
      </c>
      <c r="S222" s="24">
        <v>0.0006619022040965344</v>
      </c>
      <c r="T222" s="24">
        <v>0.0004187827751982381</v>
      </c>
      <c r="U222" s="24">
        <v>0.00013429306725307695</v>
      </c>
      <c r="V222" s="24">
        <v>5.379925983745446E-05</v>
      </c>
      <c r="W222" s="24">
        <v>4.126455613411588E-05</v>
      </c>
      <c r="X222" s="24">
        <v>67.5</v>
      </c>
    </row>
    <row r="223" spans="1:24" ht="12.75" hidden="1">
      <c r="A223" s="24">
        <v>1411</v>
      </c>
      <c r="B223" s="24">
        <v>153.66000366210938</v>
      </c>
      <c r="C223" s="24">
        <v>138.55999755859375</v>
      </c>
      <c r="D223" s="24">
        <v>8.068629264831543</v>
      </c>
      <c r="E223" s="24">
        <v>8.820944786071777</v>
      </c>
      <c r="F223" s="24">
        <v>21.3866576988933</v>
      </c>
      <c r="G223" s="24" t="s">
        <v>57</v>
      </c>
      <c r="H223" s="24">
        <v>-22.991956380986863</v>
      </c>
      <c r="I223" s="24">
        <v>63.16804728112251</v>
      </c>
      <c r="J223" s="24" t="s">
        <v>60</v>
      </c>
      <c r="K223" s="24">
        <v>1.2561310205544833</v>
      </c>
      <c r="L223" s="24">
        <v>-0.005397124306412112</v>
      </c>
      <c r="M223" s="24">
        <v>-0.29738867410844105</v>
      </c>
      <c r="N223" s="24">
        <v>-0.0009726524510586765</v>
      </c>
      <c r="O223" s="24">
        <v>0.05043986544589372</v>
      </c>
      <c r="P223" s="24">
        <v>-0.0006178037318173069</v>
      </c>
      <c r="Q223" s="24">
        <v>-0.006138819073773173</v>
      </c>
      <c r="R223" s="24">
        <v>-7.820180065368477E-05</v>
      </c>
      <c r="S223" s="24">
        <v>0.0006592772972951872</v>
      </c>
      <c r="T223" s="24">
        <v>-4.401489082168244E-05</v>
      </c>
      <c r="U223" s="24">
        <v>-0.00013353466978103243</v>
      </c>
      <c r="V223" s="24">
        <v>-6.1607486323132095E-06</v>
      </c>
      <c r="W223" s="24">
        <v>4.0956119703884926E-05</v>
      </c>
      <c r="X223" s="24">
        <v>67.5</v>
      </c>
    </row>
    <row r="224" spans="1:24" ht="12.75" hidden="1">
      <c r="A224" s="24">
        <v>1412</v>
      </c>
      <c r="B224" s="24">
        <v>102</v>
      </c>
      <c r="C224" s="24">
        <v>125.9000015258789</v>
      </c>
      <c r="D224" s="24">
        <v>8.702585220336914</v>
      </c>
      <c r="E224" s="24">
        <v>8.98093032836914</v>
      </c>
      <c r="F224" s="24">
        <v>19.431120574823883</v>
      </c>
      <c r="G224" s="24" t="s">
        <v>58</v>
      </c>
      <c r="H224" s="24">
        <v>18.59595201544297</v>
      </c>
      <c r="I224" s="24">
        <v>53.09595201544297</v>
      </c>
      <c r="J224" s="24" t="s">
        <v>61</v>
      </c>
      <c r="K224" s="24">
        <v>-0.013396601648855217</v>
      </c>
      <c r="L224" s="24">
        <v>-0.9921553340500257</v>
      </c>
      <c r="M224" s="24">
        <v>0.0002097483196118047</v>
      </c>
      <c r="N224" s="24">
        <v>-0.09413001241548401</v>
      </c>
      <c r="O224" s="24">
        <v>-0.0010824097462882923</v>
      </c>
      <c r="P224" s="24">
        <v>-0.028455647336467847</v>
      </c>
      <c r="Q224" s="24">
        <v>0.00016544742720355277</v>
      </c>
      <c r="R224" s="24">
        <v>-0.0014469538922986165</v>
      </c>
      <c r="S224" s="24">
        <v>-5.8889498715847195E-05</v>
      </c>
      <c r="T224" s="24">
        <v>-0.00041646332634302075</v>
      </c>
      <c r="U224" s="24">
        <v>1.4252013145870677E-05</v>
      </c>
      <c r="V224" s="24">
        <v>-5.3445350923605984E-05</v>
      </c>
      <c r="W224" s="24">
        <v>-5.035856605052383E-06</v>
      </c>
      <c r="X224" s="24">
        <v>67.5</v>
      </c>
    </row>
    <row r="225" ht="12.75" hidden="1">
      <c r="A225" s="24" t="s">
        <v>79</v>
      </c>
    </row>
    <row r="226" spans="1:24" ht="12.75" hidden="1">
      <c r="A226" s="24">
        <v>1410</v>
      </c>
      <c r="B226" s="24">
        <v>109.14</v>
      </c>
      <c r="C226" s="24">
        <v>128.64</v>
      </c>
      <c r="D226" s="24">
        <v>8.524001553698925</v>
      </c>
      <c r="E226" s="24">
        <v>9.161445946435451</v>
      </c>
      <c r="F226" s="24">
        <v>20.525958714092457</v>
      </c>
      <c r="G226" s="24" t="s">
        <v>59</v>
      </c>
      <c r="H226" s="24">
        <v>15.639887913026385</v>
      </c>
      <c r="I226" s="24">
        <v>57.279887913026386</v>
      </c>
      <c r="J226" s="24" t="s">
        <v>73</v>
      </c>
      <c r="K226" s="24">
        <v>1.6952869343988244</v>
      </c>
      <c r="M226" s="24" t="s">
        <v>68</v>
      </c>
      <c r="N226" s="24">
        <v>0.8960298646614936</v>
      </c>
      <c r="X226" s="24">
        <v>67.5</v>
      </c>
    </row>
    <row r="227" spans="1:24" ht="12.75" hidden="1">
      <c r="A227" s="24">
        <v>1409</v>
      </c>
      <c r="B227" s="24">
        <v>94.4800033569336</v>
      </c>
      <c r="C227" s="24">
        <v>101.87999725341797</v>
      </c>
      <c r="D227" s="24">
        <v>8.4542818069458</v>
      </c>
      <c r="E227" s="24">
        <v>8.864473342895508</v>
      </c>
      <c r="F227" s="24">
        <v>16.28698763223901</v>
      </c>
      <c r="G227" s="24" t="s">
        <v>56</v>
      </c>
      <c r="H227" s="24">
        <v>18.817155602710457</v>
      </c>
      <c r="I227" s="24">
        <v>45.79715895964405</v>
      </c>
      <c r="J227" s="24" t="s">
        <v>62</v>
      </c>
      <c r="K227" s="24">
        <v>1.2553902184085592</v>
      </c>
      <c r="L227" s="24">
        <v>0.1378736340579082</v>
      </c>
      <c r="M227" s="24">
        <v>0.2971959639887112</v>
      </c>
      <c r="N227" s="24">
        <v>0.09669389806630121</v>
      </c>
      <c r="O227" s="24">
        <v>0.05041882764598183</v>
      </c>
      <c r="P227" s="24">
        <v>0.003954947618063291</v>
      </c>
      <c r="Q227" s="24">
        <v>0.006137186512552382</v>
      </c>
      <c r="R227" s="24">
        <v>0.001488428168237178</v>
      </c>
      <c r="S227" s="24">
        <v>0.0006615057511999664</v>
      </c>
      <c r="T227" s="24">
        <v>5.8191541410009265E-05</v>
      </c>
      <c r="U227" s="24">
        <v>0.0001342496114527375</v>
      </c>
      <c r="V227" s="24">
        <v>5.523859962032983E-05</v>
      </c>
      <c r="W227" s="24">
        <v>4.1245974847893E-05</v>
      </c>
      <c r="X227" s="24">
        <v>67.5</v>
      </c>
    </row>
    <row r="228" spans="1:24" ht="12.75" hidden="1">
      <c r="A228" s="24">
        <v>1412</v>
      </c>
      <c r="B228" s="24">
        <v>102</v>
      </c>
      <c r="C228" s="24">
        <v>125.9000015258789</v>
      </c>
      <c r="D228" s="24">
        <v>8.702585220336914</v>
      </c>
      <c r="E228" s="24">
        <v>8.98093032836914</v>
      </c>
      <c r="F228" s="24">
        <v>12.719924414596402</v>
      </c>
      <c r="G228" s="24" t="s">
        <v>57</v>
      </c>
      <c r="H228" s="24">
        <v>0.2574651578525078</v>
      </c>
      <c r="I228" s="24">
        <v>34.75746515785251</v>
      </c>
      <c r="J228" s="24" t="s">
        <v>60</v>
      </c>
      <c r="K228" s="24">
        <v>0.5873284811341977</v>
      </c>
      <c r="L228" s="24">
        <v>0.000751675331014354</v>
      </c>
      <c r="M228" s="24">
        <v>-0.1420180914998841</v>
      </c>
      <c r="N228" s="24">
        <v>-0.0009995841456000112</v>
      </c>
      <c r="O228" s="24">
        <v>0.02310608400341177</v>
      </c>
      <c r="P228" s="24">
        <v>8.584593835616014E-05</v>
      </c>
      <c r="Q228" s="24">
        <v>-0.0030731114899574833</v>
      </c>
      <c r="R228" s="24">
        <v>-8.034072439629091E-05</v>
      </c>
      <c r="S228" s="24">
        <v>0.0002627730017125955</v>
      </c>
      <c r="T228" s="24">
        <v>6.09837587465047E-06</v>
      </c>
      <c r="U228" s="24">
        <v>-7.622365689209057E-05</v>
      </c>
      <c r="V228" s="24">
        <v>-6.3350210915138744E-06</v>
      </c>
      <c r="W228" s="24">
        <v>1.511958229376873E-05</v>
      </c>
      <c r="X228" s="24">
        <v>67.5</v>
      </c>
    </row>
    <row r="229" spans="1:24" ht="12.75" hidden="1">
      <c r="A229" s="24">
        <v>1411</v>
      </c>
      <c r="B229" s="24">
        <v>153.66000366210938</v>
      </c>
      <c r="C229" s="24">
        <v>138.55999755859375</v>
      </c>
      <c r="D229" s="24">
        <v>8.068629264831543</v>
      </c>
      <c r="E229" s="24">
        <v>8.820944786071777</v>
      </c>
      <c r="F229" s="24">
        <v>25.79533999828223</v>
      </c>
      <c r="G229" s="24" t="s">
        <v>58</v>
      </c>
      <c r="H229" s="24">
        <v>-9.970386771741218</v>
      </c>
      <c r="I229" s="24">
        <v>76.18961689036816</v>
      </c>
      <c r="J229" s="24" t="s">
        <v>61</v>
      </c>
      <c r="K229" s="24">
        <v>-1.1095268612000733</v>
      </c>
      <c r="L229" s="24">
        <v>0.1378715850076829</v>
      </c>
      <c r="M229" s="24">
        <v>-0.2610676209297313</v>
      </c>
      <c r="N229" s="24">
        <v>-0.09668873127098171</v>
      </c>
      <c r="O229" s="24">
        <v>-0.044812577065177814</v>
      </c>
      <c r="P229" s="24">
        <v>0.003954015824006303</v>
      </c>
      <c r="Q229" s="24">
        <v>-0.005312348262317349</v>
      </c>
      <c r="R229" s="24">
        <v>-0.0014862583153696267</v>
      </c>
      <c r="S229" s="24">
        <v>-0.0006070751258630057</v>
      </c>
      <c r="T229" s="24">
        <v>5.787110940153389E-05</v>
      </c>
      <c r="U229" s="24">
        <v>-0.00011051204597331388</v>
      </c>
      <c r="V229" s="24">
        <v>-5.4874132300977455E-05</v>
      </c>
      <c r="W229" s="24">
        <v>-3.837484426567718E-05</v>
      </c>
      <c r="X229" s="24">
        <v>67.5</v>
      </c>
    </row>
    <row r="230" ht="12.75" hidden="1"/>
    <row r="231" ht="12.75" hidden="1"/>
    <row r="232" ht="12.75" hidden="1"/>
  </sheetData>
  <mergeCells count="2">
    <mergeCell ref="A9:B9"/>
    <mergeCell ref="A13:B13"/>
  </mergeCells>
  <printOptions/>
  <pageMargins left="0.75" right="0.75" top="1" bottom="1" header="0.4921259845" footer="0.4921259845"/>
  <pageSetup horizontalDpi="600" verticalDpi="600" orientation="landscape" paperSize="9" r:id="rId4"/>
  <headerFooter alignWithMargins="0">
    <oddHeader xml:space="preserve">&amp;C&amp;16Aperturen - Aufbauplan </oddHead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simonf</dc:creator>
  <cp:keywords/>
  <dc:description/>
  <cp:lastModifiedBy>Burgwinkel</cp:lastModifiedBy>
  <cp:lastPrinted>2004-09-21T06:13:18Z</cp:lastPrinted>
  <dcterms:created xsi:type="dcterms:W3CDTF">2003-07-09T12:58:06Z</dcterms:created>
  <dcterms:modified xsi:type="dcterms:W3CDTF">2004-09-21T06:14:10Z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1136071150</vt:i4>
  </property>
  <property fmtid="{D5CDD505-2E9C-101B-9397-08002B2CF9AE}" pid="3" name="_EmailSubject">
    <vt:lpwstr>Macro </vt:lpwstr>
  </property>
  <property fmtid="{D5CDD505-2E9C-101B-9397-08002B2CF9AE}" pid="4" name="_AuthorEmail">
    <vt:lpwstr>SIMONF@DAPNIA.CEA.FR</vt:lpwstr>
  </property>
  <property fmtid="{D5CDD505-2E9C-101B-9397-08002B2CF9AE}" pid="5" name="_AuthorEmailDisplayName">
    <vt:lpwstr>SIMON Fabrice          DAPNIA</vt:lpwstr>
  </property>
</Properties>
</file>