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<sst xmlns="http://schemas.openxmlformats.org/spreadsheetml/2006/main" count="625" uniqueCount="145">
  <si>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</si>
  <si>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</si>
  <si>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</si>
  <si>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</si>
  <si>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</si>
  <si>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</si>
  <si>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</si>
  <si>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</si>
  <si>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</si>
  <si>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</si>
  <si>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</si>
  <si>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</si>
  <si>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</si>
  <si>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</si>
  <si>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</si>
  <si>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</si>
  <si>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</si>
  <si>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</si>
  <si>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</si>
  <si>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</si>
  <si>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</si>
  <si>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</si>
  <si>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</si>
  <si>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</si>
  <si>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</si>
  <si>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</si>
  <si>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</si>
  <si>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</si>
  <si>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</si>
  <si>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</si>
  <si>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</si>
  <si>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</si>
  <si>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</si>
  <si>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</si>
  <si>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</si>
  <si>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</si>
  <si>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</si>
  <si>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</si>
  <si>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</si>
  <si>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</si>
  <si>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</si>
  <si>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</si>
  <si>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</si>
  <si>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</si>
  <si>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</si>
  <si>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</si>
  <si>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</si>
  <si>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</si>
  <si>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</si>
  <si>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</si>
  <si>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</si>
  <si>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</si>
  <si>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</si>
  <si>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</si>
  <si>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</si>
  <si>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</si>
  <si>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</si>
  <si>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</si>
  <si>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</si>
  <si>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</si>
  <si>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</si>
  <si>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</si>
  <si>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</si>
  <si>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</si>
  <si>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</si>
  <si>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</si>
  <si>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</si>
  <si>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</si>
  <si>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</si>
  <si>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</si>
  <si>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</si>
  <si>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</si>
  <si>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</si>
  <si>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</si>
  <si>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</si>
  <si>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</si>
  <si>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</si>
  <si>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</si>
  <si>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</si>
  <si>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</si>
  <si>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</si>
  <si>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</si>
  <si>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</si>
  <si>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</si>
  <si>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</si>
  <si>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</si>
  <si>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</si>
  <si>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</si>
  <si>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</si>
  <si>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</si>
  <si>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</si>
  <si>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</si>
  <si>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</si>
  <si>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</si>
  <si>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</si>
  <si>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</si>
  <si>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</si>
  <si>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</si>
  <si>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</si>
  <si>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</si>
  <si>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</si>
  <si>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</si>
  <si>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</si>
  <si>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</si>
  <si>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</si>
  <si>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</si>
  <si>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</si>
  <si>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</si>
  <si>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</si>
  <si>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</si>
  <si>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</si>
  <si>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</si>
  <si>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</si>
  <si>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</si>
  <si>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</si>
  <si>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</si>
  <si>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</si>
  <si>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</si>
  <si>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</si>
  <si>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</si>
  <si>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</si>
  <si>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</si>
  <si>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</si>
  <si>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</si>
  <si>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</si>
  <si>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</si>
  <si>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</si>
  <si>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</si>
  <si>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</si>
  <si>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</si>
  <si>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</si>
  <si>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</si>
  <si>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</si>
  <si>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</si>
  <si>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</si>
  <si>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</si>
  <si>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</si>
  <si>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</si>
  <si>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</si>
  <si>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</si>
  <si>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</si>
  <si>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</si>
  <si>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Cas 3</t>
  </si>
  <si>
    <t>AP 339</t>
  </si>
  <si>
    <t>4E14469D-3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</si>
</sst>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4" borderId="0" xfId="0" applyFont="1" applyFill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5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5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57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81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49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6"/>
            <a:ext cx="68" cy="4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121.6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165.5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130.7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138.8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143.2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132.1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161.2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119.1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28">
      <selection activeCell="B48" sqref="B48"/>
    </sheetView>
  </sheetViews>
  <sheetFormatPr defaultColWidth="11.421875" defaultRowHeight="12.75"/>
  <cols>
    <col min="1" max="1" width="11.421875" style="89" customWidth="1"/>
    <col min="2" max="2" width="16.28125" style="90" customWidth="1"/>
    <col min="3" max="3" width="12.421875" style="89" customWidth="1"/>
    <col min="4" max="4" width="13.57421875" style="89" customWidth="1"/>
    <col min="5" max="5" width="11.421875" style="89" customWidth="1"/>
    <col min="6" max="6" width="12.8515625" style="89" customWidth="1"/>
    <col min="7" max="7" width="10.8515625" style="89" customWidth="1"/>
    <col min="8" max="10" width="11.421875" style="89" customWidth="1"/>
    <col min="11" max="11" width="10.421875" style="89" customWidth="1"/>
    <col min="12" max="21" width="11.421875" style="89" customWidth="1"/>
    <col min="22" max="23" width="11.421875" style="6" customWidth="1"/>
    <col min="24" max="24" width="11.421875" style="89" customWidth="1"/>
    <col min="25" max="25" width="7.140625" style="89" customWidth="1"/>
    <col min="26" max="26" width="14.28125" style="89" customWidth="1"/>
    <col min="27" max="27" width="11.421875" style="89" customWidth="1"/>
    <col min="28" max="28" width="14.7109375" style="89" customWidth="1"/>
    <col min="29" max="16384" width="11.421875" style="89" customWidth="1"/>
  </cols>
  <sheetData>
    <row r="1" spans="2:23" s="78" customFormat="1" ht="12.75">
      <c r="B1" s="77"/>
      <c r="H1" s="78" t="s">
        <v>30</v>
      </c>
      <c r="J1" s="78" t="s">
        <v>31</v>
      </c>
      <c r="L1" s="78" t="s">
        <v>32</v>
      </c>
      <c r="N1" s="78" t="s">
        <v>33</v>
      </c>
      <c r="P1" s="78" t="s">
        <v>34</v>
      </c>
      <c r="R1" s="78" t="s">
        <v>35</v>
      </c>
      <c r="T1" s="78" t="s">
        <v>36</v>
      </c>
      <c r="V1" s="79"/>
      <c r="W1" s="79"/>
    </row>
    <row r="2" spans="2:23" s="78" customFormat="1" ht="12.75">
      <c r="B2" s="77"/>
      <c r="E2" s="78" t="s">
        <v>3</v>
      </c>
      <c r="V2" s="79"/>
      <c r="W2" s="79"/>
    </row>
    <row r="3" spans="2:23" s="78" customFormat="1" ht="12.75">
      <c r="B3" s="77"/>
      <c r="E3" s="78" t="s">
        <v>4</v>
      </c>
      <c r="H3" s="78" t="s">
        <v>5</v>
      </c>
      <c r="I3" s="78" t="s">
        <v>6</v>
      </c>
      <c r="J3" s="78" t="s">
        <v>5</v>
      </c>
      <c r="K3" s="78" t="s">
        <v>6</v>
      </c>
      <c r="L3" s="78" t="s">
        <v>5</v>
      </c>
      <c r="M3" s="78" t="s">
        <v>6</v>
      </c>
      <c r="N3" s="78" t="s">
        <v>5</v>
      </c>
      <c r="O3" s="78" t="s">
        <v>6</v>
      </c>
      <c r="P3" s="78" t="s">
        <v>5</v>
      </c>
      <c r="Q3" s="78" t="s">
        <v>6</v>
      </c>
      <c r="R3" s="78" t="s">
        <v>5</v>
      </c>
      <c r="S3" s="78" t="s">
        <v>6</v>
      </c>
      <c r="T3" s="78" t="s">
        <v>5</v>
      </c>
      <c r="U3" s="78" t="s">
        <v>6</v>
      </c>
      <c r="V3" s="79" t="s">
        <v>5</v>
      </c>
      <c r="W3" s="79" t="s">
        <v>6</v>
      </c>
    </row>
    <row r="4" spans="2:23" s="78" customFormat="1" ht="12.75">
      <c r="B4" s="77"/>
      <c r="E4" s="78">
        <v>1</v>
      </c>
      <c r="H4" s="78">
        <v>-8.96604E-11</v>
      </c>
      <c r="I4" s="78">
        <v>9.27348E-11</v>
      </c>
      <c r="J4" s="78">
        <v>-8.96604E-11</v>
      </c>
      <c r="K4" s="78" t="s">
        <v>23</v>
      </c>
      <c r="L4" s="78">
        <v>-8.96604E-11</v>
      </c>
      <c r="M4" s="78" t="s">
        <v>23</v>
      </c>
      <c r="N4" s="78">
        <v>-8.96604E-11</v>
      </c>
      <c r="O4" s="78">
        <v>9.27348E-11</v>
      </c>
      <c r="P4" s="78">
        <v>-8.96604E-11</v>
      </c>
      <c r="Q4" s="78">
        <v>9.27348E-11</v>
      </c>
      <c r="R4" s="78">
        <v>-8.96604E-11</v>
      </c>
      <c r="S4" s="78">
        <v>9.27348E-11</v>
      </c>
      <c r="T4" s="78">
        <v>-8.96604E-11</v>
      </c>
      <c r="U4" s="78">
        <v>9.27348E-11</v>
      </c>
      <c r="V4" s="78">
        <v>-8.96604E-11</v>
      </c>
      <c r="W4" s="78">
        <v>9.27348E-11</v>
      </c>
    </row>
    <row r="5" spans="2:23" s="78" customFormat="1" ht="12.75">
      <c r="B5" s="77"/>
      <c r="E5" s="78">
        <v>2</v>
      </c>
      <c r="H5" s="78">
        <v>0.000319438</v>
      </c>
      <c r="I5" s="78">
        <v>-2.7452E-10</v>
      </c>
      <c r="J5" s="78">
        <v>0.000319438</v>
      </c>
      <c r="K5" s="78" t="s">
        <v>24</v>
      </c>
      <c r="L5" s="78">
        <v>0.000319438</v>
      </c>
      <c r="M5" s="78" t="s">
        <v>24</v>
      </c>
      <c r="N5" s="78">
        <v>0.000319438</v>
      </c>
      <c r="O5" s="78">
        <v>-2.7452E-10</v>
      </c>
      <c r="P5" s="78">
        <v>0.000319438</v>
      </c>
      <c r="Q5" s="78">
        <v>-2.7452E-10</v>
      </c>
      <c r="R5" s="78">
        <v>0.000319438</v>
      </c>
      <c r="S5" s="78">
        <v>-2.7452E-10</v>
      </c>
      <c r="T5" s="78">
        <v>0.000319438</v>
      </c>
      <c r="U5" s="78">
        <v>-2.7452E-10</v>
      </c>
      <c r="V5" s="78">
        <v>0.000319438</v>
      </c>
      <c r="W5" s="78">
        <v>-2.7452E-10</v>
      </c>
    </row>
    <row r="6" spans="2:23" s="78" customFormat="1" ht="12.75">
      <c r="B6" s="77"/>
      <c r="E6" s="78">
        <v>3</v>
      </c>
      <c r="H6" s="78">
        <v>0.000879364</v>
      </c>
      <c r="I6" s="78">
        <v>0.000601288</v>
      </c>
      <c r="J6" s="78">
        <v>0.000879364</v>
      </c>
      <c r="K6" s="78">
        <v>0.000601288</v>
      </c>
      <c r="L6" s="78">
        <v>0.000879364</v>
      </c>
      <c r="M6" s="78">
        <v>0.000601288</v>
      </c>
      <c r="N6" s="78">
        <v>0.000879364</v>
      </c>
      <c r="O6" s="78">
        <v>0.000601288</v>
      </c>
      <c r="P6" s="78">
        <v>0.000879364</v>
      </c>
      <c r="Q6" s="78">
        <v>0.000601288</v>
      </c>
      <c r="R6" s="78">
        <v>0.000879364</v>
      </c>
      <c r="S6" s="78">
        <v>0.000601288</v>
      </c>
      <c r="T6" s="78">
        <v>0.000879364</v>
      </c>
      <c r="U6" s="78">
        <v>0.000601288</v>
      </c>
      <c r="V6" s="78">
        <v>0.000879364</v>
      </c>
      <c r="W6" s="78">
        <v>0.000601288</v>
      </c>
    </row>
    <row r="7" spans="2:23" s="78" customFormat="1" ht="12.75">
      <c r="B7" s="77"/>
      <c r="E7" s="78">
        <v>4</v>
      </c>
      <c r="H7" s="78">
        <v>9.24253E-05</v>
      </c>
      <c r="I7" s="78">
        <v>0.000325827</v>
      </c>
      <c r="J7" s="78">
        <v>9.24253E-05</v>
      </c>
      <c r="K7" s="78">
        <v>0.000325827</v>
      </c>
      <c r="L7" s="78">
        <v>9.24253E-05</v>
      </c>
      <c r="M7" s="78">
        <v>0.000325827</v>
      </c>
      <c r="N7" s="78">
        <v>9.24253E-05</v>
      </c>
      <c r="O7" s="78">
        <v>0.000325827</v>
      </c>
      <c r="P7" s="78">
        <v>9.24253E-05</v>
      </c>
      <c r="Q7" s="78">
        <v>0.000325827</v>
      </c>
      <c r="R7" s="78">
        <v>9.24253E-05</v>
      </c>
      <c r="S7" s="78">
        <v>0.000325827</v>
      </c>
      <c r="T7" s="78">
        <v>9.24253E-05</v>
      </c>
      <c r="U7" s="78">
        <v>0.000325827</v>
      </c>
      <c r="V7" s="78">
        <v>9.24253E-05</v>
      </c>
      <c r="W7" s="78">
        <v>0.000325827</v>
      </c>
    </row>
    <row r="8" spans="2:23" s="78" customFormat="1" ht="12.75">
      <c r="B8" s="77"/>
      <c r="E8" s="78">
        <v>5</v>
      </c>
      <c r="H8" s="78">
        <v>-3.91724E-05</v>
      </c>
      <c r="I8" s="78">
        <v>0.000161302</v>
      </c>
      <c r="J8" s="78">
        <v>-3.91724E-05</v>
      </c>
      <c r="K8" s="78">
        <v>0.000161302</v>
      </c>
      <c r="L8" s="78">
        <v>-3.91724E-05</v>
      </c>
      <c r="M8" s="78">
        <v>0.000161302</v>
      </c>
      <c r="N8" s="78">
        <v>-3.91724E-05</v>
      </c>
      <c r="O8" s="78">
        <v>0.000161302</v>
      </c>
      <c r="P8" s="78">
        <v>-3.91724E-05</v>
      </c>
      <c r="Q8" s="78">
        <v>0.000161302</v>
      </c>
      <c r="R8" s="78">
        <v>-3.91724E-05</v>
      </c>
      <c r="S8" s="78">
        <v>0.000161302</v>
      </c>
      <c r="T8" s="78">
        <v>-3.91724E-05</v>
      </c>
      <c r="U8" s="78">
        <v>0.000161302</v>
      </c>
      <c r="V8" s="78">
        <v>-3.91724E-05</v>
      </c>
      <c r="W8" s="78">
        <v>0.000161302</v>
      </c>
    </row>
    <row r="9" spans="2:23" s="78" customFormat="1" ht="12.75">
      <c r="B9" s="77"/>
      <c r="E9" s="78">
        <v>6</v>
      </c>
      <c r="H9" s="78">
        <v>3.92438</v>
      </c>
      <c r="I9" s="78">
        <v>-1.72103E-05</v>
      </c>
      <c r="J9" s="78">
        <v>3.92438</v>
      </c>
      <c r="K9" s="78">
        <v>-1.72103E-05</v>
      </c>
      <c r="L9" s="78">
        <v>3.92438</v>
      </c>
      <c r="M9" s="78">
        <v>-1.72103E-05</v>
      </c>
      <c r="N9" s="78">
        <v>3.92438</v>
      </c>
      <c r="O9" s="78">
        <v>-1.72103E-05</v>
      </c>
      <c r="P9" s="78">
        <v>3.92438</v>
      </c>
      <c r="Q9" s="78">
        <v>-1.72103E-05</v>
      </c>
      <c r="R9" s="78">
        <v>3.92438</v>
      </c>
      <c r="S9" s="78">
        <v>-1.72103E-05</v>
      </c>
      <c r="T9" s="78">
        <v>3.92438</v>
      </c>
      <c r="U9" s="78">
        <v>-1.72103E-05</v>
      </c>
      <c r="V9" s="78">
        <v>3.92438</v>
      </c>
      <c r="W9" s="78">
        <v>-1.72103E-05</v>
      </c>
    </row>
    <row r="10" spans="2:23" s="78" customFormat="1" ht="12.75">
      <c r="B10" s="77"/>
      <c r="E10" s="78">
        <v>7</v>
      </c>
      <c r="H10" s="78">
        <v>-2.33051E-05</v>
      </c>
      <c r="I10" s="78">
        <v>-3.89739E-05</v>
      </c>
      <c r="J10" s="78">
        <v>-2.33051E-05</v>
      </c>
      <c r="K10" s="78">
        <v>-3.89739E-05</v>
      </c>
      <c r="L10" s="78">
        <v>-2.33051E-05</v>
      </c>
      <c r="M10" s="78">
        <v>-3.89739E-05</v>
      </c>
      <c r="N10" s="78">
        <v>-2.33051E-05</v>
      </c>
      <c r="O10" s="78">
        <v>-3.89739E-05</v>
      </c>
      <c r="P10" s="78">
        <v>-2.33051E-05</v>
      </c>
      <c r="Q10" s="78">
        <v>-3.89739E-05</v>
      </c>
      <c r="R10" s="78">
        <v>-2.33051E-05</v>
      </c>
      <c r="S10" s="78">
        <v>-3.89739E-05</v>
      </c>
      <c r="T10" s="78">
        <v>-2.33051E-05</v>
      </c>
      <c r="U10" s="78">
        <v>-3.89739E-05</v>
      </c>
      <c r="V10" s="78">
        <v>-2.33051E-05</v>
      </c>
      <c r="W10" s="78">
        <v>-3.89739E-05</v>
      </c>
    </row>
    <row r="11" spans="2:23" s="78" customFormat="1" ht="12.75">
      <c r="B11" s="77"/>
      <c r="E11" s="78">
        <v>8</v>
      </c>
      <c r="H11" s="78">
        <v>4.70052E-06</v>
      </c>
      <c r="I11" s="78">
        <v>-2.96402E-06</v>
      </c>
      <c r="J11" s="78">
        <v>4.70052E-06</v>
      </c>
      <c r="K11" s="78">
        <v>-2.96402E-06</v>
      </c>
      <c r="L11" s="78">
        <v>4.70052E-06</v>
      </c>
      <c r="M11" s="78">
        <v>-2.96402E-06</v>
      </c>
      <c r="N11" s="78">
        <v>4.70052E-06</v>
      </c>
      <c r="O11" s="78">
        <v>-2.96402E-06</v>
      </c>
      <c r="P11" s="78">
        <v>4.70052E-06</v>
      </c>
      <c r="Q11" s="78">
        <v>-2.96402E-06</v>
      </c>
      <c r="R11" s="78">
        <v>4.70052E-06</v>
      </c>
      <c r="S11" s="78">
        <v>-2.96402E-06</v>
      </c>
      <c r="T11" s="78">
        <v>4.70052E-06</v>
      </c>
      <c r="U11" s="78">
        <v>-2.96402E-06</v>
      </c>
      <c r="V11" s="78">
        <v>4.70052E-06</v>
      </c>
      <c r="W11" s="78">
        <v>-2.96402E-06</v>
      </c>
    </row>
    <row r="12" spans="2:23" s="78" customFormat="1" ht="12.75">
      <c r="B12" s="77"/>
      <c r="E12" s="78">
        <v>9</v>
      </c>
      <c r="H12" s="78">
        <v>-3.68081E-06</v>
      </c>
      <c r="I12" s="78">
        <v>3.48646E-06</v>
      </c>
      <c r="J12" s="78">
        <v>-3.68081E-06</v>
      </c>
      <c r="K12" s="78">
        <v>3.48646E-06</v>
      </c>
      <c r="L12" s="78">
        <v>-3.68081E-06</v>
      </c>
      <c r="M12" s="78">
        <v>3.48646E-06</v>
      </c>
      <c r="N12" s="78">
        <v>-3.68081E-06</v>
      </c>
      <c r="O12" s="78">
        <v>3.48646E-06</v>
      </c>
      <c r="P12" s="78">
        <v>-3.68081E-06</v>
      </c>
      <c r="Q12" s="78">
        <v>3.48646E-06</v>
      </c>
      <c r="R12" s="78">
        <v>-3.68081E-06</v>
      </c>
      <c r="S12" s="78">
        <v>3.48646E-06</v>
      </c>
      <c r="T12" s="78">
        <v>-3.68081E-06</v>
      </c>
      <c r="U12" s="78">
        <v>3.48646E-06</v>
      </c>
      <c r="V12" s="78">
        <v>-3.68081E-06</v>
      </c>
      <c r="W12" s="78">
        <v>3.48646E-06</v>
      </c>
    </row>
    <row r="13" spans="2:23" s="78" customFormat="1" ht="12.75">
      <c r="B13" s="77"/>
      <c r="E13" s="78">
        <v>10</v>
      </c>
      <c r="H13" s="78">
        <v>-0.200959</v>
      </c>
      <c r="I13" s="78">
        <v>-5.06254E-06</v>
      </c>
      <c r="J13" s="78">
        <v>-0.200959</v>
      </c>
      <c r="K13" s="78">
        <v>-5.06254E-06</v>
      </c>
      <c r="L13" s="78">
        <v>-0.200959</v>
      </c>
      <c r="M13" s="78">
        <v>-5.06254E-06</v>
      </c>
      <c r="N13" s="78">
        <v>-0.200959</v>
      </c>
      <c r="O13" s="78">
        <v>-5.06254E-06</v>
      </c>
      <c r="P13" s="78">
        <v>-0.200959</v>
      </c>
      <c r="Q13" s="78">
        <v>-5.06254E-06</v>
      </c>
      <c r="R13" s="78">
        <v>-0.200959</v>
      </c>
      <c r="S13" s="78">
        <v>-5.06254E-06</v>
      </c>
      <c r="T13" s="78">
        <v>-0.200959</v>
      </c>
      <c r="U13" s="78">
        <v>-5.06254E-06</v>
      </c>
      <c r="V13" s="78">
        <v>-0.200959</v>
      </c>
      <c r="W13" s="78">
        <v>-5.06254E-06</v>
      </c>
    </row>
    <row r="14" spans="2:23" s="78" customFormat="1" ht="12.75">
      <c r="B14" s="77"/>
      <c r="E14" s="78">
        <v>11</v>
      </c>
      <c r="H14" s="78">
        <v>1.59338E-06</v>
      </c>
      <c r="I14" s="78">
        <v>1.18763E-06</v>
      </c>
      <c r="J14" s="78">
        <v>1.59338E-06</v>
      </c>
      <c r="K14" s="78">
        <v>1.18763E-06</v>
      </c>
      <c r="L14" s="78">
        <v>1.59338E-06</v>
      </c>
      <c r="M14" s="78">
        <v>1.18763E-06</v>
      </c>
      <c r="N14" s="78">
        <v>1.59338E-06</v>
      </c>
      <c r="O14" s="78">
        <v>1.18763E-06</v>
      </c>
      <c r="P14" s="78">
        <v>1.59338E-06</v>
      </c>
      <c r="Q14" s="78">
        <v>1.18763E-06</v>
      </c>
      <c r="R14" s="78">
        <v>1.59338E-06</v>
      </c>
      <c r="S14" s="78">
        <v>1.18763E-06</v>
      </c>
      <c r="T14" s="78">
        <v>1.59338E-06</v>
      </c>
      <c r="U14" s="78">
        <v>1.18763E-06</v>
      </c>
      <c r="V14" s="78">
        <v>1.59338E-06</v>
      </c>
      <c r="W14" s="78">
        <v>1.18763E-06</v>
      </c>
    </row>
    <row r="15" spans="2:23" s="78" customFormat="1" ht="12.75">
      <c r="B15" s="77"/>
      <c r="E15" s="78">
        <v>12</v>
      </c>
      <c r="H15" s="78">
        <v>2.14477E-08</v>
      </c>
      <c r="I15" s="78">
        <v>1.33651E-06</v>
      </c>
      <c r="J15" s="78">
        <v>2.14477E-08</v>
      </c>
      <c r="K15" s="78">
        <v>1.33651E-06</v>
      </c>
      <c r="L15" s="78">
        <v>2.14477E-08</v>
      </c>
      <c r="M15" s="78">
        <v>1.33651E-06</v>
      </c>
      <c r="N15" s="78">
        <v>2.14477E-08</v>
      </c>
      <c r="O15" s="78">
        <v>1.33651E-06</v>
      </c>
      <c r="P15" s="78">
        <v>2.14477E-08</v>
      </c>
      <c r="Q15" s="78">
        <v>1.33651E-06</v>
      </c>
      <c r="R15" s="78">
        <v>2.14477E-08</v>
      </c>
      <c r="S15" s="78">
        <v>1.33651E-06</v>
      </c>
      <c r="T15" s="78">
        <v>2.14477E-08</v>
      </c>
      <c r="U15" s="78">
        <v>1.33651E-06</v>
      </c>
      <c r="V15" s="78">
        <v>2.14477E-08</v>
      </c>
      <c r="W15" s="78">
        <v>1.33651E-06</v>
      </c>
    </row>
    <row r="16" spans="2:23" s="78" customFormat="1" ht="12.75">
      <c r="B16" s="77"/>
      <c r="E16" s="78">
        <v>13</v>
      </c>
      <c r="H16" s="78">
        <v>-6.04268E-07</v>
      </c>
      <c r="I16" s="78">
        <v>8.7592E-07</v>
      </c>
      <c r="J16" s="78">
        <v>-6.04268E-07</v>
      </c>
      <c r="K16" s="78">
        <v>8.7592E-07</v>
      </c>
      <c r="L16" s="78">
        <v>-6.04268E-07</v>
      </c>
      <c r="M16" s="78">
        <v>8.7592E-07</v>
      </c>
      <c r="N16" s="78">
        <v>-6.04268E-07</v>
      </c>
      <c r="O16" s="78">
        <v>8.7592E-07</v>
      </c>
      <c r="P16" s="78">
        <v>-6.04268E-07</v>
      </c>
      <c r="Q16" s="78">
        <v>8.7592E-07</v>
      </c>
      <c r="R16" s="78">
        <v>-6.04268E-07</v>
      </c>
      <c r="S16" s="78">
        <v>8.7592E-07</v>
      </c>
      <c r="T16" s="78">
        <v>-6.04268E-07</v>
      </c>
      <c r="U16" s="78">
        <v>8.7592E-07</v>
      </c>
      <c r="V16" s="78">
        <v>-6.04268E-07</v>
      </c>
      <c r="W16" s="78">
        <v>8.7592E-07</v>
      </c>
    </row>
    <row r="17" spans="2:23" s="78" customFormat="1" ht="12.75">
      <c r="B17" s="77"/>
      <c r="E17" s="78">
        <v>14</v>
      </c>
      <c r="H17" s="78">
        <v>-0.149992</v>
      </c>
      <c r="I17" s="78">
        <v>6.74043E-07</v>
      </c>
      <c r="J17" s="78">
        <v>-0.149992</v>
      </c>
      <c r="K17" s="78">
        <v>6.74043E-07</v>
      </c>
      <c r="L17" s="78">
        <v>-0.149992</v>
      </c>
      <c r="M17" s="78">
        <v>6.74043E-07</v>
      </c>
      <c r="N17" s="78">
        <v>-0.149992</v>
      </c>
      <c r="O17" s="78">
        <v>6.74043E-07</v>
      </c>
      <c r="P17" s="78">
        <v>-0.149992</v>
      </c>
      <c r="Q17" s="78">
        <v>6.74043E-07</v>
      </c>
      <c r="R17" s="78">
        <v>-0.149992</v>
      </c>
      <c r="S17" s="78">
        <v>6.74043E-07</v>
      </c>
      <c r="T17" s="78">
        <v>-0.149992</v>
      </c>
      <c r="U17" s="78">
        <v>6.74043E-07</v>
      </c>
      <c r="V17" s="78">
        <v>-0.149992</v>
      </c>
      <c r="W17" s="78">
        <v>6.74043E-07</v>
      </c>
    </row>
    <row r="18" spans="2:23" s="78" customFormat="1" ht="12.75">
      <c r="B18" s="77"/>
      <c r="E18" s="78">
        <v>15</v>
      </c>
      <c r="H18" s="78">
        <v>-2.04212E-08</v>
      </c>
      <c r="I18" s="78">
        <v>-4.6634E-07</v>
      </c>
      <c r="J18" s="78">
        <v>-2.04212E-08</v>
      </c>
      <c r="K18" s="78">
        <v>-4.6634E-07</v>
      </c>
      <c r="L18" s="78">
        <v>-2.04212E-08</v>
      </c>
      <c r="M18" s="78">
        <v>-4.6634E-07</v>
      </c>
      <c r="N18" s="78">
        <v>-2.04212E-08</v>
      </c>
      <c r="O18" s="78">
        <v>-4.6634E-07</v>
      </c>
      <c r="P18" s="78">
        <v>-2.04212E-08</v>
      </c>
      <c r="Q18" s="78">
        <v>-4.6634E-07</v>
      </c>
      <c r="R18" s="78">
        <v>-2.04212E-08</v>
      </c>
      <c r="S18" s="78">
        <v>-4.6634E-07</v>
      </c>
      <c r="T18" s="78">
        <v>-2.04212E-08</v>
      </c>
      <c r="U18" s="78">
        <v>-4.6634E-07</v>
      </c>
      <c r="V18" s="78">
        <v>-2.04212E-08</v>
      </c>
      <c r="W18" s="78">
        <v>-4.6634E-07</v>
      </c>
    </row>
    <row r="20" spans="2:23" s="78" customFormat="1" ht="12.75">
      <c r="B20" s="77"/>
      <c r="E20" s="78" t="s">
        <v>0</v>
      </c>
      <c r="H20" s="78" t="s">
        <v>1</v>
      </c>
      <c r="I20" s="78" t="s">
        <v>2</v>
      </c>
      <c r="J20" s="78" t="s">
        <v>1</v>
      </c>
      <c r="K20" s="78" t="s">
        <v>22</v>
      </c>
      <c r="L20" s="78" t="s">
        <v>1</v>
      </c>
      <c r="M20" s="78" t="s">
        <v>22</v>
      </c>
      <c r="N20" s="78" t="s">
        <v>1</v>
      </c>
      <c r="O20" s="78" t="s">
        <v>29</v>
      </c>
      <c r="P20" s="78" t="s">
        <v>1</v>
      </c>
      <c r="Q20" s="78" t="s">
        <v>1</v>
      </c>
      <c r="R20" s="78" t="s">
        <v>1</v>
      </c>
      <c r="S20" s="78" t="s">
        <v>1</v>
      </c>
      <c r="T20" s="78" t="s">
        <v>1</v>
      </c>
      <c r="U20" s="78" t="s">
        <v>1</v>
      </c>
      <c r="V20" s="79" t="s">
        <v>1</v>
      </c>
      <c r="W20" s="79" t="s">
        <v>1</v>
      </c>
    </row>
    <row r="21" spans="2:23" s="78" customFormat="1" ht="12.75">
      <c r="B21" s="77"/>
      <c r="E21" s="78" t="s">
        <v>7</v>
      </c>
      <c r="V21" s="79"/>
      <c r="W21" s="79"/>
    </row>
    <row r="22" spans="2:23" s="78" customFormat="1" ht="12.75">
      <c r="B22" s="77"/>
      <c r="E22" s="78" t="s">
        <v>4</v>
      </c>
      <c r="H22" s="78" t="s">
        <v>5</v>
      </c>
      <c r="I22" s="78" t="s">
        <v>6</v>
      </c>
      <c r="J22" s="78" t="s">
        <v>5</v>
      </c>
      <c r="K22" s="78" t="s">
        <v>6</v>
      </c>
      <c r="L22" s="78" t="s">
        <v>5</v>
      </c>
      <c r="M22" s="78" t="s">
        <v>6</v>
      </c>
      <c r="N22" s="78" t="s">
        <v>5</v>
      </c>
      <c r="O22" s="78" t="s">
        <v>6</v>
      </c>
      <c r="P22" s="78" t="s">
        <v>5</v>
      </c>
      <c r="Q22" s="78" t="s">
        <v>6</v>
      </c>
      <c r="R22" s="78" t="s">
        <v>5</v>
      </c>
      <c r="S22" s="78" t="s">
        <v>6</v>
      </c>
      <c r="T22" s="78" t="s">
        <v>5</v>
      </c>
      <c r="U22" s="78" t="s">
        <v>6</v>
      </c>
      <c r="V22" s="79" t="s">
        <v>5</v>
      </c>
      <c r="W22" s="79" t="s">
        <v>6</v>
      </c>
    </row>
    <row r="23" spans="2:23" s="78" customFormat="1" ht="12.75">
      <c r="B23" s="77"/>
      <c r="E23" s="78">
        <v>1</v>
      </c>
      <c r="H23" s="78">
        <v>-3.91218E-10</v>
      </c>
      <c r="I23" s="78">
        <v>-1.80545E-07</v>
      </c>
      <c r="J23" s="78">
        <v>1.80548E-07</v>
      </c>
      <c r="K23" s="78" t="s">
        <v>25</v>
      </c>
      <c r="L23" s="78">
        <v>2.114E-10</v>
      </c>
      <c r="M23" s="78" t="s">
        <v>27</v>
      </c>
      <c r="N23" s="78">
        <v>-1.80727E-07</v>
      </c>
      <c r="O23" s="78">
        <v>3.94193E-10</v>
      </c>
      <c r="P23" s="78">
        <v>-2.27757E-10</v>
      </c>
      <c r="Q23" s="78">
        <v>-1.38536E-07</v>
      </c>
      <c r="R23" s="78">
        <v>1.38539E-07</v>
      </c>
      <c r="S23" s="78">
        <v>-4.59163E-11</v>
      </c>
      <c r="T23" s="78">
        <v>4.89339E-11</v>
      </c>
      <c r="U23" s="78">
        <v>1.38721E-07</v>
      </c>
      <c r="V23" s="78">
        <v>-1.38718E-07</v>
      </c>
      <c r="W23" s="78">
        <v>2.31528E-10</v>
      </c>
    </row>
    <row r="24" spans="2:23" s="78" customFormat="1" ht="12.75">
      <c r="B24" s="77"/>
      <c r="E24" s="78">
        <v>2</v>
      </c>
      <c r="H24" s="78">
        <v>0.000319438</v>
      </c>
      <c r="I24" s="78">
        <v>-1.45093E-07</v>
      </c>
      <c r="J24" s="78">
        <v>0.000319438</v>
      </c>
      <c r="K24" s="78" t="s">
        <v>26</v>
      </c>
      <c r="L24" s="78">
        <v>0.000319438</v>
      </c>
      <c r="M24" s="78" t="s">
        <v>28</v>
      </c>
      <c r="N24" s="78">
        <v>0.000319438</v>
      </c>
      <c r="O24" s="78">
        <v>-1.45093E-07</v>
      </c>
      <c r="P24" s="78">
        <v>0.000319438</v>
      </c>
      <c r="Q24" s="78">
        <v>-7.24391E-08</v>
      </c>
      <c r="R24" s="78">
        <v>0.000319438</v>
      </c>
      <c r="S24" s="78">
        <v>-7.24392E-08</v>
      </c>
      <c r="T24" s="78">
        <v>0.000319438</v>
      </c>
      <c r="U24" s="78">
        <v>-7.24392E-08</v>
      </c>
      <c r="V24" s="78">
        <v>0.000319438</v>
      </c>
      <c r="W24" s="78">
        <v>-7.24392E-08</v>
      </c>
    </row>
    <row r="25" spans="2:23" s="78" customFormat="1" ht="12.75">
      <c r="B25" s="77"/>
      <c r="E25" s="78">
        <v>3</v>
      </c>
      <c r="H25" s="78">
        <v>-0.011403</v>
      </c>
      <c r="I25" s="78">
        <v>-2.89764</v>
      </c>
      <c r="J25" s="78">
        <v>-2.89736</v>
      </c>
      <c r="K25" s="78">
        <v>0.0128857</v>
      </c>
      <c r="L25" s="78">
        <v>0.0131617</v>
      </c>
      <c r="M25" s="78">
        <v>2.89884</v>
      </c>
      <c r="N25" s="78">
        <v>2.89911</v>
      </c>
      <c r="O25" s="78">
        <v>-0.0116923</v>
      </c>
      <c r="P25" s="78">
        <v>-0.00179958</v>
      </c>
      <c r="Q25" s="78">
        <v>-0.947348</v>
      </c>
      <c r="R25" s="78">
        <v>-0.947072</v>
      </c>
      <c r="S25" s="78">
        <v>0.00328323</v>
      </c>
      <c r="T25" s="78">
        <v>0.00356199</v>
      </c>
      <c r="U25" s="78">
        <v>0.948552</v>
      </c>
      <c r="V25" s="78">
        <v>0.948831</v>
      </c>
      <c r="W25" s="78">
        <v>-0.00207858</v>
      </c>
    </row>
    <row r="26" spans="2:23" s="78" customFormat="1" ht="12.75">
      <c r="B26" s="77"/>
      <c r="E26" s="78">
        <v>4</v>
      </c>
      <c r="H26" s="78">
        <v>-0.00917767</v>
      </c>
      <c r="I26" s="78">
        <v>-1.60206</v>
      </c>
      <c r="J26" s="78">
        <v>0.00937032</v>
      </c>
      <c r="K26" s="78">
        <v>1.60271</v>
      </c>
      <c r="L26" s="78">
        <v>-0.00917927</v>
      </c>
      <c r="M26" s="78">
        <v>-1.60206</v>
      </c>
      <c r="N26" s="78">
        <v>0.00937181</v>
      </c>
      <c r="O26" s="78">
        <v>1.60271</v>
      </c>
      <c r="P26" s="78">
        <v>-0.00127186</v>
      </c>
      <c r="Q26" s="78">
        <v>-0.352768</v>
      </c>
      <c r="R26" s="78">
        <v>0.00145785</v>
      </c>
      <c r="S26" s="78">
        <v>0.353421</v>
      </c>
      <c r="T26" s="78">
        <v>-0.00127293</v>
      </c>
      <c r="U26" s="78">
        <v>-0.352769</v>
      </c>
      <c r="V26" s="78">
        <v>0.00145766</v>
      </c>
      <c r="W26" s="78">
        <v>0.35342</v>
      </c>
    </row>
    <row r="27" spans="2:23" s="78" customFormat="1" ht="12.75">
      <c r="B27" s="77"/>
      <c r="E27" s="78">
        <v>5</v>
      </c>
      <c r="H27" s="78">
        <v>-0.00622924</v>
      </c>
      <c r="I27" s="78">
        <v>-0.791332</v>
      </c>
      <c r="J27" s="78">
        <v>0.791452</v>
      </c>
      <c r="K27" s="78">
        <v>-0.00603168</v>
      </c>
      <c r="L27" s="78">
        <v>0.00615134</v>
      </c>
      <c r="M27" s="78">
        <v>0.791655</v>
      </c>
      <c r="N27" s="78">
        <v>-0.791528</v>
      </c>
      <c r="O27" s="78">
        <v>0.00635333</v>
      </c>
      <c r="P27" s="78">
        <v>-0.000655436</v>
      </c>
      <c r="Q27" s="78">
        <v>-0.118861</v>
      </c>
      <c r="R27" s="78">
        <v>0.118984</v>
      </c>
      <c r="S27" s="78">
        <v>-0.000455118</v>
      </c>
      <c r="T27" s="78">
        <v>0.00057737</v>
      </c>
      <c r="U27" s="78">
        <v>0.119184</v>
      </c>
      <c r="V27" s="78">
        <v>-0.119061</v>
      </c>
      <c r="W27" s="78">
        <v>0.00077752</v>
      </c>
    </row>
    <row r="28" spans="2:23" s="78" customFormat="1" ht="12.75">
      <c r="B28" s="77"/>
      <c r="E28" s="78">
        <v>6</v>
      </c>
      <c r="H28" s="78">
        <v>3.9206</v>
      </c>
      <c r="I28" s="78">
        <v>-0.354214</v>
      </c>
      <c r="J28" s="78">
        <v>3.9206</v>
      </c>
      <c r="K28" s="78">
        <v>-0.354213</v>
      </c>
      <c r="L28" s="78">
        <v>3.9206</v>
      </c>
      <c r="M28" s="78">
        <v>-0.354213</v>
      </c>
      <c r="N28" s="78">
        <v>3.9206</v>
      </c>
      <c r="O28" s="78">
        <v>-0.354211</v>
      </c>
      <c r="P28" s="78">
        <v>3.92413</v>
      </c>
      <c r="Q28" s="78">
        <v>-0.0365762</v>
      </c>
      <c r="R28" s="78">
        <v>3.92413</v>
      </c>
      <c r="S28" s="78">
        <v>-0.0365764</v>
      </c>
      <c r="T28" s="78">
        <v>3.92413</v>
      </c>
      <c r="U28" s="78">
        <v>-0.0365764</v>
      </c>
      <c r="V28" s="78">
        <v>3.92413</v>
      </c>
      <c r="W28" s="78">
        <v>-0.0365761</v>
      </c>
    </row>
    <row r="29" spans="2:23" s="78" customFormat="1" ht="12.75">
      <c r="B29" s="77"/>
      <c r="E29" s="78">
        <v>7</v>
      </c>
      <c r="H29" s="78">
        <v>-0.00219096</v>
      </c>
      <c r="I29" s="78">
        <v>-0.14424</v>
      </c>
      <c r="J29" s="78">
        <v>-0.144224</v>
      </c>
      <c r="K29" s="78">
        <v>0.00213079</v>
      </c>
      <c r="L29" s="78">
        <v>0.00214534</v>
      </c>
      <c r="M29" s="78">
        <v>0.144162</v>
      </c>
      <c r="N29" s="78">
        <v>0.144176</v>
      </c>
      <c r="O29" s="78">
        <v>-0.00220722</v>
      </c>
      <c r="P29" s="78">
        <v>-0.00012212</v>
      </c>
      <c r="Q29" s="78">
        <v>-0.0102932</v>
      </c>
      <c r="R29" s="78">
        <v>-0.0102776</v>
      </c>
      <c r="S29" s="78">
        <v>5.98668E-05</v>
      </c>
      <c r="T29" s="78">
        <v>7.54898E-05</v>
      </c>
      <c r="U29" s="78">
        <v>0.0102154</v>
      </c>
      <c r="V29" s="78">
        <v>0.0102309</v>
      </c>
      <c r="W29" s="78">
        <v>-0.000137705</v>
      </c>
    </row>
    <row r="30" spans="2:23" s="78" customFormat="1" ht="12.75">
      <c r="B30" s="77"/>
      <c r="E30" s="78">
        <v>8</v>
      </c>
      <c r="H30" s="78">
        <v>-0.00117594</v>
      </c>
      <c r="I30" s="78">
        <v>-0.053453</v>
      </c>
      <c r="J30" s="78">
        <v>0.00118647</v>
      </c>
      <c r="K30" s="78">
        <v>0.0534462</v>
      </c>
      <c r="L30" s="78">
        <v>-0.00117641</v>
      </c>
      <c r="M30" s="78">
        <v>-0.0534521</v>
      </c>
      <c r="N30" s="78">
        <v>0.00118535</v>
      </c>
      <c r="O30" s="78">
        <v>0.0534457</v>
      </c>
      <c r="P30" s="78">
        <v>-3.16374E-05</v>
      </c>
      <c r="Q30" s="78">
        <v>-0.00263789</v>
      </c>
      <c r="R30" s="78">
        <v>4.10315E-05</v>
      </c>
      <c r="S30" s="78">
        <v>0.00263202</v>
      </c>
      <c r="T30" s="78">
        <v>-3.16177E-05</v>
      </c>
      <c r="U30" s="78">
        <v>-0.00263795</v>
      </c>
      <c r="V30" s="78">
        <v>4.09906E-05</v>
      </c>
      <c r="W30" s="78">
        <v>0.00263195</v>
      </c>
    </row>
    <row r="31" spans="2:23" s="78" customFormat="1" ht="12.75">
      <c r="B31" s="77"/>
      <c r="E31" s="78">
        <v>9</v>
      </c>
      <c r="H31" s="78">
        <v>-0.000624689</v>
      </c>
      <c r="I31" s="78">
        <v>-0.018155</v>
      </c>
      <c r="J31" s="78">
        <v>0.0181543</v>
      </c>
      <c r="K31" s="78">
        <v>-0.000618031</v>
      </c>
      <c r="L31" s="78">
        <v>0.000617433</v>
      </c>
      <c r="M31" s="78">
        <v>0.0181614</v>
      </c>
      <c r="N31" s="78">
        <v>-0.0181615</v>
      </c>
      <c r="O31" s="78">
        <v>0.000624315</v>
      </c>
      <c r="P31" s="78">
        <v>-1.65541E-05</v>
      </c>
      <c r="Q31" s="78">
        <v>-0.000630447</v>
      </c>
      <c r="R31" s="78">
        <v>0.000630277</v>
      </c>
      <c r="S31" s="78">
        <v>-9.38798E-06</v>
      </c>
      <c r="T31" s="78">
        <v>9.18397E-06</v>
      </c>
      <c r="U31" s="78">
        <v>0.000637445</v>
      </c>
      <c r="V31" s="78">
        <v>-0.000637612</v>
      </c>
      <c r="W31" s="78">
        <v>1.63418E-05</v>
      </c>
    </row>
    <row r="32" spans="2:23" s="78" customFormat="1" ht="12.75">
      <c r="B32" s="77"/>
      <c r="E32" s="78">
        <v>10</v>
      </c>
      <c r="H32" s="78">
        <v>-0.20128</v>
      </c>
      <c r="I32" s="78">
        <v>-0.00585594</v>
      </c>
      <c r="J32" s="78">
        <v>-0.20128</v>
      </c>
      <c r="K32" s="78">
        <v>-0.00585543</v>
      </c>
      <c r="L32" s="78">
        <v>-0.20128</v>
      </c>
      <c r="M32" s="78">
        <v>-0.00585557</v>
      </c>
      <c r="N32" s="78">
        <v>-0.201279</v>
      </c>
      <c r="O32" s="78">
        <v>-0.0058556</v>
      </c>
      <c r="P32" s="78">
        <v>-0.200964</v>
      </c>
      <c r="Q32" s="78">
        <v>-0.000160772</v>
      </c>
      <c r="R32" s="78">
        <v>-0.200964</v>
      </c>
      <c r="S32" s="78">
        <v>-0.000160782</v>
      </c>
      <c r="T32" s="78">
        <v>-0.200964</v>
      </c>
      <c r="U32" s="78">
        <v>-0.000160782</v>
      </c>
      <c r="V32" s="78">
        <v>-0.200964</v>
      </c>
      <c r="W32" s="78">
        <v>-0.000160772</v>
      </c>
    </row>
    <row r="33" spans="2:23" s="78" customFormat="1" ht="12.75">
      <c r="B33" s="77"/>
      <c r="E33" s="78">
        <v>11</v>
      </c>
      <c r="H33" s="78">
        <v>-0.000163346</v>
      </c>
      <c r="I33" s="78">
        <v>-0.00197166</v>
      </c>
      <c r="J33" s="78">
        <v>-0.00197094</v>
      </c>
      <c r="K33" s="78">
        <v>0.000166212</v>
      </c>
      <c r="L33" s="78">
        <v>0.000166592</v>
      </c>
      <c r="M33" s="78">
        <v>0.00197385</v>
      </c>
      <c r="N33" s="78">
        <v>0.00197435</v>
      </c>
      <c r="O33" s="78">
        <v>-0.000163698</v>
      </c>
      <c r="P33" s="78">
        <v>5.33693E-08</v>
      </c>
      <c r="Q33" s="78">
        <v>-4.59129E-05</v>
      </c>
      <c r="R33" s="78">
        <v>-4.55107E-05</v>
      </c>
      <c r="S33" s="78">
        <v>2.72804E-06</v>
      </c>
      <c r="T33" s="78">
        <v>3.13287E-06</v>
      </c>
      <c r="U33" s="78">
        <v>4.82915E-05</v>
      </c>
      <c r="V33" s="78">
        <v>4.8695E-05</v>
      </c>
      <c r="W33" s="78">
        <v>-3.50899E-07</v>
      </c>
    </row>
    <row r="34" spans="2:23" s="78" customFormat="1" ht="12.75">
      <c r="B34" s="77"/>
      <c r="E34" s="78">
        <v>12</v>
      </c>
      <c r="H34" s="78">
        <v>-8.61391E-05</v>
      </c>
      <c r="I34" s="78">
        <v>-0.000800223</v>
      </c>
      <c r="J34" s="78">
        <v>8.62453E-05</v>
      </c>
      <c r="K34" s="78">
        <v>0.000802649</v>
      </c>
      <c r="L34" s="78">
        <v>-8.61505E-05</v>
      </c>
      <c r="M34" s="78">
        <v>-0.000800125</v>
      </c>
      <c r="N34" s="78">
        <v>8.60821E-05</v>
      </c>
      <c r="O34" s="78">
        <v>0.000802883</v>
      </c>
      <c r="P34" s="78">
        <v>-5.16927E-07</v>
      </c>
      <c r="Q34" s="78">
        <v>-1.80765E-05</v>
      </c>
      <c r="R34" s="78">
        <v>5.60128E-07</v>
      </c>
      <c r="S34" s="78">
        <v>2.07509E-05</v>
      </c>
      <c r="T34" s="78">
        <v>-5.16829E-07</v>
      </c>
      <c r="U34" s="78">
        <v>-1.80778E-05</v>
      </c>
      <c r="V34" s="78">
        <v>5.59445E-07</v>
      </c>
      <c r="W34" s="78">
        <v>2.07501E-05</v>
      </c>
    </row>
    <row r="35" spans="2:23" s="78" customFormat="1" ht="12.75">
      <c r="B35" s="77"/>
      <c r="E35" s="78">
        <v>13</v>
      </c>
      <c r="H35" s="78">
        <v>-4.68159E-05</v>
      </c>
      <c r="I35" s="78">
        <v>-0.000398469</v>
      </c>
      <c r="J35" s="78">
        <v>0.000398591</v>
      </c>
      <c r="K35" s="78">
        <v>-4.53929E-05</v>
      </c>
      <c r="L35" s="78">
        <v>4.56192E-05</v>
      </c>
      <c r="M35" s="78">
        <v>0.000400188</v>
      </c>
      <c r="N35" s="78">
        <v>-0.000399962</v>
      </c>
      <c r="O35" s="78">
        <v>4.70152E-05</v>
      </c>
      <c r="P35" s="78">
        <v>-7.97397E-07</v>
      </c>
      <c r="Q35" s="78">
        <v>-8.43508E-06</v>
      </c>
      <c r="R35" s="78">
        <v>8.70718E-06</v>
      </c>
      <c r="S35" s="78">
        <v>6.82503E-07</v>
      </c>
      <c r="T35" s="78">
        <v>-4.10962E-07</v>
      </c>
      <c r="U35" s="78">
        <v>1.01874E-05</v>
      </c>
      <c r="V35" s="78">
        <v>-9.91567E-06</v>
      </c>
      <c r="W35" s="78">
        <v>1.06912E-06</v>
      </c>
    </row>
    <row r="36" spans="2:23" s="78" customFormat="1" ht="12.75">
      <c r="B36" s="77"/>
      <c r="E36" s="78">
        <v>14</v>
      </c>
      <c r="H36" s="78">
        <v>-0.150018</v>
      </c>
      <c r="I36" s="78">
        <v>-0.000216706</v>
      </c>
      <c r="J36" s="78">
        <v>-0.150018</v>
      </c>
      <c r="K36" s="78">
        <v>-0.000216617</v>
      </c>
      <c r="L36" s="78">
        <v>-0.150018</v>
      </c>
      <c r="M36" s="78">
        <v>-0.000216719</v>
      </c>
      <c r="N36" s="78">
        <v>-0.150018</v>
      </c>
      <c r="O36" s="78">
        <v>-0.00021672</v>
      </c>
      <c r="P36" s="78">
        <v>-0.149992</v>
      </c>
      <c r="Q36" s="78">
        <v>-3.70954E-06</v>
      </c>
      <c r="R36" s="78">
        <v>-0.149992</v>
      </c>
      <c r="S36" s="78">
        <v>-3.70964E-06</v>
      </c>
      <c r="T36" s="78">
        <v>-0.149992</v>
      </c>
      <c r="U36" s="78">
        <v>-3.70965E-06</v>
      </c>
      <c r="V36" s="78">
        <v>-0.149992</v>
      </c>
      <c r="W36" s="78">
        <v>-3.70972E-06</v>
      </c>
    </row>
    <row r="37" spans="2:23" s="78" customFormat="1" ht="12.75">
      <c r="B37" s="77"/>
      <c r="E37" s="78">
        <v>15</v>
      </c>
      <c r="H37" s="78">
        <v>-1.45617E-05</v>
      </c>
      <c r="I37" s="78">
        <v>-0.000124111</v>
      </c>
      <c r="J37" s="78">
        <v>-0.000123613</v>
      </c>
      <c r="K37" s="78">
        <v>1.40975E-05</v>
      </c>
      <c r="L37" s="78">
        <v>1.45155E-05</v>
      </c>
      <c r="M37" s="78">
        <v>0.000123186</v>
      </c>
      <c r="N37" s="78">
        <v>0.000123638</v>
      </c>
      <c r="O37" s="78">
        <v>-1.49716E-05</v>
      </c>
      <c r="P37" s="78">
        <v>-4.72185E-08</v>
      </c>
      <c r="Q37" s="78">
        <v>-2.35757E-06</v>
      </c>
      <c r="R37" s="78">
        <v>-1.91167E-06</v>
      </c>
      <c r="S37" s="78">
        <v>-4.39469E-07</v>
      </c>
      <c r="T37" s="78">
        <v>6.45537E-09</v>
      </c>
      <c r="U37" s="78">
        <v>1.42492E-06</v>
      </c>
      <c r="V37" s="78">
        <v>1.87087E-06</v>
      </c>
      <c r="W37" s="78">
        <v>-4.93203E-07</v>
      </c>
    </row>
    <row r="39" spans="2:23" s="78" customFormat="1" ht="12.75">
      <c r="B39" s="77"/>
      <c r="E39" s="78" t="s">
        <v>0</v>
      </c>
      <c r="H39" s="78" t="s">
        <v>1</v>
      </c>
      <c r="I39" s="78" t="s">
        <v>2</v>
      </c>
      <c r="J39" s="78" t="s">
        <v>1</v>
      </c>
      <c r="K39" s="78" t="s">
        <v>22</v>
      </c>
      <c r="L39" s="78" t="s">
        <v>1</v>
      </c>
      <c r="M39" s="78" t="s">
        <v>22</v>
      </c>
      <c r="N39" s="78" t="s">
        <v>1</v>
      </c>
      <c r="O39" s="78" t="s">
        <v>29</v>
      </c>
      <c r="P39" s="78" t="s">
        <v>1</v>
      </c>
      <c r="Q39" s="78" t="s">
        <v>1</v>
      </c>
      <c r="R39" s="78" t="s">
        <v>1</v>
      </c>
      <c r="S39" s="78" t="s">
        <v>1</v>
      </c>
      <c r="T39" s="78" t="s">
        <v>1</v>
      </c>
      <c r="U39" s="78" t="s">
        <v>1</v>
      </c>
      <c r="V39" s="79" t="s">
        <v>1</v>
      </c>
      <c r="W39" s="79" t="s">
        <v>1</v>
      </c>
    </row>
    <row r="40" spans="1:23" s="81" customFormat="1" ht="38.25">
      <c r="A40" s="80" t="s">
        <v>37</v>
      </c>
      <c r="B40" s="80" t="s">
        <v>50</v>
      </c>
      <c r="C40" s="80" t="s">
        <v>46</v>
      </c>
      <c r="D40" s="80" t="s">
        <v>47</v>
      </c>
      <c r="E40" s="80" t="s">
        <v>4</v>
      </c>
      <c r="F40" s="81" t="s">
        <v>48</v>
      </c>
      <c r="G40" s="81" t="s">
        <v>65</v>
      </c>
      <c r="H40" s="81" t="s">
        <v>5</v>
      </c>
      <c r="I40" s="81" t="s">
        <v>6</v>
      </c>
      <c r="J40" s="81" t="s">
        <v>5</v>
      </c>
      <c r="K40" s="81" t="s">
        <v>6</v>
      </c>
      <c r="L40" s="81" t="s">
        <v>5</v>
      </c>
      <c r="M40" s="81" t="s">
        <v>6</v>
      </c>
      <c r="N40" s="81" t="s">
        <v>5</v>
      </c>
      <c r="O40" s="81" t="s">
        <v>6</v>
      </c>
      <c r="P40" s="81" t="s">
        <v>5</v>
      </c>
      <c r="Q40" s="81" t="s">
        <v>6</v>
      </c>
      <c r="R40" s="81" t="s">
        <v>5</v>
      </c>
      <c r="S40" s="81" t="s">
        <v>6</v>
      </c>
      <c r="T40" s="81" t="s">
        <v>5</v>
      </c>
      <c r="U40" s="81" t="s">
        <v>6</v>
      </c>
      <c r="V40" s="82" t="s">
        <v>5</v>
      </c>
      <c r="W40" s="82" t="s">
        <v>6</v>
      </c>
    </row>
    <row r="41" spans="1:23" s="78" customFormat="1" ht="12.75">
      <c r="A41" s="77" t="s">
        <v>38</v>
      </c>
      <c r="B41" s="83">
        <f>'choix config'!H40</f>
        <v>2.8500289525385227</v>
      </c>
      <c r="C41" s="77">
        <f aca="true" t="shared" si="0" ref="C41:C55">($B$41*H41+$B$42*J41+$B$43*L41+$B$44*N41+$B$45*P41+$B$46*R41+$B$47*T41+$B$48*V41)/100</f>
        <v>-4.2187240964254846E-08</v>
      </c>
      <c r="D41" s="77">
        <f aca="true" t="shared" si="1" ref="D41:D55">($B$41*I41+$B$42*K41+$B$43*M41+$B$44*O41+$B$45*Q41+$B$46*S41+$B$47*U41+$B$48*W41)/100</f>
        <v>-3.36434441994658E-08</v>
      </c>
      <c r="E41" s="84">
        <v>1</v>
      </c>
      <c r="F41" s="85" t="s">
        <v>49</v>
      </c>
      <c r="G41" s="85"/>
      <c r="H41" s="78">
        <v>-3.01558E-10</v>
      </c>
      <c r="I41" s="78">
        <v>-1.80638E-07</v>
      </c>
      <c r="J41" s="78">
        <v>1.80637E-07</v>
      </c>
      <c r="K41" s="78">
        <v>-3.00989E-10</v>
      </c>
      <c r="L41" s="78">
        <v>3.0106E-10</v>
      </c>
      <c r="M41" s="78">
        <v>1.80638E-07</v>
      </c>
      <c r="N41" s="78">
        <v>-1.80638E-07</v>
      </c>
      <c r="O41" s="78">
        <v>3.01458E-10</v>
      </c>
      <c r="P41" s="78">
        <v>-1.38097E-10</v>
      </c>
      <c r="Q41" s="78">
        <v>-1.38628E-07</v>
      </c>
      <c r="R41" s="78">
        <v>1.38629E-07</v>
      </c>
      <c r="S41" s="78">
        <v>-1.38651E-10</v>
      </c>
      <c r="T41" s="78">
        <v>1.38594E-10</v>
      </c>
      <c r="U41" s="78">
        <v>1.38628E-07</v>
      </c>
      <c r="V41" s="78">
        <v>-1.38628E-07</v>
      </c>
      <c r="W41" s="78">
        <v>1.38793E-10</v>
      </c>
    </row>
    <row r="42" spans="1:23" s="78" customFormat="1" ht="12.75">
      <c r="A42" s="77" t="s">
        <v>39</v>
      </c>
      <c r="B42" s="83">
        <f>'choix config'!H41</f>
        <v>3.0700677469228737</v>
      </c>
      <c r="C42" s="77">
        <f t="shared" si="0"/>
        <v>-8.431612908412406E-11</v>
      </c>
      <c r="D42" s="77">
        <f t="shared" si="1"/>
        <v>-3.142689277924086E-08</v>
      </c>
      <c r="E42" s="84">
        <v>2</v>
      </c>
      <c r="F42" s="85" t="s">
        <v>64</v>
      </c>
      <c r="G42" s="85"/>
      <c r="H42" s="78">
        <v>-4.36608E-10</v>
      </c>
      <c r="I42" s="78">
        <v>-1.44819E-07</v>
      </c>
      <c r="J42" s="78">
        <v>-4.36608E-10</v>
      </c>
      <c r="K42" s="78">
        <v>-1.44819E-07</v>
      </c>
      <c r="L42" s="78">
        <v>-4.36608E-10</v>
      </c>
      <c r="M42" s="78">
        <v>-1.44819E-07</v>
      </c>
      <c r="N42" s="78">
        <v>-4.36608E-10</v>
      </c>
      <c r="O42" s="78">
        <v>-1.44819E-07</v>
      </c>
      <c r="P42" s="78">
        <v>-1.45544E-10</v>
      </c>
      <c r="Q42" s="78">
        <v>-7.21646E-08</v>
      </c>
      <c r="R42" s="78">
        <v>-1.45544E-10</v>
      </c>
      <c r="S42" s="78">
        <v>-7.21647E-08</v>
      </c>
      <c r="T42" s="78">
        <v>-1.45544E-10</v>
      </c>
      <c r="U42" s="78">
        <v>-7.21646E-08</v>
      </c>
      <c r="V42" s="78">
        <v>-1.45544E-10</v>
      </c>
      <c r="W42" s="78">
        <v>-7.21647E-08</v>
      </c>
    </row>
    <row r="43" spans="1:23" s="78" customFormat="1" ht="12.75">
      <c r="A43" s="77" t="s">
        <v>40</v>
      </c>
      <c r="B43" s="83">
        <f>'choix config'!H42</f>
        <v>-7.705925312732504</v>
      </c>
      <c r="C43" s="77">
        <f t="shared" si="0"/>
        <v>0.5060888308202334</v>
      </c>
      <c r="D43" s="77">
        <f t="shared" si="1"/>
        <v>-0.40797865074897244</v>
      </c>
      <c r="E43" s="84">
        <v>3</v>
      </c>
      <c r="F43" s="78" t="s">
        <v>48</v>
      </c>
      <c r="H43" s="78">
        <v>-0.0122823</v>
      </c>
      <c r="I43" s="78">
        <v>-2.89824</v>
      </c>
      <c r="J43" s="78">
        <v>-2.89823</v>
      </c>
      <c r="K43" s="78">
        <v>0.0122844</v>
      </c>
      <c r="L43" s="78">
        <v>0.0122823</v>
      </c>
      <c r="M43" s="78">
        <v>2.89824</v>
      </c>
      <c r="N43" s="78">
        <v>2.89823</v>
      </c>
      <c r="O43" s="78">
        <v>-0.0122935</v>
      </c>
      <c r="P43" s="78">
        <v>-0.00267894</v>
      </c>
      <c r="Q43" s="78">
        <v>-0.94795</v>
      </c>
      <c r="R43" s="78">
        <v>-0.947951</v>
      </c>
      <c r="S43" s="78">
        <v>0.00268195</v>
      </c>
      <c r="T43" s="78">
        <v>0.00268262</v>
      </c>
      <c r="U43" s="78">
        <v>0.94795</v>
      </c>
      <c r="V43" s="78">
        <v>0.947951</v>
      </c>
      <c r="W43" s="78">
        <v>-0.00267987</v>
      </c>
    </row>
    <row r="44" spans="1:23" s="78" customFormat="1" ht="12.75">
      <c r="A44" s="77" t="s">
        <v>41</v>
      </c>
      <c r="B44" s="83">
        <f>'choix config'!H39</f>
        <v>16.269353377271585</v>
      </c>
      <c r="C44" s="77">
        <f t="shared" si="0"/>
        <v>0.0025751684618777015</v>
      </c>
      <c r="D44" s="77">
        <f t="shared" si="1"/>
        <v>0.4731340429810112</v>
      </c>
      <c r="E44" s="84">
        <v>4</v>
      </c>
      <c r="F44" s="78" t="s">
        <v>48</v>
      </c>
      <c r="H44" s="78">
        <v>-0.0092701</v>
      </c>
      <c r="I44" s="78">
        <v>-1.60239</v>
      </c>
      <c r="J44" s="78">
        <v>0.00927789</v>
      </c>
      <c r="K44" s="78">
        <v>1.60239</v>
      </c>
      <c r="L44" s="78">
        <v>-0.00927169</v>
      </c>
      <c r="M44" s="78">
        <v>-1.60239</v>
      </c>
      <c r="N44" s="78">
        <v>0.00927939</v>
      </c>
      <c r="O44" s="78">
        <v>1.60238</v>
      </c>
      <c r="P44" s="78">
        <v>-0.00136429</v>
      </c>
      <c r="Q44" s="78">
        <v>-0.353094</v>
      </c>
      <c r="R44" s="78">
        <v>0.00136542</v>
      </c>
      <c r="S44" s="78">
        <v>0.353095</v>
      </c>
      <c r="T44" s="78">
        <v>-0.00136535</v>
      </c>
      <c r="U44" s="78">
        <v>-0.353095</v>
      </c>
      <c r="V44" s="78">
        <v>0.00136524</v>
      </c>
      <c r="W44" s="78">
        <v>0.353094</v>
      </c>
    </row>
    <row r="45" spans="1:23" s="78" customFormat="1" ht="12.75">
      <c r="A45" s="77" t="s">
        <v>42</v>
      </c>
      <c r="B45" s="83">
        <f>B41</f>
        <v>2.8500289525385227</v>
      </c>
      <c r="C45" s="77">
        <f t="shared" si="0"/>
        <v>-0.12089938439349655</v>
      </c>
      <c r="D45" s="77">
        <f t="shared" si="1"/>
        <v>-0.0952149422763711</v>
      </c>
      <c r="E45" s="84">
        <v>5</v>
      </c>
      <c r="F45" s="78" t="s">
        <v>48</v>
      </c>
      <c r="H45" s="78">
        <v>-0.00619007</v>
      </c>
      <c r="I45" s="78">
        <v>-0.791493</v>
      </c>
      <c r="J45" s="78">
        <v>0.791491</v>
      </c>
      <c r="K45" s="78">
        <v>-0.00619298</v>
      </c>
      <c r="L45" s="78">
        <v>0.00619051</v>
      </c>
      <c r="M45" s="78">
        <v>0.791493</v>
      </c>
      <c r="N45" s="78">
        <v>-0.791489</v>
      </c>
      <c r="O45" s="78">
        <v>0.00619203</v>
      </c>
      <c r="P45" s="78">
        <v>-0.000616264</v>
      </c>
      <c r="Q45" s="78">
        <v>-0.119022</v>
      </c>
      <c r="R45" s="78">
        <v>0.119023</v>
      </c>
      <c r="S45" s="78">
        <v>-0.000616421</v>
      </c>
      <c r="T45" s="78">
        <v>0.000616543</v>
      </c>
      <c r="U45" s="78">
        <v>0.119022</v>
      </c>
      <c r="V45" s="78">
        <v>-0.119022</v>
      </c>
      <c r="W45" s="78">
        <v>0.000616218</v>
      </c>
    </row>
    <row r="46" spans="1:23" s="78" customFormat="1" ht="12.75">
      <c r="A46" s="77" t="s">
        <v>43</v>
      </c>
      <c r="B46" s="83">
        <f>B42</f>
        <v>3.0700677469228737</v>
      </c>
      <c r="C46" s="77">
        <f t="shared" si="0"/>
        <v>-0.000585198887041837</v>
      </c>
      <c r="D46" s="77">
        <f t="shared" si="1"/>
        <v>-0.05659474406304607</v>
      </c>
      <c r="E46" s="84">
        <v>6</v>
      </c>
      <c r="F46" s="78" t="s">
        <v>48</v>
      </c>
      <c r="H46" s="78">
        <v>-0.00378499</v>
      </c>
      <c r="I46" s="78">
        <v>-0.354197</v>
      </c>
      <c r="J46" s="78">
        <v>-0.00378855</v>
      </c>
      <c r="K46" s="78">
        <v>-0.354195</v>
      </c>
      <c r="L46" s="78">
        <v>-0.00378632</v>
      </c>
      <c r="M46" s="78">
        <v>-0.354196</v>
      </c>
      <c r="N46" s="78">
        <v>-0.00378543</v>
      </c>
      <c r="O46" s="78">
        <v>-0.354194</v>
      </c>
      <c r="P46" s="78">
        <v>-0.000254914</v>
      </c>
      <c r="Q46" s="78">
        <v>-0.036559</v>
      </c>
      <c r="R46" s="78">
        <v>-0.000254914</v>
      </c>
      <c r="S46" s="78">
        <v>-0.0365592</v>
      </c>
      <c r="T46" s="78">
        <v>-0.000254914</v>
      </c>
      <c r="U46" s="78">
        <v>-0.0365592</v>
      </c>
      <c r="V46" s="78">
        <v>-0.000254914</v>
      </c>
      <c r="W46" s="78">
        <v>-0.0365589</v>
      </c>
    </row>
    <row r="47" spans="1:23" s="78" customFormat="1" ht="12.75">
      <c r="A47" s="77" t="s">
        <v>44</v>
      </c>
      <c r="B47" s="83">
        <f>B43</f>
        <v>-7.705925312732504</v>
      </c>
      <c r="C47" s="77">
        <f t="shared" si="0"/>
        <v>0.020147362731867912</v>
      </c>
      <c r="D47" s="77">
        <f t="shared" si="1"/>
        <v>-0.016603402004158073</v>
      </c>
      <c r="E47" s="84">
        <v>7</v>
      </c>
      <c r="F47" s="78" t="s">
        <v>48</v>
      </c>
      <c r="H47" s="78">
        <v>-0.00216765</v>
      </c>
      <c r="I47" s="78">
        <v>-0.144201</v>
      </c>
      <c r="J47" s="78">
        <v>-0.1442</v>
      </c>
      <c r="K47" s="78">
        <v>0.00216976</v>
      </c>
      <c r="L47" s="78">
        <v>0.00216865</v>
      </c>
      <c r="M47" s="78">
        <v>0.144201</v>
      </c>
      <c r="N47" s="78">
        <v>0.144199</v>
      </c>
      <c r="O47" s="78">
        <v>-0.00216824</v>
      </c>
      <c r="P47" s="78">
        <v>-9.88154E-05</v>
      </c>
      <c r="Q47" s="78">
        <v>-0.0102542</v>
      </c>
      <c r="R47" s="78">
        <v>-0.0102543</v>
      </c>
      <c r="S47" s="78">
        <v>9.88407E-05</v>
      </c>
      <c r="T47" s="78">
        <v>9.87949E-05</v>
      </c>
      <c r="U47" s="78">
        <v>0.0102543</v>
      </c>
      <c r="V47" s="78">
        <v>0.0102542</v>
      </c>
      <c r="W47" s="78">
        <v>-9.87315E-05</v>
      </c>
    </row>
    <row r="48" spans="1:23" s="78" customFormat="1" ht="12.75">
      <c r="A48" s="77" t="s">
        <v>45</v>
      </c>
      <c r="B48" s="83">
        <f>B44</f>
        <v>16.269353377271585</v>
      </c>
      <c r="C48" s="77">
        <f t="shared" si="0"/>
        <v>0.0002945147042227409</v>
      </c>
      <c r="D48" s="77">
        <f t="shared" si="1"/>
        <v>0.013569630846483409</v>
      </c>
      <c r="E48" s="84">
        <v>8</v>
      </c>
      <c r="F48" s="78" t="s">
        <v>48</v>
      </c>
      <c r="H48" s="78">
        <v>-0.00118064</v>
      </c>
      <c r="I48" s="78">
        <v>-0.0534501</v>
      </c>
      <c r="J48" s="78">
        <v>0.00118177</v>
      </c>
      <c r="K48" s="78">
        <v>0.0534492</v>
      </c>
      <c r="L48" s="78">
        <v>-0.00118111</v>
      </c>
      <c r="M48" s="78">
        <v>-0.0534492</v>
      </c>
      <c r="N48" s="78">
        <v>0.00118065</v>
      </c>
      <c r="O48" s="78">
        <v>0.0534487</v>
      </c>
      <c r="P48" s="78">
        <v>-3.63379E-05</v>
      </c>
      <c r="Q48" s="78">
        <v>-0.00263493</v>
      </c>
      <c r="R48" s="78">
        <v>3.6331E-05</v>
      </c>
      <c r="S48" s="78">
        <v>0.00263498</v>
      </c>
      <c r="T48" s="78">
        <v>-3.63183E-05</v>
      </c>
      <c r="U48" s="78">
        <v>-0.00263499</v>
      </c>
      <c r="V48" s="78">
        <v>3.62901E-05</v>
      </c>
      <c r="W48" s="78">
        <v>0.00263492</v>
      </c>
    </row>
    <row r="49" spans="2:23" s="78" customFormat="1" ht="12.75">
      <c r="B49" s="77"/>
      <c r="C49" s="77">
        <f t="shared" si="0"/>
        <v>-0.002547287013924285</v>
      </c>
      <c r="D49" s="77">
        <f t="shared" si="1"/>
        <v>-0.0019000563941320486</v>
      </c>
      <c r="E49" s="84">
        <v>9</v>
      </c>
      <c r="F49" s="78" t="s">
        <v>48</v>
      </c>
      <c r="H49" s="78">
        <v>-0.000621008</v>
      </c>
      <c r="I49" s="78">
        <v>-0.0181585</v>
      </c>
      <c r="J49" s="78">
        <v>0.018158</v>
      </c>
      <c r="K49" s="78">
        <v>-0.000621517</v>
      </c>
      <c r="L49" s="78">
        <v>0.000621114</v>
      </c>
      <c r="M49" s="78">
        <v>0.0181579</v>
      </c>
      <c r="N49" s="78">
        <v>-0.0181578</v>
      </c>
      <c r="O49" s="78">
        <v>0.000620828</v>
      </c>
      <c r="P49" s="78">
        <v>-1.28733E-05</v>
      </c>
      <c r="Q49" s="78">
        <v>-0.000633933</v>
      </c>
      <c r="R49" s="78">
        <v>0.000633958</v>
      </c>
      <c r="S49" s="78">
        <v>-1.28744E-05</v>
      </c>
      <c r="T49" s="78">
        <v>1.28648E-05</v>
      </c>
      <c r="U49" s="78">
        <v>0.000633958</v>
      </c>
      <c r="V49" s="78">
        <v>-0.000633931</v>
      </c>
      <c r="W49" s="78">
        <v>1.28553E-05</v>
      </c>
    </row>
    <row r="50" spans="2:23" s="78" customFormat="1" ht="12.75">
      <c r="B50" s="77"/>
      <c r="C50" s="77">
        <f t="shared" si="0"/>
        <v>-4.702165044991804E-05</v>
      </c>
      <c r="D50" s="77">
        <f t="shared" si="1"/>
        <v>-0.0008699230412022125</v>
      </c>
      <c r="E50" s="84">
        <v>10</v>
      </c>
      <c r="F50" s="78" t="s">
        <v>48</v>
      </c>
      <c r="H50" s="78">
        <v>-0.00032035</v>
      </c>
      <c r="I50" s="78">
        <v>-0.00585087</v>
      </c>
      <c r="J50" s="78">
        <v>-0.000320586</v>
      </c>
      <c r="K50" s="78">
        <v>-0.00585036</v>
      </c>
      <c r="L50" s="78">
        <v>-0.000320475</v>
      </c>
      <c r="M50" s="78">
        <v>-0.0058505</v>
      </c>
      <c r="N50" s="78">
        <v>-0.000320225</v>
      </c>
      <c r="O50" s="78">
        <v>-0.00585054</v>
      </c>
      <c r="P50" s="78">
        <v>-4.46302E-06</v>
      </c>
      <c r="Q50" s="78">
        <v>-0.00015571</v>
      </c>
      <c r="R50" s="78">
        <v>-4.46302E-06</v>
      </c>
      <c r="S50" s="78">
        <v>-0.00015572</v>
      </c>
      <c r="T50" s="78">
        <v>-4.46302E-06</v>
      </c>
      <c r="U50" s="78">
        <v>-0.00015572</v>
      </c>
      <c r="V50" s="78">
        <v>-4.46302E-06</v>
      </c>
      <c r="W50" s="78">
        <v>-0.000155709</v>
      </c>
    </row>
    <row r="51" spans="2:23" s="78" customFormat="1" ht="12.75">
      <c r="B51" s="77"/>
      <c r="C51" s="77">
        <f t="shared" si="0"/>
        <v>0.0002490363032435674</v>
      </c>
      <c r="D51" s="77">
        <f t="shared" si="1"/>
        <v>-0.00023517303582319863</v>
      </c>
      <c r="E51" s="84">
        <v>11</v>
      </c>
      <c r="F51" s="78" t="s">
        <v>48</v>
      </c>
      <c r="H51" s="78">
        <v>-0.00016494</v>
      </c>
      <c r="I51" s="78">
        <v>-0.00197285</v>
      </c>
      <c r="J51" s="78">
        <v>-0.00197253</v>
      </c>
      <c r="K51" s="78">
        <v>0.000165025</v>
      </c>
      <c r="L51" s="78">
        <v>0.000164998</v>
      </c>
      <c r="M51" s="78">
        <v>0.00197266</v>
      </c>
      <c r="N51" s="78">
        <v>0.00197276</v>
      </c>
      <c r="O51" s="78">
        <v>-0.000164885</v>
      </c>
      <c r="P51" s="78">
        <v>-1.54001E-06</v>
      </c>
      <c r="Q51" s="78">
        <v>-4.71006E-05</v>
      </c>
      <c r="R51" s="78">
        <v>-4.71041E-05</v>
      </c>
      <c r="S51" s="78">
        <v>1.54041E-06</v>
      </c>
      <c r="T51" s="78">
        <v>1.53949E-06</v>
      </c>
      <c r="U51" s="78">
        <v>4.71039E-05</v>
      </c>
      <c r="V51" s="78">
        <v>4.71016E-05</v>
      </c>
      <c r="W51" s="78">
        <v>-1.53853E-06</v>
      </c>
    </row>
    <row r="52" spans="2:23" s="78" customFormat="1" ht="12.75">
      <c r="B52" s="77"/>
      <c r="C52" s="77">
        <f t="shared" si="0"/>
        <v>2.0963585045696803E-05</v>
      </c>
      <c r="D52" s="77">
        <f t="shared" si="1"/>
        <v>0.00019861977274195083</v>
      </c>
      <c r="E52" s="84">
        <v>12</v>
      </c>
      <c r="F52" s="78" t="s">
        <v>48</v>
      </c>
      <c r="H52" s="78">
        <v>-8.61606E-05</v>
      </c>
      <c r="I52" s="78">
        <v>-0.000801559</v>
      </c>
      <c r="J52" s="78">
        <v>8.62239E-05</v>
      </c>
      <c r="K52" s="78">
        <v>0.000801312</v>
      </c>
      <c r="L52" s="78">
        <v>-8.6172E-05</v>
      </c>
      <c r="M52" s="78">
        <v>-0.000801461</v>
      </c>
      <c r="N52" s="78">
        <v>8.60606E-05</v>
      </c>
      <c r="O52" s="78">
        <v>0.000801546</v>
      </c>
      <c r="P52" s="78">
        <v>-5.38375E-07</v>
      </c>
      <c r="Q52" s="78">
        <v>-1.9413E-05</v>
      </c>
      <c r="R52" s="78">
        <v>5.3868E-07</v>
      </c>
      <c r="S52" s="78">
        <v>1.94144E-05</v>
      </c>
      <c r="T52" s="78">
        <v>-5.38277E-07</v>
      </c>
      <c r="U52" s="78">
        <v>-1.94143E-05</v>
      </c>
      <c r="V52" s="78">
        <v>5.37997E-07</v>
      </c>
      <c r="W52" s="78">
        <v>1.94136E-05</v>
      </c>
    </row>
    <row r="53" spans="2:23" s="78" customFormat="1" ht="12.75">
      <c r="B53" s="77"/>
      <c r="C53" s="77">
        <f t="shared" si="0"/>
        <v>-5.884580597931142E-05</v>
      </c>
      <c r="D53" s="77">
        <f t="shared" si="1"/>
        <v>-3.702345472452628E-05</v>
      </c>
      <c r="E53" s="84">
        <v>13</v>
      </c>
      <c r="F53" s="78" t="s">
        <v>48</v>
      </c>
      <c r="H53" s="78">
        <v>-4.62116E-05</v>
      </c>
      <c r="I53" s="78">
        <v>-0.000399345</v>
      </c>
      <c r="J53" s="78">
        <v>0.000399196</v>
      </c>
      <c r="K53" s="78">
        <v>-4.62688E-05</v>
      </c>
      <c r="L53" s="78">
        <v>4.62235E-05</v>
      </c>
      <c r="M53" s="78">
        <v>0.000399312</v>
      </c>
      <c r="N53" s="78">
        <v>-0.000399358</v>
      </c>
      <c r="O53" s="78">
        <v>4.61393E-05</v>
      </c>
      <c r="P53" s="78">
        <v>-1.93129E-07</v>
      </c>
      <c r="Q53" s="78">
        <v>-9.311E-06</v>
      </c>
      <c r="R53" s="78">
        <v>9.31145E-06</v>
      </c>
      <c r="S53" s="78">
        <v>-1.93416E-07</v>
      </c>
      <c r="T53" s="78">
        <v>1.93306E-07</v>
      </c>
      <c r="U53" s="78">
        <v>9.31145E-06</v>
      </c>
      <c r="V53" s="78">
        <v>-9.3114E-06</v>
      </c>
      <c r="W53" s="78">
        <v>1.93205E-07</v>
      </c>
    </row>
    <row r="54" spans="2:23" s="78" customFormat="1" ht="12.75">
      <c r="B54" s="77"/>
      <c r="C54" s="77">
        <f t="shared" si="0"/>
        <v>-3.7053516878354475E-06</v>
      </c>
      <c r="D54" s="77">
        <f t="shared" si="1"/>
        <v>-3.21177504841074E-05</v>
      </c>
      <c r="E54" s="84">
        <v>14</v>
      </c>
      <c r="F54" s="78" t="s">
        <v>48</v>
      </c>
      <c r="H54" s="78">
        <v>-2.55673E-05</v>
      </c>
      <c r="I54" s="78">
        <v>-0.00021738</v>
      </c>
      <c r="J54" s="78">
        <v>-2.5609E-05</v>
      </c>
      <c r="K54" s="78">
        <v>-0.000217291</v>
      </c>
      <c r="L54" s="78">
        <v>-2.55673E-05</v>
      </c>
      <c r="M54" s="78">
        <v>-0.000217393</v>
      </c>
      <c r="N54" s="78">
        <v>-2.55117E-05</v>
      </c>
      <c r="O54" s="78">
        <v>-0.000217394</v>
      </c>
      <c r="P54" s="78">
        <v>-6.95342E-08</v>
      </c>
      <c r="Q54" s="78">
        <v>-4.38358E-06</v>
      </c>
      <c r="R54" s="78">
        <v>-6.95342E-08</v>
      </c>
      <c r="S54" s="78">
        <v>-4.38368E-06</v>
      </c>
      <c r="T54" s="78">
        <v>-6.95342E-08</v>
      </c>
      <c r="U54" s="78">
        <v>-4.38369E-06</v>
      </c>
      <c r="V54" s="78">
        <v>-6.95342E-08</v>
      </c>
      <c r="W54" s="78">
        <v>-4.38376E-06</v>
      </c>
    </row>
    <row r="55" spans="2:23" s="78" customFormat="1" ht="12.75">
      <c r="B55" s="77"/>
      <c r="C55" s="77">
        <f t="shared" si="0"/>
        <v>1.5036407881108605E-05</v>
      </c>
      <c r="D55" s="77">
        <f t="shared" si="1"/>
        <v>-1.5168511426923773E-05</v>
      </c>
      <c r="E55" s="84">
        <v>15</v>
      </c>
      <c r="F55" s="78" t="s">
        <v>48</v>
      </c>
      <c r="H55" s="78">
        <v>-1.45413E-05</v>
      </c>
      <c r="I55" s="78">
        <v>-0.000123645</v>
      </c>
      <c r="J55" s="78">
        <v>-0.000123592</v>
      </c>
      <c r="K55" s="78">
        <v>1.45638E-05</v>
      </c>
      <c r="L55" s="78">
        <v>1.45359E-05</v>
      </c>
      <c r="M55" s="78">
        <v>0.000123653</v>
      </c>
      <c r="N55" s="78">
        <v>0.000123659</v>
      </c>
      <c r="O55" s="78">
        <v>-1.45053E-05</v>
      </c>
      <c r="P55" s="78">
        <v>-2.67973E-08</v>
      </c>
      <c r="Q55" s="78">
        <v>-1.89123E-06</v>
      </c>
      <c r="R55" s="78">
        <v>-1.89125E-06</v>
      </c>
      <c r="S55" s="78">
        <v>2.68704E-08</v>
      </c>
      <c r="T55" s="78">
        <v>2.68766E-08</v>
      </c>
      <c r="U55" s="78">
        <v>1.89126E-06</v>
      </c>
      <c r="V55" s="78">
        <v>1.89129E-06</v>
      </c>
      <c r="W55" s="78">
        <v>-2.68638E-08</v>
      </c>
    </row>
    <row r="56" spans="2:23" s="78" customFormat="1" ht="12.75">
      <c r="B56" s="77"/>
      <c r="V56" s="79"/>
      <c r="W56" s="79"/>
    </row>
    <row r="57" spans="2:23" s="78" customFormat="1" ht="12.75">
      <c r="B57" s="77"/>
      <c r="E57" s="78" t="s">
        <v>0</v>
      </c>
      <c r="H57" s="78" t="s">
        <v>1</v>
      </c>
      <c r="I57" s="78" t="s">
        <v>2</v>
      </c>
      <c r="J57" s="78" t="s">
        <v>1</v>
      </c>
      <c r="K57" s="78" t="s">
        <v>22</v>
      </c>
      <c r="L57" s="78" t="s">
        <v>1</v>
      </c>
      <c r="M57" s="78" t="s">
        <v>22</v>
      </c>
      <c r="N57" s="78" t="s">
        <v>1</v>
      </c>
      <c r="O57" s="78" t="s">
        <v>29</v>
      </c>
      <c r="P57" s="78" t="s">
        <v>1</v>
      </c>
      <c r="Q57" s="78" t="s">
        <v>1</v>
      </c>
      <c r="R57" s="78" t="s">
        <v>1</v>
      </c>
      <c r="S57" s="78" t="s">
        <v>1</v>
      </c>
      <c r="T57" s="78" t="s">
        <v>1</v>
      </c>
      <c r="U57" s="78" t="s">
        <v>1</v>
      </c>
      <c r="V57" s="79" t="s">
        <v>1</v>
      </c>
      <c r="W57" s="79" t="s">
        <v>1</v>
      </c>
    </row>
    <row r="58" spans="2:23" s="78" customFormat="1" ht="12.75">
      <c r="B58" s="77"/>
      <c r="E58" s="78" t="s">
        <v>8</v>
      </c>
      <c r="V58" s="79"/>
      <c r="W58" s="79"/>
    </row>
    <row r="59" spans="2:23" s="78" customFormat="1" ht="12.75">
      <c r="B59" s="77"/>
      <c r="E59" s="78" t="s">
        <v>4</v>
      </c>
      <c r="H59" s="78" t="s">
        <v>9</v>
      </c>
      <c r="I59" s="78" t="s">
        <v>6</v>
      </c>
      <c r="J59" s="78" t="s">
        <v>9</v>
      </c>
      <c r="K59" s="78" t="s">
        <v>6</v>
      </c>
      <c r="L59" s="78" t="s">
        <v>9</v>
      </c>
      <c r="M59" s="78" t="s">
        <v>6</v>
      </c>
      <c r="N59" s="78" t="s">
        <v>9</v>
      </c>
      <c r="O59" s="78" t="s">
        <v>6</v>
      </c>
      <c r="P59" s="78" t="s">
        <v>9</v>
      </c>
      <c r="Q59" s="78" t="s">
        <v>6</v>
      </c>
      <c r="R59" s="78" t="s">
        <v>9</v>
      </c>
      <c r="S59" s="78" t="s">
        <v>6</v>
      </c>
      <c r="T59" s="78" t="s">
        <v>9</v>
      </c>
      <c r="U59" s="78" t="s">
        <v>6</v>
      </c>
      <c r="V59" s="79" t="s">
        <v>9</v>
      </c>
      <c r="W59" s="79" t="s">
        <v>6</v>
      </c>
    </row>
    <row r="60" spans="2:23" s="78" customFormat="1" ht="12.75">
      <c r="B60" s="77"/>
      <c r="E60" s="78">
        <v>1</v>
      </c>
      <c r="H60" s="78">
        <v>-3.91218E-10</v>
      </c>
      <c r="I60" s="78">
        <v>-1.80545E-07</v>
      </c>
      <c r="J60" s="78">
        <v>1.80548E-07</v>
      </c>
      <c r="K60" s="78" t="s">
        <v>25</v>
      </c>
      <c r="L60" s="78">
        <v>2.114E-10</v>
      </c>
      <c r="M60" s="78" t="s">
        <v>27</v>
      </c>
      <c r="N60" s="78">
        <v>-1.80727E-07</v>
      </c>
      <c r="O60" s="78">
        <v>3.94193E-10</v>
      </c>
      <c r="P60" s="78">
        <v>-2.27757E-10</v>
      </c>
      <c r="Q60" s="78">
        <v>-1.38536E-07</v>
      </c>
      <c r="R60" s="78">
        <v>1.38539E-07</v>
      </c>
      <c r="S60" s="78">
        <v>-4.59163E-11</v>
      </c>
      <c r="T60" s="78">
        <v>4.89339E-11</v>
      </c>
      <c r="U60" s="78">
        <v>1.38721E-07</v>
      </c>
      <c r="V60" s="78">
        <v>-1.38718E-07</v>
      </c>
      <c r="W60" s="78">
        <v>2.31528E-10</v>
      </c>
    </row>
    <row r="61" spans="2:23" s="78" customFormat="1" ht="12.75">
      <c r="B61" s="77"/>
      <c r="E61" s="78">
        <v>2</v>
      </c>
      <c r="H61" s="78">
        <v>0.000319438</v>
      </c>
      <c r="I61" s="78">
        <v>-1.45093E-07</v>
      </c>
      <c r="J61" s="78">
        <v>0.000319438</v>
      </c>
      <c r="K61" s="78" t="s">
        <v>26</v>
      </c>
      <c r="L61" s="78">
        <v>0.000319438</v>
      </c>
      <c r="M61" s="78" t="s">
        <v>28</v>
      </c>
      <c r="N61" s="78">
        <v>0.000319438</v>
      </c>
      <c r="O61" s="78">
        <v>-1.45093E-07</v>
      </c>
      <c r="P61" s="78">
        <v>0.000319438</v>
      </c>
      <c r="Q61" s="78">
        <v>-7.24391E-08</v>
      </c>
      <c r="R61" s="78">
        <v>0.000319438</v>
      </c>
      <c r="S61" s="78">
        <v>-7.24392E-08</v>
      </c>
      <c r="T61" s="78">
        <v>0.000319438</v>
      </c>
      <c r="U61" s="78">
        <v>-7.24392E-08</v>
      </c>
      <c r="V61" s="78">
        <v>0.000319438</v>
      </c>
      <c r="W61" s="78">
        <v>-7.24392E-08</v>
      </c>
    </row>
    <row r="62" spans="2:23" s="78" customFormat="1" ht="12.75">
      <c r="B62" s="77"/>
      <c r="E62" s="78">
        <v>3</v>
      </c>
      <c r="H62" s="78">
        <v>-0.011403</v>
      </c>
      <c r="I62" s="78">
        <v>-2.89764</v>
      </c>
      <c r="J62" s="78">
        <v>-2.89736</v>
      </c>
      <c r="K62" s="78">
        <v>0.0128857</v>
      </c>
      <c r="L62" s="78">
        <v>0.0131617</v>
      </c>
      <c r="M62" s="78">
        <v>2.89884</v>
      </c>
      <c r="N62" s="78">
        <v>2.89911</v>
      </c>
      <c r="O62" s="78">
        <v>-0.0116923</v>
      </c>
      <c r="P62" s="78">
        <v>-0.00179958</v>
      </c>
      <c r="Q62" s="78">
        <v>-0.947348</v>
      </c>
      <c r="R62" s="78">
        <v>-0.947072</v>
      </c>
      <c r="S62" s="78">
        <v>0.00328323</v>
      </c>
      <c r="T62" s="78">
        <v>0.00356199</v>
      </c>
      <c r="U62" s="78">
        <v>0.948552</v>
      </c>
      <c r="V62" s="78">
        <v>0.948831</v>
      </c>
      <c r="W62" s="78">
        <v>-0.00207858</v>
      </c>
    </row>
    <row r="63" spans="2:23" s="78" customFormat="1" ht="12.75">
      <c r="B63" s="77"/>
      <c r="E63" s="78">
        <v>4</v>
      </c>
      <c r="H63" s="78">
        <v>-0.00917767</v>
      </c>
      <c r="I63" s="78">
        <v>-1.60206</v>
      </c>
      <c r="J63" s="78">
        <v>0.00937032</v>
      </c>
      <c r="K63" s="78">
        <v>1.60271</v>
      </c>
      <c r="L63" s="78">
        <v>-0.00917927</v>
      </c>
      <c r="M63" s="78">
        <v>-1.60206</v>
      </c>
      <c r="N63" s="78">
        <v>0.00937181</v>
      </c>
      <c r="O63" s="78">
        <v>1.60271</v>
      </c>
      <c r="P63" s="78">
        <v>-0.00127186</v>
      </c>
      <c r="Q63" s="78">
        <v>-0.352768</v>
      </c>
      <c r="R63" s="78">
        <v>0.00145785</v>
      </c>
      <c r="S63" s="78">
        <v>0.353421</v>
      </c>
      <c r="T63" s="78">
        <v>-0.00127293</v>
      </c>
      <c r="U63" s="78">
        <v>-0.352769</v>
      </c>
      <c r="V63" s="78">
        <v>0.00145766</v>
      </c>
      <c r="W63" s="78">
        <v>0.35342</v>
      </c>
    </row>
    <row r="64" spans="2:23" s="78" customFormat="1" ht="12.75">
      <c r="B64" s="77"/>
      <c r="E64" s="78">
        <v>5</v>
      </c>
      <c r="H64" s="78">
        <v>-0.00622924</v>
      </c>
      <c r="I64" s="78">
        <v>-0.791332</v>
      </c>
      <c r="J64" s="78">
        <v>0.791452</v>
      </c>
      <c r="K64" s="78">
        <v>-0.00603168</v>
      </c>
      <c r="L64" s="78">
        <v>0.00615134</v>
      </c>
      <c r="M64" s="78">
        <v>0.791655</v>
      </c>
      <c r="N64" s="78">
        <v>-0.791528</v>
      </c>
      <c r="O64" s="78">
        <v>0.00635333</v>
      </c>
      <c r="P64" s="78">
        <v>-0.000655436</v>
      </c>
      <c r="Q64" s="78">
        <v>-0.118861</v>
      </c>
      <c r="R64" s="78">
        <v>0.118984</v>
      </c>
      <c r="S64" s="78">
        <v>-0.000455118</v>
      </c>
      <c r="T64" s="78">
        <v>0.00057737</v>
      </c>
      <c r="U64" s="78">
        <v>0.119184</v>
      </c>
      <c r="V64" s="78">
        <v>-0.119061</v>
      </c>
      <c r="W64" s="78">
        <v>0.00077752</v>
      </c>
    </row>
    <row r="65" spans="2:23" s="78" customFormat="1" ht="12.75">
      <c r="B65" s="77"/>
      <c r="E65" s="78">
        <v>6</v>
      </c>
      <c r="H65" s="78">
        <v>3.9206</v>
      </c>
      <c r="I65" s="78">
        <v>-0.354214</v>
      </c>
      <c r="J65" s="78">
        <v>3.9206</v>
      </c>
      <c r="K65" s="78">
        <v>-0.354213</v>
      </c>
      <c r="L65" s="78">
        <v>3.9206</v>
      </c>
      <c r="M65" s="78">
        <v>-0.354213</v>
      </c>
      <c r="N65" s="78">
        <v>3.9206</v>
      </c>
      <c r="O65" s="78">
        <v>-0.354211</v>
      </c>
      <c r="P65" s="78">
        <v>3.92413</v>
      </c>
      <c r="Q65" s="78">
        <v>-0.0365762</v>
      </c>
      <c r="R65" s="78">
        <v>3.92413</v>
      </c>
      <c r="S65" s="78">
        <v>-0.0365764</v>
      </c>
      <c r="T65" s="78">
        <v>3.92413</v>
      </c>
      <c r="U65" s="78">
        <v>-0.0365764</v>
      </c>
      <c r="V65" s="78">
        <v>3.92413</v>
      </c>
      <c r="W65" s="78">
        <v>-0.0365761</v>
      </c>
    </row>
    <row r="66" spans="2:23" s="78" customFormat="1" ht="12.75">
      <c r="B66" s="77"/>
      <c r="E66" s="78">
        <v>7</v>
      </c>
      <c r="H66" s="78">
        <v>-0.00219096</v>
      </c>
      <c r="I66" s="78">
        <v>-0.14424</v>
      </c>
      <c r="J66" s="78">
        <v>-0.144224</v>
      </c>
      <c r="K66" s="78">
        <v>0.00213079</v>
      </c>
      <c r="L66" s="78">
        <v>0.00214534</v>
      </c>
      <c r="M66" s="78">
        <v>0.144162</v>
      </c>
      <c r="N66" s="78">
        <v>0.144176</v>
      </c>
      <c r="O66" s="78">
        <v>-0.00220722</v>
      </c>
      <c r="P66" s="78">
        <v>-0.00012212</v>
      </c>
      <c r="Q66" s="78">
        <v>-0.0102932</v>
      </c>
      <c r="R66" s="78">
        <v>-0.0102776</v>
      </c>
      <c r="S66" s="78">
        <v>5.98668E-05</v>
      </c>
      <c r="T66" s="78">
        <v>7.54898E-05</v>
      </c>
      <c r="U66" s="78">
        <v>0.0102154</v>
      </c>
      <c r="V66" s="78">
        <v>0.0102309</v>
      </c>
      <c r="W66" s="78">
        <v>-0.000137705</v>
      </c>
    </row>
    <row r="67" spans="2:23" s="78" customFormat="1" ht="12.75">
      <c r="B67" s="77"/>
      <c r="E67" s="78">
        <v>8</v>
      </c>
      <c r="H67" s="78">
        <v>-0.00117594</v>
      </c>
      <c r="I67" s="78">
        <v>-0.053453</v>
      </c>
      <c r="J67" s="78">
        <v>0.00118647</v>
      </c>
      <c r="K67" s="78">
        <v>0.0534462</v>
      </c>
      <c r="L67" s="78">
        <v>-0.00117641</v>
      </c>
      <c r="M67" s="78">
        <v>-0.0534521</v>
      </c>
      <c r="N67" s="78">
        <v>0.00118535</v>
      </c>
      <c r="O67" s="78">
        <v>0.0534457</v>
      </c>
      <c r="P67" s="78">
        <v>-3.16374E-05</v>
      </c>
      <c r="Q67" s="78">
        <v>-0.00263789</v>
      </c>
      <c r="R67" s="78">
        <v>4.10315E-05</v>
      </c>
      <c r="S67" s="78">
        <v>0.00263202</v>
      </c>
      <c r="T67" s="78">
        <v>-3.16177E-05</v>
      </c>
      <c r="U67" s="78">
        <v>-0.00263795</v>
      </c>
      <c r="V67" s="78">
        <v>4.09906E-05</v>
      </c>
      <c r="W67" s="78">
        <v>0.00263195</v>
      </c>
    </row>
    <row r="68" spans="2:23" s="78" customFormat="1" ht="12.75">
      <c r="B68" s="77"/>
      <c r="E68" s="78">
        <v>9</v>
      </c>
      <c r="H68" s="78">
        <v>-0.000624689</v>
      </c>
      <c r="I68" s="78">
        <v>-0.018155</v>
      </c>
      <c r="J68" s="78">
        <v>0.0181543</v>
      </c>
      <c r="K68" s="78">
        <v>-0.000618031</v>
      </c>
      <c r="L68" s="78">
        <v>0.000617433</v>
      </c>
      <c r="M68" s="78">
        <v>0.0181614</v>
      </c>
      <c r="N68" s="78">
        <v>-0.0181615</v>
      </c>
      <c r="O68" s="78">
        <v>0.000624315</v>
      </c>
      <c r="P68" s="78">
        <v>-1.65541E-05</v>
      </c>
      <c r="Q68" s="78">
        <v>-0.000630447</v>
      </c>
      <c r="R68" s="78">
        <v>0.000630277</v>
      </c>
      <c r="S68" s="78">
        <v>-9.38798E-06</v>
      </c>
      <c r="T68" s="78">
        <v>9.18397E-06</v>
      </c>
      <c r="U68" s="78">
        <v>0.000637445</v>
      </c>
      <c r="V68" s="78">
        <v>-0.000637612</v>
      </c>
      <c r="W68" s="78">
        <v>1.63418E-05</v>
      </c>
    </row>
    <row r="69" spans="2:23" s="78" customFormat="1" ht="12.75">
      <c r="B69" s="77"/>
      <c r="E69" s="78">
        <v>10</v>
      </c>
      <c r="H69" s="78">
        <v>-0.20128</v>
      </c>
      <c r="I69" s="78">
        <v>-0.00585594</v>
      </c>
      <c r="J69" s="78">
        <v>-0.20128</v>
      </c>
      <c r="K69" s="78">
        <v>-0.00585543</v>
      </c>
      <c r="L69" s="78">
        <v>-0.20128</v>
      </c>
      <c r="M69" s="78">
        <v>-0.00585557</v>
      </c>
      <c r="N69" s="78">
        <v>-0.201279</v>
      </c>
      <c r="O69" s="78">
        <v>-0.0058556</v>
      </c>
      <c r="P69" s="78">
        <v>-0.200964</v>
      </c>
      <c r="Q69" s="78">
        <v>-0.000160772</v>
      </c>
      <c r="R69" s="78">
        <v>-0.200964</v>
      </c>
      <c r="S69" s="78">
        <v>-0.000160782</v>
      </c>
      <c r="T69" s="78">
        <v>-0.200964</v>
      </c>
      <c r="U69" s="78">
        <v>-0.000160782</v>
      </c>
      <c r="V69" s="78">
        <v>-0.200964</v>
      </c>
      <c r="W69" s="78">
        <v>-0.000160772</v>
      </c>
    </row>
    <row r="70" spans="2:23" s="78" customFormat="1" ht="12.75">
      <c r="B70" s="77"/>
      <c r="E70" s="78">
        <v>11</v>
      </c>
      <c r="H70" s="78">
        <v>-0.000163346</v>
      </c>
      <c r="I70" s="78">
        <v>-0.00197166</v>
      </c>
      <c r="J70" s="78">
        <v>-0.00197094</v>
      </c>
      <c r="K70" s="78">
        <v>0.000166212</v>
      </c>
      <c r="L70" s="78">
        <v>0.000166592</v>
      </c>
      <c r="M70" s="78">
        <v>0.00197385</v>
      </c>
      <c r="N70" s="78">
        <v>0.00197435</v>
      </c>
      <c r="O70" s="78">
        <v>-0.000163698</v>
      </c>
      <c r="P70" s="78">
        <v>5.33693E-08</v>
      </c>
      <c r="Q70" s="78">
        <v>-4.59129E-05</v>
      </c>
      <c r="R70" s="78">
        <v>-4.55107E-05</v>
      </c>
      <c r="S70" s="78">
        <v>2.72804E-06</v>
      </c>
      <c r="T70" s="78">
        <v>3.13287E-06</v>
      </c>
      <c r="U70" s="78">
        <v>4.82915E-05</v>
      </c>
      <c r="V70" s="78">
        <v>4.8695E-05</v>
      </c>
      <c r="W70" s="78">
        <v>-3.50899E-07</v>
      </c>
    </row>
    <row r="71" spans="2:23" s="78" customFormat="1" ht="12.75">
      <c r="B71" s="77"/>
      <c r="E71" s="78">
        <v>12</v>
      </c>
      <c r="H71" s="78">
        <v>-8.61391E-05</v>
      </c>
      <c r="I71" s="78">
        <v>-0.000800223</v>
      </c>
      <c r="J71" s="78">
        <v>8.62453E-05</v>
      </c>
      <c r="K71" s="78">
        <v>0.000802649</v>
      </c>
      <c r="L71" s="78">
        <v>-8.61505E-05</v>
      </c>
      <c r="M71" s="78">
        <v>-0.000800125</v>
      </c>
      <c r="N71" s="78">
        <v>8.60821E-05</v>
      </c>
      <c r="O71" s="78">
        <v>0.000802883</v>
      </c>
      <c r="P71" s="78">
        <v>-5.16927E-07</v>
      </c>
      <c r="Q71" s="78">
        <v>-1.80765E-05</v>
      </c>
      <c r="R71" s="78">
        <v>5.60128E-07</v>
      </c>
      <c r="S71" s="78">
        <v>2.07509E-05</v>
      </c>
      <c r="T71" s="78">
        <v>-5.16829E-07</v>
      </c>
      <c r="U71" s="78">
        <v>-1.80778E-05</v>
      </c>
      <c r="V71" s="78">
        <v>5.59445E-07</v>
      </c>
      <c r="W71" s="78">
        <v>2.07501E-05</v>
      </c>
    </row>
    <row r="72" spans="2:23" s="78" customFormat="1" ht="12.75">
      <c r="B72" s="77"/>
      <c r="E72" s="78">
        <v>13</v>
      </c>
      <c r="H72" s="78">
        <v>-4.68159E-05</v>
      </c>
      <c r="I72" s="78">
        <v>-0.000398469</v>
      </c>
      <c r="J72" s="78">
        <v>0.000398591</v>
      </c>
      <c r="K72" s="78">
        <v>-4.53929E-05</v>
      </c>
      <c r="L72" s="78">
        <v>4.56192E-05</v>
      </c>
      <c r="M72" s="78">
        <v>0.000400188</v>
      </c>
      <c r="N72" s="78">
        <v>-0.000399962</v>
      </c>
      <c r="O72" s="78">
        <v>4.70152E-05</v>
      </c>
      <c r="P72" s="78">
        <v>-7.97397E-07</v>
      </c>
      <c r="Q72" s="78">
        <v>-8.43508E-06</v>
      </c>
      <c r="R72" s="78">
        <v>8.70718E-06</v>
      </c>
      <c r="S72" s="78">
        <v>6.82503E-07</v>
      </c>
      <c r="T72" s="78">
        <v>-4.10962E-07</v>
      </c>
      <c r="U72" s="78">
        <v>1.01874E-05</v>
      </c>
      <c r="V72" s="78">
        <v>-9.91567E-06</v>
      </c>
      <c r="W72" s="78">
        <v>1.06912E-06</v>
      </c>
    </row>
    <row r="73" spans="2:23" s="78" customFormat="1" ht="12.75">
      <c r="B73" s="77"/>
      <c r="E73" s="78">
        <v>14</v>
      </c>
      <c r="H73" s="78">
        <v>-0.150018</v>
      </c>
      <c r="I73" s="78">
        <v>-0.000216706</v>
      </c>
      <c r="J73" s="78">
        <v>-0.150018</v>
      </c>
      <c r="K73" s="78">
        <v>-0.000216617</v>
      </c>
      <c r="L73" s="78">
        <v>-0.150018</v>
      </c>
      <c r="M73" s="78">
        <v>-0.000216719</v>
      </c>
      <c r="N73" s="78">
        <v>-0.150018</v>
      </c>
      <c r="O73" s="78">
        <v>-0.00021672</v>
      </c>
      <c r="P73" s="78">
        <v>-0.149992</v>
      </c>
      <c r="Q73" s="78">
        <v>-3.70954E-06</v>
      </c>
      <c r="R73" s="78">
        <v>-0.149992</v>
      </c>
      <c r="S73" s="78">
        <v>-3.70964E-06</v>
      </c>
      <c r="T73" s="78">
        <v>-0.149992</v>
      </c>
      <c r="U73" s="78">
        <v>-3.70965E-06</v>
      </c>
      <c r="V73" s="78">
        <v>-0.149992</v>
      </c>
      <c r="W73" s="78">
        <v>-3.70972E-06</v>
      </c>
    </row>
    <row r="74" spans="2:23" s="78" customFormat="1" ht="12.75">
      <c r="B74" s="77"/>
      <c r="E74" s="78">
        <v>15</v>
      </c>
      <c r="H74" s="78">
        <v>-1.45617E-05</v>
      </c>
      <c r="I74" s="78">
        <v>-0.000124111</v>
      </c>
      <c r="J74" s="78">
        <v>-0.000123613</v>
      </c>
      <c r="K74" s="78">
        <v>1.40975E-05</v>
      </c>
      <c r="L74" s="78">
        <v>1.45155E-05</v>
      </c>
      <c r="M74" s="78">
        <v>0.000123186</v>
      </c>
      <c r="N74" s="78">
        <v>0.000123638</v>
      </c>
      <c r="O74" s="78">
        <v>-1.49716E-05</v>
      </c>
      <c r="P74" s="78">
        <v>-4.72185E-08</v>
      </c>
      <c r="Q74" s="78">
        <v>-2.35757E-06</v>
      </c>
      <c r="R74" s="78">
        <v>-1.91167E-06</v>
      </c>
      <c r="S74" s="78">
        <v>-4.39469E-07</v>
      </c>
      <c r="T74" s="78">
        <v>6.45537E-09</v>
      </c>
      <c r="U74" s="78">
        <v>1.42492E-06</v>
      </c>
      <c r="V74" s="78">
        <v>1.87087E-06</v>
      </c>
      <c r="W74" s="78">
        <v>-4.93203E-07</v>
      </c>
    </row>
    <row r="75" spans="2:23" s="78" customFormat="1" ht="12.75">
      <c r="B75" s="77"/>
      <c r="V75" s="79"/>
      <c r="W75" s="79"/>
    </row>
    <row r="76" spans="2:23" s="78" customFormat="1" ht="12.75">
      <c r="B76" s="77"/>
      <c r="E76" s="78" t="s">
        <v>10</v>
      </c>
      <c r="H76" s="78" t="s">
        <v>11</v>
      </c>
      <c r="I76" s="78">
        <v>4195300000</v>
      </c>
      <c r="V76" s="79"/>
      <c r="W76" s="79"/>
    </row>
    <row r="77" spans="2:23" s="78" customFormat="1" ht="12.75">
      <c r="B77" s="77"/>
      <c r="E77" s="78">
        <v>2</v>
      </c>
      <c r="H77" s="78">
        <v>543315</v>
      </c>
      <c r="I77" s="78" t="s">
        <v>12</v>
      </c>
      <c r="V77" s="79"/>
      <c r="W77" s="79"/>
    </row>
    <row r="78" spans="2:23" s="78" customFormat="1" ht="12.75">
      <c r="B78" s="77"/>
      <c r="E78" s="78">
        <v>3</v>
      </c>
      <c r="H78" s="78">
        <v>351526</v>
      </c>
      <c r="I78" s="78" t="s">
        <v>13</v>
      </c>
      <c r="V78" s="79"/>
      <c r="W78" s="79"/>
    </row>
    <row r="79" spans="2:23" s="78" customFormat="1" ht="12.75">
      <c r="B79" s="77"/>
      <c r="E79" s="78">
        <v>4</v>
      </c>
      <c r="H79" s="78">
        <v>389511</v>
      </c>
      <c r="I79" s="78" t="s">
        <v>14</v>
      </c>
      <c r="V79" s="79"/>
      <c r="W79" s="79"/>
    </row>
    <row r="80" spans="2:23" s="78" customFormat="1" ht="12.75">
      <c r="B80" s="77"/>
      <c r="E80" s="78">
        <v>5</v>
      </c>
      <c r="H80" s="78">
        <v>269083</v>
      </c>
      <c r="I80" s="78" t="s">
        <v>15</v>
      </c>
      <c r="V80" s="79"/>
      <c r="W80" s="79"/>
    </row>
    <row r="81" spans="2:23" s="78" customFormat="1" ht="12.75">
      <c r="B81" s="77"/>
      <c r="E81" s="78">
        <v>6</v>
      </c>
      <c r="H81" s="78">
        <v>184730</v>
      </c>
      <c r="I81" s="78" t="s">
        <v>16</v>
      </c>
      <c r="V81" s="79"/>
      <c r="W81" s="79"/>
    </row>
    <row r="82" spans="2:23" s="78" customFormat="1" ht="12.75">
      <c r="B82" s="77"/>
      <c r="E82" s="78">
        <v>7</v>
      </c>
      <c r="H82" s="78">
        <v>49612.3</v>
      </c>
      <c r="I82" s="78" t="s">
        <v>17</v>
      </c>
      <c r="V82" s="79"/>
      <c r="W82" s="79"/>
    </row>
    <row r="83" spans="2:23" s="78" customFormat="1" ht="12.75">
      <c r="B83" s="77"/>
      <c r="E83" s="78">
        <v>8</v>
      </c>
      <c r="H83" s="78">
        <v>543315</v>
      </c>
      <c r="I83" s="78" t="s">
        <v>12</v>
      </c>
      <c r="V83" s="79"/>
      <c r="W83" s="79"/>
    </row>
    <row r="84" spans="2:23" s="78" customFormat="1" ht="12.75">
      <c r="B84" s="77"/>
      <c r="E84" s="78">
        <v>9</v>
      </c>
      <c r="H84" s="78">
        <v>351526</v>
      </c>
      <c r="I84" s="78" t="s">
        <v>13</v>
      </c>
      <c r="V84" s="79"/>
      <c r="W84" s="79"/>
    </row>
    <row r="85" spans="2:23" s="78" customFormat="1" ht="12.75">
      <c r="B85" s="77"/>
      <c r="E85" s="78">
        <v>10</v>
      </c>
      <c r="H85" s="78">
        <v>389511</v>
      </c>
      <c r="I85" s="78" t="s">
        <v>14</v>
      </c>
      <c r="V85" s="79"/>
      <c r="W85" s="79"/>
    </row>
    <row r="86" spans="2:23" s="78" customFormat="1" ht="12.75">
      <c r="B86" s="77"/>
      <c r="E86" s="78">
        <v>11</v>
      </c>
      <c r="H86" s="78">
        <v>269083</v>
      </c>
      <c r="I86" s="78" t="s">
        <v>15</v>
      </c>
      <c r="V86" s="79"/>
      <c r="W86" s="79"/>
    </row>
    <row r="87" spans="2:23" s="78" customFormat="1" ht="12.75">
      <c r="B87" s="77"/>
      <c r="E87" s="78">
        <v>12</v>
      </c>
      <c r="H87" s="78">
        <v>184730</v>
      </c>
      <c r="I87" s="78" t="s">
        <v>18</v>
      </c>
      <c r="V87" s="79"/>
      <c r="W87" s="79"/>
    </row>
    <row r="88" spans="2:23" s="78" customFormat="1" ht="12.75">
      <c r="B88" s="77"/>
      <c r="E88" s="78">
        <v>13</v>
      </c>
      <c r="H88" s="78">
        <v>-49612.2</v>
      </c>
      <c r="I88" s="78" t="s">
        <v>17</v>
      </c>
      <c r="V88" s="79"/>
      <c r="W88" s="79"/>
    </row>
    <row r="89" spans="2:23" s="78" customFormat="1" ht="12.75">
      <c r="B89" s="77"/>
      <c r="E89" s="78">
        <v>14</v>
      </c>
      <c r="H89" s="78">
        <v>-543315</v>
      </c>
      <c r="I89" s="78" t="s">
        <v>19</v>
      </c>
      <c r="V89" s="79"/>
      <c r="W89" s="79"/>
    </row>
    <row r="90" spans="2:23" s="78" customFormat="1" ht="12.75">
      <c r="B90" s="77"/>
      <c r="E90" s="78">
        <v>15</v>
      </c>
      <c r="H90" s="78">
        <v>-351526</v>
      </c>
      <c r="I90" s="78" t="s">
        <v>13</v>
      </c>
      <c r="V90" s="79"/>
      <c r="W90" s="79"/>
    </row>
    <row r="91" spans="2:23" s="78" customFormat="1" ht="12.75">
      <c r="B91" s="77"/>
      <c r="E91" s="78">
        <v>16</v>
      </c>
      <c r="H91" s="78">
        <v>-389511</v>
      </c>
      <c r="I91" s="78" t="s">
        <v>14</v>
      </c>
      <c r="V91" s="79"/>
      <c r="W91" s="79"/>
    </row>
    <row r="92" spans="2:23" s="78" customFormat="1" ht="12.75">
      <c r="B92" s="77"/>
      <c r="E92" s="78">
        <v>17</v>
      </c>
      <c r="H92" s="78">
        <v>-269082</v>
      </c>
      <c r="I92" s="78" t="s">
        <v>15</v>
      </c>
      <c r="V92" s="79"/>
      <c r="W92" s="79"/>
    </row>
    <row r="93" spans="2:23" s="78" customFormat="1" ht="12.75">
      <c r="B93" s="77"/>
      <c r="E93" s="78">
        <v>18</v>
      </c>
      <c r="H93" s="78">
        <v>-184730</v>
      </c>
      <c r="I93" s="78" t="s">
        <v>16</v>
      </c>
      <c r="V93" s="79"/>
      <c r="W93" s="79"/>
    </row>
    <row r="94" spans="2:23" s="78" customFormat="1" ht="12.75">
      <c r="B94" s="77"/>
      <c r="E94" s="78">
        <v>19</v>
      </c>
      <c r="H94" s="78">
        <v>-49612.2</v>
      </c>
      <c r="I94" s="78" t="s">
        <v>17</v>
      </c>
      <c r="V94" s="79"/>
      <c r="W94" s="79"/>
    </row>
    <row r="95" spans="2:23" s="78" customFormat="1" ht="12.75">
      <c r="B95" s="77"/>
      <c r="E95" s="78">
        <v>20</v>
      </c>
      <c r="H95" s="78">
        <v>-543315</v>
      </c>
      <c r="I95" s="78" t="s">
        <v>19</v>
      </c>
      <c r="V95" s="79"/>
      <c r="W95" s="79"/>
    </row>
    <row r="96" spans="2:23" s="78" customFormat="1" ht="12.75">
      <c r="B96" s="77"/>
      <c r="E96" s="78">
        <v>21</v>
      </c>
      <c r="H96" s="78">
        <v>-351526</v>
      </c>
      <c r="I96" s="78" t="s">
        <v>13</v>
      </c>
      <c r="V96" s="79"/>
      <c r="W96" s="79"/>
    </row>
    <row r="97" spans="2:23" s="78" customFormat="1" ht="12.75">
      <c r="B97" s="77"/>
      <c r="E97" s="78">
        <v>22</v>
      </c>
      <c r="H97" s="78">
        <v>-389511</v>
      </c>
      <c r="I97" s="78" t="s">
        <v>20</v>
      </c>
      <c r="V97" s="79"/>
      <c r="W97" s="79"/>
    </row>
    <row r="98" spans="2:23" s="78" customFormat="1" ht="12.75">
      <c r="B98" s="77"/>
      <c r="E98" s="78">
        <v>23</v>
      </c>
      <c r="H98" s="78">
        <v>-269082</v>
      </c>
      <c r="I98" s="78" t="s">
        <v>21</v>
      </c>
      <c r="V98" s="79"/>
      <c r="W98" s="79"/>
    </row>
    <row r="99" spans="2:23" s="78" customFormat="1" ht="12.75">
      <c r="B99" s="77"/>
      <c r="E99" s="78">
        <v>24</v>
      </c>
      <c r="H99" s="78">
        <v>-184730</v>
      </c>
      <c r="I99" s="78" t="s">
        <v>16</v>
      </c>
      <c r="V99" s="79"/>
      <c r="W99" s="79"/>
    </row>
    <row r="100" spans="2:23" s="78" customFormat="1" ht="12.75">
      <c r="B100" s="77"/>
      <c r="V100" s="79"/>
      <c r="W100" s="79"/>
    </row>
    <row r="101" spans="2:23" s="78" customFormat="1" ht="12.75">
      <c r="B101" s="77"/>
      <c r="V101" s="79"/>
      <c r="W101" s="79"/>
    </row>
    <row r="102" spans="2:23" s="78" customFormat="1" ht="12.75">
      <c r="B102" s="77"/>
      <c r="V102" s="79"/>
      <c r="W102" s="79"/>
    </row>
    <row r="103" spans="2:23" s="78" customFormat="1" ht="12.75">
      <c r="B103" s="77"/>
      <c r="M103" s="81"/>
      <c r="O103" s="81"/>
      <c r="P103" s="81"/>
      <c r="Q103" s="80"/>
      <c r="V103" s="79"/>
      <c r="W103" s="79"/>
    </row>
    <row r="104" spans="2:17" ht="12.75"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86"/>
      <c r="N104" s="78"/>
      <c r="O104" s="87"/>
      <c r="P104" s="87"/>
      <c r="Q104" s="88"/>
    </row>
    <row r="105" spans="13:17" ht="12.75">
      <c r="M105" s="91"/>
      <c r="O105" s="87"/>
      <c r="P105" s="92"/>
      <c r="Q105" s="88"/>
    </row>
    <row r="106" spans="13:17" ht="12.75">
      <c r="M106" s="91"/>
      <c r="O106" s="93"/>
      <c r="P106" s="93"/>
      <c r="Q106" s="94"/>
    </row>
    <row r="107" spans="13:17" ht="12.75">
      <c r="M107" s="91"/>
      <c r="O107" s="93"/>
      <c r="P107" s="93"/>
      <c r="Q107" s="94"/>
    </row>
    <row r="108" spans="13:17" ht="12.75">
      <c r="M108" s="91"/>
      <c r="O108" s="93"/>
      <c r="P108" s="93"/>
      <c r="Q108" s="94"/>
    </row>
    <row r="109" spans="13:17" ht="12.75">
      <c r="M109" s="91"/>
      <c r="O109" s="87"/>
      <c r="P109" s="87"/>
      <c r="Q109" s="88"/>
    </row>
    <row r="110" spans="13:17" ht="12.75">
      <c r="M110" s="91"/>
      <c r="O110" s="93"/>
      <c r="P110" s="93"/>
      <c r="Q110" s="94"/>
    </row>
    <row r="111" spans="13:17" ht="12.75">
      <c r="M111" s="91"/>
      <c r="O111" s="93"/>
      <c r="P111" s="93"/>
      <c r="Q111" s="94"/>
    </row>
    <row r="112" spans="15:17" ht="12.75">
      <c r="O112" s="93"/>
      <c r="P112" s="93"/>
      <c r="Q112" s="94"/>
    </row>
    <row r="113" spans="15:17" ht="12.75">
      <c r="O113" s="87"/>
      <c r="P113" s="87"/>
      <c r="Q113" s="88"/>
    </row>
    <row r="114" spans="15:17" ht="12.75">
      <c r="O114" s="93"/>
      <c r="P114" s="93"/>
      <c r="Q114" s="94"/>
    </row>
    <row r="115" spans="15:17" ht="12.75">
      <c r="O115" s="93"/>
      <c r="P115" s="93"/>
      <c r="Q115" s="94"/>
    </row>
    <row r="116" spans="15:17" ht="12.75">
      <c r="O116" s="93"/>
      <c r="P116" s="93"/>
      <c r="Q116" s="94"/>
    </row>
    <row r="117" spans="15:17" ht="12.75">
      <c r="O117" s="87"/>
      <c r="P117" s="87"/>
      <c r="Q117" s="88"/>
    </row>
    <row r="118" spans="15:17" ht="12.75">
      <c r="O118" s="93"/>
      <c r="P118" s="93"/>
      <c r="Q118" s="9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zoomScale="75" zoomScaleNormal="75" workbookViewId="0" topLeftCell="A1">
      <selection activeCell="E13" sqref="E13"/>
    </sheetView>
  </sheetViews>
  <sheetFormatPr defaultColWidth="11.421875" defaultRowHeight="12.75"/>
  <cols>
    <col min="1" max="1" width="8.7109375" style="24" customWidth="1"/>
    <col min="2" max="2" width="12.00390625" style="24" customWidth="1"/>
    <col min="3" max="4" width="12.57421875" style="24" bestFit="1" customWidth="1"/>
    <col min="5" max="5" width="11.140625" style="24" customWidth="1"/>
    <col min="6" max="6" width="13.140625" style="24" customWidth="1"/>
    <col min="7" max="7" width="9.8515625" style="24" customWidth="1"/>
    <col min="8" max="8" width="13.140625" style="24" customWidth="1"/>
    <col min="9" max="9" width="12.57421875" style="24" bestFit="1" customWidth="1"/>
    <col min="10" max="10" width="11.421875" style="24" customWidth="1"/>
    <col min="11" max="11" width="10.421875" style="24" customWidth="1"/>
    <col min="12" max="12" width="9.28125" style="24" customWidth="1"/>
    <col min="13" max="13" width="12.57421875" style="24" bestFit="1" customWidth="1"/>
    <col min="14" max="14" width="13.00390625" style="24" bestFit="1" customWidth="1"/>
    <col min="15" max="15" width="12.57421875" style="24" bestFit="1" customWidth="1"/>
    <col min="16" max="16" width="13.28125" style="24" bestFit="1" customWidth="1"/>
    <col min="17" max="17" width="13.140625" style="24" bestFit="1" customWidth="1"/>
    <col min="18" max="18" width="13.8515625" style="24" bestFit="1" customWidth="1"/>
    <col min="19" max="19" width="13.7109375" style="24" bestFit="1" customWidth="1"/>
    <col min="20" max="22" width="13.8515625" style="24" bestFit="1" customWidth="1"/>
    <col min="23" max="23" width="13.7109375" style="24" bestFit="1" customWidth="1"/>
    <col min="24" max="24" width="12.57421875" style="24" bestFit="1" customWidth="1"/>
    <col min="25" max="16384" width="11.421875" style="24" customWidth="1"/>
  </cols>
  <sheetData>
    <row r="1" spans="1:9" s="21" customFormat="1" ht="12.75">
      <c r="A1" s="8" t="s">
        <v>116</v>
      </c>
      <c r="B1" s="20"/>
      <c r="C1" s="20"/>
      <c r="D1" s="20"/>
      <c r="E1" s="20"/>
      <c r="F1" s="20"/>
      <c r="H1" s="9" t="s">
        <v>76</v>
      </c>
      <c r="I1" s="22"/>
    </row>
    <row r="2" spans="1:9" s="1" customFormat="1" ht="13.5" thickBot="1">
      <c r="A2" s="20" t="s">
        <v>52</v>
      </c>
      <c r="B2" s="23" t="s">
        <v>53</v>
      </c>
      <c r="C2" s="23" t="s">
        <v>54</v>
      </c>
      <c r="D2" s="23" t="s">
        <v>55</v>
      </c>
      <c r="E2" s="23" t="s">
        <v>115</v>
      </c>
      <c r="F2" s="95" t="s">
        <v>129</v>
      </c>
      <c r="G2" s="21"/>
      <c r="H2" s="105">
        <v>0.9325</v>
      </c>
      <c r="I2" s="55" t="s">
        <v>139</v>
      </c>
    </row>
    <row r="3" spans="1:8" s="2" customFormat="1" ht="13.5" thickBot="1">
      <c r="A3" s="10">
        <v>1476</v>
      </c>
      <c r="B3" s="11">
        <v>130.78333333333333</v>
      </c>
      <c r="C3" s="11">
        <v>121.61666666666667</v>
      </c>
      <c r="D3" s="11">
        <v>9.256142076172312</v>
      </c>
      <c r="E3" s="11">
        <v>9.519788795346008</v>
      </c>
      <c r="F3" s="12" t="s">
        <v>69</v>
      </c>
      <c r="H3" s="102">
        <v>0.0625</v>
      </c>
    </row>
    <row r="4" spans="1:9" ht="16.5" customHeight="1">
      <c r="A4" s="13">
        <v>1474</v>
      </c>
      <c r="B4" s="14">
        <v>119.10666666666667</v>
      </c>
      <c r="C4" s="14">
        <v>138.80666666666667</v>
      </c>
      <c r="D4" s="14">
        <v>8.961177066398273</v>
      </c>
      <c r="E4" s="14">
        <v>8.672794067701263</v>
      </c>
      <c r="F4" s="15" t="s">
        <v>70</v>
      </c>
      <c r="G4" s="2"/>
      <c r="H4" s="2"/>
      <c r="I4" s="74" t="s">
        <v>127</v>
      </c>
    </row>
    <row r="5" spans="1:9" s="2" customFormat="1" ht="13.5" thickBot="1">
      <c r="A5" s="25">
        <v>1475</v>
      </c>
      <c r="B5" s="26">
        <v>132.12666666666667</v>
      </c>
      <c r="C5" s="26">
        <v>143.27666666666667</v>
      </c>
      <c r="D5" s="26">
        <v>8.739505535192515</v>
      </c>
      <c r="E5" s="26">
        <v>9.154216669959862</v>
      </c>
      <c r="F5" s="15" t="s">
        <v>71</v>
      </c>
      <c r="I5" s="75">
        <v>2249</v>
      </c>
    </row>
    <row r="6" spans="1:6" s="2" customFormat="1" ht="13.5" thickBot="1">
      <c r="A6" s="16">
        <v>1473</v>
      </c>
      <c r="B6" s="17">
        <v>161.2</v>
      </c>
      <c r="C6" s="17">
        <v>165.58333333333334</v>
      </c>
      <c r="D6" s="17">
        <v>8.893551583917509</v>
      </c>
      <c r="E6" s="17">
        <v>9.01346267693956</v>
      </c>
      <c r="F6" s="18" t="s">
        <v>72</v>
      </c>
    </row>
    <row r="7" spans="1:6" s="2" customFormat="1" ht="12.75">
      <c r="A7" s="19" t="s">
        <v>142</v>
      </c>
      <c r="B7" s="19"/>
      <c r="C7" s="19"/>
      <c r="D7" s="19"/>
      <c r="E7" s="19"/>
      <c r="F7" s="19"/>
    </row>
    <row r="8" ht="12.75"/>
    <row r="9" spans="1:3" ht="24" customHeight="1">
      <c r="A9" s="107" t="s">
        <v>75</v>
      </c>
      <c r="B9" s="108"/>
      <c r="C9" s="7" t="s">
        <v>120</v>
      </c>
    </row>
    <row r="10" spans="1:6" ht="12.75">
      <c r="A10" s="27"/>
      <c r="B10" s="27"/>
      <c r="C10" s="27"/>
      <c r="D10" s="27"/>
      <c r="E10" s="27"/>
      <c r="F10" s="27"/>
    </row>
    <row r="11" spans="1:5" s="2" customFormat="1" ht="12.75">
      <c r="A11" s="28"/>
      <c r="B11" s="29"/>
      <c r="C11" s="29"/>
      <c r="D11" s="106" t="s">
        <v>140</v>
      </c>
      <c r="E11" s="106" t="s">
        <v>144</v>
      </c>
    </row>
    <row r="12" spans="1:5" s="2" customFormat="1" ht="12.75">
      <c r="A12" s="30"/>
      <c r="B12" s="31"/>
      <c r="C12" s="31"/>
      <c r="D12" s="31"/>
      <c r="E12" s="31"/>
    </row>
    <row r="13" spans="1:5" s="2" customFormat="1" ht="27" thickBot="1">
      <c r="A13" s="109" t="s">
        <v>143</v>
      </c>
      <c r="B13" s="109"/>
      <c r="C13" s="31"/>
      <c r="D13" s="31"/>
      <c r="E13" s="31"/>
    </row>
    <row r="14" spans="1:11" s="2" customFormat="1" ht="12.75">
      <c r="A14" s="30"/>
      <c r="B14" s="31"/>
      <c r="C14" s="31"/>
      <c r="D14" s="31"/>
      <c r="E14" s="31"/>
      <c r="F14" s="74" t="s">
        <v>127</v>
      </c>
      <c r="K14" s="74" t="s">
        <v>127</v>
      </c>
    </row>
    <row r="15" spans="1:11" s="2" customFormat="1" ht="13.5" thickBot="1">
      <c r="A15" s="103" t="s">
        <v>138</v>
      </c>
      <c r="B15" s="6"/>
      <c r="C15" s="6"/>
      <c r="D15" s="6"/>
      <c r="E15" s="6"/>
      <c r="F15" s="75">
        <v>2252</v>
      </c>
      <c r="K15" s="75">
        <v>2119</v>
      </c>
    </row>
    <row r="16" ht="12.75">
      <c r="A16" s="104" t="s">
        <v>141</v>
      </c>
    </row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2"/>
    </row>
    <row r="19" spans="1:11" ht="12.75">
      <c r="A19" s="33" t="s">
        <v>56</v>
      </c>
      <c r="B19" s="34">
        <v>2.8500289525385227</v>
      </c>
      <c r="C19" s="34">
        <v>54.45669561920519</v>
      </c>
      <c r="D19" s="35">
        <v>20.506530425322836</v>
      </c>
      <c r="K19" s="97" t="s">
        <v>131</v>
      </c>
    </row>
    <row r="20" spans="1:11" ht="12.75">
      <c r="A20" s="33" t="s">
        <v>57</v>
      </c>
      <c r="B20" s="34">
        <v>3.0700677469228737</v>
      </c>
      <c r="C20" s="34">
        <v>67.69673441358954</v>
      </c>
      <c r="D20" s="35">
        <v>24.84808222168313</v>
      </c>
      <c r="F20" s="96" t="s">
        <v>133</v>
      </c>
      <c r="K20" s="98" t="s">
        <v>130</v>
      </c>
    </row>
    <row r="21" spans="1:6" ht="13.5" thickBot="1">
      <c r="A21" s="33" t="s">
        <v>58</v>
      </c>
      <c r="B21" s="34">
        <v>-7.705925312732504</v>
      </c>
      <c r="C21" s="34">
        <v>85.99407468726749</v>
      </c>
      <c r="D21" s="35">
        <v>32.081308900569994</v>
      </c>
      <c r="F21" s="24" t="s">
        <v>134</v>
      </c>
    </row>
    <row r="22" spans="1:11" ht="16.5" thickBot="1">
      <c r="A22" s="36" t="s">
        <v>59</v>
      </c>
      <c r="B22" s="37">
        <v>16.269353377271585</v>
      </c>
      <c r="C22" s="37">
        <v>79.55268671060492</v>
      </c>
      <c r="D22" s="38">
        <v>30.927702622404087</v>
      </c>
      <c r="F22" s="24" t="s">
        <v>132</v>
      </c>
      <c r="I22" s="74" t="s">
        <v>127</v>
      </c>
      <c r="K22" s="101" t="s">
        <v>136</v>
      </c>
    </row>
    <row r="23" spans="1:11" ht="16.5" thickBot="1">
      <c r="A23" s="99" t="s">
        <v>135</v>
      </c>
      <c r="B23" s="39"/>
      <c r="C23" s="39"/>
      <c r="D23" s="52">
        <v>18.894582748413086</v>
      </c>
      <c r="I23" s="75">
        <v>2269</v>
      </c>
      <c r="K23" s="101" t="s">
        <v>137</v>
      </c>
    </row>
    <row r="24" ht="12.75"/>
    <row r="25" ht="13.5" thickBot="1"/>
    <row r="26" spans="1:9" ht="12.75">
      <c r="A26" s="40" t="s">
        <v>51</v>
      </c>
      <c r="B26" s="41">
        <v>3</v>
      </c>
      <c r="C26" s="41">
        <v>4</v>
      </c>
      <c r="D26" s="41">
        <v>5</v>
      </c>
      <c r="E26" s="41">
        <v>6</v>
      </c>
      <c r="F26" s="41">
        <v>7</v>
      </c>
      <c r="G26" s="41">
        <v>8</v>
      </c>
      <c r="H26" s="41">
        <v>9</v>
      </c>
      <c r="I26" s="42">
        <v>10</v>
      </c>
    </row>
    <row r="27" spans="1:9" ht="12.75">
      <c r="A27" s="43" t="s">
        <v>60</v>
      </c>
      <c r="B27" s="44">
        <v>0.5060888308202334</v>
      </c>
      <c r="C27" s="44">
        <v>0.0025751684618777015</v>
      </c>
      <c r="D27" s="44">
        <v>-0.12089938439349655</v>
      </c>
      <c r="E27" s="44">
        <v>-0.000585198887041837</v>
      </c>
      <c r="F27" s="44">
        <v>0.020147362731867912</v>
      </c>
      <c r="G27" s="44">
        <v>0.0002945147042227409</v>
      </c>
      <c r="H27" s="44">
        <v>-0.002547287013924285</v>
      </c>
      <c r="I27" s="45">
        <v>-4.702165044991804E-05</v>
      </c>
    </row>
    <row r="28" spans="1:9" ht="13.5" thickBot="1">
      <c r="A28" s="46" t="s">
        <v>61</v>
      </c>
      <c r="B28" s="47">
        <v>-0.40797865074897244</v>
      </c>
      <c r="C28" s="47">
        <v>0.4731340429810112</v>
      </c>
      <c r="D28" s="47">
        <v>-0.0952149422763711</v>
      </c>
      <c r="E28" s="47">
        <v>-0.05659474406304607</v>
      </c>
      <c r="F28" s="47">
        <v>-0.016603402004158073</v>
      </c>
      <c r="G28" s="47">
        <v>0.013569630846483409</v>
      </c>
      <c r="H28" s="47">
        <v>-0.0019000563941320486</v>
      </c>
      <c r="I28" s="48">
        <v>-0.0008699230412022125</v>
      </c>
    </row>
    <row r="29" ht="12.75">
      <c r="A29" s="76" t="s">
        <v>128</v>
      </c>
    </row>
    <row r="30" ht="12.75"/>
    <row r="31" ht="12.75"/>
    <row r="32" spans="1:10" ht="12.75">
      <c r="A32" s="60"/>
      <c r="B32" s="53"/>
      <c r="C32" s="53"/>
      <c r="D32" s="53"/>
      <c r="E32" s="53"/>
      <c r="I32" s="66" t="s">
        <v>126</v>
      </c>
      <c r="J32" s="67" t="s">
        <v>121</v>
      </c>
    </row>
    <row r="33" spans="1:12" ht="12.75">
      <c r="A33" s="60"/>
      <c r="B33" s="53"/>
      <c r="C33" s="53"/>
      <c r="D33" s="53"/>
      <c r="E33" s="53"/>
      <c r="I33" s="68" t="s">
        <v>123</v>
      </c>
      <c r="J33" s="69">
        <v>-0.28</v>
      </c>
      <c r="K33" s="1"/>
      <c r="L33" s="1"/>
    </row>
    <row r="34" spans="1:12" ht="12.75">
      <c r="A34" s="60"/>
      <c r="B34" s="53"/>
      <c r="C34" s="53"/>
      <c r="D34" s="53"/>
      <c r="E34" s="53"/>
      <c r="I34" s="70" t="s">
        <v>122</v>
      </c>
      <c r="J34" s="71">
        <v>1.28</v>
      </c>
      <c r="K34" s="2"/>
      <c r="L34" s="2"/>
    </row>
    <row r="35" spans="1:10" ht="12.75">
      <c r="A35" s="60"/>
      <c r="B35" s="53"/>
      <c r="C35" s="53"/>
      <c r="D35" s="53"/>
      <c r="E35" s="53"/>
      <c r="I35" s="72" t="s">
        <v>124</v>
      </c>
      <c r="J35" s="73">
        <v>112</v>
      </c>
    </row>
    <row r="36" ht="12.75"/>
    <row r="37" ht="12.75">
      <c r="A37" s="24" t="s">
        <v>74</v>
      </c>
    </row>
    <row r="38" spans="1:24" ht="51">
      <c r="A38" s="49" t="s">
        <v>52</v>
      </c>
      <c r="B38" s="49" t="s">
        <v>53</v>
      </c>
      <c r="C38" s="49" t="s">
        <v>54</v>
      </c>
      <c r="D38" s="49"/>
      <c r="E38" s="49"/>
      <c r="F38" s="56" t="s">
        <v>118</v>
      </c>
      <c r="H38" s="57" t="s">
        <v>63</v>
      </c>
      <c r="I38" s="57" t="s">
        <v>119</v>
      </c>
      <c r="J38" s="24" t="s">
        <v>51</v>
      </c>
      <c r="K38" s="24">
        <v>3</v>
      </c>
      <c r="L38" s="24">
        <v>4</v>
      </c>
      <c r="M38" s="24">
        <v>5</v>
      </c>
      <c r="N38" s="24">
        <v>6</v>
      </c>
      <c r="O38" s="24">
        <v>7</v>
      </c>
      <c r="P38" s="24">
        <v>8</v>
      </c>
      <c r="Q38" s="24">
        <v>9</v>
      </c>
      <c r="R38" s="24">
        <v>10</v>
      </c>
      <c r="S38" s="24">
        <v>11</v>
      </c>
      <c r="T38" s="24">
        <v>12</v>
      </c>
      <c r="U38" s="24">
        <v>13</v>
      </c>
      <c r="V38" s="24">
        <v>14</v>
      </c>
      <c r="W38" s="24">
        <v>15</v>
      </c>
      <c r="X38" s="55" t="s">
        <v>117</v>
      </c>
    </row>
    <row r="39" spans="1:24" ht="12.75">
      <c r="A39" s="49">
        <v>1476</v>
      </c>
      <c r="B39" s="50">
        <v>130.78333333333333</v>
      </c>
      <c r="C39" s="50">
        <v>121.61666666666667</v>
      </c>
      <c r="D39" s="50">
        <v>9.256142076172312</v>
      </c>
      <c r="E39" s="50">
        <v>9.519788795346008</v>
      </c>
      <c r="F39" s="54">
        <f>I39*D39/(23678+B39)*1000</f>
        <v>30.927702622404087</v>
      </c>
      <c r="G39" s="59" t="s">
        <v>59</v>
      </c>
      <c r="H39" s="58">
        <f>I39-B39+X39</f>
        <v>16.269353377271585</v>
      </c>
      <c r="I39" s="58">
        <f>(B39+C42-2*X39)*(23678+B39)*E42/((23678+C42)*D39+E42*(23678+B39))</f>
        <v>79.55268671060492</v>
      </c>
      <c r="J39" s="24" t="s">
        <v>73</v>
      </c>
      <c r="K39" s="24">
        <f>(K40*K40+L40*L40+M40*M40+N40*N40+O40*O40+P40*P40+Q40*Q40+R40*R40+S40*S40+T40*T40+U40*U40+V40*V40+W40*W40)</f>
        <v>0.6741976243765181</v>
      </c>
      <c r="M39" s="24" t="s">
        <v>68</v>
      </c>
      <c r="N39" s="24">
        <f>(K44*K44+L44*L44+M44*M44+N44*N44+O44*O44+P44*P44+Q44*Q44+R44*R44+S44*S44+T44*T44+U44*U44+V44*V44+W44*W44)</f>
        <v>0.44792509895477356</v>
      </c>
      <c r="X39" s="55">
        <f>(1-$H$2)*1000</f>
        <v>67.5</v>
      </c>
    </row>
    <row r="40" spans="1:24" ht="12.75">
      <c r="A40" s="49">
        <v>1474</v>
      </c>
      <c r="B40" s="50">
        <v>119.10666666666667</v>
      </c>
      <c r="C40" s="50">
        <v>138.80666666666667</v>
      </c>
      <c r="D40" s="50">
        <v>8.961177066398273</v>
      </c>
      <c r="E40" s="50">
        <v>8.672794067701263</v>
      </c>
      <c r="F40" s="54">
        <f>I40*D40/(23678+B40)*1000</f>
        <v>20.506530425322836</v>
      </c>
      <c r="G40" s="59" t="s">
        <v>56</v>
      </c>
      <c r="H40" s="58">
        <f>I40-B40+X40</f>
        <v>2.8500289525385227</v>
      </c>
      <c r="I40" s="58">
        <f>(B40+C39-2*X40)*(23678+B40)*E39/((23678+C39)*D40+E39*(23678+B40))</f>
        <v>54.45669561920519</v>
      </c>
      <c r="J40" s="24" t="s">
        <v>62</v>
      </c>
      <c r="K40" s="52">
        <f aca="true" t="shared" si="0" ref="K40:W40">SQRT(K41*K41+K42*K42)</f>
        <v>0.6500557546456633</v>
      </c>
      <c r="L40" s="52">
        <f t="shared" si="0"/>
        <v>0.4731410509775752</v>
      </c>
      <c r="M40" s="52">
        <f t="shared" si="0"/>
        <v>0.1538913460186086</v>
      </c>
      <c r="N40" s="52">
        <f t="shared" si="0"/>
        <v>0.05659776950816245</v>
      </c>
      <c r="O40" s="52">
        <f t="shared" si="0"/>
        <v>0.026107263034664135</v>
      </c>
      <c r="P40" s="52">
        <f t="shared" si="0"/>
        <v>0.013572826537638997</v>
      </c>
      <c r="Q40" s="52">
        <f t="shared" si="0"/>
        <v>0.0031778743575209805</v>
      </c>
      <c r="R40" s="52">
        <f t="shared" si="0"/>
        <v>0.0008711929368547134</v>
      </c>
      <c r="S40" s="52">
        <f t="shared" si="0"/>
        <v>0.0003425280092365025</v>
      </c>
      <c r="T40" s="52">
        <f t="shared" si="0"/>
        <v>0.00019972302326480128</v>
      </c>
      <c r="U40" s="52">
        <f t="shared" si="0"/>
        <v>6.952384541359756E-05</v>
      </c>
      <c r="V40" s="52">
        <f t="shared" si="0"/>
        <v>3.23307829674743E-05</v>
      </c>
      <c r="W40" s="52">
        <f t="shared" si="0"/>
        <v>2.135830753771895E-05</v>
      </c>
      <c r="X40" s="55">
        <f>(1-$H$2)*1000</f>
        <v>67.5</v>
      </c>
    </row>
    <row r="41" spans="1:24" ht="12.75">
      <c r="A41" s="49">
        <v>1475</v>
      </c>
      <c r="B41" s="50">
        <v>132.12666666666667</v>
      </c>
      <c r="C41" s="50">
        <v>143.27666666666667</v>
      </c>
      <c r="D41" s="50">
        <v>8.739505535192515</v>
      </c>
      <c r="E41" s="50">
        <v>9.154216669959862</v>
      </c>
      <c r="F41" s="54">
        <f>I41*D41/(23678+B41)*1000</f>
        <v>24.84808222168313</v>
      </c>
      <c r="G41" s="59" t="s">
        <v>57</v>
      </c>
      <c r="H41" s="58">
        <f>I41-B41+X41</f>
        <v>3.0700677469228737</v>
      </c>
      <c r="I41" s="58">
        <f>(B41+C40-2*X41)*(23678+B41)*E40/((23678+C40)*D41+E40*(23678+B41))</f>
        <v>67.69673441358954</v>
      </c>
      <c r="J41" s="24" t="s">
        <v>60</v>
      </c>
      <c r="K41" s="52">
        <f>'calcul config'!C43</f>
        <v>0.5060888308202334</v>
      </c>
      <c r="L41" s="52">
        <f>'calcul config'!C44</f>
        <v>0.0025751684618777015</v>
      </c>
      <c r="M41" s="52">
        <f>'calcul config'!C45</f>
        <v>-0.12089938439349655</v>
      </c>
      <c r="N41" s="52">
        <f>'calcul config'!C46</f>
        <v>-0.000585198887041837</v>
      </c>
      <c r="O41" s="52">
        <f>'calcul config'!C47</f>
        <v>0.020147362731867912</v>
      </c>
      <c r="P41" s="52">
        <f>'calcul config'!C48</f>
        <v>0.0002945147042227409</v>
      </c>
      <c r="Q41" s="52">
        <f>'calcul config'!C49</f>
        <v>-0.002547287013924285</v>
      </c>
      <c r="R41" s="52">
        <f>'calcul config'!C50</f>
        <v>-4.702165044991804E-05</v>
      </c>
      <c r="S41" s="52">
        <f>'calcul config'!C51</f>
        <v>0.0002490363032435674</v>
      </c>
      <c r="T41" s="52">
        <f>'calcul config'!C52</f>
        <v>2.0963585045696803E-05</v>
      </c>
      <c r="U41" s="52">
        <f>'calcul config'!C53</f>
        <v>-5.884580597931142E-05</v>
      </c>
      <c r="V41" s="52">
        <f>'calcul config'!C54</f>
        <v>-3.7053516878354475E-06</v>
      </c>
      <c r="W41" s="52">
        <f>'calcul config'!C55</f>
        <v>1.5036407881108605E-05</v>
      </c>
      <c r="X41" s="55">
        <f>(1-$H$2)*1000</f>
        <v>67.5</v>
      </c>
    </row>
    <row r="42" spans="1:24" ht="12.75">
      <c r="A42" s="49">
        <v>1473</v>
      </c>
      <c r="B42" s="50">
        <v>161.2</v>
      </c>
      <c r="C42" s="50">
        <v>165.58333333333334</v>
      </c>
      <c r="D42" s="50">
        <v>8.893551583917509</v>
      </c>
      <c r="E42" s="50">
        <v>9.01346267693956</v>
      </c>
      <c r="F42" s="54">
        <f>I42*D42/(23678+B42)*1000</f>
        <v>32.081308900569994</v>
      </c>
      <c r="G42" s="59" t="s">
        <v>58</v>
      </c>
      <c r="H42" s="58">
        <f>I42-B42+X42</f>
        <v>-7.705925312732504</v>
      </c>
      <c r="I42" s="58">
        <f>(B42+C41-2*X42)*(23678+B42)*E41/((23678+C41)*D42+E41*(23678+B42))</f>
        <v>85.99407468726749</v>
      </c>
      <c r="J42" s="24" t="s">
        <v>61</v>
      </c>
      <c r="K42" s="52">
        <f>'calcul config'!D43</f>
        <v>-0.40797865074897244</v>
      </c>
      <c r="L42" s="52">
        <f>'calcul config'!D44</f>
        <v>0.4731340429810112</v>
      </c>
      <c r="M42" s="52">
        <f>'calcul config'!D45</f>
        <v>-0.0952149422763711</v>
      </c>
      <c r="N42" s="52">
        <f>'calcul config'!D46</f>
        <v>-0.05659474406304607</v>
      </c>
      <c r="O42" s="52">
        <f>'calcul config'!D47</f>
        <v>-0.016603402004158073</v>
      </c>
      <c r="P42" s="52">
        <f>'calcul config'!D48</f>
        <v>0.013569630846483409</v>
      </c>
      <c r="Q42" s="52">
        <f>'calcul config'!D49</f>
        <v>-0.0019000563941320486</v>
      </c>
      <c r="R42" s="52">
        <f>'calcul config'!D50</f>
        <v>-0.0008699230412022125</v>
      </c>
      <c r="S42" s="52">
        <f>'calcul config'!D51</f>
        <v>-0.00023517303582319863</v>
      </c>
      <c r="T42" s="52">
        <f>'calcul config'!D52</f>
        <v>0.00019861977274195083</v>
      </c>
      <c r="U42" s="52">
        <f>'calcul config'!D53</f>
        <v>-3.702345472452628E-05</v>
      </c>
      <c r="V42" s="52">
        <f>'calcul config'!D54</f>
        <v>-3.21177504841074E-05</v>
      </c>
      <c r="W42" s="52">
        <f>'calcul config'!D55</f>
        <v>-1.5168511426923773E-05</v>
      </c>
      <c r="X42" s="55">
        <f>(1-$H$2)*1000</f>
        <v>67.5</v>
      </c>
    </row>
    <row r="43" spans="1:23" ht="12.75">
      <c r="A43" s="60"/>
      <c r="B43" s="53"/>
      <c r="C43" s="53"/>
      <c r="D43" s="53"/>
      <c r="E43" s="53"/>
      <c r="F43" s="51"/>
      <c r="J43" s="24" t="s">
        <v>66</v>
      </c>
      <c r="K43" s="24">
        <v>1</v>
      </c>
      <c r="L43" s="24">
        <v>0.7</v>
      </c>
      <c r="M43" s="24">
        <v>0.6</v>
      </c>
      <c r="N43" s="24">
        <v>0.5</v>
      </c>
      <c r="O43" s="24">
        <v>0.15</v>
      </c>
      <c r="P43" s="24">
        <v>0.1</v>
      </c>
      <c r="Q43" s="24">
        <v>0.1</v>
      </c>
      <c r="R43" s="24">
        <v>0.3</v>
      </c>
      <c r="S43" s="24">
        <v>0.05</v>
      </c>
      <c r="T43" s="24">
        <v>0.05</v>
      </c>
      <c r="U43" s="24">
        <v>0.05</v>
      </c>
      <c r="V43" s="24">
        <v>0.05</v>
      </c>
      <c r="W43" s="24">
        <v>0.05</v>
      </c>
    </row>
    <row r="44" spans="1:25" ht="15" customHeight="1">
      <c r="A44" s="61" t="s">
        <v>125</v>
      </c>
      <c r="B44" s="62"/>
      <c r="C44" s="62"/>
      <c r="D44" s="62"/>
      <c r="E44" s="62"/>
      <c r="F44" s="63"/>
      <c r="G44" s="64"/>
      <c r="H44" s="64"/>
      <c r="I44" s="65">
        <v>0</v>
      </c>
      <c r="J44" s="24" t="s">
        <v>67</v>
      </c>
      <c r="K44" s="52">
        <f>K40/(K43*1.5)</f>
        <v>0.4333705030971089</v>
      </c>
      <c r="L44" s="52">
        <f>L40/(L43*1.5)</f>
        <v>0.45061052474054786</v>
      </c>
      <c r="M44" s="52">
        <f aca="true" t="shared" si="1" ref="M44:W44">M40/(M43*1.5)</f>
        <v>0.1709903844651207</v>
      </c>
      <c r="N44" s="52">
        <f t="shared" si="1"/>
        <v>0.07546369267754993</v>
      </c>
      <c r="O44" s="52">
        <f t="shared" si="1"/>
        <v>0.11603228015406283</v>
      </c>
      <c r="P44" s="52">
        <f t="shared" si="1"/>
        <v>0.09048551025092663</v>
      </c>
      <c r="Q44" s="52">
        <f t="shared" si="1"/>
        <v>0.021185829050139868</v>
      </c>
      <c r="R44" s="52">
        <f t="shared" si="1"/>
        <v>0.0019359843041215855</v>
      </c>
      <c r="S44" s="52">
        <f t="shared" si="1"/>
        <v>0.004567040123153366</v>
      </c>
      <c r="T44" s="52">
        <f t="shared" si="1"/>
        <v>0.0026629736435306835</v>
      </c>
      <c r="U44" s="52">
        <f t="shared" si="1"/>
        <v>0.0009269846055146339</v>
      </c>
      <c r="V44" s="52">
        <f t="shared" si="1"/>
        <v>0.0004310771062329906</v>
      </c>
      <c r="W44" s="52">
        <f t="shared" si="1"/>
        <v>0.0002847774338362526</v>
      </c>
      <c r="X44" s="52"/>
      <c r="Y44" s="52"/>
    </row>
    <row r="45" ht="12.75" hidden="1"/>
    <row r="46" ht="12.75" hidden="1"/>
    <row r="47" ht="12.75" hidden="1"/>
    <row r="48" ht="12.75" hidden="1"/>
    <row r="49" ht="12.75" hidden="1"/>
    <row r="50" ht="12.75" hidden="1">
      <c r="A50" s="24" t="s">
        <v>114</v>
      </c>
    </row>
    <row r="51" spans="1:24" ht="12.75" hidden="1">
      <c r="A51" s="24">
        <v>1476</v>
      </c>
      <c r="B51" s="24">
        <v>126.64</v>
      </c>
      <c r="C51" s="24">
        <v>115.44</v>
      </c>
      <c r="D51" s="24">
        <v>9.141518866182517</v>
      </c>
      <c r="E51" s="24">
        <v>9.370405521619324</v>
      </c>
      <c r="F51" s="24">
        <v>27.273145663128446</v>
      </c>
      <c r="G51" s="24" t="s">
        <v>59</v>
      </c>
      <c r="H51" s="24">
        <v>11.87964385590665</v>
      </c>
      <c r="I51" s="24">
        <v>71.01964385590665</v>
      </c>
      <c r="J51" s="24" t="s">
        <v>73</v>
      </c>
      <c r="K51" s="24">
        <v>2.3747129872567347</v>
      </c>
      <c r="M51" s="24" t="s">
        <v>68</v>
      </c>
      <c r="N51" s="24">
        <v>1.7133902343752447</v>
      </c>
      <c r="X51" s="24">
        <v>67.5</v>
      </c>
    </row>
    <row r="52" spans="1:24" ht="12.75" hidden="1">
      <c r="A52" s="24">
        <v>1473</v>
      </c>
      <c r="B52" s="24">
        <v>166.0800018310547</v>
      </c>
      <c r="C52" s="24">
        <v>176.77999877929688</v>
      </c>
      <c r="D52" s="24">
        <v>8.732267379760742</v>
      </c>
      <c r="E52" s="24">
        <v>8.565286636352539</v>
      </c>
      <c r="F52" s="24">
        <v>27.803802841784083</v>
      </c>
      <c r="G52" s="24" t="s">
        <v>56</v>
      </c>
      <c r="H52" s="24">
        <v>-22.65973158701621</v>
      </c>
      <c r="I52" s="24">
        <v>75.92027024403848</v>
      </c>
      <c r="J52" s="24" t="s">
        <v>62</v>
      </c>
      <c r="K52" s="24">
        <v>1.0831329807782017</v>
      </c>
      <c r="L52" s="24">
        <v>1.0626830555602933</v>
      </c>
      <c r="M52" s="24">
        <v>0.25641693995688064</v>
      </c>
      <c r="N52" s="24">
        <v>0.06033133320977938</v>
      </c>
      <c r="O52" s="24">
        <v>0.043501208798718334</v>
      </c>
      <c r="P52" s="24">
        <v>0.03048512109132358</v>
      </c>
      <c r="Q52" s="24">
        <v>0.005294992444361742</v>
      </c>
      <c r="R52" s="24">
        <v>0.0009285488320822402</v>
      </c>
      <c r="S52" s="24">
        <v>0.0005707658414958728</v>
      </c>
      <c r="T52" s="24">
        <v>0.00044856721618870125</v>
      </c>
      <c r="U52" s="24">
        <v>0.0001157837931707967</v>
      </c>
      <c r="V52" s="24">
        <v>3.444826886311053E-05</v>
      </c>
      <c r="W52" s="24">
        <v>3.559489092370228E-05</v>
      </c>
      <c r="X52" s="24">
        <v>67.5</v>
      </c>
    </row>
    <row r="53" spans="1:24" ht="12.75" hidden="1">
      <c r="A53" s="24">
        <v>1474</v>
      </c>
      <c r="B53" s="24">
        <v>128.33999633789062</v>
      </c>
      <c r="C53" s="24">
        <v>150.5399932861328</v>
      </c>
      <c r="D53" s="24">
        <v>8.79431438446045</v>
      </c>
      <c r="E53" s="24">
        <v>8.717426300048828</v>
      </c>
      <c r="F53" s="24">
        <v>30.975579421136384</v>
      </c>
      <c r="G53" s="24" t="s">
        <v>57</v>
      </c>
      <c r="H53" s="24">
        <v>23.011358417649205</v>
      </c>
      <c r="I53" s="24">
        <v>83.85135475553983</v>
      </c>
      <c r="J53" s="24" t="s">
        <v>60</v>
      </c>
      <c r="K53" s="24">
        <v>-0.42427567609324884</v>
      </c>
      <c r="L53" s="24">
        <v>0.005782228706242166</v>
      </c>
      <c r="M53" s="24">
        <v>0.1031168263117413</v>
      </c>
      <c r="N53" s="24">
        <v>-0.0006246358351395338</v>
      </c>
      <c r="O53" s="24">
        <v>-0.016607233493920678</v>
      </c>
      <c r="P53" s="24">
        <v>0.0006615815811361939</v>
      </c>
      <c r="Q53" s="24">
        <v>0.0022558663610515246</v>
      </c>
      <c r="R53" s="24">
        <v>-5.0191422962231057E-05</v>
      </c>
      <c r="S53" s="24">
        <v>-0.0001817268438461226</v>
      </c>
      <c r="T53" s="24">
        <v>4.7117157496453565E-05</v>
      </c>
      <c r="U53" s="24">
        <v>5.7458767297046204E-05</v>
      </c>
      <c r="V53" s="24">
        <v>-3.961067316496468E-06</v>
      </c>
      <c r="W53" s="24">
        <v>-1.0192243588576569E-05</v>
      </c>
      <c r="X53" s="24">
        <v>67.5</v>
      </c>
    </row>
    <row r="54" spans="1:24" ht="12.75" hidden="1">
      <c r="A54" s="24">
        <v>1475</v>
      </c>
      <c r="B54" s="24">
        <v>144.3800048828125</v>
      </c>
      <c r="C54" s="24">
        <v>150.8800048828125</v>
      </c>
      <c r="D54" s="24">
        <v>8.68736743927002</v>
      </c>
      <c r="E54" s="24">
        <v>9.089303970336914</v>
      </c>
      <c r="F54" s="24">
        <v>29.205804447413804</v>
      </c>
      <c r="G54" s="24" t="s">
        <v>58</v>
      </c>
      <c r="H54" s="24">
        <v>3.207752053718167</v>
      </c>
      <c r="I54" s="24">
        <v>80.08775693653067</v>
      </c>
      <c r="J54" s="24" t="s">
        <v>61</v>
      </c>
      <c r="K54" s="24">
        <v>0.9965777464528742</v>
      </c>
      <c r="L54" s="24">
        <v>1.062667324427617</v>
      </c>
      <c r="M54" s="24">
        <v>0.2347691786164545</v>
      </c>
      <c r="N54" s="24">
        <v>-0.06032809956349436</v>
      </c>
      <c r="O54" s="24">
        <v>0.04020640449764302</v>
      </c>
      <c r="P54" s="24">
        <v>0.03047794149486089</v>
      </c>
      <c r="Q54" s="24">
        <v>0.004790408327786274</v>
      </c>
      <c r="R54" s="24">
        <v>-0.0009271913257911328</v>
      </c>
      <c r="S54" s="24">
        <v>0.0005410628429713306</v>
      </c>
      <c r="T54" s="24">
        <v>0.00044608577752348866</v>
      </c>
      <c r="U54" s="24">
        <v>0.0001005205293545638</v>
      </c>
      <c r="V54" s="24">
        <v>-3.421977751796955E-05</v>
      </c>
      <c r="W54" s="24">
        <v>3.410446349821945E-05</v>
      </c>
      <c r="X54" s="24">
        <v>67.5</v>
      </c>
    </row>
    <row r="55" ht="12.75" hidden="1">
      <c r="A55" s="24" t="s">
        <v>108</v>
      </c>
    </row>
    <row r="56" spans="1:24" ht="12.75" hidden="1">
      <c r="A56" s="24">
        <v>1476</v>
      </c>
      <c r="B56" s="24">
        <v>126.64</v>
      </c>
      <c r="C56" s="24">
        <v>115.44</v>
      </c>
      <c r="D56" s="24">
        <v>9.141518866182517</v>
      </c>
      <c r="E56" s="24">
        <v>9.370405521619324</v>
      </c>
      <c r="F56" s="24">
        <v>26.638181577683305</v>
      </c>
      <c r="G56" s="24" t="s">
        <v>59</v>
      </c>
      <c r="H56" s="24">
        <v>10.226188703845807</v>
      </c>
      <c r="I56" s="24">
        <v>69.36618870384581</v>
      </c>
      <c r="J56" s="24" t="s">
        <v>73</v>
      </c>
      <c r="K56" s="24">
        <v>2.4671748229140524</v>
      </c>
      <c r="M56" s="24" t="s">
        <v>68</v>
      </c>
      <c r="N56" s="24">
        <v>1.4902563372462494</v>
      </c>
      <c r="X56" s="24">
        <v>67.5</v>
      </c>
    </row>
    <row r="57" spans="1:24" ht="12.75" hidden="1">
      <c r="A57" s="24">
        <v>1473</v>
      </c>
      <c r="B57" s="24">
        <v>166.0800018310547</v>
      </c>
      <c r="C57" s="24">
        <v>176.77999877929688</v>
      </c>
      <c r="D57" s="24">
        <v>8.732267379760742</v>
      </c>
      <c r="E57" s="24">
        <v>8.565286636352539</v>
      </c>
      <c r="F57" s="24">
        <v>27.803802841784083</v>
      </c>
      <c r="G57" s="24" t="s">
        <v>56</v>
      </c>
      <c r="H57" s="24">
        <v>-22.65973158701621</v>
      </c>
      <c r="I57" s="24">
        <v>75.92027024403848</v>
      </c>
      <c r="J57" s="24" t="s">
        <v>62</v>
      </c>
      <c r="K57" s="24">
        <v>1.364483343868471</v>
      </c>
      <c r="L57" s="24">
        <v>0.7027846016063596</v>
      </c>
      <c r="M57" s="24">
        <v>0.32302292299587543</v>
      </c>
      <c r="N57" s="24">
        <v>0.060452135071146</v>
      </c>
      <c r="O57" s="24">
        <v>0.054800676047427964</v>
      </c>
      <c r="P57" s="24">
        <v>0.02016079671299426</v>
      </c>
      <c r="Q57" s="24">
        <v>0.006670425381629719</v>
      </c>
      <c r="R57" s="24">
        <v>0.0009304163725957619</v>
      </c>
      <c r="S57" s="24">
        <v>0.0007190196591284904</v>
      </c>
      <c r="T57" s="24">
        <v>0.0002966599021121039</v>
      </c>
      <c r="U57" s="24">
        <v>0.00014588087546076094</v>
      </c>
      <c r="V57" s="24">
        <v>3.452458084906764E-05</v>
      </c>
      <c r="W57" s="24">
        <v>4.4841946704201306E-05</v>
      </c>
      <c r="X57" s="24">
        <v>67.5</v>
      </c>
    </row>
    <row r="58" spans="1:24" ht="12.75" hidden="1">
      <c r="A58" s="24">
        <v>1475</v>
      </c>
      <c r="B58" s="24">
        <v>144.3800048828125</v>
      </c>
      <c r="C58" s="24">
        <v>150.8800048828125</v>
      </c>
      <c r="D58" s="24">
        <v>8.68736743927002</v>
      </c>
      <c r="E58" s="24">
        <v>9.089303970336914</v>
      </c>
      <c r="F58" s="24">
        <v>33.68046552785643</v>
      </c>
      <c r="G58" s="24" t="s">
        <v>57</v>
      </c>
      <c r="H58" s="24">
        <v>15.478106381026393</v>
      </c>
      <c r="I58" s="24">
        <v>92.3581112638389</v>
      </c>
      <c r="J58" s="24" t="s">
        <v>60</v>
      </c>
      <c r="K58" s="24">
        <v>-0.19674864022600091</v>
      </c>
      <c r="L58" s="24">
        <v>0.0038239582176906243</v>
      </c>
      <c r="M58" s="24">
        <v>0.05020784926893957</v>
      </c>
      <c r="N58" s="24">
        <v>-0.0006257306830599968</v>
      </c>
      <c r="O58" s="24">
        <v>-0.0073166123688705054</v>
      </c>
      <c r="P58" s="24">
        <v>0.00043747983152457164</v>
      </c>
      <c r="Q58" s="24">
        <v>0.001209371225229599</v>
      </c>
      <c r="R58" s="24">
        <v>-5.0287550878720815E-05</v>
      </c>
      <c r="S58" s="24">
        <v>-4.762947636683384E-05</v>
      </c>
      <c r="T58" s="24">
        <v>3.115664523359544E-05</v>
      </c>
      <c r="U58" s="24">
        <v>3.7720548502161135E-05</v>
      </c>
      <c r="V58" s="24">
        <v>-3.966763135189081E-06</v>
      </c>
      <c r="W58" s="24">
        <v>-1.4728545236180465E-06</v>
      </c>
      <c r="X58" s="24">
        <v>67.5</v>
      </c>
    </row>
    <row r="59" spans="1:24" ht="12.75" hidden="1">
      <c r="A59" s="24">
        <v>1474</v>
      </c>
      <c r="B59" s="24">
        <v>128.33999633789062</v>
      </c>
      <c r="C59" s="24">
        <v>150.5399932861328</v>
      </c>
      <c r="D59" s="24">
        <v>8.79431438446045</v>
      </c>
      <c r="E59" s="24">
        <v>8.717426300048828</v>
      </c>
      <c r="F59" s="24">
        <v>27.064993449612576</v>
      </c>
      <c r="G59" s="24" t="s">
        <v>58</v>
      </c>
      <c r="H59" s="24">
        <v>12.425343959545799</v>
      </c>
      <c r="I59" s="24">
        <v>73.26534029743642</v>
      </c>
      <c r="J59" s="24" t="s">
        <v>61</v>
      </c>
      <c r="K59" s="24">
        <v>1.3502239696671452</v>
      </c>
      <c r="L59" s="24">
        <v>0.7027741981593796</v>
      </c>
      <c r="M59" s="24">
        <v>0.3190971335699942</v>
      </c>
      <c r="N59" s="24">
        <v>-0.06044889656372859</v>
      </c>
      <c r="O59" s="24">
        <v>0.054310047677191706</v>
      </c>
      <c r="P59" s="24">
        <v>0.020156049600546466</v>
      </c>
      <c r="Q59" s="24">
        <v>0.006559877743637959</v>
      </c>
      <c r="R59" s="24">
        <v>-0.0009290563969000351</v>
      </c>
      <c r="S59" s="24">
        <v>0.0007174403830244515</v>
      </c>
      <c r="T59" s="24">
        <v>0.00029501925526811116</v>
      </c>
      <c r="U59" s="24">
        <v>0.00014091980004915617</v>
      </c>
      <c r="V59" s="24">
        <v>-3.429593959979975E-05</v>
      </c>
      <c r="W59" s="24">
        <v>4.4817751882202754E-05</v>
      </c>
      <c r="X59" s="24">
        <v>67.5</v>
      </c>
    </row>
    <row r="60" ht="12.75" hidden="1">
      <c r="A60" s="24" t="s">
        <v>107</v>
      </c>
    </row>
    <row r="61" spans="1:24" ht="12.75" hidden="1">
      <c r="A61" s="24">
        <v>1476</v>
      </c>
      <c r="B61" s="24">
        <v>126.64</v>
      </c>
      <c r="C61" s="24">
        <v>115.44</v>
      </c>
      <c r="D61" s="24">
        <v>9.141518866182517</v>
      </c>
      <c r="E61" s="24">
        <v>9.370405521619324</v>
      </c>
      <c r="F61" s="24">
        <v>27.273145663128446</v>
      </c>
      <c r="G61" s="24" t="s">
        <v>59</v>
      </c>
      <c r="H61" s="24">
        <v>11.87964385590665</v>
      </c>
      <c r="I61" s="24">
        <v>71.01964385590665</v>
      </c>
      <c r="J61" s="24" t="s">
        <v>73</v>
      </c>
      <c r="K61" s="24">
        <v>1.2653457015025622</v>
      </c>
      <c r="M61" s="24" t="s">
        <v>68</v>
      </c>
      <c r="N61" s="24">
        <v>0.6655019121757305</v>
      </c>
      <c r="X61" s="24">
        <v>67.5</v>
      </c>
    </row>
    <row r="62" spans="1:24" ht="12.75" hidden="1">
      <c r="A62" s="24">
        <v>1474</v>
      </c>
      <c r="B62" s="24">
        <v>128.33999633789062</v>
      </c>
      <c r="C62" s="24">
        <v>150.5399932861328</v>
      </c>
      <c r="D62" s="24">
        <v>8.79431438446045</v>
      </c>
      <c r="E62" s="24">
        <v>8.717426300048828</v>
      </c>
      <c r="F62" s="24">
        <v>20.73490380668572</v>
      </c>
      <c r="G62" s="24" t="s">
        <v>56</v>
      </c>
      <c r="H62" s="24">
        <v>-4.710302966278704</v>
      </c>
      <c r="I62" s="24">
        <v>56.129693371611914</v>
      </c>
      <c r="J62" s="24" t="s">
        <v>62</v>
      </c>
      <c r="K62" s="24">
        <v>1.08484625403309</v>
      </c>
      <c r="L62" s="24">
        <v>0.1311341408693614</v>
      </c>
      <c r="M62" s="24">
        <v>0.2568230894195572</v>
      </c>
      <c r="N62" s="24">
        <v>0.05795111823171294</v>
      </c>
      <c r="O62" s="24">
        <v>0.043569415188195765</v>
      </c>
      <c r="P62" s="24">
        <v>0.0037618079463243924</v>
      </c>
      <c r="Q62" s="24">
        <v>0.005303384183778653</v>
      </c>
      <c r="R62" s="24">
        <v>0.0008920092347489202</v>
      </c>
      <c r="S62" s="24">
        <v>0.0005716316689024463</v>
      </c>
      <c r="T62" s="24">
        <v>5.5328298137684235E-05</v>
      </c>
      <c r="U62" s="24">
        <v>0.00011599005882869721</v>
      </c>
      <c r="V62" s="24">
        <v>3.3115608200308114E-05</v>
      </c>
      <c r="W62" s="24">
        <v>3.5645649190091246E-05</v>
      </c>
      <c r="X62" s="24">
        <v>67.5</v>
      </c>
    </row>
    <row r="63" spans="1:24" ht="12.75" hidden="1">
      <c r="A63" s="24">
        <v>1473</v>
      </c>
      <c r="B63" s="24">
        <v>166.0800018310547</v>
      </c>
      <c r="C63" s="24">
        <v>176.77999877929688</v>
      </c>
      <c r="D63" s="24">
        <v>8.732267379760742</v>
      </c>
      <c r="E63" s="24">
        <v>8.565286636352539</v>
      </c>
      <c r="F63" s="24">
        <v>33.23932969702181</v>
      </c>
      <c r="G63" s="24" t="s">
        <v>57</v>
      </c>
      <c r="H63" s="24">
        <v>-7.817637139841764</v>
      </c>
      <c r="I63" s="24">
        <v>90.76236469121292</v>
      </c>
      <c r="J63" s="24" t="s">
        <v>60</v>
      </c>
      <c r="K63" s="24">
        <v>0.7606140851440338</v>
      </c>
      <c r="L63" s="24">
        <v>-0.0007130116010661806</v>
      </c>
      <c r="M63" s="24">
        <v>-0.17797194283926338</v>
      </c>
      <c r="N63" s="24">
        <v>-0.0005990899140327577</v>
      </c>
      <c r="O63" s="24">
        <v>0.03088088172565287</v>
      </c>
      <c r="P63" s="24">
        <v>-8.177006762113455E-05</v>
      </c>
      <c r="Q63" s="24">
        <v>-0.0035734921622977305</v>
      </c>
      <c r="R63" s="24">
        <v>-4.815520260066466E-05</v>
      </c>
      <c r="S63" s="24">
        <v>0.00043145859266850907</v>
      </c>
      <c r="T63" s="24">
        <v>-5.832503295937492E-06</v>
      </c>
      <c r="U63" s="24">
        <v>-7.111385346035585E-05</v>
      </c>
      <c r="V63" s="24">
        <v>-3.792028798740026E-06</v>
      </c>
      <c r="W63" s="24">
        <v>2.766499604176996E-05</v>
      </c>
      <c r="X63" s="24">
        <v>67.5</v>
      </c>
    </row>
    <row r="64" spans="1:24" ht="12.75" hidden="1">
      <c r="A64" s="24">
        <v>1475</v>
      </c>
      <c r="B64" s="24">
        <v>144.3800048828125</v>
      </c>
      <c r="C64" s="24">
        <v>150.8800048828125</v>
      </c>
      <c r="D64" s="24">
        <v>8.68736743927002</v>
      </c>
      <c r="E64" s="24">
        <v>9.089303970336914</v>
      </c>
      <c r="F64" s="24">
        <v>33.68046552785643</v>
      </c>
      <c r="G64" s="24" t="s">
        <v>58</v>
      </c>
      <c r="H64" s="24">
        <v>15.478106381026393</v>
      </c>
      <c r="I64" s="24">
        <v>92.3581112638389</v>
      </c>
      <c r="J64" s="24" t="s">
        <v>61</v>
      </c>
      <c r="K64" s="24">
        <v>0.7735357835098078</v>
      </c>
      <c r="L64" s="24">
        <v>-0.1311322024370912</v>
      </c>
      <c r="M64" s="24">
        <v>0.18515962524541862</v>
      </c>
      <c r="N64" s="24">
        <v>-0.05794802149841594</v>
      </c>
      <c r="O64" s="24">
        <v>0.03073540440091235</v>
      </c>
      <c r="P64" s="24">
        <v>-0.0037609191271643395</v>
      </c>
      <c r="Q64" s="24">
        <v>0.003918678038159076</v>
      </c>
      <c r="R64" s="24">
        <v>-0.0008907084547369263</v>
      </c>
      <c r="S64" s="24">
        <v>0.00037497499610601444</v>
      </c>
      <c r="T64" s="24">
        <v>-5.502001890326239E-05</v>
      </c>
      <c r="U64" s="24">
        <v>9.163249201622574E-05</v>
      </c>
      <c r="V64" s="24">
        <v>-3.2897781445955295E-05</v>
      </c>
      <c r="W64" s="24">
        <v>2.2477995911377534E-05</v>
      </c>
      <c r="X64" s="24">
        <v>67.5</v>
      </c>
    </row>
    <row r="65" s="100" customFormat="1" ht="12.75">
      <c r="A65" s="100" t="s">
        <v>106</v>
      </c>
    </row>
    <row r="66" spans="1:24" s="100" customFormat="1" ht="12.75">
      <c r="A66" s="100">
        <v>1476</v>
      </c>
      <c r="B66" s="100">
        <v>126.64</v>
      </c>
      <c r="C66" s="100">
        <v>115.44</v>
      </c>
      <c r="D66" s="100">
        <v>9.141518866182517</v>
      </c>
      <c r="E66" s="100">
        <v>9.370405521619324</v>
      </c>
      <c r="F66" s="100">
        <v>31.252162823416676</v>
      </c>
      <c r="G66" s="100" t="s">
        <v>59</v>
      </c>
      <c r="H66" s="100">
        <v>22.241058894372586</v>
      </c>
      <c r="I66" s="100">
        <v>81.38105889437259</v>
      </c>
      <c r="J66" s="100" t="s">
        <v>73</v>
      </c>
      <c r="K66" s="100">
        <v>1.0653949106699745</v>
      </c>
      <c r="M66" s="100" t="s">
        <v>68</v>
      </c>
      <c r="N66" s="100">
        <v>0.7651661831960108</v>
      </c>
      <c r="X66" s="100">
        <v>67.5</v>
      </c>
    </row>
    <row r="67" spans="1:24" s="100" customFormat="1" ht="12.75">
      <c r="A67" s="100">
        <v>1474</v>
      </c>
      <c r="B67" s="100">
        <v>128.33999633789062</v>
      </c>
      <c r="C67" s="100">
        <v>150.5399932861328</v>
      </c>
      <c r="D67" s="100">
        <v>8.79431438446045</v>
      </c>
      <c r="E67" s="100">
        <v>8.717426300048828</v>
      </c>
      <c r="F67" s="100">
        <v>20.73490380668572</v>
      </c>
      <c r="G67" s="100" t="s">
        <v>56</v>
      </c>
      <c r="H67" s="100">
        <v>-4.710302966278704</v>
      </c>
      <c r="I67" s="100">
        <v>56.129693371611914</v>
      </c>
      <c r="J67" s="100" t="s">
        <v>62</v>
      </c>
      <c r="K67" s="100">
        <v>0.7331487623763795</v>
      </c>
      <c r="L67" s="100">
        <v>0.7021722489233776</v>
      </c>
      <c r="M67" s="100">
        <v>0.17356265949461405</v>
      </c>
      <c r="N67" s="100">
        <v>0.05857751742069833</v>
      </c>
      <c r="O67" s="100">
        <v>0.029444319682445392</v>
      </c>
      <c r="P67" s="100">
        <v>0.020143043661229272</v>
      </c>
      <c r="Q67" s="100">
        <v>0.0035840391598229654</v>
      </c>
      <c r="R67" s="100">
        <v>0.0009016432459089447</v>
      </c>
      <c r="S67" s="100">
        <v>0.0003863238400106242</v>
      </c>
      <c r="T67" s="100">
        <v>0.0002964110138355299</v>
      </c>
      <c r="U67" s="100">
        <v>7.840443470913043E-05</v>
      </c>
      <c r="V67" s="100">
        <v>3.346247723736563E-05</v>
      </c>
      <c r="W67" s="100">
        <v>2.4093452811765254E-05</v>
      </c>
      <c r="X67" s="100">
        <v>67.5</v>
      </c>
    </row>
    <row r="68" spans="1:24" s="100" customFormat="1" ht="12.75">
      <c r="A68" s="100">
        <v>1475</v>
      </c>
      <c r="B68" s="100">
        <v>144.3800048828125</v>
      </c>
      <c r="C68" s="100">
        <v>150.8800048828125</v>
      </c>
      <c r="D68" s="100">
        <v>8.68736743927002</v>
      </c>
      <c r="E68" s="100">
        <v>9.089303970336914</v>
      </c>
      <c r="F68" s="100">
        <v>29.205804447413804</v>
      </c>
      <c r="G68" s="100" t="s">
        <v>57</v>
      </c>
      <c r="H68" s="100">
        <v>3.207752053718167</v>
      </c>
      <c r="I68" s="100">
        <v>80.08775693653067</v>
      </c>
      <c r="J68" s="100" t="s">
        <v>60</v>
      </c>
      <c r="K68" s="100">
        <v>0.7318999206853297</v>
      </c>
      <c r="L68" s="100">
        <v>0.0038212517499791824</v>
      </c>
      <c r="M68" s="100">
        <v>-0.1733709479670775</v>
      </c>
      <c r="N68" s="100">
        <v>-0.0006057250957882791</v>
      </c>
      <c r="O68" s="100">
        <v>0.02937393375577674</v>
      </c>
      <c r="P68" s="100">
        <v>0.00043703895803275187</v>
      </c>
      <c r="Q68" s="100">
        <v>-0.0035832658956134683</v>
      </c>
      <c r="R68" s="100">
        <v>-4.866268900960836E-05</v>
      </c>
      <c r="S68" s="100">
        <v>0.0003827223705899549</v>
      </c>
      <c r="T68" s="100">
        <v>3.111173581040483E-05</v>
      </c>
      <c r="U68" s="100">
        <v>-7.82708757293157E-05</v>
      </c>
      <c r="V68" s="100">
        <v>-3.831983069583578E-06</v>
      </c>
      <c r="W68" s="100">
        <v>2.3747609968966932E-05</v>
      </c>
      <c r="X68" s="100">
        <v>67.5</v>
      </c>
    </row>
    <row r="69" spans="1:24" s="100" customFormat="1" ht="12.75">
      <c r="A69" s="100">
        <v>1473</v>
      </c>
      <c r="B69" s="100">
        <v>166.0800018310547</v>
      </c>
      <c r="C69" s="100">
        <v>176.77999877929688</v>
      </c>
      <c r="D69" s="100">
        <v>8.732267379760742</v>
      </c>
      <c r="E69" s="100">
        <v>8.565286636352539</v>
      </c>
      <c r="F69" s="100">
        <v>33.99716530117762</v>
      </c>
      <c r="G69" s="100" t="s">
        <v>58</v>
      </c>
      <c r="H69" s="100">
        <v>-5.748312875263167</v>
      </c>
      <c r="I69" s="100">
        <v>92.83168895579152</v>
      </c>
      <c r="J69" s="100" t="s">
        <v>61</v>
      </c>
      <c r="K69" s="100">
        <v>-0.04277398595905023</v>
      </c>
      <c r="L69" s="100">
        <v>0.7021618511377394</v>
      </c>
      <c r="M69" s="100">
        <v>-0.008155438175858357</v>
      </c>
      <c r="N69" s="100">
        <v>-0.05857438556468646</v>
      </c>
      <c r="O69" s="100">
        <v>-0.002034693410143373</v>
      </c>
      <c r="P69" s="100">
        <v>0.020138301936542476</v>
      </c>
      <c r="Q69" s="100">
        <v>-7.444609108554117E-05</v>
      </c>
      <c r="R69" s="100">
        <v>-0.0009003290984920859</v>
      </c>
      <c r="S69" s="100">
        <v>-5.262790524578774E-05</v>
      </c>
      <c r="T69" s="100">
        <v>0.0002947737251144855</v>
      </c>
      <c r="U69" s="100">
        <v>4.574428338526503E-06</v>
      </c>
      <c r="V69" s="100">
        <v>-3.3242341804025145E-05</v>
      </c>
      <c r="W69" s="100">
        <v>-4.0676146762668545E-06</v>
      </c>
      <c r="X69" s="100">
        <v>67.5</v>
      </c>
    </row>
    <row r="70" ht="12.75" hidden="1">
      <c r="A70" s="24" t="s">
        <v>105</v>
      </c>
    </row>
    <row r="71" spans="1:24" ht="12.75" hidden="1">
      <c r="A71" s="24">
        <v>1476</v>
      </c>
      <c r="B71" s="24">
        <v>126.64</v>
      </c>
      <c r="C71" s="24">
        <v>115.44</v>
      </c>
      <c r="D71" s="24">
        <v>9.141518866182517</v>
      </c>
      <c r="E71" s="24">
        <v>9.370405521619324</v>
      </c>
      <c r="F71" s="24">
        <v>26.638181577683305</v>
      </c>
      <c r="G71" s="24" t="s">
        <v>59</v>
      </c>
      <c r="H71" s="24">
        <v>10.226188703845807</v>
      </c>
      <c r="I71" s="24">
        <v>69.36618870384581</v>
      </c>
      <c r="J71" s="24" t="s">
        <v>73</v>
      </c>
      <c r="K71" s="24">
        <v>2.3446903393375975</v>
      </c>
      <c r="M71" s="24" t="s">
        <v>68</v>
      </c>
      <c r="N71" s="24">
        <v>1.223126979407353</v>
      </c>
      <c r="X71" s="24">
        <v>67.5</v>
      </c>
    </row>
    <row r="72" spans="1:24" ht="12.75" hidden="1">
      <c r="A72" s="24">
        <v>1475</v>
      </c>
      <c r="B72" s="24">
        <v>144.3800048828125</v>
      </c>
      <c r="C72" s="24">
        <v>150.8800048828125</v>
      </c>
      <c r="D72" s="24">
        <v>8.68736743927002</v>
      </c>
      <c r="E72" s="24">
        <v>9.089303970336914</v>
      </c>
      <c r="F72" s="24">
        <v>23.633896406060614</v>
      </c>
      <c r="G72" s="24" t="s">
        <v>56</v>
      </c>
      <c r="H72" s="24">
        <v>-12.071457861285907</v>
      </c>
      <c r="I72" s="24">
        <v>64.80854702152659</v>
      </c>
      <c r="J72" s="24" t="s">
        <v>62</v>
      </c>
      <c r="K72" s="24">
        <v>1.482659049715774</v>
      </c>
      <c r="L72" s="24">
        <v>0.12636703879081893</v>
      </c>
      <c r="M72" s="24">
        <v>0.3509999814213587</v>
      </c>
      <c r="N72" s="24">
        <v>0.060248709901349666</v>
      </c>
      <c r="O72" s="24">
        <v>0.05954645951498101</v>
      </c>
      <c r="P72" s="24">
        <v>0.0036249874121745637</v>
      </c>
      <c r="Q72" s="24">
        <v>0.007248165017566706</v>
      </c>
      <c r="R72" s="24">
        <v>0.0009273464346180721</v>
      </c>
      <c r="S72" s="24">
        <v>0.0007812576621648172</v>
      </c>
      <c r="T72" s="24">
        <v>5.3313251937956834E-05</v>
      </c>
      <c r="U72" s="24">
        <v>0.00015852917418122288</v>
      </c>
      <c r="V72" s="24">
        <v>3.442731191574277E-05</v>
      </c>
      <c r="W72" s="24">
        <v>4.871927636295023E-05</v>
      </c>
      <c r="X72" s="24">
        <v>67.5</v>
      </c>
    </row>
    <row r="73" spans="1:24" ht="12.75" hidden="1">
      <c r="A73" s="24">
        <v>1473</v>
      </c>
      <c r="B73" s="24">
        <v>166.0800018310547</v>
      </c>
      <c r="C73" s="24">
        <v>176.77999877929688</v>
      </c>
      <c r="D73" s="24">
        <v>8.732267379760742</v>
      </c>
      <c r="E73" s="24">
        <v>8.565286636352539</v>
      </c>
      <c r="F73" s="24">
        <v>33.99716530117762</v>
      </c>
      <c r="G73" s="24" t="s">
        <v>57</v>
      </c>
      <c r="H73" s="24">
        <v>-5.748312875263167</v>
      </c>
      <c r="I73" s="24">
        <v>92.83168895579152</v>
      </c>
      <c r="J73" s="24" t="s">
        <v>60</v>
      </c>
      <c r="K73" s="24">
        <v>0.6196579157406297</v>
      </c>
      <c r="L73" s="24">
        <v>-0.0006872723002319011</v>
      </c>
      <c r="M73" s="24">
        <v>-0.14306174741812946</v>
      </c>
      <c r="N73" s="24">
        <v>-0.0006230097712453786</v>
      </c>
      <c r="O73" s="24">
        <v>0.0254685573929893</v>
      </c>
      <c r="P73" s="24">
        <v>-7.881348078917096E-05</v>
      </c>
      <c r="Q73" s="24">
        <v>-0.0027794925660271554</v>
      </c>
      <c r="R73" s="24">
        <v>-5.008136053654636E-05</v>
      </c>
      <c r="S73" s="24">
        <v>0.000381068848754296</v>
      </c>
      <c r="T73" s="24">
        <v>-5.6190310050621905E-06</v>
      </c>
      <c r="U73" s="24">
        <v>-4.899072546206985E-05</v>
      </c>
      <c r="V73" s="24">
        <v>-3.944546961747019E-06</v>
      </c>
      <c r="W73" s="24">
        <v>2.5161853835422492E-05</v>
      </c>
      <c r="X73" s="24">
        <v>67.5</v>
      </c>
    </row>
    <row r="74" spans="1:24" ht="12.75" hidden="1">
      <c r="A74" s="24">
        <v>1474</v>
      </c>
      <c r="B74" s="24">
        <v>128.33999633789062</v>
      </c>
      <c r="C74" s="24">
        <v>150.5399932861328</v>
      </c>
      <c r="D74" s="24">
        <v>8.79431438446045</v>
      </c>
      <c r="E74" s="24">
        <v>8.717426300048828</v>
      </c>
      <c r="F74" s="24">
        <v>30.975579421136384</v>
      </c>
      <c r="G74" s="24" t="s">
        <v>58</v>
      </c>
      <c r="H74" s="24">
        <v>23.011358417649205</v>
      </c>
      <c r="I74" s="24">
        <v>83.85135475553983</v>
      </c>
      <c r="J74" s="24" t="s">
        <v>61</v>
      </c>
      <c r="K74" s="24">
        <v>1.3469602537432426</v>
      </c>
      <c r="L74" s="24">
        <v>-0.12636516984337762</v>
      </c>
      <c r="M74" s="24">
        <v>0.3205219546044631</v>
      </c>
      <c r="N74" s="24">
        <v>-0.06024548865767396</v>
      </c>
      <c r="O74" s="24">
        <v>0.053825026011041395</v>
      </c>
      <c r="P74" s="24">
        <v>-0.0036241305403737784</v>
      </c>
      <c r="Q74" s="24">
        <v>0.006694050880989593</v>
      </c>
      <c r="R74" s="24">
        <v>-0.0009259931247723488</v>
      </c>
      <c r="S74" s="24">
        <v>0.0006820191105829155</v>
      </c>
      <c r="T74" s="24">
        <v>-5.3016311855543175E-05</v>
      </c>
      <c r="U74" s="24">
        <v>0.00015076938643265948</v>
      </c>
      <c r="V74" s="24">
        <v>-3.420058998044356E-05</v>
      </c>
      <c r="W74" s="24">
        <v>4.1718688868351985E-05</v>
      </c>
      <c r="X74" s="24">
        <v>67.5</v>
      </c>
    </row>
    <row r="75" ht="12.75" hidden="1">
      <c r="A75" s="24" t="s">
        <v>104</v>
      </c>
    </row>
    <row r="76" spans="1:24" ht="12.75" hidden="1">
      <c r="A76" s="24">
        <v>1476</v>
      </c>
      <c r="B76" s="24">
        <v>126.64</v>
      </c>
      <c r="C76" s="24">
        <v>115.44</v>
      </c>
      <c r="D76" s="24">
        <v>9.141518866182517</v>
      </c>
      <c r="E76" s="24">
        <v>9.370405521619324</v>
      </c>
      <c r="F76" s="24">
        <v>31.252162823416676</v>
      </c>
      <c r="G76" s="24" t="s">
        <v>59</v>
      </c>
      <c r="H76" s="24">
        <v>22.241058894372586</v>
      </c>
      <c r="I76" s="24">
        <v>81.38105889437259</v>
      </c>
      <c r="J76" s="24" t="s">
        <v>73</v>
      </c>
      <c r="K76" s="24">
        <v>1.3214793349442613</v>
      </c>
      <c r="M76" s="24" t="s">
        <v>68</v>
      </c>
      <c r="N76" s="24">
        <v>1.1724650477969145</v>
      </c>
      <c r="X76" s="24">
        <v>67.5</v>
      </c>
    </row>
    <row r="77" spans="1:24" ht="12.75" hidden="1">
      <c r="A77" s="24">
        <v>1475</v>
      </c>
      <c r="B77" s="24">
        <v>144.3800048828125</v>
      </c>
      <c r="C77" s="24">
        <v>150.8800048828125</v>
      </c>
      <c r="D77" s="24">
        <v>8.68736743927002</v>
      </c>
      <c r="E77" s="24">
        <v>9.089303970336914</v>
      </c>
      <c r="F77" s="24">
        <v>23.633896406060614</v>
      </c>
      <c r="G77" s="24" t="s">
        <v>56</v>
      </c>
      <c r="H77" s="24">
        <v>-12.071457861285907</v>
      </c>
      <c r="I77" s="24">
        <v>64.80854702152659</v>
      </c>
      <c r="J77" s="24" t="s">
        <v>62</v>
      </c>
      <c r="K77" s="24">
        <v>0.41145952275213826</v>
      </c>
      <c r="L77" s="24">
        <v>1.066837804823704</v>
      </c>
      <c r="M77" s="24">
        <v>0.09740730312500784</v>
      </c>
      <c r="N77" s="24">
        <v>0.057745457001314865</v>
      </c>
      <c r="O77" s="24">
        <v>0.01652478826382889</v>
      </c>
      <c r="P77" s="24">
        <v>0.030604188556445866</v>
      </c>
      <c r="Q77" s="24">
        <v>0.0020114154729688805</v>
      </c>
      <c r="R77" s="24">
        <v>0.0008887997725259958</v>
      </c>
      <c r="S77" s="24">
        <v>0.00021684962592882613</v>
      </c>
      <c r="T77" s="24">
        <v>0.00045033392195355064</v>
      </c>
      <c r="U77" s="24">
        <v>4.4007328462514946E-05</v>
      </c>
      <c r="V77" s="24">
        <v>3.297925709521849E-05</v>
      </c>
      <c r="W77" s="24">
        <v>1.3532395242100928E-05</v>
      </c>
      <c r="X77" s="24">
        <v>67.5</v>
      </c>
    </row>
    <row r="78" spans="1:24" ht="12.75" hidden="1">
      <c r="A78" s="24">
        <v>1474</v>
      </c>
      <c r="B78" s="24">
        <v>128.33999633789062</v>
      </c>
      <c r="C78" s="24">
        <v>150.5399932861328</v>
      </c>
      <c r="D78" s="24">
        <v>8.79431438446045</v>
      </c>
      <c r="E78" s="24">
        <v>8.717426300048828</v>
      </c>
      <c r="F78" s="24">
        <v>27.064993449612576</v>
      </c>
      <c r="G78" s="24" t="s">
        <v>57</v>
      </c>
      <c r="H78" s="24">
        <v>12.425343959545799</v>
      </c>
      <c r="I78" s="24">
        <v>73.26534029743642</v>
      </c>
      <c r="J78" s="24" t="s">
        <v>60</v>
      </c>
      <c r="K78" s="24">
        <v>0.3781662994757285</v>
      </c>
      <c r="L78" s="24">
        <v>0.005805237400843414</v>
      </c>
      <c r="M78" s="24">
        <v>-0.08908331841267024</v>
      </c>
      <c r="N78" s="24">
        <v>-0.0005974252793673413</v>
      </c>
      <c r="O78" s="24">
        <v>0.015256883942008111</v>
      </c>
      <c r="P78" s="24">
        <v>0.0006640947046863101</v>
      </c>
      <c r="Q78" s="24">
        <v>-0.0018175579888561394</v>
      </c>
      <c r="R78" s="24">
        <v>-4.799037035304842E-05</v>
      </c>
      <c r="S78" s="24">
        <v>0.00020536939197615355</v>
      </c>
      <c r="T78" s="24">
        <v>4.728551900574993E-05</v>
      </c>
      <c r="U78" s="24">
        <v>-3.8160916332514885E-05</v>
      </c>
      <c r="V78" s="24">
        <v>-3.7812492531293938E-06</v>
      </c>
      <c r="W78" s="24">
        <v>1.2952105211525668E-05</v>
      </c>
      <c r="X78" s="24">
        <v>67.5</v>
      </c>
    </row>
    <row r="79" spans="1:24" ht="12.75" hidden="1">
      <c r="A79" s="24">
        <v>1473</v>
      </c>
      <c r="B79" s="24">
        <v>166.0800018310547</v>
      </c>
      <c r="C79" s="24">
        <v>176.77999877929688</v>
      </c>
      <c r="D79" s="24">
        <v>8.732267379760742</v>
      </c>
      <c r="E79" s="24">
        <v>8.565286636352539</v>
      </c>
      <c r="F79" s="24">
        <v>33.23932969702181</v>
      </c>
      <c r="G79" s="24" t="s">
        <v>58</v>
      </c>
      <c r="H79" s="24">
        <v>-7.817637139841764</v>
      </c>
      <c r="I79" s="24">
        <v>90.76236469121292</v>
      </c>
      <c r="J79" s="24" t="s">
        <v>61</v>
      </c>
      <c r="K79" s="24">
        <v>0.1621394116316296</v>
      </c>
      <c r="L79" s="24">
        <v>1.0668220099996903</v>
      </c>
      <c r="M79" s="24">
        <v>0.03939981069337731</v>
      </c>
      <c r="N79" s="24">
        <v>-0.057742366485331</v>
      </c>
      <c r="O79" s="24">
        <v>0.006347922458920876</v>
      </c>
      <c r="P79" s="24">
        <v>0.030596982456145897</v>
      </c>
      <c r="Q79" s="24">
        <v>0.0008615539228880868</v>
      </c>
      <c r="R79" s="24">
        <v>-0.0008875032168931215</v>
      </c>
      <c r="S79" s="24">
        <v>6.96216425030092E-05</v>
      </c>
      <c r="T79" s="24">
        <v>0.0004478445276593469</v>
      </c>
      <c r="U79" s="24">
        <v>2.1917787823374795E-05</v>
      </c>
      <c r="V79" s="24">
        <v>-3.276176968111197E-05</v>
      </c>
      <c r="W79" s="24">
        <v>3.920292282216396E-06</v>
      </c>
      <c r="X79" s="24">
        <v>67.5</v>
      </c>
    </row>
    <row r="80" ht="12.75" hidden="1">
      <c r="A80" s="24" t="s">
        <v>113</v>
      </c>
    </row>
    <row r="81" spans="1:24" ht="12.75" hidden="1">
      <c r="A81" s="24">
        <v>1476</v>
      </c>
      <c r="B81" s="24">
        <v>130.1</v>
      </c>
      <c r="C81" s="24">
        <v>119.8</v>
      </c>
      <c r="D81" s="24">
        <v>9.310107811749088</v>
      </c>
      <c r="E81" s="24">
        <v>9.685739814554802</v>
      </c>
      <c r="F81" s="24">
        <v>28.2769643560137</v>
      </c>
      <c r="G81" s="24" t="s">
        <v>59</v>
      </c>
      <c r="H81" s="24">
        <v>9.710741045858185</v>
      </c>
      <c r="I81" s="24">
        <v>72.31074104585818</v>
      </c>
      <c r="J81" s="24" t="s">
        <v>73</v>
      </c>
      <c r="K81" s="24">
        <v>2.129517590396465</v>
      </c>
      <c r="M81" s="24" t="s">
        <v>68</v>
      </c>
      <c r="N81" s="24">
        <v>1.5475837192889041</v>
      </c>
      <c r="X81" s="24">
        <v>67.5</v>
      </c>
    </row>
    <row r="82" spans="1:24" ht="12.75" hidden="1">
      <c r="A82" s="24">
        <v>1473</v>
      </c>
      <c r="B82" s="24">
        <v>168.44000244140625</v>
      </c>
      <c r="C82" s="24">
        <v>170.24000549316406</v>
      </c>
      <c r="D82" s="24">
        <v>9.100834846496582</v>
      </c>
      <c r="E82" s="24">
        <v>9.139490127563477</v>
      </c>
      <c r="F82" s="24">
        <v>30.18174652199324</v>
      </c>
      <c r="G82" s="24" t="s">
        <v>56</v>
      </c>
      <c r="H82" s="24">
        <v>-21.856355749073458</v>
      </c>
      <c r="I82" s="24">
        <v>79.08364669233279</v>
      </c>
      <c r="J82" s="24" t="s">
        <v>62</v>
      </c>
      <c r="K82" s="24">
        <v>1.012402685278901</v>
      </c>
      <c r="L82" s="24">
        <v>1.021092592474501</v>
      </c>
      <c r="M82" s="24">
        <v>0.23967245797089637</v>
      </c>
      <c r="N82" s="24">
        <v>0.0441439054566825</v>
      </c>
      <c r="O82" s="24">
        <v>0.04066050242194359</v>
      </c>
      <c r="P82" s="24">
        <v>0.029292023376164943</v>
      </c>
      <c r="Q82" s="24">
        <v>0.004949225962171272</v>
      </c>
      <c r="R82" s="24">
        <v>0.0006793873686516343</v>
      </c>
      <c r="S82" s="24">
        <v>0.0005334904485577765</v>
      </c>
      <c r="T82" s="24">
        <v>0.0004310104063448744</v>
      </c>
      <c r="U82" s="24">
        <v>0.00010822211743851724</v>
      </c>
      <c r="V82" s="24">
        <v>2.5201166116839852E-05</v>
      </c>
      <c r="W82" s="24">
        <v>3.3268725838561E-05</v>
      </c>
      <c r="X82" s="24">
        <v>67.5</v>
      </c>
    </row>
    <row r="83" spans="1:24" ht="12.75" hidden="1">
      <c r="A83" s="24">
        <v>1474</v>
      </c>
      <c r="B83" s="24">
        <v>128.27999877929688</v>
      </c>
      <c r="C83" s="24">
        <v>141.5800018310547</v>
      </c>
      <c r="D83" s="24">
        <v>8.88864517211914</v>
      </c>
      <c r="E83" s="24">
        <v>8.596562385559082</v>
      </c>
      <c r="F83" s="24">
        <v>30.924937874978493</v>
      </c>
      <c r="G83" s="24" t="s">
        <v>57</v>
      </c>
      <c r="H83" s="24">
        <v>22.045641770046103</v>
      </c>
      <c r="I83" s="24">
        <v>82.82564054934298</v>
      </c>
      <c r="J83" s="24" t="s">
        <v>60</v>
      </c>
      <c r="K83" s="24">
        <v>-0.47094362616674246</v>
      </c>
      <c r="L83" s="24">
        <v>0.005555791698801137</v>
      </c>
      <c r="M83" s="24">
        <v>0.11389397315140984</v>
      </c>
      <c r="N83" s="24">
        <v>-0.0004572190005685651</v>
      </c>
      <c r="O83" s="24">
        <v>-0.01852485751961198</v>
      </c>
      <c r="P83" s="24">
        <v>0.0006356965047613157</v>
      </c>
      <c r="Q83" s="24">
        <v>0.002465388904326805</v>
      </c>
      <c r="R83" s="24">
        <v>-3.6734549361510294E-05</v>
      </c>
      <c r="S83" s="24">
        <v>-0.00021038544408942748</v>
      </c>
      <c r="T83" s="24">
        <v>4.527497408255371E-05</v>
      </c>
      <c r="U83" s="24">
        <v>6.116390145757522E-05</v>
      </c>
      <c r="V83" s="24">
        <v>-2.899891316393356E-06</v>
      </c>
      <c r="W83" s="24">
        <v>-1.208428537669135E-05</v>
      </c>
      <c r="X83" s="24">
        <v>67.5</v>
      </c>
    </row>
    <row r="84" spans="1:24" ht="12.75" hidden="1">
      <c r="A84" s="24">
        <v>1475</v>
      </c>
      <c r="B84" s="24">
        <v>137.86000061035156</v>
      </c>
      <c r="C84" s="24">
        <v>150.55999755859375</v>
      </c>
      <c r="D84" s="24">
        <v>8.7062349319458</v>
      </c>
      <c r="E84" s="24">
        <v>9.186178207397461</v>
      </c>
      <c r="F84" s="24">
        <v>26.23167164955215</v>
      </c>
      <c r="G84" s="24" t="s">
        <v>58</v>
      </c>
      <c r="H84" s="24">
        <v>1.396599627415</v>
      </c>
      <c r="I84" s="24">
        <v>71.75660023776656</v>
      </c>
      <c r="J84" s="24" t="s">
        <v>61</v>
      </c>
      <c r="K84" s="24">
        <v>0.8961982471154744</v>
      </c>
      <c r="L84" s="24">
        <v>1.0210774777581262</v>
      </c>
      <c r="M84" s="24">
        <v>0.21088160182812776</v>
      </c>
      <c r="N84" s="24">
        <v>-0.044141537578045946</v>
      </c>
      <c r="O84" s="24">
        <v>0.03619538798083198</v>
      </c>
      <c r="P84" s="24">
        <v>0.02928512461000683</v>
      </c>
      <c r="Q84" s="24">
        <v>0.004291467718048503</v>
      </c>
      <c r="R84" s="24">
        <v>-0.0006783935211708603</v>
      </c>
      <c r="S84" s="24">
        <v>0.0004902550597573389</v>
      </c>
      <c r="T84" s="24">
        <v>0.00042862588244225037</v>
      </c>
      <c r="U84" s="24">
        <v>8.92804786129882E-05</v>
      </c>
      <c r="V84" s="24">
        <v>-2.5033765278153092E-05</v>
      </c>
      <c r="W84" s="24">
        <v>3.09964218234302E-05</v>
      </c>
      <c r="X84" s="24">
        <v>67.5</v>
      </c>
    </row>
    <row r="85" ht="12.75" hidden="1">
      <c r="A85" s="24" t="s">
        <v>103</v>
      </c>
    </row>
    <row r="86" spans="1:24" ht="12.75" hidden="1">
      <c r="A86" s="24">
        <v>1476</v>
      </c>
      <c r="B86" s="24">
        <v>130.1</v>
      </c>
      <c r="C86" s="24">
        <v>119.8</v>
      </c>
      <c r="D86" s="24">
        <v>9.310107811749088</v>
      </c>
      <c r="E86" s="24">
        <v>9.685739814554802</v>
      </c>
      <c r="F86" s="24">
        <v>25.65287634598544</v>
      </c>
      <c r="G86" s="24" t="s">
        <v>59</v>
      </c>
      <c r="H86" s="24">
        <v>3.0003407997178897</v>
      </c>
      <c r="I86" s="24">
        <v>65.60034079971788</v>
      </c>
      <c r="J86" s="24" t="s">
        <v>73</v>
      </c>
      <c r="K86" s="24">
        <v>2.552537915151931</v>
      </c>
      <c r="M86" s="24" t="s">
        <v>68</v>
      </c>
      <c r="N86" s="24">
        <v>1.476450967741736</v>
      </c>
      <c r="X86" s="24">
        <v>67.5</v>
      </c>
    </row>
    <row r="87" spans="1:24" ht="12.75" hidden="1">
      <c r="A87" s="24">
        <v>1473</v>
      </c>
      <c r="B87" s="24">
        <v>168.44000244140625</v>
      </c>
      <c r="C87" s="24">
        <v>170.24000549316406</v>
      </c>
      <c r="D87" s="24">
        <v>9.100834846496582</v>
      </c>
      <c r="E87" s="24">
        <v>9.139490127563477</v>
      </c>
      <c r="F87" s="24">
        <v>30.18174652199324</v>
      </c>
      <c r="G87" s="24" t="s">
        <v>56</v>
      </c>
      <c r="H87" s="24">
        <v>-21.856355749073458</v>
      </c>
      <c r="I87" s="24">
        <v>79.08364669233279</v>
      </c>
      <c r="J87" s="24" t="s">
        <v>62</v>
      </c>
      <c r="K87" s="24">
        <v>1.4380997285548207</v>
      </c>
      <c r="L87" s="24">
        <v>0.6022766842977036</v>
      </c>
      <c r="M87" s="24">
        <v>0.340450298662732</v>
      </c>
      <c r="N87" s="24">
        <v>0.04559036265223189</v>
      </c>
      <c r="O87" s="24">
        <v>0.05775722802528625</v>
      </c>
      <c r="P87" s="24">
        <v>0.017277560421173847</v>
      </c>
      <c r="Q87" s="24">
        <v>0.007030304121463341</v>
      </c>
      <c r="R87" s="24">
        <v>0.0007016530021823355</v>
      </c>
      <c r="S87" s="24">
        <v>0.0007577936771631665</v>
      </c>
      <c r="T87" s="24">
        <v>0.0002542242524588207</v>
      </c>
      <c r="U87" s="24">
        <v>0.00015375075641529138</v>
      </c>
      <c r="V87" s="24">
        <v>2.6031468036588193E-05</v>
      </c>
      <c r="W87" s="24">
        <v>4.725602463987143E-05</v>
      </c>
      <c r="X87" s="24">
        <v>67.5</v>
      </c>
    </row>
    <row r="88" spans="1:24" ht="12.75" hidden="1">
      <c r="A88" s="24">
        <v>1475</v>
      </c>
      <c r="B88" s="24">
        <v>137.86000061035156</v>
      </c>
      <c r="C88" s="24">
        <v>150.55999755859375</v>
      </c>
      <c r="D88" s="24">
        <v>8.7062349319458</v>
      </c>
      <c r="E88" s="24">
        <v>9.186178207397461</v>
      </c>
      <c r="F88" s="24">
        <v>32.386274832847405</v>
      </c>
      <c r="G88" s="24" t="s">
        <v>57</v>
      </c>
      <c r="H88" s="24">
        <v>18.232484360416507</v>
      </c>
      <c r="I88" s="24">
        <v>88.59248497076807</v>
      </c>
      <c r="J88" s="24" t="s">
        <v>60</v>
      </c>
      <c r="K88" s="24">
        <v>-0.5807466024132443</v>
      </c>
      <c r="L88" s="24">
        <v>0.003276885462395476</v>
      </c>
      <c r="M88" s="24">
        <v>0.14101511057648083</v>
      </c>
      <c r="N88" s="24">
        <v>-0.0004721503242922469</v>
      </c>
      <c r="O88" s="24">
        <v>-0.02275269214725201</v>
      </c>
      <c r="P88" s="24">
        <v>0.0003749643652550198</v>
      </c>
      <c r="Q88" s="24">
        <v>0.0030788858131155544</v>
      </c>
      <c r="R88" s="24">
        <v>-3.79496905836095E-05</v>
      </c>
      <c r="S88" s="24">
        <v>-0.00025077238937203507</v>
      </c>
      <c r="T88" s="24">
        <v>2.6709546548646027E-05</v>
      </c>
      <c r="U88" s="24">
        <v>7.806671003918707E-05</v>
      </c>
      <c r="V88" s="24">
        <v>-2.9969143103587855E-06</v>
      </c>
      <c r="W88" s="24">
        <v>-1.413791937345012E-05</v>
      </c>
      <c r="X88" s="24">
        <v>67.5</v>
      </c>
    </row>
    <row r="89" spans="1:24" ht="12.75" hidden="1">
      <c r="A89" s="24">
        <v>1474</v>
      </c>
      <c r="B89" s="24">
        <v>128.27999877929688</v>
      </c>
      <c r="C89" s="24">
        <v>141.5800018310547</v>
      </c>
      <c r="D89" s="24">
        <v>8.88864517211914</v>
      </c>
      <c r="E89" s="24">
        <v>8.596562385559082</v>
      </c>
      <c r="F89" s="24">
        <v>27.282531536446736</v>
      </c>
      <c r="G89" s="24" t="s">
        <v>58</v>
      </c>
      <c r="H89" s="24">
        <v>12.290257964603626</v>
      </c>
      <c r="I89" s="24">
        <v>73.0702567439005</v>
      </c>
      <c r="J89" s="24" t="s">
        <v>61</v>
      </c>
      <c r="K89" s="24">
        <v>1.3156231272879488</v>
      </c>
      <c r="L89" s="24">
        <v>0.6022677697422485</v>
      </c>
      <c r="M89" s="24">
        <v>0.3098727875252138</v>
      </c>
      <c r="N89" s="24">
        <v>-0.045587917706704825</v>
      </c>
      <c r="O89" s="24">
        <v>0.05308683819194065</v>
      </c>
      <c r="P89" s="24">
        <v>0.017273491130402732</v>
      </c>
      <c r="Q89" s="24">
        <v>0.006320256180730352</v>
      </c>
      <c r="R89" s="24">
        <v>-0.0007006259747226709</v>
      </c>
      <c r="S89" s="24">
        <v>0.0007150975219346755</v>
      </c>
      <c r="T89" s="24">
        <v>0.00025281726733237966</v>
      </c>
      <c r="U89" s="24">
        <v>0.00013245710204414011</v>
      </c>
      <c r="V89" s="24">
        <v>-2.585838031966193E-05</v>
      </c>
      <c r="W89" s="24">
        <v>4.509158569571445E-05</v>
      </c>
      <c r="X89" s="24">
        <v>67.5</v>
      </c>
    </row>
    <row r="90" ht="12.75" hidden="1">
      <c r="A90" s="24" t="s">
        <v>102</v>
      </c>
    </row>
    <row r="91" spans="1:24" ht="12.75" hidden="1">
      <c r="A91" s="24">
        <v>1476</v>
      </c>
      <c r="B91" s="24">
        <v>130.1</v>
      </c>
      <c r="C91" s="24">
        <v>119.8</v>
      </c>
      <c r="D91" s="24">
        <v>9.310107811749088</v>
      </c>
      <c r="E91" s="24">
        <v>9.685739814554802</v>
      </c>
      <c r="F91" s="24">
        <v>28.2769643560137</v>
      </c>
      <c r="G91" s="24" t="s">
        <v>59</v>
      </c>
      <c r="H91" s="24">
        <v>9.710741045858185</v>
      </c>
      <c r="I91" s="24">
        <v>72.31074104585818</v>
      </c>
      <c r="J91" s="24" t="s">
        <v>73</v>
      </c>
      <c r="K91" s="24">
        <v>1.8492992845847551</v>
      </c>
      <c r="M91" s="24" t="s">
        <v>68</v>
      </c>
      <c r="N91" s="24">
        <v>1.0409781647822245</v>
      </c>
      <c r="X91" s="24">
        <v>67.5</v>
      </c>
    </row>
    <row r="92" spans="1:24" ht="12.75" hidden="1">
      <c r="A92" s="24">
        <v>1474</v>
      </c>
      <c r="B92" s="24">
        <v>128.27999877929688</v>
      </c>
      <c r="C92" s="24">
        <v>141.5800018310547</v>
      </c>
      <c r="D92" s="24">
        <v>8.88864517211914</v>
      </c>
      <c r="E92" s="24">
        <v>8.596562385559082</v>
      </c>
      <c r="F92" s="24">
        <v>22.020248720594456</v>
      </c>
      <c r="G92" s="24" t="s">
        <v>56</v>
      </c>
      <c r="H92" s="24">
        <v>-1.8036085044836057</v>
      </c>
      <c r="I92" s="24">
        <v>58.97639027481327</v>
      </c>
      <c r="J92" s="24" t="s">
        <v>62</v>
      </c>
      <c r="K92" s="24">
        <v>1.2498925648359296</v>
      </c>
      <c r="L92" s="24">
        <v>0.4417983448079655</v>
      </c>
      <c r="M92" s="24">
        <v>0.2958956702226672</v>
      </c>
      <c r="N92" s="24">
        <v>0.040114511824797465</v>
      </c>
      <c r="O92" s="24">
        <v>0.05019792840166489</v>
      </c>
      <c r="P92" s="24">
        <v>0.012673783743956802</v>
      </c>
      <c r="Q92" s="24">
        <v>0.006110246255828426</v>
      </c>
      <c r="R92" s="24">
        <v>0.0006174784504167031</v>
      </c>
      <c r="S92" s="24">
        <v>0.0006585797695931434</v>
      </c>
      <c r="T92" s="24">
        <v>0.00018645575592578432</v>
      </c>
      <c r="U92" s="24">
        <v>0.0001336331286516068</v>
      </c>
      <c r="V92" s="24">
        <v>2.2932841516951435E-05</v>
      </c>
      <c r="W92" s="24">
        <v>4.106280866390364E-05</v>
      </c>
      <c r="X92" s="24">
        <v>67.5</v>
      </c>
    </row>
    <row r="93" spans="1:24" ht="12.75" hidden="1">
      <c r="A93" s="24">
        <v>1473</v>
      </c>
      <c r="B93" s="24">
        <v>168.44000244140625</v>
      </c>
      <c r="C93" s="24">
        <v>170.24000549316406</v>
      </c>
      <c r="D93" s="24">
        <v>9.100834846496582</v>
      </c>
      <c r="E93" s="24">
        <v>9.139490127563477</v>
      </c>
      <c r="F93" s="24">
        <v>32.464776815779146</v>
      </c>
      <c r="G93" s="24" t="s">
        <v>57</v>
      </c>
      <c r="H93" s="24">
        <v>-15.874251267144572</v>
      </c>
      <c r="I93" s="24">
        <v>85.06575117426168</v>
      </c>
      <c r="J93" s="24" t="s">
        <v>60</v>
      </c>
      <c r="K93" s="24">
        <v>0.9870434320897377</v>
      </c>
      <c r="L93" s="24">
        <v>-0.002403467209922684</v>
      </c>
      <c r="M93" s="24">
        <v>-0.2315907910940847</v>
      </c>
      <c r="N93" s="24">
        <v>-0.00041443101284619507</v>
      </c>
      <c r="O93" s="24">
        <v>0.03997130366342985</v>
      </c>
      <c r="P93" s="24">
        <v>-0.00027520841912809165</v>
      </c>
      <c r="Q93" s="24">
        <v>-0.004680876143787045</v>
      </c>
      <c r="R93" s="24">
        <v>-3.331643307809026E-05</v>
      </c>
      <c r="S93" s="24">
        <v>0.0005501118906087671</v>
      </c>
      <c r="T93" s="24">
        <v>-1.9609272057539723E-05</v>
      </c>
      <c r="U93" s="24">
        <v>-9.523242969238588E-05</v>
      </c>
      <c r="V93" s="24">
        <v>-2.6196960329782075E-06</v>
      </c>
      <c r="W93" s="24">
        <v>3.502929735528482E-05</v>
      </c>
      <c r="X93" s="24">
        <v>67.5</v>
      </c>
    </row>
    <row r="94" spans="1:24" ht="12.75" hidden="1">
      <c r="A94" s="24">
        <v>1475</v>
      </c>
      <c r="B94" s="24">
        <v>137.86000061035156</v>
      </c>
      <c r="C94" s="24">
        <v>150.55999755859375</v>
      </c>
      <c r="D94" s="24">
        <v>8.7062349319458</v>
      </c>
      <c r="E94" s="24">
        <v>9.186178207397461</v>
      </c>
      <c r="F94" s="24">
        <v>32.386274832847405</v>
      </c>
      <c r="G94" s="24" t="s">
        <v>58</v>
      </c>
      <c r="H94" s="24">
        <v>18.232484360416507</v>
      </c>
      <c r="I94" s="24">
        <v>88.59248497076807</v>
      </c>
      <c r="J94" s="24" t="s">
        <v>61</v>
      </c>
      <c r="K94" s="24">
        <v>0.7667963789694432</v>
      </c>
      <c r="L94" s="24">
        <v>-0.4417918070997116</v>
      </c>
      <c r="M94" s="24">
        <v>0.18417370370641253</v>
      </c>
      <c r="N94" s="24">
        <v>-0.04011237098299485</v>
      </c>
      <c r="O94" s="24">
        <v>0.030366542431836955</v>
      </c>
      <c r="P94" s="24">
        <v>-0.01267079534656861</v>
      </c>
      <c r="Q94" s="24">
        <v>0.003927404719836067</v>
      </c>
      <c r="R94" s="24">
        <v>-0.000616578990897327</v>
      </c>
      <c r="S94" s="24">
        <v>0.00036208316824758044</v>
      </c>
      <c r="T94" s="24">
        <v>-0.00018542174998426977</v>
      </c>
      <c r="U94" s="24">
        <v>9.374751947705963E-05</v>
      </c>
      <c r="V94" s="24">
        <v>-2.2782721802638282E-05</v>
      </c>
      <c r="W94" s="24">
        <v>2.14266792145539E-05</v>
      </c>
      <c r="X94" s="24">
        <v>67.5</v>
      </c>
    </row>
    <row r="95" s="100" customFormat="1" ht="12.75">
      <c r="A95" s="100" t="s">
        <v>101</v>
      </c>
    </row>
    <row r="96" spans="1:24" s="100" customFormat="1" ht="12.75">
      <c r="A96" s="100">
        <v>1476</v>
      </c>
      <c r="B96" s="100">
        <v>130.1</v>
      </c>
      <c r="C96" s="100">
        <v>119.8</v>
      </c>
      <c r="D96" s="100">
        <v>9.310107811749088</v>
      </c>
      <c r="E96" s="100">
        <v>9.685739814554802</v>
      </c>
      <c r="F96" s="100">
        <v>32.001744015818836</v>
      </c>
      <c r="G96" s="100" t="s">
        <v>59</v>
      </c>
      <c r="H96" s="100">
        <v>19.23586453655453</v>
      </c>
      <c r="I96" s="100">
        <v>81.83586453655452</v>
      </c>
      <c r="J96" s="100" t="s">
        <v>73</v>
      </c>
      <c r="K96" s="100">
        <v>0.9349481672682212</v>
      </c>
      <c r="M96" s="100" t="s">
        <v>68</v>
      </c>
      <c r="N96" s="100">
        <v>0.6410605272604603</v>
      </c>
      <c r="X96" s="100">
        <v>67.5</v>
      </c>
    </row>
    <row r="97" spans="1:24" s="100" customFormat="1" ht="12.75">
      <c r="A97" s="100">
        <v>1474</v>
      </c>
      <c r="B97" s="100">
        <v>128.27999877929688</v>
      </c>
      <c r="C97" s="100">
        <v>141.5800018310547</v>
      </c>
      <c r="D97" s="100">
        <v>8.88864517211914</v>
      </c>
      <c r="E97" s="100">
        <v>8.596562385559082</v>
      </c>
      <c r="F97" s="100">
        <v>22.020248720594456</v>
      </c>
      <c r="G97" s="100" t="s">
        <v>56</v>
      </c>
      <c r="H97" s="100">
        <v>-1.8036085044836057</v>
      </c>
      <c r="I97" s="100">
        <v>58.97639027481327</v>
      </c>
      <c r="J97" s="100" t="s">
        <v>62</v>
      </c>
      <c r="K97" s="100">
        <v>0.732562031197803</v>
      </c>
      <c r="L97" s="100">
        <v>0.6044906230363056</v>
      </c>
      <c r="M97" s="100">
        <v>0.17342364067577842</v>
      </c>
      <c r="N97" s="100">
        <v>0.04045544141988213</v>
      </c>
      <c r="O97" s="100">
        <v>0.029420795445931815</v>
      </c>
      <c r="P97" s="100">
        <v>0.017340855108872733</v>
      </c>
      <c r="Q97" s="100">
        <v>0.003581186664866867</v>
      </c>
      <c r="R97" s="100">
        <v>0.0006227105398770923</v>
      </c>
      <c r="S97" s="100">
        <v>0.0003860028414254143</v>
      </c>
      <c r="T97" s="100">
        <v>0.00025517611238813913</v>
      </c>
      <c r="U97" s="100">
        <v>7.83425241771318E-05</v>
      </c>
      <c r="V97" s="100">
        <v>2.3110656025655895E-05</v>
      </c>
      <c r="W97" s="100">
        <v>2.4070967999527623E-05</v>
      </c>
      <c r="X97" s="100">
        <v>67.5</v>
      </c>
    </row>
    <row r="98" spans="1:24" s="100" customFormat="1" ht="12.75">
      <c r="A98" s="100">
        <v>1475</v>
      </c>
      <c r="B98" s="100">
        <v>137.86000061035156</v>
      </c>
      <c r="C98" s="100">
        <v>150.55999755859375</v>
      </c>
      <c r="D98" s="100">
        <v>8.7062349319458</v>
      </c>
      <c r="E98" s="100">
        <v>9.186178207397461</v>
      </c>
      <c r="F98" s="100">
        <v>26.23167164955215</v>
      </c>
      <c r="G98" s="100" t="s">
        <v>57</v>
      </c>
      <c r="H98" s="100">
        <v>1.396599627415</v>
      </c>
      <c r="I98" s="100">
        <v>71.75660023776656</v>
      </c>
      <c r="J98" s="100" t="s">
        <v>60</v>
      </c>
      <c r="K98" s="100">
        <v>0.6851318111536701</v>
      </c>
      <c r="L98" s="100">
        <v>0.003289644873732554</v>
      </c>
      <c r="M98" s="100">
        <v>-0.1628826435734812</v>
      </c>
      <c r="N98" s="100">
        <v>-0.00041826114205267535</v>
      </c>
      <c r="O98" s="100">
        <v>0.02740198636092959</v>
      </c>
      <c r="P98" s="100">
        <v>0.0003762414643064273</v>
      </c>
      <c r="Q98" s="100">
        <v>-0.003394607737616906</v>
      </c>
      <c r="R98" s="100">
        <v>-3.359560376538757E-05</v>
      </c>
      <c r="S98" s="100">
        <v>0.0003492183251472514</v>
      </c>
      <c r="T98" s="100">
        <v>2.6783114732184745E-05</v>
      </c>
      <c r="U98" s="100">
        <v>-7.600327542424383E-05</v>
      </c>
      <c r="V98" s="100">
        <v>-2.643994165707785E-06</v>
      </c>
      <c r="W98" s="100">
        <v>2.1426574294255866E-05</v>
      </c>
      <c r="X98" s="100">
        <v>67.5</v>
      </c>
    </row>
    <row r="99" spans="1:24" s="100" customFormat="1" ht="12.75">
      <c r="A99" s="100">
        <v>1473</v>
      </c>
      <c r="B99" s="100">
        <v>168.44000244140625</v>
      </c>
      <c r="C99" s="100">
        <v>170.24000549316406</v>
      </c>
      <c r="D99" s="100">
        <v>9.100834846496582</v>
      </c>
      <c r="E99" s="100">
        <v>9.139490127563477</v>
      </c>
      <c r="F99" s="100">
        <v>35.28821424057229</v>
      </c>
      <c r="G99" s="100" t="s">
        <v>58</v>
      </c>
      <c r="H99" s="100">
        <v>-8.476146336485826</v>
      </c>
      <c r="I99" s="100">
        <v>92.46385610492042</v>
      </c>
      <c r="J99" s="100" t="s">
        <v>61</v>
      </c>
      <c r="K99" s="100">
        <v>-0.2593097200221056</v>
      </c>
      <c r="L99" s="100">
        <v>0.6044816718275465</v>
      </c>
      <c r="M99" s="100">
        <v>-0.05953993254745753</v>
      </c>
      <c r="N99" s="100">
        <v>-0.040453279200759036</v>
      </c>
      <c r="O99" s="100">
        <v>-0.010710478427539591</v>
      </c>
      <c r="P99" s="100">
        <v>0.017336773006169693</v>
      </c>
      <c r="Q99" s="100">
        <v>-0.0011408489103872195</v>
      </c>
      <c r="R99" s="100">
        <v>-0.0006218036280705178</v>
      </c>
      <c r="S99" s="100">
        <v>-0.00016445289589983554</v>
      </c>
      <c r="T99" s="100">
        <v>0.0002537666508798326</v>
      </c>
      <c r="U99" s="100">
        <v>-1.9001400454466862E-05</v>
      </c>
      <c r="V99" s="100">
        <v>-2.295891366741659E-05</v>
      </c>
      <c r="W99" s="100">
        <v>-1.0968747168524605E-05</v>
      </c>
      <c r="X99" s="100">
        <v>67.5</v>
      </c>
    </row>
    <row r="100" ht="12.75" hidden="1">
      <c r="A100" s="24" t="s">
        <v>100</v>
      </c>
    </row>
    <row r="101" spans="1:24" ht="12.75" hidden="1">
      <c r="A101" s="24">
        <v>1476</v>
      </c>
      <c r="B101" s="24">
        <v>130.1</v>
      </c>
      <c r="C101" s="24">
        <v>119.8</v>
      </c>
      <c r="D101" s="24">
        <v>9.310107811749088</v>
      </c>
      <c r="E101" s="24">
        <v>9.685739814554802</v>
      </c>
      <c r="F101" s="24">
        <v>25.65287634598544</v>
      </c>
      <c r="G101" s="24" t="s">
        <v>59</v>
      </c>
      <c r="H101" s="24">
        <v>3.0003407997178897</v>
      </c>
      <c r="I101" s="24">
        <v>65.60034079971788</v>
      </c>
      <c r="J101" s="24" t="s">
        <v>73</v>
      </c>
      <c r="K101" s="24">
        <v>1.5974748362700404</v>
      </c>
      <c r="M101" s="24" t="s">
        <v>68</v>
      </c>
      <c r="N101" s="24">
        <v>0.9051929419061318</v>
      </c>
      <c r="X101" s="24">
        <v>67.5</v>
      </c>
    </row>
    <row r="102" spans="1:24" ht="12.75" hidden="1">
      <c r="A102" s="24">
        <v>1475</v>
      </c>
      <c r="B102" s="24">
        <v>137.86000061035156</v>
      </c>
      <c r="C102" s="24">
        <v>150.55999755859375</v>
      </c>
      <c r="D102" s="24">
        <v>8.7062349319458</v>
      </c>
      <c r="E102" s="24">
        <v>9.186178207397461</v>
      </c>
      <c r="F102" s="24">
        <v>23.622585934808246</v>
      </c>
      <c r="G102" s="24" t="s">
        <v>56</v>
      </c>
      <c r="H102" s="24">
        <v>-5.740540663152117</v>
      </c>
      <c r="I102" s="24">
        <v>64.61945994719945</v>
      </c>
      <c r="J102" s="24" t="s">
        <v>62</v>
      </c>
      <c r="K102" s="24">
        <v>1.1562865696203333</v>
      </c>
      <c r="L102" s="24">
        <v>0.42592905349325766</v>
      </c>
      <c r="M102" s="24">
        <v>0.2737355853689852</v>
      </c>
      <c r="N102" s="24">
        <v>0.04231826693925889</v>
      </c>
      <c r="O102" s="24">
        <v>0.04643867868915747</v>
      </c>
      <c r="P102" s="24">
        <v>0.012218492894898483</v>
      </c>
      <c r="Q102" s="24">
        <v>0.005652662204496368</v>
      </c>
      <c r="R102" s="24">
        <v>0.0006513740308388082</v>
      </c>
      <c r="S102" s="24">
        <v>0.0006092667168934614</v>
      </c>
      <c r="T102" s="24">
        <v>0.0001797691081193708</v>
      </c>
      <c r="U102" s="24">
        <v>0.00012363525849940526</v>
      </c>
      <c r="V102" s="24">
        <v>2.4185558956594005E-05</v>
      </c>
      <c r="W102" s="24">
        <v>3.799145062925487E-05</v>
      </c>
      <c r="X102" s="24">
        <v>67.5</v>
      </c>
    </row>
    <row r="103" spans="1:24" ht="12.75" hidden="1">
      <c r="A103" s="24">
        <v>1473</v>
      </c>
      <c r="B103" s="24">
        <v>168.44000244140625</v>
      </c>
      <c r="C103" s="24">
        <v>170.24000549316406</v>
      </c>
      <c r="D103" s="24">
        <v>9.100834846496582</v>
      </c>
      <c r="E103" s="24">
        <v>9.139490127563477</v>
      </c>
      <c r="F103" s="24">
        <v>35.28821424057229</v>
      </c>
      <c r="G103" s="24" t="s">
        <v>57</v>
      </c>
      <c r="H103" s="24">
        <v>-8.476146336485826</v>
      </c>
      <c r="I103" s="24">
        <v>92.46385610492042</v>
      </c>
      <c r="J103" s="24" t="s">
        <v>60</v>
      </c>
      <c r="K103" s="24">
        <v>0.44556443642039717</v>
      </c>
      <c r="L103" s="24">
        <v>-0.002317299604885149</v>
      </c>
      <c r="M103" s="24">
        <v>-0.10260355318269276</v>
      </c>
      <c r="N103" s="24">
        <v>-0.0004374978026348266</v>
      </c>
      <c r="O103" s="24">
        <v>0.018355875014955152</v>
      </c>
      <c r="P103" s="24">
        <v>-0.00026526444357185695</v>
      </c>
      <c r="Q103" s="24">
        <v>-0.001980496922808535</v>
      </c>
      <c r="R103" s="24">
        <v>-3.517876490691145E-05</v>
      </c>
      <c r="S103" s="24">
        <v>0.00027806098458849917</v>
      </c>
      <c r="T103" s="24">
        <v>-1.88947173391599E-05</v>
      </c>
      <c r="U103" s="24">
        <v>-3.399039889188116E-05</v>
      </c>
      <c r="V103" s="24">
        <v>-2.7710858078342016E-06</v>
      </c>
      <c r="W103" s="24">
        <v>1.8449825583174645E-05</v>
      </c>
      <c r="X103" s="24">
        <v>67.5</v>
      </c>
    </row>
    <row r="104" spans="1:24" ht="12.75" hidden="1">
      <c r="A104" s="24">
        <v>1474</v>
      </c>
      <c r="B104" s="24">
        <v>128.27999877929688</v>
      </c>
      <c r="C104" s="24">
        <v>141.5800018310547</v>
      </c>
      <c r="D104" s="24">
        <v>8.88864517211914</v>
      </c>
      <c r="E104" s="24">
        <v>8.596562385559082</v>
      </c>
      <c r="F104" s="24">
        <v>30.924937874978493</v>
      </c>
      <c r="G104" s="24" t="s">
        <v>58</v>
      </c>
      <c r="H104" s="24">
        <v>22.045641770046103</v>
      </c>
      <c r="I104" s="24">
        <v>82.82564054934298</v>
      </c>
      <c r="J104" s="24" t="s">
        <v>61</v>
      </c>
      <c r="K104" s="24">
        <v>1.0669915482709933</v>
      </c>
      <c r="L104" s="24">
        <v>-0.425922749723707</v>
      </c>
      <c r="M104" s="24">
        <v>0.2537788044175229</v>
      </c>
      <c r="N104" s="24">
        <v>-0.04231600539293687</v>
      </c>
      <c r="O104" s="24">
        <v>0.04265691890924793</v>
      </c>
      <c r="P104" s="24">
        <v>-0.012215613099540328</v>
      </c>
      <c r="Q104" s="24">
        <v>0.005294357556577347</v>
      </c>
      <c r="R104" s="24">
        <v>-0.0006504233871493406</v>
      </c>
      <c r="S104" s="24">
        <v>0.0005421143985948092</v>
      </c>
      <c r="T104" s="24">
        <v>-0.00017877338138186927</v>
      </c>
      <c r="U104" s="24">
        <v>0.00011887106429819481</v>
      </c>
      <c r="V104" s="24">
        <v>-2.402628447114752E-05</v>
      </c>
      <c r="W104" s="24">
        <v>3.321075513844189E-05</v>
      </c>
      <c r="X104" s="24">
        <v>67.5</v>
      </c>
    </row>
    <row r="105" ht="12.75" hidden="1">
      <c r="A105" s="24" t="s">
        <v>99</v>
      </c>
    </row>
    <row r="106" spans="1:24" ht="12.75" hidden="1">
      <c r="A106" s="24">
        <v>1476</v>
      </c>
      <c r="B106" s="24">
        <v>130.1</v>
      </c>
      <c r="C106" s="24">
        <v>119.8</v>
      </c>
      <c r="D106" s="24">
        <v>9.310107811749088</v>
      </c>
      <c r="E106" s="24">
        <v>9.685739814554802</v>
      </c>
      <c r="F106" s="24">
        <v>32.001744015818836</v>
      </c>
      <c r="G106" s="24" t="s">
        <v>59</v>
      </c>
      <c r="H106" s="24">
        <v>19.23586453655453</v>
      </c>
      <c r="I106" s="24">
        <v>81.83586453655452</v>
      </c>
      <c r="J106" s="24" t="s">
        <v>73</v>
      </c>
      <c r="K106" s="24">
        <v>1.31843752646113</v>
      </c>
      <c r="M106" s="24" t="s">
        <v>68</v>
      </c>
      <c r="N106" s="24">
        <v>1.1437362961070485</v>
      </c>
      <c r="X106" s="24">
        <v>67.5</v>
      </c>
    </row>
    <row r="107" spans="1:24" ht="12.75" hidden="1">
      <c r="A107" s="24">
        <v>1475</v>
      </c>
      <c r="B107" s="24">
        <v>137.86000061035156</v>
      </c>
      <c r="C107" s="24">
        <v>150.55999755859375</v>
      </c>
      <c r="D107" s="24">
        <v>8.7062349319458</v>
      </c>
      <c r="E107" s="24">
        <v>9.186178207397461</v>
      </c>
      <c r="F107" s="24">
        <v>23.622585934808246</v>
      </c>
      <c r="G107" s="24" t="s">
        <v>56</v>
      </c>
      <c r="H107" s="24">
        <v>-5.740540663152117</v>
      </c>
      <c r="I107" s="24">
        <v>64.61945994719945</v>
      </c>
      <c r="J107" s="24" t="s">
        <v>62</v>
      </c>
      <c r="K107" s="24">
        <v>0.472528026467292</v>
      </c>
      <c r="L107" s="24">
        <v>1.0391758224191945</v>
      </c>
      <c r="M107" s="24">
        <v>0.11186416007928632</v>
      </c>
      <c r="N107" s="24">
        <v>0.038730501389297546</v>
      </c>
      <c r="O107" s="24">
        <v>0.018977276447847705</v>
      </c>
      <c r="P107" s="24">
        <v>0.02981060889746045</v>
      </c>
      <c r="Q107" s="24">
        <v>0.0023100290001087068</v>
      </c>
      <c r="R107" s="24">
        <v>0.0005961331307893027</v>
      </c>
      <c r="S107" s="24">
        <v>0.0002489644560535641</v>
      </c>
      <c r="T107" s="24">
        <v>0.0004386493651747617</v>
      </c>
      <c r="U107" s="24">
        <v>5.055492486354151E-05</v>
      </c>
      <c r="V107" s="24">
        <v>2.2115255812778696E-05</v>
      </c>
      <c r="W107" s="24">
        <v>1.552351432649966E-05</v>
      </c>
      <c r="X107" s="24">
        <v>67.5</v>
      </c>
    </row>
    <row r="108" spans="1:24" ht="12.75" hidden="1">
      <c r="A108" s="24">
        <v>1474</v>
      </c>
      <c r="B108" s="24">
        <v>128.27999877929688</v>
      </c>
      <c r="C108" s="24">
        <v>141.5800018310547</v>
      </c>
      <c r="D108" s="24">
        <v>8.88864517211914</v>
      </c>
      <c r="E108" s="24">
        <v>8.596562385559082</v>
      </c>
      <c r="F108" s="24">
        <v>27.282531536446736</v>
      </c>
      <c r="G108" s="24" t="s">
        <v>57</v>
      </c>
      <c r="H108" s="24">
        <v>12.290257964603626</v>
      </c>
      <c r="I108" s="24">
        <v>73.0702567439005</v>
      </c>
      <c r="J108" s="24" t="s">
        <v>60</v>
      </c>
      <c r="K108" s="24">
        <v>0.2656238873683116</v>
      </c>
      <c r="L108" s="24">
        <v>0.0056546988014047565</v>
      </c>
      <c r="M108" s="24">
        <v>-0.06392999147276472</v>
      </c>
      <c r="N108" s="24">
        <v>-0.0004007192836311028</v>
      </c>
      <c r="O108" s="24">
        <v>0.010497743884084079</v>
      </c>
      <c r="P108" s="24">
        <v>0.000646915442846829</v>
      </c>
      <c r="Q108" s="24">
        <v>-0.001369422978343566</v>
      </c>
      <c r="R108" s="24">
        <v>-3.2178409513440196E-05</v>
      </c>
      <c r="S108" s="24">
        <v>0.0001234398734242561</v>
      </c>
      <c r="T108" s="24">
        <v>4.606293086805053E-05</v>
      </c>
      <c r="U108" s="24">
        <v>-3.3108910853478514E-05</v>
      </c>
      <c r="V108" s="24">
        <v>-2.535381282354583E-06</v>
      </c>
      <c r="W108" s="24">
        <v>7.253024382680021E-06</v>
      </c>
      <c r="X108" s="24">
        <v>67.5</v>
      </c>
    </row>
    <row r="109" spans="1:24" ht="12.75" hidden="1">
      <c r="A109" s="24">
        <v>1473</v>
      </c>
      <c r="B109" s="24">
        <v>168.44000244140625</v>
      </c>
      <c r="C109" s="24">
        <v>170.24000549316406</v>
      </c>
      <c r="D109" s="24">
        <v>9.100834846496582</v>
      </c>
      <c r="E109" s="24">
        <v>9.139490127563477</v>
      </c>
      <c r="F109" s="24">
        <v>32.464776815779146</v>
      </c>
      <c r="G109" s="24" t="s">
        <v>58</v>
      </c>
      <c r="H109" s="24">
        <v>-15.874251267144572</v>
      </c>
      <c r="I109" s="24">
        <v>85.06575117426168</v>
      </c>
      <c r="J109" s="24" t="s">
        <v>61</v>
      </c>
      <c r="K109" s="24">
        <v>-0.3908026180265689</v>
      </c>
      <c r="L109" s="24">
        <v>1.039160437219429</v>
      </c>
      <c r="M109" s="24">
        <v>-0.09179622269209352</v>
      </c>
      <c r="N109" s="24">
        <v>-0.03872842834304157</v>
      </c>
      <c r="O109" s="24">
        <v>-0.015809313543674517</v>
      </c>
      <c r="P109" s="24">
        <v>0.02980358876456247</v>
      </c>
      <c r="Q109" s="24">
        <v>-0.0018603533771108837</v>
      </c>
      <c r="R109" s="24">
        <v>-0.0005952640251063734</v>
      </c>
      <c r="S109" s="24">
        <v>-0.00021620799713944602</v>
      </c>
      <c r="T109" s="24">
        <v>0.0004362241075044645</v>
      </c>
      <c r="U109" s="24">
        <v>-3.820471764134293E-05</v>
      </c>
      <c r="V109" s="24">
        <v>-2.196944199149646E-05</v>
      </c>
      <c r="W109" s="24">
        <v>-1.372490926561226E-05</v>
      </c>
      <c r="X109" s="24">
        <v>67.5</v>
      </c>
    </row>
    <row r="110" ht="12.75" hidden="1">
      <c r="A110" s="24" t="s">
        <v>112</v>
      </c>
    </row>
    <row r="111" spans="1:24" ht="12.75" hidden="1">
      <c r="A111" s="24">
        <v>1476</v>
      </c>
      <c r="B111" s="24">
        <v>129.08</v>
      </c>
      <c r="C111" s="24">
        <v>121.48</v>
      </c>
      <c r="D111" s="24">
        <v>9.549053751347547</v>
      </c>
      <c r="E111" s="24">
        <v>9.528977270956148</v>
      </c>
      <c r="F111" s="24">
        <v>27.477754965836297</v>
      </c>
      <c r="G111" s="24" t="s">
        <v>59</v>
      </c>
      <c r="H111" s="24">
        <v>6.925752268882903</v>
      </c>
      <c r="I111" s="24">
        <v>68.50575226888292</v>
      </c>
      <c r="J111" s="24" t="s">
        <v>73</v>
      </c>
      <c r="K111" s="24">
        <v>1.3209894613616018</v>
      </c>
      <c r="M111" s="24" t="s">
        <v>68</v>
      </c>
      <c r="N111" s="24">
        <v>0.9665446613252158</v>
      </c>
      <c r="X111" s="24">
        <v>67.5</v>
      </c>
    </row>
    <row r="112" spans="1:24" ht="12.75" hidden="1">
      <c r="A112" s="24">
        <v>1473</v>
      </c>
      <c r="B112" s="24">
        <v>146.97999572753906</v>
      </c>
      <c r="C112" s="24">
        <v>161.27999877929688</v>
      </c>
      <c r="D112" s="24">
        <v>8.972914695739746</v>
      </c>
      <c r="E112" s="24">
        <v>9.207639694213867</v>
      </c>
      <c r="F112" s="24">
        <v>25.900475573539627</v>
      </c>
      <c r="G112" s="24" t="s">
        <v>56</v>
      </c>
      <c r="H112" s="24">
        <v>-10.70877329383039</v>
      </c>
      <c r="I112" s="24">
        <v>68.77122243370867</v>
      </c>
      <c r="J112" s="24" t="s">
        <v>62</v>
      </c>
      <c r="K112" s="24">
        <v>0.7947459981729595</v>
      </c>
      <c r="L112" s="24">
        <v>0.8035066552810705</v>
      </c>
      <c r="M112" s="24">
        <v>0.18814534469399175</v>
      </c>
      <c r="N112" s="24">
        <v>0.08233786666902125</v>
      </c>
      <c r="O112" s="24">
        <v>0.03191882868970611</v>
      </c>
      <c r="P112" s="24">
        <v>0.023050094736130795</v>
      </c>
      <c r="Q112" s="24">
        <v>0.0038851731277470248</v>
      </c>
      <c r="R112" s="24">
        <v>0.0012673202152615084</v>
      </c>
      <c r="S112" s="24">
        <v>0.00041875791440763096</v>
      </c>
      <c r="T112" s="24">
        <v>0.000339149396518017</v>
      </c>
      <c r="U112" s="24">
        <v>8.494216367684423E-05</v>
      </c>
      <c r="V112" s="24">
        <v>4.701827137828814E-05</v>
      </c>
      <c r="W112" s="24">
        <v>2.610838143775154E-05</v>
      </c>
      <c r="X112" s="24">
        <v>67.5</v>
      </c>
    </row>
    <row r="113" spans="1:24" ht="12.75" hidden="1">
      <c r="A113" s="24">
        <v>1474</v>
      </c>
      <c r="B113" s="24">
        <v>116.05999755859375</v>
      </c>
      <c r="C113" s="24">
        <v>134.66000366210938</v>
      </c>
      <c r="D113" s="24">
        <v>8.79985237121582</v>
      </c>
      <c r="E113" s="24">
        <v>8.612473487854004</v>
      </c>
      <c r="F113" s="24">
        <v>26.89216198372623</v>
      </c>
      <c r="G113" s="24" t="s">
        <v>57</v>
      </c>
      <c r="H113" s="24">
        <v>24.154144532910337</v>
      </c>
      <c r="I113" s="24">
        <v>72.71414209150409</v>
      </c>
      <c r="J113" s="24" t="s">
        <v>60</v>
      </c>
      <c r="K113" s="24">
        <v>-0.66092832846577</v>
      </c>
      <c r="L113" s="24">
        <v>0.004372444502517603</v>
      </c>
      <c r="M113" s="24">
        <v>0.15764361083993605</v>
      </c>
      <c r="N113" s="24">
        <v>-0.0008521262826607475</v>
      </c>
      <c r="O113" s="24">
        <v>-0.026351500996564196</v>
      </c>
      <c r="P113" s="24">
        <v>0.0005003135370519893</v>
      </c>
      <c r="Q113" s="24">
        <v>0.0033098825577163814</v>
      </c>
      <c r="R113" s="24">
        <v>-6.848883946420057E-05</v>
      </c>
      <c r="S113" s="24">
        <v>-0.0003289420937781902</v>
      </c>
      <c r="T113" s="24">
        <v>3.563235767133287E-05</v>
      </c>
      <c r="U113" s="24">
        <v>7.566203958237006E-05</v>
      </c>
      <c r="V113" s="24">
        <v>-5.408022131876059E-06</v>
      </c>
      <c r="W113" s="24">
        <v>-1.9952195234914574E-05</v>
      </c>
      <c r="X113" s="24">
        <v>67.5</v>
      </c>
    </row>
    <row r="114" spans="1:24" ht="12.75" hidden="1">
      <c r="A114" s="24">
        <v>1475</v>
      </c>
      <c r="B114" s="24">
        <v>131.75999450683594</v>
      </c>
      <c r="C114" s="24">
        <v>147.25999450683594</v>
      </c>
      <c r="D114" s="24">
        <v>8.810449600219727</v>
      </c>
      <c r="E114" s="24">
        <v>8.988418579101562</v>
      </c>
      <c r="F114" s="24">
        <v>24.037242272768854</v>
      </c>
      <c r="G114" s="24" t="s">
        <v>58</v>
      </c>
      <c r="H114" s="24">
        <v>0.6993430314171718</v>
      </c>
      <c r="I114" s="24">
        <v>64.95933753825311</v>
      </c>
      <c r="J114" s="24" t="s">
        <v>61</v>
      </c>
      <c r="K114" s="24">
        <v>0.4413558045878372</v>
      </c>
      <c r="L114" s="24">
        <v>0.803494758421015</v>
      </c>
      <c r="M114" s="24">
        <v>0.10269938018979356</v>
      </c>
      <c r="N114" s="24">
        <v>-0.08233345716295362</v>
      </c>
      <c r="O114" s="24">
        <v>0.01801138584759324</v>
      </c>
      <c r="P114" s="24">
        <v>0.02304466432190426</v>
      </c>
      <c r="Q114" s="24">
        <v>0.0020345141156287083</v>
      </c>
      <c r="R114" s="24">
        <v>-0.0012654682164635045</v>
      </c>
      <c r="S114" s="24">
        <v>0.00025914337695540107</v>
      </c>
      <c r="T114" s="24">
        <v>0.00033727236507801427</v>
      </c>
      <c r="U114" s="24">
        <v>3.8606047924381744E-05</v>
      </c>
      <c r="V114" s="24">
        <v>-4.670622164148464E-05</v>
      </c>
      <c r="W114" s="24">
        <v>1.683916525861604E-05</v>
      </c>
      <c r="X114" s="24">
        <v>67.5</v>
      </c>
    </row>
    <row r="115" ht="12.75" hidden="1">
      <c r="A115" s="24" t="s">
        <v>98</v>
      </c>
    </row>
    <row r="116" spans="1:24" ht="12.75" hidden="1">
      <c r="A116" s="24">
        <v>1476</v>
      </c>
      <c r="B116" s="24">
        <v>129.08</v>
      </c>
      <c r="C116" s="24">
        <v>121.48</v>
      </c>
      <c r="D116" s="24">
        <v>9.549053751347547</v>
      </c>
      <c r="E116" s="24">
        <v>9.528977270956148</v>
      </c>
      <c r="F116" s="24">
        <v>24.48441534638393</v>
      </c>
      <c r="G116" s="24" t="s">
        <v>59</v>
      </c>
      <c r="H116" s="24">
        <v>-0.5370474642755312</v>
      </c>
      <c r="I116" s="24">
        <v>61.042952535724474</v>
      </c>
      <c r="J116" s="24" t="s">
        <v>73</v>
      </c>
      <c r="K116" s="24">
        <v>1.6361316369171026</v>
      </c>
      <c r="M116" s="24" t="s">
        <v>68</v>
      </c>
      <c r="N116" s="24">
        <v>0.8720081283260632</v>
      </c>
      <c r="X116" s="24">
        <v>67.5</v>
      </c>
    </row>
    <row r="117" spans="1:24" ht="12.75" hidden="1">
      <c r="A117" s="24">
        <v>1473</v>
      </c>
      <c r="B117" s="24">
        <v>146.97999572753906</v>
      </c>
      <c r="C117" s="24">
        <v>161.27999877929688</v>
      </c>
      <c r="D117" s="24">
        <v>8.972914695739746</v>
      </c>
      <c r="E117" s="24">
        <v>9.207639694213867</v>
      </c>
      <c r="F117" s="24">
        <v>25.900475573539627</v>
      </c>
      <c r="G117" s="24" t="s">
        <v>56</v>
      </c>
      <c r="H117" s="24">
        <v>-10.70877329383039</v>
      </c>
      <c r="I117" s="24">
        <v>68.77122243370867</v>
      </c>
      <c r="J117" s="24" t="s">
        <v>62</v>
      </c>
      <c r="K117" s="24">
        <v>1.2252453905751763</v>
      </c>
      <c r="L117" s="24">
        <v>0.20311156597420235</v>
      </c>
      <c r="M117" s="24">
        <v>0.2900599168577755</v>
      </c>
      <c r="N117" s="24">
        <v>0.0838027276911237</v>
      </c>
      <c r="O117" s="24">
        <v>0.049208462871079064</v>
      </c>
      <c r="P117" s="24">
        <v>0.005826711250434891</v>
      </c>
      <c r="Q117" s="24">
        <v>0.0059897107716145315</v>
      </c>
      <c r="R117" s="24">
        <v>0.0012898733622234843</v>
      </c>
      <c r="S117" s="24">
        <v>0.0006456108867477968</v>
      </c>
      <c r="T117" s="24">
        <v>8.572179593926272E-05</v>
      </c>
      <c r="U117" s="24">
        <v>0.00013099225125638817</v>
      </c>
      <c r="V117" s="24">
        <v>4.7862849277760026E-05</v>
      </c>
      <c r="W117" s="24">
        <v>4.025999612058757E-05</v>
      </c>
      <c r="X117" s="24">
        <v>67.5</v>
      </c>
    </row>
    <row r="118" spans="1:24" ht="12.75" hidden="1">
      <c r="A118" s="24">
        <v>1475</v>
      </c>
      <c r="B118" s="24">
        <v>131.75999450683594</v>
      </c>
      <c r="C118" s="24">
        <v>147.25999450683594</v>
      </c>
      <c r="D118" s="24">
        <v>8.810449600219727</v>
      </c>
      <c r="E118" s="24">
        <v>8.988418579101562</v>
      </c>
      <c r="F118" s="24">
        <v>29.866644116624546</v>
      </c>
      <c r="G118" s="24" t="s">
        <v>57</v>
      </c>
      <c r="H118" s="24">
        <v>16.452983891048007</v>
      </c>
      <c r="I118" s="24">
        <v>80.71297839788394</v>
      </c>
      <c r="J118" s="24" t="s">
        <v>60</v>
      </c>
      <c r="K118" s="24">
        <v>-0.6494351740121808</v>
      </c>
      <c r="L118" s="24">
        <v>0.0011055349435842602</v>
      </c>
      <c r="M118" s="24">
        <v>0.1565308088986945</v>
      </c>
      <c r="N118" s="24">
        <v>-0.0008671673520697151</v>
      </c>
      <c r="O118" s="24">
        <v>-0.02563092749212787</v>
      </c>
      <c r="P118" s="24">
        <v>0.00012651460124775464</v>
      </c>
      <c r="Q118" s="24">
        <v>0.003363585356979436</v>
      </c>
      <c r="R118" s="24">
        <v>-6.971680311715476E-05</v>
      </c>
      <c r="S118" s="24">
        <v>-0.00029826719848689636</v>
      </c>
      <c r="T118" s="24">
        <v>9.014253383361561E-06</v>
      </c>
      <c r="U118" s="24">
        <v>8.191299795235503E-05</v>
      </c>
      <c r="V118" s="24">
        <v>-5.505045912622715E-06</v>
      </c>
      <c r="W118" s="24">
        <v>-1.73952208927937E-05</v>
      </c>
      <c r="X118" s="24">
        <v>67.5</v>
      </c>
    </row>
    <row r="119" spans="1:24" ht="12.75" hidden="1">
      <c r="A119" s="24">
        <v>1474</v>
      </c>
      <c r="B119" s="24">
        <v>116.05999755859375</v>
      </c>
      <c r="C119" s="24">
        <v>134.66000366210938</v>
      </c>
      <c r="D119" s="24">
        <v>8.79985237121582</v>
      </c>
      <c r="E119" s="24">
        <v>8.612473487854004</v>
      </c>
      <c r="F119" s="24">
        <v>23.96453938242622</v>
      </c>
      <c r="G119" s="24" t="s">
        <v>58</v>
      </c>
      <c r="H119" s="24">
        <v>16.238099480450373</v>
      </c>
      <c r="I119" s="24">
        <v>64.79809703904412</v>
      </c>
      <c r="J119" s="24" t="s">
        <v>61</v>
      </c>
      <c r="K119" s="24">
        <v>1.0389707512155888</v>
      </c>
      <c r="L119" s="24">
        <v>0.20310855724213409</v>
      </c>
      <c r="M119" s="24">
        <v>0.24419840546789004</v>
      </c>
      <c r="N119" s="24">
        <v>-0.08379824096755334</v>
      </c>
      <c r="O119" s="24">
        <v>0.042006289696040165</v>
      </c>
      <c r="P119" s="24">
        <v>0.005825337591214405</v>
      </c>
      <c r="Q119" s="24">
        <v>0.004956100147687561</v>
      </c>
      <c r="R119" s="24">
        <v>-0.0012879879106330306</v>
      </c>
      <c r="S119" s="24">
        <v>0.0005725819551767719</v>
      </c>
      <c r="T119" s="24">
        <v>8.524652212843145E-05</v>
      </c>
      <c r="U119" s="24">
        <v>0.00010222147844594211</v>
      </c>
      <c r="V119" s="24">
        <v>-4.7545208070692986E-05</v>
      </c>
      <c r="W119" s="24">
        <v>3.630803737081694E-05</v>
      </c>
      <c r="X119" s="24">
        <v>67.5</v>
      </c>
    </row>
    <row r="120" ht="12.75" hidden="1">
      <c r="A120" s="24" t="s">
        <v>97</v>
      </c>
    </row>
    <row r="121" spans="1:24" ht="12.75" hidden="1">
      <c r="A121" s="24">
        <v>1476</v>
      </c>
      <c r="B121" s="24">
        <v>129.08</v>
      </c>
      <c r="C121" s="24">
        <v>121.48</v>
      </c>
      <c r="D121" s="24">
        <v>9.549053751347547</v>
      </c>
      <c r="E121" s="24">
        <v>9.528977270956148</v>
      </c>
      <c r="F121" s="24">
        <v>27.477754965836297</v>
      </c>
      <c r="G121" s="24" t="s">
        <v>59</v>
      </c>
      <c r="H121" s="24">
        <v>6.925752268882903</v>
      </c>
      <c r="I121" s="24">
        <v>68.50575226888292</v>
      </c>
      <c r="J121" s="24" t="s">
        <v>73</v>
      </c>
      <c r="K121" s="24">
        <v>0.7368734032657309</v>
      </c>
      <c r="M121" s="24" t="s">
        <v>68</v>
      </c>
      <c r="N121" s="24">
        <v>0.4672102951676541</v>
      </c>
      <c r="X121" s="24">
        <v>67.5</v>
      </c>
    </row>
    <row r="122" spans="1:24" ht="12.75" hidden="1">
      <c r="A122" s="24">
        <v>1474</v>
      </c>
      <c r="B122" s="24">
        <v>116.05999755859375</v>
      </c>
      <c r="C122" s="24">
        <v>134.66000366210938</v>
      </c>
      <c r="D122" s="24">
        <v>8.79985237121582</v>
      </c>
      <c r="E122" s="24">
        <v>8.612473487854004</v>
      </c>
      <c r="F122" s="24">
        <v>19.713521001960313</v>
      </c>
      <c r="G122" s="24" t="s">
        <v>56</v>
      </c>
      <c r="H122" s="24">
        <v>4.743703650994533</v>
      </c>
      <c r="I122" s="24">
        <v>53.30370120958828</v>
      </c>
      <c r="J122" s="24" t="s">
        <v>62</v>
      </c>
      <c r="K122" s="24">
        <v>0.7189234950093325</v>
      </c>
      <c r="L122" s="24">
        <v>0.42854748854125135</v>
      </c>
      <c r="M122" s="24">
        <v>0.1701956091986154</v>
      </c>
      <c r="N122" s="24">
        <v>0.08002536676982443</v>
      </c>
      <c r="O122" s="24">
        <v>0.02887330581725044</v>
      </c>
      <c r="P122" s="24">
        <v>0.012293707858369645</v>
      </c>
      <c r="Q122" s="24">
        <v>0.0035145064128234895</v>
      </c>
      <c r="R122" s="24">
        <v>0.0012318155649180332</v>
      </c>
      <c r="S122" s="24">
        <v>0.00037880785420556755</v>
      </c>
      <c r="T122" s="24">
        <v>0.00018088255376079722</v>
      </c>
      <c r="U122" s="24">
        <v>7.686279472938553E-05</v>
      </c>
      <c r="V122" s="24">
        <v>4.572556190686972E-05</v>
      </c>
      <c r="W122" s="24">
        <v>2.3620127247894077E-05</v>
      </c>
      <c r="X122" s="24">
        <v>67.5</v>
      </c>
    </row>
    <row r="123" spans="1:24" ht="12.75" hidden="1">
      <c r="A123" s="24">
        <v>1473</v>
      </c>
      <c r="B123" s="24">
        <v>146.97999572753906</v>
      </c>
      <c r="C123" s="24">
        <v>161.27999877929688</v>
      </c>
      <c r="D123" s="24">
        <v>8.972914695739746</v>
      </c>
      <c r="E123" s="24">
        <v>9.207639694213867</v>
      </c>
      <c r="F123" s="24">
        <v>27.05477879215452</v>
      </c>
      <c r="G123" s="24" t="s">
        <v>57</v>
      </c>
      <c r="H123" s="24">
        <v>-7.643854922817582</v>
      </c>
      <c r="I123" s="24">
        <v>71.83614080472148</v>
      </c>
      <c r="J123" s="24" t="s">
        <v>60</v>
      </c>
      <c r="K123" s="24">
        <v>0.5621259225706117</v>
      </c>
      <c r="L123" s="24">
        <v>-0.0023309128960218766</v>
      </c>
      <c r="M123" s="24">
        <v>-0.13186101443378345</v>
      </c>
      <c r="N123" s="24">
        <v>-0.0008272923467985469</v>
      </c>
      <c r="O123" s="24">
        <v>0.022768856559622744</v>
      </c>
      <c r="P123" s="24">
        <v>-0.00026686072382485054</v>
      </c>
      <c r="Q123" s="24">
        <v>-0.0026636597633060964</v>
      </c>
      <c r="R123" s="24">
        <v>-6.651097957023662E-05</v>
      </c>
      <c r="S123" s="24">
        <v>0.00031377157925575666</v>
      </c>
      <c r="T123" s="24">
        <v>-1.9013571795088223E-05</v>
      </c>
      <c r="U123" s="24">
        <v>-5.409350027951982E-05</v>
      </c>
      <c r="V123" s="24">
        <v>-5.243022648506154E-06</v>
      </c>
      <c r="W123" s="24">
        <v>1.999200356528733E-05</v>
      </c>
      <c r="X123" s="24">
        <v>67.5</v>
      </c>
    </row>
    <row r="124" spans="1:24" ht="12.75" hidden="1">
      <c r="A124" s="24">
        <v>1475</v>
      </c>
      <c r="B124" s="24">
        <v>131.75999450683594</v>
      </c>
      <c r="C124" s="24">
        <v>147.25999450683594</v>
      </c>
      <c r="D124" s="24">
        <v>8.810449600219727</v>
      </c>
      <c r="E124" s="24">
        <v>8.988418579101562</v>
      </c>
      <c r="F124" s="24">
        <v>29.866644116624546</v>
      </c>
      <c r="G124" s="24" t="s">
        <v>58</v>
      </c>
      <c r="H124" s="24">
        <v>16.452983891048007</v>
      </c>
      <c r="I124" s="24">
        <v>80.71297839788394</v>
      </c>
      <c r="J124" s="24" t="s">
        <v>61</v>
      </c>
      <c r="K124" s="24">
        <v>0.4481801410711684</v>
      </c>
      <c r="L124" s="24">
        <v>-0.42854114945951816</v>
      </c>
      <c r="M124" s="24">
        <v>0.10760677610160695</v>
      </c>
      <c r="N124" s="24">
        <v>-0.08002109043257188</v>
      </c>
      <c r="O124" s="24">
        <v>0.017755195289936757</v>
      </c>
      <c r="P124" s="24">
        <v>-0.012290811131126345</v>
      </c>
      <c r="Q124" s="24">
        <v>0.0022927433330230283</v>
      </c>
      <c r="R124" s="24">
        <v>-0.0012300186484647056</v>
      </c>
      <c r="S124" s="24">
        <v>0.0002122328590467907</v>
      </c>
      <c r="T124" s="24">
        <v>-0.00017988046681788637</v>
      </c>
      <c r="U124" s="24">
        <v>5.460569971277031E-05</v>
      </c>
      <c r="V124" s="24">
        <v>-4.5423977426093224E-05</v>
      </c>
      <c r="W124" s="24">
        <v>1.2578958806365765E-05</v>
      </c>
      <c r="X124" s="24">
        <v>67.5</v>
      </c>
    </row>
    <row r="125" s="100" customFormat="1" ht="12.75">
      <c r="A125" s="100" t="s">
        <v>96</v>
      </c>
    </row>
    <row r="126" spans="1:24" s="100" customFormat="1" ht="12.75">
      <c r="A126" s="100">
        <v>1476</v>
      </c>
      <c r="B126" s="100">
        <v>129.08</v>
      </c>
      <c r="C126" s="100">
        <v>121.48</v>
      </c>
      <c r="D126" s="100">
        <v>9.549053751347547</v>
      </c>
      <c r="E126" s="100">
        <v>9.528977270956148</v>
      </c>
      <c r="F126" s="100">
        <v>30.569371419634106</v>
      </c>
      <c r="G126" s="100" t="s">
        <v>59</v>
      </c>
      <c r="H126" s="100">
        <v>14.633569416157215</v>
      </c>
      <c r="I126" s="100">
        <v>76.21356941615723</v>
      </c>
      <c r="J126" s="100" t="s">
        <v>73</v>
      </c>
      <c r="K126" s="100">
        <v>0.3835129718494168</v>
      </c>
      <c r="M126" s="100" t="s">
        <v>68</v>
      </c>
      <c r="N126" s="100">
        <v>0.2237013148760684</v>
      </c>
      <c r="X126" s="100">
        <v>67.5</v>
      </c>
    </row>
    <row r="127" spans="1:24" s="100" customFormat="1" ht="12.75">
      <c r="A127" s="100">
        <v>1474</v>
      </c>
      <c r="B127" s="100">
        <v>116.05999755859375</v>
      </c>
      <c r="C127" s="100">
        <v>134.66000366210938</v>
      </c>
      <c r="D127" s="100">
        <v>8.79985237121582</v>
      </c>
      <c r="E127" s="100">
        <v>8.612473487854004</v>
      </c>
      <c r="F127" s="100">
        <v>19.713521001960313</v>
      </c>
      <c r="G127" s="100" t="s">
        <v>56</v>
      </c>
      <c r="H127" s="100">
        <v>4.743703650994533</v>
      </c>
      <c r="I127" s="100">
        <v>53.30370120958828</v>
      </c>
      <c r="J127" s="100" t="s">
        <v>62</v>
      </c>
      <c r="K127" s="100">
        <v>0.5636154049239066</v>
      </c>
      <c r="L127" s="100">
        <v>0.20299938351686295</v>
      </c>
      <c r="M127" s="100">
        <v>0.13342785741940197</v>
      </c>
      <c r="N127" s="100">
        <v>0.07926813185364505</v>
      </c>
      <c r="O127" s="100">
        <v>0.022635694132728076</v>
      </c>
      <c r="P127" s="100">
        <v>0.005823319400981449</v>
      </c>
      <c r="Q127" s="100">
        <v>0.002755279418726815</v>
      </c>
      <c r="R127" s="100">
        <v>0.0012201538834093232</v>
      </c>
      <c r="S127" s="100">
        <v>0.0002969893651112724</v>
      </c>
      <c r="T127" s="100">
        <v>8.569380515191551E-05</v>
      </c>
      <c r="U127" s="100">
        <v>6.027348100191722E-05</v>
      </c>
      <c r="V127" s="100">
        <v>4.528463041591561E-05</v>
      </c>
      <c r="W127" s="100">
        <v>1.8519173199952397E-05</v>
      </c>
      <c r="X127" s="100">
        <v>67.5</v>
      </c>
    </row>
    <row r="128" spans="1:24" s="100" customFormat="1" ht="12.75">
      <c r="A128" s="100">
        <v>1475</v>
      </c>
      <c r="B128" s="100">
        <v>131.75999450683594</v>
      </c>
      <c r="C128" s="100">
        <v>147.25999450683594</v>
      </c>
      <c r="D128" s="100">
        <v>8.810449600219727</v>
      </c>
      <c r="E128" s="100">
        <v>8.988418579101562</v>
      </c>
      <c r="F128" s="100">
        <v>24.037242272768854</v>
      </c>
      <c r="G128" s="100" t="s">
        <v>57</v>
      </c>
      <c r="H128" s="100">
        <v>0.6993430314171718</v>
      </c>
      <c r="I128" s="100">
        <v>64.95933753825311</v>
      </c>
      <c r="J128" s="100" t="s">
        <v>60</v>
      </c>
      <c r="K128" s="100">
        <v>0.5352570164629853</v>
      </c>
      <c r="L128" s="100">
        <v>0.001105506132670494</v>
      </c>
      <c r="M128" s="100">
        <v>-0.1271813390991677</v>
      </c>
      <c r="N128" s="100">
        <v>-0.0008195814945616365</v>
      </c>
      <c r="O128" s="100">
        <v>0.02141905858734732</v>
      </c>
      <c r="P128" s="100">
        <v>0.00012633526174922634</v>
      </c>
      <c r="Q128" s="100">
        <v>-0.002647229890395854</v>
      </c>
      <c r="R128" s="100">
        <v>-6.58715309979561E-05</v>
      </c>
      <c r="S128" s="100">
        <v>0.00027390318835397525</v>
      </c>
      <c r="T128" s="100">
        <v>8.985910324748502E-06</v>
      </c>
      <c r="U128" s="100">
        <v>-5.9050688055607104E-05</v>
      </c>
      <c r="V128" s="100">
        <v>-5.192554903743127E-06</v>
      </c>
      <c r="W128" s="100">
        <v>1.6834191259773507E-05</v>
      </c>
      <c r="X128" s="100">
        <v>67.5</v>
      </c>
    </row>
    <row r="129" spans="1:24" s="100" customFormat="1" ht="12.75">
      <c r="A129" s="100">
        <v>1473</v>
      </c>
      <c r="B129" s="100">
        <v>146.97999572753906</v>
      </c>
      <c r="C129" s="100">
        <v>161.27999877929688</v>
      </c>
      <c r="D129" s="100">
        <v>8.972914695739746</v>
      </c>
      <c r="E129" s="100">
        <v>9.207639694213867</v>
      </c>
      <c r="F129" s="100">
        <v>30.012025325800586</v>
      </c>
      <c r="G129" s="100" t="s">
        <v>58</v>
      </c>
      <c r="H129" s="100">
        <v>0.20825800766689895</v>
      </c>
      <c r="I129" s="100">
        <v>79.68825373520596</v>
      </c>
      <c r="J129" s="100" t="s">
        <v>61</v>
      </c>
      <c r="K129" s="100">
        <v>-0.17652832915620864</v>
      </c>
      <c r="L129" s="100">
        <v>0.2029963732789752</v>
      </c>
      <c r="M129" s="100">
        <v>-0.040347244273615225</v>
      </c>
      <c r="N129" s="100">
        <v>-0.0792638947676723</v>
      </c>
      <c r="O129" s="100">
        <v>-0.007321104978225844</v>
      </c>
      <c r="P129" s="100">
        <v>0.005821948835869798</v>
      </c>
      <c r="Q129" s="100">
        <v>-0.0007640278677210229</v>
      </c>
      <c r="R129" s="100">
        <v>-0.0012183745075315872</v>
      </c>
      <c r="S129" s="100">
        <v>-0.0001148029895025535</v>
      </c>
      <c r="T129" s="100">
        <v>8.522136854715512E-05</v>
      </c>
      <c r="U129" s="100">
        <v>-1.207926952459695E-05</v>
      </c>
      <c r="V129" s="100">
        <v>-4.498594364329465E-05</v>
      </c>
      <c r="W129" s="100">
        <v>-7.718146191877966E-06</v>
      </c>
      <c r="X129" s="100">
        <v>67.5</v>
      </c>
    </row>
    <row r="130" ht="12.75" hidden="1">
      <c r="A130" s="24" t="s">
        <v>95</v>
      </c>
    </row>
    <row r="131" spans="1:24" ht="12.75" hidden="1">
      <c r="A131" s="24">
        <v>1476</v>
      </c>
      <c r="B131" s="24">
        <v>129.08</v>
      </c>
      <c r="C131" s="24">
        <v>121.48</v>
      </c>
      <c r="D131" s="24">
        <v>9.549053751347547</v>
      </c>
      <c r="E131" s="24">
        <v>9.528977270956148</v>
      </c>
      <c r="F131" s="24">
        <v>24.48441534638393</v>
      </c>
      <c r="G131" s="24" t="s">
        <v>59</v>
      </c>
      <c r="H131" s="24">
        <v>-0.5370474642755312</v>
      </c>
      <c r="I131" s="24">
        <v>61.042952535724474</v>
      </c>
      <c r="J131" s="24" t="s">
        <v>73</v>
      </c>
      <c r="K131" s="24">
        <v>1.3250660297095145</v>
      </c>
      <c r="M131" s="24" t="s">
        <v>68</v>
      </c>
      <c r="N131" s="24">
        <v>0.7698907916380138</v>
      </c>
      <c r="X131" s="24">
        <v>67.5</v>
      </c>
    </row>
    <row r="132" spans="1:24" ht="12.75" hidden="1">
      <c r="A132" s="24">
        <v>1475</v>
      </c>
      <c r="B132" s="24">
        <v>131.75999450683594</v>
      </c>
      <c r="C132" s="24">
        <v>147.25999450683594</v>
      </c>
      <c r="D132" s="24">
        <v>8.810449600219727</v>
      </c>
      <c r="E132" s="24">
        <v>8.988418579101562</v>
      </c>
      <c r="F132" s="24">
        <v>22.738304429398077</v>
      </c>
      <c r="G132" s="24" t="s">
        <v>56</v>
      </c>
      <c r="H132" s="24">
        <v>-2.810965715785599</v>
      </c>
      <c r="I132" s="24">
        <v>61.44902879105034</v>
      </c>
      <c r="J132" s="24" t="s">
        <v>62</v>
      </c>
      <c r="K132" s="24">
        <v>1.0375333576308088</v>
      </c>
      <c r="L132" s="24">
        <v>0.42379832816756896</v>
      </c>
      <c r="M132" s="24">
        <v>0.2456219894875385</v>
      </c>
      <c r="N132" s="24">
        <v>0.08211919879448087</v>
      </c>
      <c r="O132" s="24">
        <v>0.04166943436580477</v>
      </c>
      <c r="P132" s="24">
        <v>0.012157384682842175</v>
      </c>
      <c r="Q132" s="24">
        <v>0.0050720810709841396</v>
      </c>
      <c r="R132" s="24">
        <v>0.0012640059144034817</v>
      </c>
      <c r="S132" s="24">
        <v>0.0005466930930900583</v>
      </c>
      <c r="T132" s="24">
        <v>0.00017888759982078692</v>
      </c>
      <c r="U132" s="24">
        <v>0.00011093793476042103</v>
      </c>
      <c r="V132" s="24">
        <v>4.691556381024218E-05</v>
      </c>
      <c r="W132" s="24">
        <v>3.409284583450792E-05</v>
      </c>
      <c r="X132" s="24">
        <v>67.5</v>
      </c>
    </row>
    <row r="133" spans="1:24" ht="12.75" hidden="1">
      <c r="A133" s="24">
        <v>1473</v>
      </c>
      <c r="B133" s="24">
        <v>146.97999572753906</v>
      </c>
      <c r="C133" s="24">
        <v>161.27999877929688</v>
      </c>
      <c r="D133" s="24">
        <v>8.972914695739746</v>
      </c>
      <c r="E133" s="24">
        <v>9.207639694213867</v>
      </c>
      <c r="F133" s="24">
        <v>30.012025325800586</v>
      </c>
      <c r="G133" s="24" t="s">
        <v>57</v>
      </c>
      <c r="H133" s="24">
        <v>0.20825800766689895</v>
      </c>
      <c r="I133" s="24">
        <v>79.68825373520596</v>
      </c>
      <c r="J133" s="24" t="s">
        <v>60</v>
      </c>
      <c r="K133" s="24">
        <v>-0.024630593720719268</v>
      </c>
      <c r="L133" s="24">
        <v>-0.0023053581287812543</v>
      </c>
      <c r="M133" s="24">
        <v>0.008621603688671639</v>
      </c>
      <c r="N133" s="24">
        <v>-0.0008492874574495827</v>
      </c>
      <c r="O133" s="24">
        <v>-0.0005397589583240227</v>
      </c>
      <c r="P133" s="24">
        <v>-0.0002638493127036973</v>
      </c>
      <c r="Q133" s="24">
        <v>0.000311006613843166</v>
      </c>
      <c r="R133" s="24">
        <v>-6.828882819534563E-05</v>
      </c>
      <c r="S133" s="24">
        <v>2.9851736797321054E-05</v>
      </c>
      <c r="T133" s="24">
        <v>-1.879143271705767E-05</v>
      </c>
      <c r="U133" s="24">
        <v>1.55615015580047E-05</v>
      </c>
      <c r="V133" s="24">
        <v>-5.387809600477289E-06</v>
      </c>
      <c r="W133" s="24">
        <v>2.9914247632728835E-06</v>
      </c>
      <c r="X133" s="24">
        <v>67.5</v>
      </c>
    </row>
    <row r="134" spans="1:24" ht="12.75" hidden="1">
      <c r="A134" s="24">
        <v>1474</v>
      </c>
      <c r="B134" s="24">
        <v>116.05999755859375</v>
      </c>
      <c r="C134" s="24">
        <v>134.66000366210938</v>
      </c>
      <c r="D134" s="24">
        <v>8.79985237121582</v>
      </c>
      <c r="E134" s="24">
        <v>8.612473487854004</v>
      </c>
      <c r="F134" s="24">
        <v>26.89216198372623</v>
      </c>
      <c r="G134" s="24" t="s">
        <v>58</v>
      </c>
      <c r="H134" s="24">
        <v>24.154144532910337</v>
      </c>
      <c r="I134" s="24">
        <v>72.71414209150409</v>
      </c>
      <c r="J134" s="24" t="s">
        <v>61</v>
      </c>
      <c r="K134" s="24">
        <v>1.0372409566005503</v>
      </c>
      <c r="L134" s="24">
        <v>-0.4237920578320511</v>
      </c>
      <c r="M134" s="24">
        <v>0.24547062893481159</v>
      </c>
      <c r="N134" s="24">
        <v>-0.0821148069562493</v>
      </c>
      <c r="O134" s="24">
        <v>0.041665938374564664</v>
      </c>
      <c r="P134" s="24">
        <v>-0.012154521210923586</v>
      </c>
      <c r="Q134" s="24">
        <v>0.005062537039546617</v>
      </c>
      <c r="R134" s="24">
        <v>-0.001262159889867638</v>
      </c>
      <c r="S134" s="24">
        <v>0.0005458774696235032</v>
      </c>
      <c r="T134" s="24">
        <v>-0.0001778978792062522</v>
      </c>
      <c r="U134" s="24">
        <v>0.00010984108993526808</v>
      </c>
      <c r="V134" s="24">
        <v>-4.6605167474668626E-05</v>
      </c>
      <c r="W134" s="24">
        <v>3.396135325603504E-05</v>
      </c>
      <c r="X134" s="24">
        <v>67.5</v>
      </c>
    </row>
    <row r="135" ht="12.75" hidden="1">
      <c r="A135" s="24" t="s">
        <v>94</v>
      </c>
    </row>
    <row r="136" spans="1:24" ht="12.75" hidden="1">
      <c r="A136" s="24">
        <v>1476</v>
      </c>
      <c r="B136" s="24">
        <v>129.08</v>
      </c>
      <c r="C136" s="24">
        <v>121.48</v>
      </c>
      <c r="D136" s="24">
        <v>9.549053751347547</v>
      </c>
      <c r="E136" s="24">
        <v>9.528977270956148</v>
      </c>
      <c r="F136" s="24">
        <v>30.569371419634106</v>
      </c>
      <c r="G136" s="24" t="s">
        <v>59</v>
      </c>
      <c r="H136" s="24">
        <v>14.633569416157215</v>
      </c>
      <c r="I136" s="24">
        <v>76.21356941615723</v>
      </c>
      <c r="J136" s="24" t="s">
        <v>73</v>
      </c>
      <c r="K136" s="24">
        <v>0.7005750297782524</v>
      </c>
      <c r="M136" s="24" t="s">
        <v>68</v>
      </c>
      <c r="N136" s="24">
        <v>0.648577853998096</v>
      </c>
      <c r="X136" s="24">
        <v>67.5</v>
      </c>
    </row>
    <row r="137" spans="1:24" ht="12.75" hidden="1">
      <c r="A137" s="24">
        <v>1475</v>
      </c>
      <c r="B137" s="24">
        <v>131.75999450683594</v>
      </c>
      <c r="C137" s="24">
        <v>147.25999450683594</v>
      </c>
      <c r="D137" s="24">
        <v>8.810449600219727</v>
      </c>
      <c r="E137" s="24">
        <v>8.988418579101562</v>
      </c>
      <c r="F137" s="24">
        <v>22.738304429398077</v>
      </c>
      <c r="G137" s="24" t="s">
        <v>56</v>
      </c>
      <c r="H137" s="24">
        <v>-2.810965715785599</v>
      </c>
      <c r="I137" s="24">
        <v>61.44902879105034</v>
      </c>
      <c r="J137" s="24" t="s">
        <v>62</v>
      </c>
      <c r="K137" s="24">
        <v>0.19586125809224111</v>
      </c>
      <c r="L137" s="24">
        <v>0.8081436331902833</v>
      </c>
      <c r="M137" s="24">
        <v>0.04636760654032839</v>
      </c>
      <c r="N137" s="24">
        <v>0.07978364410231775</v>
      </c>
      <c r="O137" s="24">
        <v>0.007865963488636961</v>
      </c>
      <c r="P137" s="24">
        <v>0.02318302606144659</v>
      </c>
      <c r="Q137" s="24">
        <v>0.0009575781173752381</v>
      </c>
      <c r="R137" s="24">
        <v>0.0012280446944864492</v>
      </c>
      <c r="S137" s="24">
        <v>0.00010316353463047866</v>
      </c>
      <c r="T137" s="24">
        <v>0.00034111637898657463</v>
      </c>
      <c r="U137" s="24">
        <v>2.0955154310043562E-05</v>
      </c>
      <c r="V137" s="24">
        <v>4.556524846502969E-05</v>
      </c>
      <c r="W137" s="24">
        <v>6.4233557403442835E-06</v>
      </c>
      <c r="X137" s="24">
        <v>67.5</v>
      </c>
    </row>
    <row r="138" spans="1:24" ht="12.75" hidden="1">
      <c r="A138" s="24">
        <v>1474</v>
      </c>
      <c r="B138" s="24">
        <v>116.05999755859375</v>
      </c>
      <c r="C138" s="24">
        <v>134.66000366210938</v>
      </c>
      <c r="D138" s="24">
        <v>8.79985237121582</v>
      </c>
      <c r="E138" s="24">
        <v>8.612473487854004</v>
      </c>
      <c r="F138" s="24">
        <v>23.96453938242622</v>
      </c>
      <c r="G138" s="24" t="s">
        <v>57</v>
      </c>
      <c r="H138" s="24">
        <v>16.238099480450373</v>
      </c>
      <c r="I138" s="24">
        <v>64.79809703904412</v>
      </c>
      <c r="J138" s="24" t="s">
        <v>60</v>
      </c>
      <c r="K138" s="24">
        <v>-0.06243647191919052</v>
      </c>
      <c r="L138" s="24">
        <v>0.004397969548620826</v>
      </c>
      <c r="M138" s="24">
        <v>0.014280912336083236</v>
      </c>
      <c r="N138" s="24">
        <v>-0.0008253618702255119</v>
      </c>
      <c r="O138" s="24">
        <v>-0.0025880372816138074</v>
      </c>
      <c r="P138" s="24">
        <v>0.0005031455110179258</v>
      </c>
      <c r="Q138" s="24">
        <v>0.0002709136002902738</v>
      </c>
      <c r="R138" s="24">
        <v>-6.632705654999165E-05</v>
      </c>
      <c r="S138" s="24">
        <v>-4.042253307576017E-05</v>
      </c>
      <c r="T138" s="24">
        <v>3.582614609785937E-05</v>
      </c>
      <c r="U138" s="24">
        <v>4.287313496705405E-06</v>
      </c>
      <c r="V138" s="24">
        <v>-5.2328685596581415E-06</v>
      </c>
      <c r="W138" s="24">
        <v>-2.707259422458293E-06</v>
      </c>
      <c r="X138" s="24">
        <v>67.5</v>
      </c>
    </row>
    <row r="139" spans="1:24" ht="12.75" hidden="1">
      <c r="A139" s="24">
        <v>1473</v>
      </c>
      <c r="B139" s="24">
        <v>146.97999572753906</v>
      </c>
      <c r="C139" s="24">
        <v>161.27999877929688</v>
      </c>
      <c r="D139" s="24">
        <v>8.972914695739746</v>
      </c>
      <c r="E139" s="24">
        <v>9.207639694213867</v>
      </c>
      <c r="F139" s="24">
        <v>27.05477879215452</v>
      </c>
      <c r="G139" s="24" t="s">
        <v>58</v>
      </c>
      <c r="H139" s="24">
        <v>-7.643854922817582</v>
      </c>
      <c r="I139" s="24">
        <v>71.83614080472148</v>
      </c>
      <c r="J139" s="24" t="s">
        <v>61</v>
      </c>
      <c r="K139" s="24">
        <v>-0.18564298908323906</v>
      </c>
      <c r="L139" s="24">
        <v>0.8081316660853233</v>
      </c>
      <c r="M139" s="24">
        <v>-0.04411360877470591</v>
      </c>
      <c r="N139" s="24">
        <v>-0.07977937480344453</v>
      </c>
      <c r="O139" s="24">
        <v>-0.00742801754397139</v>
      </c>
      <c r="P139" s="24">
        <v>0.02317756548821412</v>
      </c>
      <c r="Q139" s="24">
        <v>-0.0009184561350732363</v>
      </c>
      <c r="R139" s="24">
        <v>-0.0012262522143611935</v>
      </c>
      <c r="S139" s="24">
        <v>-9.491434926918608E-05</v>
      </c>
      <c r="T139" s="24">
        <v>0.0003392298207243686</v>
      </c>
      <c r="U139" s="24">
        <v>-2.051188521659345E-05</v>
      </c>
      <c r="V139" s="24">
        <v>-4.526377088044291E-05</v>
      </c>
      <c r="W139" s="24">
        <v>-5.824967415061191E-06</v>
      </c>
      <c r="X139" s="24">
        <v>67.5</v>
      </c>
    </row>
    <row r="140" ht="12.75" hidden="1">
      <c r="A140" s="24" t="s">
        <v>111</v>
      </c>
    </row>
    <row r="141" spans="1:24" ht="12.75" hidden="1">
      <c r="A141" s="24">
        <v>1476</v>
      </c>
      <c r="B141" s="24">
        <v>131.02</v>
      </c>
      <c r="C141" s="24">
        <v>123.02</v>
      </c>
      <c r="D141" s="24">
        <v>8.836096447431103</v>
      </c>
      <c r="E141" s="24">
        <v>9.36791766112096</v>
      </c>
      <c r="F141" s="24">
        <v>25.811613917319175</v>
      </c>
      <c r="G141" s="24" t="s">
        <v>59</v>
      </c>
      <c r="H141" s="24">
        <v>6.029855600364897</v>
      </c>
      <c r="I141" s="24">
        <v>69.5498556003649</v>
      </c>
      <c r="J141" s="24" t="s">
        <v>73</v>
      </c>
      <c r="K141" s="24">
        <v>1.3564418505927471</v>
      </c>
      <c r="M141" s="24" t="s">
        <v>68</v>
      </c>
      <c r="N141" s="24">
        <v>0.9870780049919153</v>
      </c>
      <c r="X141" s="24">
        <v>67.5</v>
      </c>
    </row>
    <row r="142" spans="1:24" ht="12.75" hidden="1">
      <c r="A142" s="24">
        <v>1473</v>
      </c>
      <c r="B142" s="24">
        <v>149.5399932861328</v>
      </c>
      <c r="C142" s="24">
        <v>166.24000549316406</v>
      </c>
      <c r="D142" s="24">
        <v>8.699344635009766</v>
      </c>
      <c r="E142" s="24">
        <v>9.033296585083008</v>
      </c>
      <c r="F142" s="24">
        <v>26.05451502251565</v>
      </c>
      <c r="G142" s="24" t="s">
        <v>56</v>
      </c>
      <c r="H142" s="24">
        <v>-10.676571700758515</v>
      </c>
      <c r="I142" s="24">
        <v>71.3634215853743</v>
      </c>
      <c r="J142" s="24" t="s">
        <v>62</v>
      </c>
      <c r="K142" s="24">
        <v>0.8114131739530401</v>
      </c>
      <c r="L142" s="24">
        <v>0.8085463231758161</v>
      </c>
      <c r="M142" s="24">
        <v>0.19209107794090427</v>
      </c>
      <c r="N142" s="24">
        <v>0.07607217476391158</v>
      </c>
      <c r="O142" s="24">
        <v>0.03258818290261463</v>
      </c>
      <c r="P142" s="24">
        <v>0.02319466870597261</v>
      </c>
      <c r="Q142" s="24">
        <v>0.003966656514351938</v>
      </c>
      <c r="R142" s="24">
        <v>0.0011708752272825342</v>
      </c>
      <c r="S142" s="24">
        <v>0.0004275367658886062</v>
      </c>
      <c r="T142" s="24">
        <v>0.000341275655287614</v>
      </c>
      <c r="U142" s="24">
        <v>8.672456515543835E-05</v>
      </c>
      <c r="V142" s="24">
        <v>4.343844845002345E-05</v>
      </c>
      <c r="W142" s="24">
        <v>2.6654776702693067E-05</v>
      </c>
      <c r="X142" s="24">
        <v>67.5</v>
      </c>
    </row>
    <row r="143" spans="1:24" ht="12.75" hidden="1">
      <c r="A143" s="24">
        <v>1474</v>
      </c>
      <c r="B143" s="24">
        <v>118.4800033569336</v>
      </c>
      <c r="C143" s="24">
        <v>131.17999267578125</v>
      </c>
      <c r="D143" s="24">
        <v>8.896241188049316</v>
      </c>
      <c r="E143" s="24">
        <v>8.743195533752441</v>
      </c>
      <c r="F143" s="24">
        <v>28.17205813803203</v>
      </c>
      <c r="G143" s="24" t="s">
        <v>57</v>
      </c>
      <c r="H143" s="24">
        <v>24.377195707729598</v>
      </c>
      <c r="I143" s="24">
        <v>75.35719906466319</v>
      </c>
      <c r="J143" s="24" t="s">
        <v>60</v>
      </c>
      <c r="K143" s="24">
        <v>-0.7041139815115005</v>
      </c>
      <c r="L143" s="24">
        <v>0.0043998041365334315</v>
      </c>
      <c r="M143" s="24">
        <v>0.1677640335461808</v>
      </c>
      <c r="N143" s="24">
        <v>-0.0007873415863557688</v>
      </c>
      <c r="O143" s="24">
        <v>-0.028102314041577422</v>
      </c>
      <c r="P143" s="24">
        <v>0.0005034569997357282</v>
      </c>
      <c r="Q143" s="24">
        <v>0.003513844932433269</v>
      </c>
      <c r="R143" s="24">
        <v>-6.328122473262898E-05</v>
      </c>
      <c r="S143" s="24">
        <v>-0.00035319974607419554</v>
      </c>
      <c r="T143" s="24">
        <v>3.585694020242962E-05</v>
      </c>
      <c r="U143" s="24">
        <v>7.97726512964847E-05</v>
      </c>
      <c r="V143" s="24">
        <v>-4.997551821739075E-06</v>
      </c>
      <c r="W143" s="24">
        <v>-2.150178339379955E-05</v>
      </c>
      <c r="X143" s="24">
        <v>67.5</v>
      </c>
    </row>
    <row r="144" spans="1:24" ht="12.75" hidden="1">
      <c r="A144" s="24">
        <v>1475</v>
      </c>
      <c r="B144" s="24">
        <v>132.47999572753906</v>
      </c>
      <c r="C144" s="24">
        <v>140.3800048828125</v>
      </c>
      <c r="D144" s="24">
        <v>8.639211654663086</v>
      </c>
      <c r="E144" s="24">
        <v>9.196551322937012</v>
      </c>
      <c r="F144" s="24">
        <v>23.481267088542086</v>
      </c>
      <c r="G144" s="24" t="s">
        <v>58</v>
      </c>
      <c r="H144" s="24">
        <v>-0.2634147899383805</v>
      </c>
      <c r="I144" s="24">
        <v>64.71658093760068</v>
      </c>
      <c r="J144" s="24" t="s">
        <v>61</v>
      </c>
      <c r="K144" s="24">
        <v>0.4032553036285683</v>
      </c>
      <c r="L144" s="24">
        <v>0.8085343520498628</v>
      </c>
      <c r="M144" s="24">
        <v>0.09356394216157458</v>
      </c>
      <c r="N144" s="24">
        <v>-0.07606810019014212</v>
      </c>
      <c r="O144" s="24">
        <v>0.01649998819402077</v>
      </c>
      <c r="P144" s="24">
        <v>0.023189204113751773</v>
      </c>
      <c r="Q144" s="24">
        <v>0.0018404504051084075</v>
      </c>
      <c r="R144" s="24">
        <v>-0.0011691639254015087</v>
      </c>
      <c r="S144" s="24">
        <v>0.00024090999472751784</v>
      </c>
      <c r="T144" s="24">
        <v>0.00033938673034063915</v>
      </c>
      <c r="U144" s="24">
        <v>3.4021674070059046E-05</v>
      </c>
      <c r="V144" s="24">
        <v>-4.315000903284236E-05</v>
      </c>
      <c r="W144" s="24">
        <v>1.5752791243349697E-05</v>
      </c>
      <c r="X144" s="24">
        <v>67.5</v>
      </c>
    </row>
    <row r="145" ht="12.75" hidden="1">
      <c r="A145" s="24" t="s">
        <v>93</v>
      </c>
    </row>
    <row r="146" spans="1:24" ht="12.75" hidden="1">
      <c r="A146" s="24">
        <v>1476</v>
      </c>
      <c r="B146" s="24">
        <v>131.02</v>
      </c>
      <c r="C146" s="24">
        <v>123.02</v>
      </c>
      <c r="D146" s="24">
        <v>8.836096447431103</v>
      </c>
      <c r="E146" s="24">
        <v>9.36791766112096</v>
      </c>
      <c r="F146" s="24">
        <v>23.47866281028932</v>
      </c>
      <c r="G146" s="24" t="s">
        <v>59</v>
      </c>
      <c r="H146" s="24">
        <v>-0.25632290580617223</v>
      </c>
      <c r="I146" s="24">
        <v>63.26367709419384</v>
      </c>
      <c r="J146" s="24" t="s">
        <v>73</v>
      </c>
      <c r="K146" s="24">
        <v>1.4782070867096917</v>
      </c>
      <c r="M146" s="24" t="s">
        <v>68</v>
      </c>
      <c r="N146" s="24">
        <v>0.8191726120731464</v>
      </c>
      <c r="X146" s="24">
        <v>67.5</v>
      </c>
    </row>
    <row r="147" spans="1:24" ht="12.75" hidden="1">
      <c r="A147" s="24">
        <v>1473</v>
      </c>
      <c r="B147" s="24">
        <v>149.5399932861328</v>
      </c>
      <c r="C147" s="24">
        <v>166.24000549316406</v>
      </c>
      <c r="D147" s="24">
        <v>8.699344635009766</v>
      </c>
      <c r="E147" s="24">
        <v>9.033296585083008</v>
      </c>
      <c r="F147" s="24">
        <v>26.05451502251565</v>
      </c>
      <c r="G147" s="24" t="s">
        <v>56</v>
      </c>
      <c r="H147" s="24">
        <v>-10.676571700758515</v>
      </c>
      <c r="I147" s="24">
        <v>71.3634215853743</v>
      </c>
      <c r="J147" s="24" t="s">
        <v>62</v>
      </c>
      <c r="K147" s="24">
        <v>1.134008280959561</v>
      </c>
      <c r="L147" s="24">
        <v>0.33474974957207193</v>
      </c>
      <c r="M147" s="24">
        <v>0.2684607814781186</v>
      </c>
      <c r="N147" s="24">
        <v>0.07684205887097892</v>
      </c>
      <c r="O147" s="24">
        <v>0.04554419506575632</v>
      </c>
      <c r="P147" s="24">
        <v>0.009602986187323163</v>
      </c>
      <c r="Q147" s="24">
        <v>0.005543687261112045</v>
      </c>
      <c r="R147" s="24">
        <v>0.0011827292325932144</v>
      </c>
      <c r="S147" s="24">
        <v>0.0005975326812604404</v>
      </c>
      <c r="T147" s="24">
        <v>0.00014128466365308768</v>
      </c>
      <c r="U147" s="24">
        <v>0.0001212324333893216</v>
      </c>
      <c r="V147" s="24">
        <v>4.388404106016474E-05</v>
      </c>
      <c r="W147" s="24">
        <v>3.726035130723202E-05</v>
      </c>
      <c r="X147" s="24">
        <v>67.5</v>
      </c>
    </row>
    <row r="148" spans="1:24" ht="12.75" hidden="1">
      <c r="A148" s="24">
        <v>1475</v>
      </c>
      <c r="B148" s="24">
        <v>132.47999572753906</v>
      </c>
      <c r="C148" s="24">
        <v>140.3800048828125</v>
      </c>
      <c r="D148" s="24">
        <v>8.639211654663086</v>
      </c>
      <c r="E148" s="24">
        <v>9.196551322937012</v>
      </c>
      <c r="F148" s="24">
        <v>30.34274478112035</v>
      </c>
      <c r="G148" s="24" t="s">
        <v>57</v>
      </c>
      <c r="H148" s="24">
        <v>18.64746317797001</v>
      </c>
      <c r="I148" s="24">
        <v>83.62745890550907</v>
      </c>
      <c r="J148" s="24" t="s">
        <v>60</v>
      </c>
      <c r="K148" s="24">
        <v>-0.7236882541537137</v>
      </c>
      <c r="L148" s="24">
        <v>0.0018217422382737934</v>
      </c>
      <c r="M148" s="24">
        <v>0.17366170026356317</v>
      </c>
      <c r="N148" s="24">
        <v>-0.0007952294821552944</v>
      </c>
      <c r="O148" s="24">
        <v>-0.028684779449673407</v>
      </c>
      <c r="P148" s="24">
        <v>0.00020848106291797744</v>
      </c>
      <c r="Q148" s="24">
        <v>0.003695824787069482</v>
      </c>
      <c r="R148" s="24">
        <v>-6.393058673231491E-05</v>
      </c>
      <c r="S148" s="24">
        <v>-0.00034411320651355355</v>
      </c>
      <c r="T148" s="24">
        <v>1.4852117432788943E-05</v>
      </c>
      <c r="U148" s="24">
        <v>8.77247809203333E-05</v>
      </c>
      <c r="V148" s="24">
        <v>-5.049152628234664E-06</v>
      </c>
      <c r="W148" s="24">
        <v>-2.0425710631280558E-05</v>
      </c>
      <c r="X148" s="24">
        <v>67.5</v>
      </c>
    </row>
    <row r="149" spans="1:24" ht="12.75" hidden="1">
      <c r="A149" s="24">
        <v>1474</v>
      </c>
      <c r="B149" s="24">
        <v>118.4800033569336</v>
      </c>
      <c r="C149" s="24">
        <v>131.17999267578125</v>
      </c>
      <c r="D149" s="24">
        <v>8.896241188049316</v>
      </c>
      <c r="E149" s="24">
        <v>8.743195533752441</v>
      </c>
      <c r="F149" s="24">
        <v>23.52598678527683</v>
      </c>
      <c r="G149" s="24" t="s">
        <v>58</v>
      </c>
      <c r="H149" s="24">
        <v>11.949458902602458</v>
      </c>
      <c r="I149" s="24">
        <v>62.92946225953605</v>
      </c>
      <c r="J149" s="24" t="s">
        <v>61</v>
      </c>
      <c r="K149" s="24">
        <v>0.8730693512458267</v>
      </c>
      <c r="L149" s="24">
        <v>0.3347447924819476</v>
      </c>
      <c r="M149" s="24">
        <v>0.20472617090496875</v>
      </c>
      <c r="N149" s="24">
        <v>-0.07683794389233552</v>
      </c>
      <c r="O149" s="24">
        <v>0.03537594001735157</v>
      </c>
      <c r="P149" s="24">
        <v>0.009600722856135576</v>
      </c>
      <c r="Q149" s="24">
        <v>0.004131990754140041</v>
      </c>
      <c r="R149" s="24">
        <v>-0.0011810001345091354</v>
      </c>
      <c r="S149" s="24">
        <v>0.0004884991364140285</v>
      </c>
      <c r="T149" s="24">
        <v>0.00014050185333770073</v>
      </c>
      <c r="U149" s="24">
        <v>8.367595663018036E-05</v>
      </c>
      <c r="V149" s="24">
        <v>-4.35926039312521E-05</v>
      </c>
      <c r="W149" s="24">
        <v>3.116286451444314E-05</v>
      </c>
      <c r="X149" s="24">
        <v>67.5</v>
      </c>
    </row>
    <row r="150" ht="12.75" hidden="1">
      <c r="A150" s="24" t="s">
        <v>92</v>
      </c>
    </row>
    <row r="151" spans="1:24" ht="12.75" hidden="1">
      <c r="A151" s="24">
        <v>1476</v>
      </c>
      <c r="B151" s="24">
        <v>131.02</v>
      </c>
      <c r="C151" s="24">
        <v>123.02</v>
      </c>
      <c r="D151" s="24">
        <v>8.836096447431103</v>
      </c>
      <c r="E151" s="24">
        <v>9.36791766112096</v>
      </c>
      <c r="F151" s="24">
        <v>25.811613917319175</v>
      </c>
      <c r="G151" s="24" t="s">
        <v>59</v>
      </c>
      <c r="H151" s="24">
        <v>6.029855600364897</v>
      </c>
      <c r="I151" s="24">
        <v>69.5498556003649</v>
      </c>
      <c r="J151" s="24" t="s">
        <v>73</v>
      </c>
      <c r="K151" s="24">
        <v>0.9536500152131165</v>
      </c>
      <c r="M151" s="24" t="s">
        <v>68</v>
      </c>
      <c r="N151" s="24">
        <v>0.6038297581981762</v>
      </c>
      <c r="X151" s="24">
        <v>67.5</v>
      </c>
    </row>
    <row r="152" spans="1:24" ht="12.75" hidden="1">
      <c r="A152" s="24">
        <v>1474</v>
      </c>
      <c r="B152" s="24">
        <v>118.4800033569336</v>
      </c>
      <c r="C152" s="24">
        <v>131.17999267578125</v>
      </c>
      <c r="D152" s="24">
        <v>8.896241188049316</v>
      </c>
      <c r="E152" s="24">
        <v>8.743195533752441</v>
      </c>
      <c r="F152" s="24">
        <v>20.41956481918301</v>
      </c>
      <c r="G152" s="24" t="s">
        <v>56</v>
      </c>
      <c r="H152" s="24">
        <v>3.6401171665170224</v>
      </c>
      <c r="I152" s="24">
        <v>54.620120523450616</v>
      </c>
      <c r="J152" s="24" t="s">
        <v>62</v>
      </c>
      <c r="K152" s="24">
        <v>0.8160668056602826</v>
      </c>
      <c r="L152" s="24">
        <v>0.49330780649055317</v>
      </c>
      <c r="M152" s="24">
        <v>0.19319305951575008</v>
      </c>
      <c r="N152" s="24">
        <v>0.0756100263635559</v>
      </c>
      <c r="O152" s="24">
        <v>0.032774767560047616</v>
      </c>
      <c r="P152" s="24">
        <v>0.014151461167122148</v>
      </c>
      <c r="Q152" s="24">
        <v>0.0039894113423422405</v>
      </c>
      <c r="R152" s="24">
        <v>0.0011638499972678221</v>
      </c>
      <c r="S152" s="24">
        <v>0.00042999153280184145</v>
      </c>
      <c r="T152" s="24">
        <v>0.00020821628599977657</v>
      </c>
      <c r="U152" s="24">
        <v>8.725013818929342E-05</v>
      </c>
      <c r="V152" s="24">
        <v>4.3204498529156685E-05</v>
      </c>
      <c r="W152" s="24">
        <v>2.6811468721058533E-05</v>
      </c>
      <c r="X152" s="24">
        <v>67.5</v>
      </c>
    </row>
    <row r="153" spans="1:24" ht="12.75" hidden="1">
      <c r="A153" s="24">
        <v>1473</v>
      </c>
      <c r="B153" s="24">
        <v>149.5399932861328</v>
      </c>
      <c r="C153" s="24">
        <v>166.24000549316406</v>
      </c>
      <c r="D153" s="24">
        <v>8.699344635009766</v>
      </c>
      <c r="E153" s="24">
        <v>9.033296585083008</v>
      </c>
      <c r="F153" s="24">
        <v>26.678035158944255</v>
      </c>
      <c r="G153" s="24" t="s">
        <v>57</v>
      </c>
      <c r="H153" s="24">
        <v>-8.968747535754034</v>
      </c>
      <c r="I153" s="24">
        <v>73.07124575037878</v>
      </c>
      <c r="J153" s="24" t="s">
        <v>60</v>
      </c>
      <c r="K153" s="24">
        <v>0.5791193953678593</v>
      </c>
      <c r="L153" s="24">
        <v>-0.002683358158324852</v>
      </c>
      <c r="M153" s="24">
        <v>-0.1355426162937985</v>
      </c>
      <c r="N153" s="24">
        <v>-0.0007816236921993183</v>
      </c>
      <c r="O153" s="24">
        <v>0.023506240111968633</v>
      </c>
      <c r="P153" s="24">
        <v>-0.00030718758805886376</v>
      </c>
      <c r="Q153" s="24">
        <v>-0.0027233705728844444</v>
      </c>
      <c r="R153" s="24">
        <v>-6.284166491726845E-05</v>
      </c>
      <c r="S153" s="24">
        <v>0.0003279255710846543</v>
      </c>
      <c r="T153" s="24">
        <v>-2.1884957651924787E-05</v>
      </c>
      <c r="U153" s="24">
        <v>-5.431380625728919E-05</v>
      </c>
      <c r="V153" s="24">
        <v>-4.953298599878834E-06</v>
      </c>
      <c r="W153" s="24">
        <v>2.1010069678521268E-05</v>
      </c>
      <c r="X153" s="24">
        <v>67.5</v>
      </c>
    </row>
    <row r="154" spans="1:24" ht="12.75" hidden="1">
      <c r="A154" s="24">
        <v>1475</v>
      </c>
      <c r="B154" s="24">
        <v>132.47999572753906</v>
      </c>
      <c r="C154" s="24">
        <v>140.3800048828125</v>
      </c>
      <c r="D154" s="24">
        <v>8.639211654663086</v>
      </c>
      <c r="E154" s="24">
        <v>9.196551322937012</v>
      </c>
      <c r="F154" s="24">
        <v>30.34274478112035</v>
      </c>
      <c r="G154" s="24" t="s">
        <v>58</v>
      </c>
      <c r="H154" s="24">
        <v>18.64746317797001</v>
      </c>
      <c r="I154" s="24">
        <v>83.62745890550907</v>
      </c>
      <c r="J154" s="24" t="s">
        <v>61</v>
      </c>
      <c r="K154" s="24">
        <v>0.5749658748215779</v>
      </c>
      <c r="L154" s="24">
        <v>-0.4933005083450809</v>
      </c>
      <c r="M154" s="24">
        <v>0.13766538204388298</v>
      </c>
      <c r="N154" s="24">
        <v>-0.07560598621208119</v>
      </c>
      <c r="O154" s="24">
        <v>0.02283948476681614</v>
      </c>
      <c r="P154" s="24">
        <v>-0.014148126694029452</v>
      </c>
      <c r="Q154" s="24">
        <v>0.002915245372375364</v>
      </c>
      <c r="R154" s="24">
        <v>-0.0011621522022913933</v>
      </c>
      <c r="S154" s="24">
        <v>0.0002781322313398439</v>
      </c>
      <c r="T154" s="24">
        <v>-0.0002070629623667985</v>
      </c>
      <c r="U154" s="24">
        <v>6.828321216738746E-05</v>
      </c>
      <c r="V154" s="24">
        <v>-4.291961703156658E-05</v>
      </c>
      <c r="W154" s="24">
        <v>1.6656284912428144E-05</v>
      </c>
      <c r="X154" s="24">
        <v>67.5</v>
      </c>
    </row>
    <row r="155" s="100" customFormat="1" ht="12.75">
      <c r="A155" s="100" t="s">
        <v>91</v>
      </c>
    </row>
    <row r="156" spans="1:24" s="100" customFormat="1" ht="12.75">
      <c r="A156" s="100">
        <v>1476</v>
      </c>
      <c r="B156" s="100">
        <v>131.02</v>
      </c>
      <c r="C156" s="100">
        <v>123.02</v>
      </c>
      <c r="D156" s="100">
        <v>8.836096447431103</v>
      </c>
      <c r="E156" s="100">
        <v>9.36791766112096</v>
      </c>
      <c r="F156" s="100">
        <v>30.41930754355141</v>
      </c>
      <c r="G156" s="100" t="s">
        <v>59</v>
      </c>
      <c r="H156" s="100">
        <v>18.445368531160256</v>
      </c>
      <c r="I156" s="100">
        <v>81.96536853116027</v>
      </c>
      <c r="J156" s="100" t="s">
        <v>73</v>
      </c>
      <c r="K156" s="100">
        <v>0.7207637415728139</v>
      </c>
      <c r="M156" s="100" t="s">
        <v>68</v>
      </c>
      <c r="N156" s="100">
        <v>0.4266245483082796</v>
      </c>
      <c r="X156" s="100">
        <v>67.5</v>
      </c>
    </row>
    <row r="157" spans="1:24" s="100" customFormat="1" ht="12.75">
      <c r="A157" s="100">
        <v>1474</v>
      </c>
      <c r="B157" s="100">
        <v>118.4800033569336</v>
      </c>
      <c r="C157" s="100">
        <v>131.17999267578125</v>
      </c>
      <c r="D157" s="100">
        <v>8.896241188049316</v>
      </c>
      <c r="E157" s="100">
        <v>8.743195533752441</v>
      </c>
      <c r="F157" s="100">
        <v>20.41956481918301</v>
      </c>
      <c r="G157" s="100" t="s">
        <v>56</v>
      </c>
      <c r="H157" s="100">
        <v>3.6401171665170224</v>
      </c>
      <c r="I157" s="100">
        <v>54.620120523450616</v>
      </c>
      <c r="J157" s="100" t="s">
        <v>62</v>
      </c>
      <c r="K157" s="100">
        <v>0.7563060058102336</v>
      </c>
      <c r="L157" s="100">
        <v>0.3315526202023468</v>
      </c>
      <c r="M157" s="100">
        <v>0.17904466960476975</v>
      </c>
      <c r="N157" s="100">
        <v>0.07584553235442501</v>
      </c>
      <c r="O157" s="100">
        <v>0.030374455410000695</v>
      </c>
      <c r="P157" s="100">
        <v>0.00951109738582639</v>
      </c>
      <c r="Q157" s="100">
        <v>0.0036972619216936995</v>
      </c>
      <c r="R157" s="100">
        <v>0.0011674710057880122</v>
      </c>
      <c r="S157" s="100">
        <v>0.0003985198533273888</v>
      </c>
      <c r="T157" s="100">
        <v>0.00013996278078194624</v>
      </c>
      <c r="U157" s="100">
        <v>8.08778870805127E-05</v>
      </c>
      <c r="V157" s="100">
        <v>4.333019241834325E-05</v>
      </c>
      <c r="W157" s="100">
        <v>2.4850363151378957E-05</v>
      </c>
      <c r="X157" s="100">
        <v>67.5</v>
      </c>
    </row>
    <row r="158" spans="1:24" s="100" customFormat="1" ht="12.75">
      <c r="A158" s="100">
        <v>1475</v>
      </c>
      <c r="B158" s="100">
        <v>132.47999572753906</v>
      </c>
      <c r="C158" s="100">
        <v>140.3800048828125</v>
      </c>
      <c r="D158" s="100">
        <v>8.639211654663086</v>
      </c>
      <c r="E158" s="100">
        <v>9.196551322937012</v>
      </c>
      <c r="F158" s="100">
        <v>23.481267088542086</v>
      </c>
      <c r="G158" s="100" t="s">
        <v>57</v>
      </c>
      <c r="H158" s="100">
        <v>-0.2634147899383805</v>
      </c>
      <c r="I158" s="100">
        <v>64.71658093760068</v>
      </c>
      <c r="J158" s="100" t="s">
        <v>60</v>
      </c>
      <c r="K158" s="100">
        <v>0.7186679560768</v>
      </c>
      <c r="L158" s="100">
        <v>0.0018049749487456625</v>
      </c>
      <c r="M158" s="100">
        <v>-0.1707575521682385</v>
      </c>
      <c r="N158" s="100">
        <v>-0.0007841466663391014</v>
      </c>
      <c r="O158" s="100">
        <v>0.028759101496932254</v>
      </c>
      <c r="P158" s="100">
        <v>0.0002063378089904753</v>
      </c>
      <c r="Q158" s="100">
        <v>-0.0035540768975817873</v>
      </c>
      <c r="R158" s="100">
        <v>-6.301642602062433E-05</v>
      </c>
      <c r="S158" s="100">
        <v>0.0003678122785797683</v>
      </c>
      <c r="T158" s="100">
        <v>1.468127794395317E-05</v>
      </c>
      <c r="U158" s="100">
        <v>-7.926587979840418E-05</v>
      </c>
      <c r="V158" s="100">
        <v>-4.965500436938819E-06</v>
      </c>
      <c r="W158" s="100">
        <v>2.260705643158392E-05</v>
      </c>
      <c r="X158" s="100">
        <v>67.5</v>
      </c>
    </row>
    <row r="159" spans="1:24" s="100" customFormat="1" ht="12.75">
      <c r="A159" s="100">
        <v>1473</v>
      </c>
      <c r="B159" s="100">
        <v>149.5399932861328</v>
      </c>
      <c r="C159" s="100">
        <v>166.24000549316406</v>
      </c>
      <c r="D159" s="100">
        <v>8.699344635009766</v>
      </c>
      <c r="E159" s="100">
        <v>9.033296585083008</v>
      </c>
      <c r="F159" s="100">
        <v>29.071506040359704</v>
      </c>
      <c r="G159" s="100" t="s">
        <v>58</v>
      </c>
      <c r="H159" s="100">
        <v>-2.4130211514723925</v>
      </c>
      <c r="I159" s="100">
        <v>79.62697213466042</v>
      </c>
      <c r="J159" s="100" t="s">
        <v>61</v>
      </c>
      <c r="K159" s="100">
        <v>-0.2356165175301252</v>
      </c>
      <c r="L159" s="100">
        <v>0.33154770701737035</v>
      </c>
      <c r="M159" s="100">
        <v>-0.05384098895258577</v>
      </c>
      <c r="N159" s="100">
        <v>-0.0758414787048077</v>
      </c>
      <c r="O159" s="100">
        <v>-0.009773516385788154</v>
      </c>
      <c r="P159" s="100">
        <v>0.009508858932135579</v>
      </c>
      <c r="Q159" s="100">
        <v>-0.001018961787154752</v>
      </c>
      <c r="R159" s="100">
        <v>-0.0011657690506302095</v>
      </c>
      <c r="S159" s="100">
        <v>-0.00015340209001849488</v>
      </c>
      <c r="T159" s="100">
        <v>0.0001391906609013246</v>
      </c>
      <c r="U159" s="100">
        <v>-1.6067137840732647E-05</v>
      </c>
      <c r="V159" s="100">
        <v>-4.3044736965410894E-05</v>
      </c>
      <c r="W159" s="100">
        <v>-1.0318020558934412E-05</v>
      </c>
      <c r="X159" s="100">
        <v>67.5</v>
      </c>
    </row>
    <row r="160" ht="12.75" hidden="1">
      <c r="A160" s="24" t="s">
        <v>90</v>
      </c>
    </row>
    <row r="161" spans="1:24" ht="12.75" hidden="1">
      <c r="A161" s="24">
        <v>1476</v>
      </c>
      <c r="B161" s="24">
        <v>131.02</v>
      </c>
      <c r="C161" s="24">
        <v>123.02</v>
      </c>
      <c r="D161" s="24">
        <v>8.836096447431103</v>
      </c>
      <c r="E161" s="24">
        <v>9.36791766112096</v>
      </c>
      <c r="F161" s="24">
        <v>23.47866281028932</v>
      </c>
      <c r="G161" s="24" t="s">
        <v>59</v>
      </c>
      <c r="H161" s="24">
        <v>-0.25632290580617223</v>
      </c>
      <c r="I161" s="24">
        <v>63.26367709419384</v>
      </c>
      <c r="J161" s="24" t="s">
        <v>73</v>
      </c>
      <c r="K161" s="24">
        <v>1.3596513117158149</v>
      </c>
      <c r="M161" s="24" t="s">
        <v>68</v>
      </c>
      <c r="N161" s="24">
        <v>0.8099620323146901</v>
      </c>
      <c r="X161" s="24">
        <v>67.5</v>
      </c>
    </row>
    <row r="162" spans="1:24" ht="12.75" hidden="1">
      <c r="A162" s="24">
        <v>1475</v>
      </c>
      <c r="B162" s="24">
        <v>132.47999572753906</v>
      </c>
      <c r="C162" s="24">
        <v>140.3800048828125</v>
      </c>
      <c r="D162" s="24">
        <v>8.639211654663086</v>
      </c>
      <c r="E162" s="24">
        <v>9.196551322937012</v>
      </c>
      <c r="F162" s="24">
        <v>22.7496315160576</v>
      </c>
      <c r="G162" s="24" t="s">
        <v>56</v>
      </c>
      <c r="H162" s="24">
        <v>-2.2798712513796886</v>
      </c>
      <c r="I162" s="24">
        <v>62.70012447615937</v>
      </c>
      <c r="J162" s="24" t="s">
        <v>62</v>
      </c>
      <c r="K162" s="24">
        <v>1.0286392966855764</v>
      </c>
      <c r="L162" s="24">
        <v>0.48431564873167704</v>
      </c>
      <c r="M162" s="24">
        <v>0.24351652735809023</v>
      </c>
      <c r="N162" s="24">
        <v>0.07591991507445169</v>
      </c>
      <c r="O162" s="24">
        <v>0.04131220192396872</v>
      </c>
      <c r="P162" s="24">
        <v>0.013893437272291224</v>
      </c>
      <c r="Q162" s="24">
        <v>0.005028609529770455</v>
      </c>
      <c r="R162" s="24">
        <v>0.0011685887886296372</v>
      </c>
      <c r="S162" s="24">
        <v>0.0005420046532498855</v>
      </c>
      <c r="T162" s="24">
        <v>0.00020442912807999366</v>
      </c>
      <c r="U162" s="24">
        <v>0.00010998788428045621</v>
      </c>
      <c r="V162" s="24">
        <v>4.3376296156049086E-05</v>
      </c>
      <c r="W162" s="24">
        <v>3.379971770569939E-05</v>
      </c>
      <c r="X162" s="24">
        <v>67.5</v>
      </c>
    </row>
    <row r="163" spans="1:24" ht="12.75" hidden="1">
      <c r="A163" s="24">
        <v>1473</v>
      </c>
      <c r="B163" s="24">
        <v>149.5399932861328</v>
      </c>
      <c r="C163" s="24">
        <v>166.24000549316406</v>
      </c>
      <c r="D163" s="24">
        <v>8.699344635009766</v>
      </c>
      <c r="E163" s="24">
        <v>9.033296585083008</v>
      </c>
      <c r="F163" s="24">
        <v>29.071506040359704</v>
      </c>
      <c r="G163" s="24" t="s">
        <v>57</v>
      </c>
      <c r="H163" s="24">
        <v>-2.4130211514723925</v>
      </c>
      <c r="I163" s="24">
        <v>79.62697213466042</v>
      </c>
      <c r="J163" s="24" t="s">
        <v>60</v>
      </c>
      <c r="K163" s="24">
        <v>0.08693964299766258</v>
      </c>
      <c r="L163" s="24">
        <v>-0.002634671604384976</v>
      </c>
      <c r="M163" s="24">
        <v>-0.017822502870354747</v>
      </c>
      <c r="N163" s="24">
        <v>-0.0007851089425904343</v>
      </c>
      <c r="O163" s="24">
        <v>0.003935527971923005</v>
      </c>
      <c r="P163" s="24">
        <v>-0.0003015416810170784</v>
      </c>
      <c r="Q163" s="24">
        <v>-0.00023628848001724167</v>
      </c>
      <c r="R163" s="24">
        <v>-6.312970702758113E-05</v>
      </c>
      <c r="S163" s="24">
        <v>8.794952982029068E-05</v>
      </c>
      <c r="T163" s="24">
        <v>-2.147648036391951E-05</v>
      </c>
      <c r="U163" s="24">
        <v>3.563225823028969E-06</v>
      </c>
      <c r="V163" s="24">
        <v>-4.979855409033883E-06</v>
      </c>
      <c r="W163" s="24">
        <v>6.588253626956075E-06</v>
      </c>
      <c r="X163" s="24">
        <v>67.5</v>
      </c>
    </row>
    <row r="164" spans="1:24" ht="12.75" hidden="1">
      <c r="A164" s="24">
        <v>1474</v>
      </c>
      <c r="B164" s="24">
        <v>118.4800033569336</v>
      </c>
      <c r="C164" s="24">
        <v>131.17999267578125</v>
      </c>
      <c r="D164" s="24">
        <v>8.896241188049316</v>
      </c>
      <c r="E164" s="24">
        <v>8.743195533752441</v>
      </c>
      <c r="F164" s="24">
        <v>28.17205813803203</v>
      </c>
      <c r="G164" s="24" t="s">
        <v>58</v>
      </c>
      <c r="H164" s="24">
        <v>24.377195707729598</v>
      </c>
      <c r="I164" s="24">
        <v>75.35719906466319</v>
      </c>
      <c r="J164" s="24" t="s">
        <v>61</v>
      </c>
      <c r="K164" s="24">
        <v>1.0249586826605432</v>
      </c>
      <c r="L164" s="24">
        <v>-0.48430848238692065</v>
      </c>
      <c r="M164" s="24">
        <v>0.24286345441004437</v>
      </c>
      <c r="N164" s="24">
        <v>-0.07591585545102038</v>
      </c>
      <c r="O164" s="24">
        <v>0.04112431941551102</v>
      </c>
      <c r="P164" s="24">
        <v>-0.013890164572592378</v>
      </c>
      <c r="Q164" s="24">
        <v>0.005023055002397384</v>
      </c>
      <c r="R164" s="24">
        <v>-0.0011668823406845673</v>
      </c>
      <c r="S164" s="24">
        <v>0.000534821394812248</v>
      </c>
      <c r="T164" s="24">
        <v>-0.00020329788291746826</v>
      </c>
      <c r="U164" s="24">
        <v>0.00010993015105158877</v>
      </c>
      <c r="V164" s="24">
        <v>-4.308948953425179E-05</v>
      </c>
      <c r="W164" s="24">
        <v>3.315140767949182E-05</v>
      </c>
      <c r="X164" s="24">
        <v>67.5</v>
      </c>
    </row>
    <row r="165" ht="12.75" hidden="1">
      <c r="A165" s="24" t="s">
        <v>89</v>
      </c>
    </row>
    <row r="166" spans="1:24" ht="12.75" hidden="1">
      <c r="A166" s="24">
        <v>1476</v>
      </c>
      <c r="B166" s="24">
        <v>131.02</v>
      </c>
      <c r="C166" s="24">
        <v>123.02</v>
      </c>
      <c r="D166" s="24">
        <v>8.836096447431103</v>
      </c>
      <c r="E166" s="24">
        <v>9.36791766112096</v>
      </c>
      <c r="F166" s="24">
        <v>30.41930754355141</v>
      </c>
      <c r="G166" s="24" t="s">
        <v>59</v>
      </c>
      <c r="H166" s="24">
        <v>18.445368531160256</v>
      </c>
      <c r="I166" s="24">
        <v>81.96536853116027</v>
      </c>
      <c r="J166" s="24" t="s">
        <v>73</v>
      </c>
      <c r="K166" s="24">
        <v>0.8053262672457548</v>
      </c>
      <c r="M166" s="24" t="s">
        <v>68</v>
      </c>
      <c r="N166" s="24">
        <v>0.7060320821602571</v>
      </c>
      <c r="X166" s="24">
        <v>67.5</v>
      </c>
    </row>
    <row r="167" spans="1:24" ht="12.75" hidden="1">
      <c r="A167" s="24">
        <v>1475</v>
      </c>
      <c r="B167" s="24">
        <v>132.47999572753906</v>
      </c>
      <c r="C167" s="24">
        <v>140.3800048828125</v>
      </c>
      <c r="D167" s="24">
        <v>8.639211654663086</v>
      </c>
      <c r="E167" s="24">
        <v>9.196551322937012</v>
      </c>
      <c r="F167" s="24">
        <v>22.7496315160576</v>
      </c>
      <c r="G167" s="24" t="s">
        <v>56</v>
      </c>
      <c r="H167" s="24">
        <v>-2.2798712513796886</v>
      </c>
      <c r="I167" s="24">
        <v>62.70012447615937</v>
      </c>
      <c r="J167" s="24" t="s">
        <v>62</v>
      </c>
      <c r="K167" s="24">
        <v>0.35862392748216443</v>
      </c>
      <c r="L167" s="24">
        <v>0.8143413515389432</v>
      </c>
      <c r="M167" s="24">
        <v>0.08489886632053592</v>
      </c>
      <c r="N167" s="24">
        <v>0.0748182462761546</v>
      </c>
      <c r="O167" s="24">
        <v>0.01440267966221369</v>
      </c>
      <c r="P167" s="24">
        <v>0.023360803795687637</v>
      </c>
      <c r="Q167" s="24">
        <v>0.0017531980983337002</v>
      </c>
      <c r="R167" s="24">
        <v>0.0011516238820508727</v>
      </c>
      <c r="S167" s="24">
        <v>0.00018896126715867078</v>
      </c>
      <c r="T167" s="24">
        <v>0.00034374103244311623</v>
      </c>
      <c r="U167" s="24">
        <v>3.8375593476569474E-05</v>
      </c>
      <c r="V167" s="24">
        <v>4.273236912007607E-05</v>
      </c>
      <c r="W167" s="24">
        <v>1.1782525070843286E-05</v>
      </c>
      <c r="X167" s="24">
        <v>67.5</v>
      </c>
    </row>
    <row r="168" spans="1:24" ht="12.75" hidden="1">
      <c r="A168" s="24">
        <v>1474</v>
      </c>
      <c r="B168" s="24">
        <v>118.4800033569336</v>
      </c>
      <c r="C168" s="24">
        <v>131.17999267578125</v>
      </c>
      <c r="D168" s="24">
        <v>8.896241188049316</v>
      </c>
      <c r="E168" s="24">
        <v>8.743195533752441</v>
      </c>
      <c r="F168" s="24">
        <v>23.52598678527683</v>
      </c>
      <c r="G168" s="24" t="s">
        <v>57</v>
      </c>
      <c r="H168" s="24">
        <v>11.949458902602458</v>
      </c>
      <c r="I168" s="24">
        <v>62.92946225953605</v>
      </c>
      <c r="J168" s="24" t="s">
        <v>60</v>
      </c>
      <c r="K168" s="24">
        <v>0.24884337302664294</v>
      </c>
      <c r="L168" s="24">
        <v>0.004431718849851789</v>
      </c>
      <c r="M168" s="24">
        <v>-0.05960094498036689</v>
      </c>
      <c r="N168" s="24">
        <v>-0.0007738757249797549</v>
      </c>
      <c r="O168" s="24">
        <v>0.00988131993085144</v>
      </c>
      <c r="P168" s="24">
        <v>0.0005069591645692262</v>
      </c>
      <c r="Q168" s="24">
        <v>-0.0012630750186056034</v>
      </c>
      <c r="R168" s="24">
        <v>-6.218331159854324E-05</v>
      </c>
      <c r="S168" s="24">
        <v>0.00012009477203374738</v>
      </c>
      <c r="T168" s="24">
        <v>3.6094540037350725E-05</v>
      </c>
      <c r="U168" s="24">
        <v>-2.9671185120811225E-05</v>
      </c>
      <c r="V168" s="24">
        <v>-4.903209065781398E-06</v>
      </c>
      <c r="W168" s="24">
        <v>7.1896794888064E-06</v>
      </c>
      <c r="X168" s="24">
        <v>67.5</v>
      </c>
    </row>
    <row r="169" spans="1:24" ht="12.75" hidden="1">
      <c r="A169" s="24">
        <v>1473</v>
      </c>
      <c r="B169" s="24">
        <v>149.5399932861328</v>
      </c>
      <c r="C169" s="24">
        <v>166.24000549316406</v>
      </c>
      <c r="D169" s="24">
        <v>8.699344635009766</v>
      </c>
      <c r="E169" s="24">
        <v>9.033296585083008</v>
      </c>
      <c r="F169" s="24">
        <v>26.678035158944255</v>
      </c>
      <c r="G169" s="24" t="s">
        <v>58</v>
      </c>
      <c r="H169" s="24">
        <v>-8.968747535754034</v>
      </c>
      <c r="I169" s="24">
        <v>73.07124575037878</v>
      </c>
      <c r="J169" s="24" t="s">
        <v>61</v>
      </c>
      <c r="K169" s="24">
        <v>-0.2582403861975422</v>
      </c>
      <c r="L169" s="24">
        <v>0.8143292925434455</v>
      </c>
      <c r="M169" s="24">
        <v>-0.060461102040564124</v>
      </c>
      <c r="N169" s="24">
        <v>-0.07481424391251715</v>
      </c>
      <c r="O169" s="24">
        <v>-0.01047839195089122</v>
      </c>
      <c r="P169" s="24">
        <v>0.02335530231844737</v>
      </c>
      <c r="Q169" s="24">
        <v>-0.0012158721435148341</v>
      </c>
      <c r="R169" s="24">
        <v>-0.001149943825353465</v>
      </c>
      <c r="S169" s="24">
        <v>-0.0001458890202049928</v>
      </c>
      <c r="T169" s="24">
        <v>0.00034184072543298814</v>
      </c>
      <c r="U169" s="24">
        <v>-2.4337357050540068E-05</v>
      </c>
      <c r="V169" s="24">
        <v>-4.245013441052537E-05</v>
      </c>
      <c r="W169" s="24">
        <v>-9.334688312594434E-06</v>
      </c>
      <c r="X169" s="24">
        <v>67.5</v>
      </c>
    </row>
    <row r="170" ht="12.75" hidden="1">
      <c r="A170" s="24" t="s">
        <v>110</v>
      </c>
    </row>
    <row r="171" spans="1:24" ht="12.75" hidden="1">
      <c r="A171" s="24">
        <v>1476</v>
      </c>
      <c r="B171" s="24">
        <v>122.28</v>
      </c>
      <c r="C171" s="24">
        <v>121.68</v>
      </c>
      <c r="D171" s="24">
        <v>9.758627069977278</v>
      </c>
      <c r="E171" s="24">
        <v>9.730402889469103</v>
      </c>
      <c r="F171" s="24">
        <v>23.703420816799188</v>
      </c>
      <c r="G171" s="24" t="s">
        <v>59</v>
      </c>
      <c r="H171" s="24">
        <v>3.030186653537413</v>
      </c>
      <c r="I171" s="24">
        <v>57.81018665353741</v>
      </c>
      <c r="J171" s="24" t="s">
        <v>73</v>
      </c>
      <c r="K171" s="24">
        <v>2.422768735474077</v>
      </c>
      <c r="M171" s="24" t="s">
        <v>68</v>
      </c>
      <c r="N171" s="24">
        <v>1.4679786113661895</v>
      </c>
      <c r="X171" s="24">
        <v>67.5</v>
      </c>
    </row>
    <row r="172" spans="1:24" ht="12.75" hidden="1">
      <c r="A172" s="24">
        <v>1473</v>
      </c>
      <c r="B172" s="24">
        <v>167.47999572753906</v>
      </c>
      <c r="C172" s="24">
        <v>151.5800018310547</v>
      </c>
      <c r="D172" s="24">
        <v>9.115217208862305</v>
      </c>
      <c r="E172" s="24">
        <v>9.312789916992188</v>
      </c>
      <c r="F172" s="24">
        <v>30.454865133928063</v>
      </c>
      <c r="G172" s="24" t="s">
        <v>56</v>
      </c>
      <c r="H172" s="24">
        <v>-20.309828721798326</v>
      </c>
      <c r="I172" s="24">
        <v>79.67016700574074</v>
      </c>
      <c r="J172" s="24" t="s">
        <v>62</v>
      </c>
      <c r="K172" s="24">
        <v>1.3479612156972671</v>
      </c>
      <c r="L172" s="24">
        <v>0.7054223495850405</v>
      </c>
      <c r="M172" s="24">
        <v>0.31911119316546555</v>
      </c>
      <c r="N172" s="24">
        <v>0.054144036593800376</v>
      </c>
      <c r="O172" s="24">
        <v>0.0541371017945443</v>
      </c>
      <c r="P172" s="24">
        <v>0.020236464407769064</v>
      </c>
      <c r="Q172" s="24">
        <v>0.00658963593904984</v>
      </c>
      <c r="R172" s="24">
        <v>0.0008333159233815892</v>
      </c>
      <c r="S172" s="24">
        <v>0.0007102895795135838</v>
      </c>
      <c r="T172" s="24">
        <v>0.00029775635259826264</v>
      </c>
      <c r="U172" s="24">
        <v>0.00014410575708115528</v>
      </c>
      <c r="V172" s="24">
        <v>3.091448866993964E-05</v>
      </c>
      <c r="W172" s="24">
        <v>4.4292217138731267E-05</v>
      </c>
      <c r="X172" s="24">
        <v>67.5</v>
      </c>
    </row>
    <row r="173" spans="1:24" ht="12.75" hidden="1">
      <c r="A173" s="24">
        <v>1474</v>
      </c>
      <c r="B173" s="24">
        <v>108.4800033569336</v>
      </c>
      <c r="C173" s="24">
        <v>136.3800048828125</v>
      </c>
      <c r="D173" s="24">
        <v>9.182353973388672</v>
      </c>
      <c r="E173" s="24">
        <v>8.723482131958008</v>
      </c>
      <c r="F173" s="24">
        <v>24.287000158102487</v>
      </c>
      <c r="G173" s="24" t="s">
        <v>57</v>
      </c>
      <c r="H173" s="24">
        <v>21.934391500470845</v>
      </c>
      <c r="I173" s="24">
        <v>62.91439485740444</v>
      </c>
      <c r="J173" s="24" t="s">
        <v>60</v>
      </c>
      <c r="K173" s="24">
        <v>-0.7226744287567304</v>
      </c>
      <c r="L173" s="24">
        <v>0.003838222751293236</v>
      </c>
      <c r="M173" s="24">
        <v>0.1741341860526473</v>
      </c>
      <c r="N173" s="24">
        <v>-0.0005606706201366241</v>
      </c>
      <c r="O173" s="24">
        <v>-0.02852945051671318</v>
      </c>
      <c r="P173" s="24">
        <v>0.0004392106318165246</v>
      </c>
      <c r="Q173" s="24">
        <v>0.0037395489365535566</v>
      </c>
      <c r="R173" s="24">
        <v>-4.506436078776225E-05</v>
      </c>
      <c r="S173" s="24">
        <v>-0.00033265415739865286</v>
      </c>
      <c r="T173" s="24">
        <v>3.128524953207619E-05</v>
      </c>
      <c r="U173" s="24">
        <v>9.091565249698528E-05</v>
      </c>
      <c r="V173" s="24">
        <v>-3.559606117818295E-06</v>
      </c>
      <c r="W173" s="24">
        <v>-1.9420920257418128E-05</v>
      </c>
      <c r="X173" s="24">
        <v>67.5</v>
      </c>
    </row>
    <row r="174" spans="1:24" ht="12.75" hidden="1">
      <c r="A174" s="24">
        <v>1475</v>
      </c>
      <c r="B174" s="24">
        <v>117.27999877929688</v>
      </c>
      <c r="C174" s="24">
        <v>131.8800048828125</v>
      </c>
      <c r="D174" s="24">
        <v>8.819676399230957</v>
      </c>
      <c r="E174" s="24">
        <v>9.19930362701416</v>
      </c>
      <c r="F174" s="24">
        <v>21.861152629107156</v>
      </c>
      <c r="G174" s="24" t="s">
        <v>58</v>
      </c>
      <c r="H174" s="24">
        <v>9.200878109906661</v>
      </c>
      <c r="I174" s="24">
        <v>58.980876889203536</v>
      </c>
      <c r="J174" s="24" t="s">
        <v>61</v>
      </c>
      <c r="K174" s="24">
        <v>1.13786691183336</v>
      </c>
      <c r="L174" s="24">
        <v>0.705411907569039</v>
      </c>
      <c r="M174" s="24">
        <v>0.2674121142567574</v>
      </c>
      <c r="N174" s="24">
        <v>-0.05414113359661497</v>
      </c>
      <c r="O174" s="24">
        <v>0.04600974075048962</v>
      </c>
      <c r="P174" s="24">
        <v>0.020231697549830154</v>
      </c>
      <c r="Q174" s="24">
        <v>0.005425778797586429</v>
      </c>
      <c r="R174" s="24">
        <v>-0.0008320965277827454</v>
      </c>
      <c r="S174" s="24">
        <v>0.0006275766872111934</v>
      </c>
      <c r="T174" s="24">
        <v>0.00029610822122044605</v>
      </c>
      <c r="U174" s="24">
        <v>0.0001118070362498727</v>
      </c>
      <c r="V174" s="24">
        <v>-3.070887191040753E-05</v>
      </c>
      <c r="W174" s="24">
        <v>3.9807390713528636E-05</v>
      </c>
      <c r="X174" s="24">
        <v>67.5</v>
      </c>
    </row>
    <row r="175" ht="12.75" hidden="1">
      <c r="A175" s="24" t="s">
        <v>88</v>
      </c>
    </row>
    <row r="176" spans="1:24" ht="12.75" hidden="1">
      <c r="A176" s="24">
        <v>1476</v>
      </c>
      <c r="B176" s="24">
        <v>122.28</v>
      </c>
      <c r="C176" s="24">
        <v>121.68</v>
      </c>
      <c r="D176" s="24">
        <v>9.758627069977278</v>
      </c>
      <c r="E176" s="24">
        <v>9.730402889469103</v>
      </c>
      <c r="F176" s="24">
        <v>23.924255396414466</v>
      </c>
      <c r="G176" s="24" t="s">
        <v>59</v>
      </c>
      <c r="H176" s="24">
        <v>3.5687793050279026</v>
      </c>
      <c r="I176" s="24">
        <v>58.348779305027904</v>
      </c>
      <c r="J176" s="24" t="s">
        <v>73</v>
      </c>
      <c r="K176" s="24">
        <v>2.3469000515067897</v>
      </c>
      <c r="M176" s="24" t="s">
        <v>68</v>
      </c>
      <c r="N176" s="24">
        <v>1.3740946604681372</v>
      </c>
      <c r="X176" s="24">
        <v>67.5</v>
      </c>
    </row>
    <row r="177" spans="1:24" ht="12.75" hidden="1">
      <c r="A177" s="24">
        <v>1473</v>
      </c>
      <c r="B177" s="24">
        <v>167.47999572753906</v>
      </c>
      <c r="C177" s="24">
        <v>151.5800018310547</v>
      </c>
      <c r="D177" s="24">
        <v>9.115217208862305</v>
      </c>
      <c r="E177" s="24">
        <v>9.312789916992188</v>
      </c>
      <c r="F177" s="24">
        <v>30.454865133928063</v>
      </c>
      <c r="G177" s="24" t="s">
        <v>56</v>
      </c>
      <c r="H177" s="24">
        <v>-20.309828721798326</v>
      </c>
      <c r="I177" s="24">
        <v>79.67016700574074</v>
      </c>
      <c r="J177" s="24" t="s">
        <v>62</v>
      </c>
      <c r="K177" s="24">
        <v>1.3662483966162948</v>
      </c>
      <c r="L177" s="24">
        <v>0.6077326277607935</v>
      </c>
      <c r="M177" s="24">
        <v>0.32344048688201643</v>
      </c>
      <c r="N177" s="24">
        <v>0.05433161977950662</v>
      </c>
      <c r="O177" s="24">
        <v>0.05487154322521872</v>
      </c>
      <c r="P177" s="24">
        <v>0.017434059107880196</v>
      </c>
      <c r="Q177" s="24">
        <v>0.00667904248779836</v>
      </c>
      <c r="R177" s="24">
        <v>0.000836207140978918</v>
      </c>
      <c r="S177" s="24">
        <v>0.0007199308347596903</v>
      </c>
      <c r="T177" s="24">
        <v>0.00025652523898234044</v>
      </c>
      <c r="U177" s="24">
        <v>0.0001460660688505755</v>
      </c>
      <c r="V177" s="24">
        <v>3.102452592034836E-05</v>
      </c>
      <c r="W177" s="24">
        <v>4.489498797129727E-05</v>
      </c>
      <c r="X177" s="24">
        <v>67.5</v>
      </c>
    </row>
    <row r="178" spans="1:24" ht="12.75" hidden="1">
      <c r="A178" s="24">
        <v>1475</v>
      </c>
      <c r="B178" s="24">
        <v>117.27999877929688</v>
      </c>
      <c r="C178" s="24">
        <v>131.8800048828125</v>
      </c>
      <c r="D178" s="24">
        <v>8.819676399230957</v>
      </c>
      <c r="E178" s="24">
        <v>9.19930362701416</v>
      </c>
      <c r="F178" s="24">
        <v>25.464267626782956</v>
      </c>
      <c r="G178" s="24" t="s">
        <v>57</v>
      </c>
      <c r="H178" s="24">
        <v>18.921997837720312</v>
      </c>
      <c r="I178" s="24">
        <v>68.70199661701719</v>
      </c>
      <c r="J178" s="24" t="s">
        <v>60</v>
      </c>
      <c r="K178" s="24">
        <v>-0.585719682564343</v>
      </c>
      <c r="L178" s="24">
        <v>0.0033066907403463013</v>
      </c>
      <c r="M178" s="24">
        <v>0.14197363490228893</v>
      </c>
      <c r="N178" s="24">
        <v>-0.0005625383771316728</v>
      </c>
      <c r="O178" s="24">
        <v>-0.022987624974792276</v>
      </c>
      <c r="P178" s="24">
        <v>0.00037836988498094674</v>
      </c>
      <c r="Q178" s="24">
        <v>0.0030882379759194943</v>
      </c>
      <c r="R178" s="24">
        <v>-4.521563553447583E-05</v>
      </c>
      <c r="S178" s="24">
        <v>-0.0002567362602027379</v>
      </c>
      <c r="T178" s="24">
        <v>2.6951373512786313E-05</v>
      </c>
      <c r="U178" s="24">
        <v>7.757927533513925E-05</v>
      </c>
      <c r="V178" s="24">
        <v>-3.5703557572226224E-06</v>
      </c>
      <c r="W178" s="24">
        <v>-1.4597422139103634E-05</v>
      </c>
      <c r="X178" s="24">
        <v>67.5</v>
      </c>
    </row>
    <row r="179" spans="1:24" ht="12.75" hidden="1">
      <c r="A179" s="24">
        <v>1474</v>
      </c>
      <c r="B179" s="24">
        <v>108.4800033569336</v>
      </c>
      <c r="C179" s="24">
        <v>136.3800048828125</v>
      </c>
      <c r="D179" s="24">
        <v>9.182353973388672</v>
      </c>
      <c r="E179" s="24">
        <v>8.723482131958008</v>
      </c>
      <c r="F179" s="24">
        <v>20.344946831833838</v>
      </c>
      <c r="G179" s="24" t="s">
        <v>58</v>
      </c>
      <c r="H179" s="24">
        <v>11.722677501075573</v>
      </c>
      <c r="I179" s="24">
        <v>52.70268085800917</v>
      </c>
      <c r="J179" s="24" t="s">
        <v>61</v>
      </c>
      <c r="K179" s="24">
        <v>1.234328616987114</v>
      </c>
      <c r="L179" s="24">
        <v>0.6077236317944095</v>
      </c>
      <c r="M179" s="24">
        <v>0.29061527067087756</v>
      </c>
      <c r="N179" s="24">
        <v>-0.05432870749833028</v>
      </c>
      <c r="O179" s="24">
        <v>0.049824244639887445</v>
      </c>
      <c r="P179" s="24">
        <v>0.017429952759752388</v>
      </c>
      <c r="Q179" s="24">
        <v>0.0059221950962379125</v>
      </c>
      <c r="R179" s="24">
        <v>-0.0008349837896195048</v>
      </c>
      <c r="S179" s="24">
        <v>0.0006725971301863372</v>
      </c>
      <c r="T179" s="24">
        <v>0.0002551055109179752</v>
      </c>
      <c r="U179" s="24">
        <v>0.00012376086824168503</v>
      </c>
      <c r="V179" s="24">
        <v>-3.0818399834339786E-05</v>
      </c>
      <c r="W179" s="24">
        <v>4.245556750104436E-05</v>
      </c>
      <c r="X179" s="24">
        <v>67.5</v>
      </c>
    </row>
    <row r="180" ht="12.75" hidden="1">
      <c r="A180" s="24" t="s">
        <v>87</v>
      </c>
    </row>
    <row r="181" spans="1:24" ht="12.75" hidden="1">
      <c r="A181" s="24">
        <v>1476</v>
      </c>
      <c r="B181" s="24">
        <v>122.28</v>
      </c>
      <c r="C181" s="24">
        <v>121.68</v>
      </c>
      <c r="D181" s="24">
        <v>9.758627069977278</v>
      </c>
      <c r="E181" s="24">
        <v>9.730402889469103</v>
      </c>
      <c r="F181" s="24">
        <v>23.703420816799188</v>
      </c>
      <c r="G181" s="24" t="s">
        <v>59</v>
      </c>
      <c r="H181" s="24">
        <v>3.030186653537413</v>
      </c>
      <c r="I181" s="24">
        <v>57.81018665353741</v>
      </c>
      <c r="J181" s="24" t="s">
        <v>73</v>
      </c>
      <c r="K181" s="24">
        <v>1.4899061289296391</v>
      </c>
      <c r="M181" s="24" t="s">
        <v>68</v>
      </c>
      <c r="N181" s="24">
        <v>1.0499002695268733</v>
      </c>
      <c r="X181" s="24">
        <v>67.5</v>
      </c>
    </row>
    <row r="182" spans="1:24" ht="12.75" hidden="1">
      <c r="A182" s="24">
        <v>1474</v>
      </c>
      <c r="B182" s="24">
        <v>108.4800033569336</v>
      </c>
      <c r="C182" s="24">
        <v>136.3800048828125</v>
      </c>
      <c r="D182" s="24">
        <v>9.182353973388672</v>
      </c>
      <c r="E182" s="24">
        <v>8.723482131958008</v>
      </c>
      <c r="F182" s="24">
        <v>18.894581998827036</v>
      </c>
      <c r="G182" s="24" t="s">
        <v>56</v>
      </c>
      <c r="H182" s="24">
        <v>7.965571839730998</v>
      </c>
      <c r="I182" s="24">
        <v>48.94557519666459</v>
      </c>
      <c r="J182" s="24" t="s">
        <v>62</v>
      </c>
      <c r="K182" s="24">
        <v>0.8899260678094839</v>
      </c>
      <c r="L182" s="24">
        <v>0.8057967576533078</v>
      </c>
      <c r="M182" s="24">
        <v>0.21067826335180803</v>
      </c>
      <c r="N182" s="24">
        <v>0.04911586949769974</v>
      </c>
      <c r="O182" s="24">
        <v>0.03574107250499739</v>
      </c>
      <c r="P182" s="24">
        <v>0.023115793081959976</v>
      </c>
      <c r="Q182" s="24">
        <v>0.004350495855598656</v>
      </c>
      <c r="R182" s="24">
        <v>0.0007560630567621897</v>
      </c>
      <c r="S182" s="24">
        <v>0.00046889312789615754</v>
      </c>
      <c r="T182" s="24">
        <v>0.00034011551993634576</v>
      </c>
      <c r="U182" s="24">
        <v>9.513957937653894E-05</v>
      </c>
      <c r="V182" s="24">
        <v>2.807575480266969E-05</v>
      </c>
      <c r="W182" s="24">
        <v>2.923159142532353E-05</v>
      </c>
      <c r="X182" s="24">
        <v>67.5</v>
      </c>
    </row>
    <row r="183" spans="1:24" ht="12.75" hidden="1">
      <c r="A183" s="24">
        <v>1473</v>
      </c>
      <c r="B183" s="24">
        <v>167.47999572753906</v>
      </c>
      <c r="C183" s="24">
        <v>151.5800018310547</v>
      </c>
      <c r="D183" s="24">
        <v>9.115217208862305</v>
      </c>
      <c r="E183" s="24">
        <v>9.312789916992188</v>
      </c>
      <c r="F183" s="24">
        <v>31.58667815580291</v>
      </c>
      <c r="G183" s="24" t="s">
        <v>57</v>
      </c>
      <c r="H183" s="24">
        <v>-17.348996944166004</v>
      </c>
      <c r="I183" s="24">
        <v>82.63099878337306</v>
      </c>
      <c r="J183" s="24" t="s">
        <v>60</v>
      </c>
      <c r="K183" s="24">
        <v>0.7854602010084872</v>
      </c>
      <c r="L183" s="24">
        <v>-0.004383785823044289</v>
      </c>
      <c r="M183" s="24">
        <v>-0.18480936184014327</v>
      </c>
      <c r="N183" s="24">
        <v>-0.0005074131843199315</v>
      </c>
      <c r="O183" s="24">
        <v>0.031725000984784285</v>
      </c>
      <c r="P183" s="24">
        <v>-0.0005017537542750555</v>
      </c>
      <c r="Q183" s="24">
        <v>-0.003760171559402128</v>
      </c>
      <c r="R183" s="24">
        <v>-4.080388807206437E-05</v>
      </c>
      <c r="S183" s="24">
        <v>0.0004298429703769142</v>
      </c>
      <c r="T183" s="24">
        <v>-3.574172410139165E-05</v>
      </c>
      <c r="U183" s="24">
        <v>-7.816880563095056E-05</v>
      </c>
      <c r="V183" s="24">
        <v>-3.2133126894915938E-06</v>
      </c>
      <c r="W183" s="24">
        <v>2.716962935624833E-05</v>
      </c>
      <c r="X183" s="24">
        <v>67.5</v>
      </c>
    </row>
    <row r="184" spans="1:24" ht="12.75" hidden="1">
      <c r="A184" s="24">
        <v>1475</v>
      </c>
      <c r="B184" s="24">
        <v>117.27999877929688</v>
      </c>
      <c r="C184" s="24">
        <v>131.8800048828125</v>
      </c>
      <c r="D184" s="24">
        <v>8.819676399230957</v>
      </c>
      <c r="E184" s="24">
        <v>9.19930362701416</v>
      </c>
      <c r="F184" s="24">
        <v>25.464267626782956</v>
      </c>
      <c r="G184" s="24" t="s">
        <v>58</v>
      </c>
      <c r="H184" s="24">
        <v>18.921997837720312</v>
      </c>
      <c r="I184" s="24">
        <v>68.70199661701719</v>
      </c>
      <c r="J184" s="24" t="s">
        <v>61</v>
      </c>
      <c r="K184" s="24">
        <v>0.4183547284285873</v>
      </c>
      <c r="L184" s="24">
        <v>-0.8057848329836207</v>
      </c>
      <c r="M184" s="24">
        <v>0.10114756756923413</v>
      </c>
      <c r="N184" s="24">
        <v>-0.049113248399749024</v>
      </c>
      <c r="O184" s="24">
        <v>0.016460515676093402</v>
      </c>
      <c r="P184" s="24">
        <v>-0.023110346881387557</v>
      </c>
      <c r="Q184" s="24">
        <v>0.0021881325447615035</v>
      </c>
      <c r="R184" s="24">
        <v>-0.0007549611834516981</v>
      </c>
      <c r="S184" s="24">
        <v>0.00018733869382963472</v>
      </c>
      <c r="T184" s="24">
        <v>-0.0003382323107862861</v>
      </c>
      <c r="U184" s="24">
        <v>5.423262293283839E-05</v>
      </c>
      <c r="V184" s="24">
        <v>-2.789126439047148E-05</v>
      </c>
      <c r="W184" s="24">
        <v>1.07841169272749E-05</v>
      </c>
      <c r="X184" s="24">
        <v>67.5</v>
      </c>
    </row>
    <row r="185" s="100" customFormat="1" ht="12.75">
      <c r="A185" s="100" t="s">
        <v>86</v>
      </c>
    </row>
    <row r="186" spans="1:24" s="100" customFormat="1" ht="12.75">
      <c r="A186" s="100">
        <v>1476</v>
      </c>
      <c r="B186" s="100">
        <v>122.28</v>
      </c>
      <c r="C186" s="100">
        <v>121.68</v>
      </c>
      <c r="D186" s="100">
        <v>9.758627069977278</v>
      </c>
      <c r="E186" s="100">
        <v>9.730402889469103</v>
      </c>
      <c r="F186" s="100">
        <v>27.784793767276145</v>
      </c>
      <c r="G186" s="100" t="s">
        <v>59</v>
      </c>
      <c r="H186" s="100">
        <v>12.98423226971073</v>
      </c>
      <c r="I186" s="100">
        <v>67.76423226971073</v>
      </c>
      <c r="J186" s="100" t="s">
        <v>73</v>
      </c>
      <c r="K186" s="100">
        <v>1.4102569692136129</v>
      </c>
      <c r="M186" s="100" t="s">
        <v>68</v>
      </c>
      <c r="N186" s="100">
        <v>0.8946008171564214</v>
      </c>
      <c r="X186" s="100">
        <v>67.5</v>
      </c>
    </row>
    <row r="187" spans="1:24" s="100" customFormat="1" ht="12.75">
      <c r="A187" s="100">
        <v>1474</v>
      </c>
      <c r="B187" s="100">
        <v>108.4800033569336</v>
      </c>
      <c r="C187" s="100">
        <v>136.3800048828125</v>
      </c>
      <c r="D187" s="100">
        <v>9.182353973388672</v>
      </c>
      <c r="E187" s="100">
        <v>8.723482131958008</v>
      </c>
      <c r="F187" s="100">
        <v>18.894581998827036</v>
      </c>
      <c r="G187" s="100" t="s">
        <v>56</v>
      </c>
      <c r="H187" s="100">
        <v>7.965571839730998</v>
      </c>
      <c r="I187" s="100">
        <v>48.94557519666459</v>
      </c>
      <c r="J187" s="100" t="s">
        <v>62</v>
      </c>
      <c r="K187" s="100">
        <v>0.9849365499347585</v>
      </c>
      <c r="L187" s="100">
        <v>0.6175663116126171</v>
      </c>
      <c r="M187" s="100">
        <v>0.2331701902551329</v>
      </c>
      <c r="N187" s="100">
        <v>0.04997753085628227</v>
      </c>
      <c r="O187" s="100">
        <v>0.039556818892030415</v>
      </c>
      <c r="P187" s="100">
        <v>0.0177158875251968</v>
      </c>
      <c r="Q187" s="100">
        <v>0.004815050378519142</v>
      </c>
      <c r="R187" s="100">
        <v>0.0007692996842533506</v>
      </c>
      <c r="S187" s="100">
        <v>0.0005189735962200663</v>
      </c>
      <c r="T187" s="100">
        <v>0.00026067024655318104</v>
      </c>
      <c r="U187" s="100">
        <v>0.00010533395559552627</v>
      </c>
      <c r="V187" s="100">
        <v>2.8542143672672736E-05</v>
      </c>
      <c r="W187" s="100">
        <v>3.235782349724951E-05</v>
      </c>
      <c r="X187" s="100">
        <v>67.5</v>
      </c>
    </row>
    <row r="188" spans="1:24" s="100" customFormat="1" ht="12.75">
      <c r="A188" s="100">
        <v>1475</v>
      </c>
      <c r="B188" s="100">
        <v>117.27999877929688</v>
      </c>
      <c r="C188" s="100">
        <v>131.8800048828125</v>
      </c>
      <c r="D188" s="100">
        <v>8.819676399230957</v>
      </c>
      <c r="E188" s="100">
        <v>9.19930362701416</v>
      </c>
      <c r="F188" s="100">
        <v>21.861152629107156</v>
      </c>
      <c r="G188" s="100" t="s">
        <v>57</v>
      </c>
      <c r="H188" s="100">
        <v>9.200878109906661</v>
      </c>
      <c r="I188" s="100">
        <v>58.980876889203536</v>
      </c>
      <c r="J188" s="100" t="s">
        <v>60</v>
      </c>
      <c r="K188" s="100">
        <v>0.1417247962360564</v>
      </c>
      <c r="L188" s="100">
        <v>0.003361039661261584</v>
      </c>
      <c r="M188" s="100">
        <v>-0.03617153592295556</v>
      </c>
      <c r="N188" s="100">
        <v>-0.0005168326363782593</v>
      </c>
      <c r="O188" s="100">
        <v>0.005269215570232553</v>
      </c>
      <c r="P188" s="100">
        <v>0.00038450841908324053</v>
      </c>
      <c r="Q188" s="100">
        <v>-0.0008714960671795132</v>
      </c>
      <c r="R188" s="100">
        <v>-4.152536849638972E-05</v>
      </c>
      <c r="S188" s="100">
        <v>3.426529577014075E-05</v>
      </c>
      <c r="T188" s="100">
        <v>2.737504233213797E-05</v>
      </c>
      <c r="U188" s="100">
        <v>-2.7231273430608637E-05</v>
      </c>
      <c r="V188" s="100">
        <v>-3.2754108563756875E-06</v>
      </c>
      <c r="W188" s="100">
        <v>1.0674611437679441E-06</v>
      </c>
      <c r="X188" s="100">
        <v>67.5</v>
      </c>
    </row>
    <row r="189" spans="1:24" s="100" customFormat="1" ht="12.75">
      <c r="A189" s="100">
        <v>1473</v>
      </c>
      <c r="B189" s="100">
        <v>167.47999572753906</v>
      </c>
      <c r="C189" s="100">
        <v>151.5800018310547</v>
      </c>
      <c r="D189" s="100">
        <v>9.115217208862305</v>
      </c>
      <c r="E189" s="100">
        <v>9.312789916992188</v>
      </c>
      <c r="F189" s="100">
        <v>31.58197607437798</v>
      </c>
      <c r="G189" s="100" t="s">
        <v>58</v>
      </c>
      <c r="H189" s="100">
        <v>-17.361297626199928</v>
      </c>
      <c r="I189" s="100">
        <v>82.61869810133913</v>
      </c>
      <c r="J189" s="100" t="s">
        <v>61</v>
      </c>
      <c r="K189" s="100">
        <v>-0.9746866622300899</v>
      </c>
      <c r="L189" s="100">
        <v>0.6175571654925619</v>
      </c>
      <c r="M189" s="100">
        <v>-0.23034747146992782</v>
      </c>
      <c r="N189" s="100">
        <v>-0.04997485842417786</v>
      </c>
      <c r="O189" s="100">
        <v>-0.03920430190848082</v>
      </c>
      <c r="P189" s="100">
        <v>0.017711714317961366</v>
      </c>
      <c r="Q189" s="100">
        <v>-0.004735525815848539</v>
      </c>
      <c r="R189" s="100">
        <v>-0.0007681781355672289</v>
      </c>
      <c r="S189" s="100">
        <v>-0.000517841175534906</v>
      </c>
      <c r="T189" s="100">
        <v>0.00025922882651319823</v>
      </c>
      <c r="U189" s="100">
        <v>-0.00010175313237806356</v>
      </c>
      <c r="V189" s="100">
        <v>-2.835358265111181E-05</v>
      </c>
      <c r="W189" s="100">
        <v>-3.2340211319434796E-05</v>
      </c>
      <c r="X189" s="100">
        <v>67.5</v>
      </c>
    </row>
    <row r="190" ht="12.75" hidden="1">
      <c r="A190" s="24" t="s">
        <v>85</v>
      </c>
    </row>
    <row r="191" spans="1:24" ht="12.75" hidden="1">
      <c r="A191" s="24">
        <v>1476</v>
      </c>
      <c r="B191" s="24">
        <v>122.28</v>
      </c>
      <c r="C191" s="24">
        <v>121.68</v>
      </c>
      <c r="D191" s="24">
        <v>9.758627069977278</v>
      </c>
      <c r="E191" s="24">
        <v>9.730402889469103</v>
      </c>
      <c r="F191" s="24">
        <v>23.924255396414466</v>
      </c>
      <c r="G191" s="24" t="s">
        <v>59</v>
      </c>
      <c r="H191" s="24">
        <v>3.5687793050279026</v>
      </c>
      <c r="I191" s="24">
        <v>58.348779305027904</v>
      </c>
      <c r="J191" s="24" t="s">
        <v>73</v>
      </c>
      <c r="K191" s="24">
        <v>1.77712113828531</v>
      </c>
      <c r="M191" s="24" t="s">
        <v>68</v>
      </c>
      <c r="N191" s="24">
        <v>1.1887370783613638</v>
      </c>
      <c r="X191" s="24">
        <v>67.5</v>
      </c>
    </row>
    <row r="192" spans="1:24" ht="12.75" hidden="1">
      <c r="A192" s="24">
        <v>1475</v>
      </c>
      <c r="B192" s="24">
        <v>117.27999877929688</v>
      </c>
      <c r="C192" s="24">
        <v>131.8800048828125</v>
      </c>
      <c r="D192" s="24">
        <v>8.819676399230957</v>
      </c>
      <c r="E192" s="24">
        <v>9.19930362701416</v>
      </c>
      <c r="F192" s="24">
        <v>20.21040281928268</v>
      </c>
      <c r="G192" s="24" t="s">
        <v>56</v>
      </c>
      <c r="H192" s="24">
        <v>4.747193852723463</v>
      </c>
      <c r="I192" s="24">
        <v>54.52719263202034</v>
      </c>
      <c r="J192" s="24" t="s">
        <v>62</v>
      </c>
      <c r="K192" s="24">
        <v>1.0416549343022963</v>
      </c>
      <c r="L192" s="24">
        <v>0.7914770843944046</v>
      </c>
      <c r="M192" s="24">
        <v>0.24659815664185544</v>
      </c>
      <c r="N192" s="24">
        <v>0.050367517591836775</v>
      </c>
      <c r="O192" s="24">
        <v>0.041834767536790135</v>
      </c>
      <c r="P192" s="24">
        <v>0.022704981520020966</v>
      </c>
      <c r="Q192" s="24">
        <v>0.005092249952202966</v>
      </c>
      <c r="R192" s="24">
        <v>0.0007753183194271654</v>
      </c>
      <c r="S192" s="24">
        <v>0.0005488422150202146</v>
      </c>
      <c r="T192" s="24">
        <v>0.0003340675393684298</v>
      </c>
      <c r="U192" s="24">
        <v>0.00011136671069675537</v>
      </c>
      <c r="V192" s="24">
        <v>2.8791255425164027E-05</v>
      </c>
      <c r="W192" s="24">
        <v>3.4217885006432994E-05</v>
      </c>
      <c r="X192" s="24">
        <v>67.5</v>
      </c>
    </row>
    <row r="193" spans="1:24" ht="12.75" hidden="1">
      <c r="A193" s="24">
        <v>1473</v>
      </c>
      <c r="B193" s="24">
        <v>167.47999572753906</v>
      </c>
      <c r="C193" s="24">
        <v>151.5800018310547</v>
      </c>
      <c r="D193" s="24">
        <v>9.115217208862305</v>
      </c>
      <c r="E193" s="24">
        <v>9.312789916992188</v>
      </c>
      <c r="F193" s="24">
        <v>31.58197607437798</v>
      </c>
      <c r="G193" s="24" t="s">
        <v>57</v>
      </c>
      <c r="H193" s="24">
        <v>-17.361297626199928</v>
      </c>
      <c r="I193" s="24">
        <v>82.61869810133913</v>
      </c>
      <c r="J193" s="24" t="s">
        <v>60</v>
      </c>
      <c r="K193" s="24">
        <v>0.8075808672892287</v>
      </c>
      <c r="L193" s="24">
        <v>-0.004305938479858631</v>
      </c>
      <c r="M193" s="24">
        <v>-0.18940119782079992</v>
      </c>
      <c r="N193" s="24">
        <v>-0.0005203953024297552</v>
      </c>
      <c r="O193" s="24">
        <v>0.032717121292297625</v>
      </c>
      <c r="P193" s="24">
        <v>-0.0004928560231716615</v>
      </c>
      <c r="Q193" s="24">
        <v>-0.003824195347240177</v>
      </c>
      <c r="R193" s="24">
        <v>-4.184735222938242E-05</v>
      </c>
      <c r="S193" s="24">
        <v>0.00045134494608315383</v>
      </c>
      <c r="T193" s="24">
        <v>-3.510773697368629E-05</v>
      </c>
      <c r="U193" s="24">
        <v>-7.75283816852885E-05</v>
      </c>
      <c r="V193" s="24">
        <v>-3.2951248425226923E-06</v>
      </c>
      <c r="W193" s="24">
        <v>2.876881388374962E-05</v>
      </c>
      <c r="X193" s="24">
        <v>67.5</v>
      </c>
    </row>
    <row r="194" spans="1:24" ht="12.75" hidden="1">
      <c r="A194" s="24">
        <v>1474</v>
      </c>
      <c r="B194" s="24">
        <v>108.4800033569336</v>
      </c>
      <c r="C194" s="24">
        <v>136.3800048828125</v>
      </c>
      <c r="D194" s="24">
        <v>9.182353973388672</v>
      </c>
      <c r="E194" s="24">
        <v>8.723482131958008</v>
      </c>
      <c r="F194" s="24">
        <v>24.287000158102487</v>
      </c>
      <c r="G194" s="24" t="s">
        <v>58</v>
      </c>
      <c r="H194" s="24">
        <v>21.934391500470845</v>
      </c>
      <c r="I194" s="24">
        <v>62.91439485740444</v>
      </c>
      <c r="J194" s="24" t="s">
        <v>61</v>
      </c>
      <c r="K194" s="24">
        <v>0.6579195581107911</v>
      </c>
      <c r="L194" s="24">
        <v>-0.7914653713304677</v>
      </c>
      <c r="M194" s="24">
        <v>0.1579171843822175</v>
      </c>
      <c r="N194" s="24">
        <v>-0.0503648291677158</v>
      </c>
      <c r="O194" s="24">
        <v>0.026071780706395088</v>
      </c>
      <c r="P194" s="24">
        <v>-0.02269963168786923</v>
      </c>
      <c r="Q194" s="24">
        <v>0.00336251981731821</v>
      </c>
      <c r="R194" s="24">
        <v>-0.0007741881525512736</v>
      </c>
      <c r="S194" s="24">
        <v>0.00031227474543019074</v>
      </c>
      <c r="T194" s="24">
        <v>-0.0003322176510426017</v>
      </c>
      <c r="U194" s="24">
        <v>7.994932322837404E-05</v>
      </c>
      <c r="V194" s="24">
        <v>-2.8602072324033218E-05</v>
      </c>
      <c r="W194" s="24">
        <v>1.8526170733199214E-05</v>
      </c>
      <c r="X194" s="24">
        <v>67.5</v>
      </c>
    </row>
    <row r="195" ht="12.75" hidden="1">
      <c r="A195" s="24" t="s">
        <v>84</v>
      </c>
    </row>
    <row r="196" spans="1:24" ht="12.75" hidden="1">
      <c r="A196" s="24">
        <v>1476</v>
      </c>
      <c r="B196" s="24">
        <v>122.28</v>
      </c>
      <c r="C196" s="24">
        <v>121.68</v>
      </c>
      <c r="D196" s="24">
        <v>9.758627069977278</v>
      </c>
      <c r="E196" s="24">
        <v>9.730402889469103</v>
      </c>
      <c r="F196" s="24">
        <v>27.784793767276145</v>
      </c>
      <c r="G196" s="24" t="s">
        <v>59</v>
      </c>
      <c r="H196" s="24">
        <v>12.98423226971073</v>
      </c>
      <c r="I196" s="24">
        <v>67.76423226971073</v>
      </c>
      <c r="J196" s="24" t="s">
        <v>73</v>
      </c>
      <c r="K196" s="24">
        <v>1.3013860912870079</v>
      </c>
      <c r="M196" s="24" t="s">
        <v>68</v>
      </c>
      <c r="N196" s="24">
        <v>0.9023502216603104</v>
      </c>
      <c r="X196" s="24">
        <v>67.5</v>
      </c>
    </row>
    <row r="197" spans="1:24" ht="12.75" hidden="1">
      <c r="A197" s="24">
        <v>1475</v>
      </c>
      <c r="B197" s="24">
        <v>117.27999877929688</v>
      </c>
      <c r="C197" s="24">
        <v>131.8800048828125</v>
      </c>
      <c r="D197" s="24">
        <v>8.819676399230957</v>
      </c>
      <c r="E197" s="24">
        <v>9.19930362701416</v>
      </c>
      <c r="F197" s="24">
        <v>20.21040281928268</v>
      </c>
      <c r="G197" s="24" t="s">
        <v>56</v>
      </c>
      <c r="H197" s="24">
        <v>4.747193852723463</v>
      </c>
      <c r="I197" s="24">
        <v>54.52719263202034</v>
      </c>
      <c r="J197" s="24" t="s">
        <v>62</v>
      </c>
      <c r="K197" s="24">
        <v>0.8512528746409449</v>
      </c>
      <c r="L197" s="24">
        <v>0.7295757065323603</v>
      </c>
      <c r="M197" s="24">
        <v>0.20152249592721871</v>
      </c>
      <c r="N197" s="24">
        <v>0.047303486394866257</v>
      </c>
      <c r="O197" s="24">
        <v>0.034187794420155425</v>
      </c>
      <c r="P197" s="24">
        <v>0.020929104365068757</v>
      </c>
      <c r="Q197" s="24">
        <v>0.0041615236704370655</v>
      </c>
      <c r="R197" s="24">
        <v>0.0007281256195611095</v>
      </c>
      <c r="S197" s="24">
        <v>0.0004485246891081172</v>
      </c>
      <c r="T197" s="24">
        <v>0.00030795002267391025</v>
      </c>
      <c r="U197" s="24">
        <v>9.103963450436563E-05</v>
      </c>
      <c r="V197" s="24">
        <v>2.7012453296266562E-05</v>
      </c>
      <c r="W197" s="24">
        <v>2.7963922740529967E-05</v>
      </c>
      <c r="X197" s="24">
        <v>67.5</v>
      </c>
    </row>
    <row r="198" spans="1:24" ht="12.75" hidden="1">
      <c r="A198" s="24">
        <v>1474</v>
      </c>
      <c r="B198" s="24">
        <v>108.4800033569336</v>
      </c>
      <c r="C198" s="24">
        <v>136.3800048828125</v>
      </c>
      <c r="D198" s="24">
        <v>9.182353973388672</v>
      </c>
      <c r="E198" s="24">
        <v>8.723482131958008</v>
      </c>
      <c r="F198" s="24">
        <v>20.344946831833838</v>
      </c>
      <c r="G198" s="24" t="s">
        <v>57</v>
      </c>
      <c r="H198" s="24">
        <v>11.722677501075573</v>
      </c>
      <c r="I198" s="24">
        <v>52.70268085800917</v>
      </c>
      <c r="J198" s="24" t="s">
        <v>60</v>
      </c>
      <c r="K198" s="24">
        <v>0.0452151772367713</v>
      </c>
      <c r="L198" s="24">
        <v>0.003970389026386112</v>
      </c>
      <c r="M198" s="24">
        <v>-0.012990308545324236</v>
      </c>
      <c r="N198" s="24">
        <v>-0.0004892784052247434</v>
      </c>
      <c r="O198" s="24">
        <v>0.0014474103079025317</v>
      </c>
      <c r="P198" s="24">
        <v>0.00045424367954123557</v>
      </c>
      <c r="Q198" s="24">
        <v>-0.00037712190480748795</v>
      </c>
      <c r="R198" s="24">
        <v>-3.930871156178338E-05</v>
      </c>
      <c r="S198" s="24">
        <v>-1.1287383425778834E-05</v>
      </c>
      <c r="T198" s="24">
        <v>3.234265531723707E-05</v>
      </c>
      <c r="U198" s="24">
        <v>-1.5430345876846122E-05</v>
      </c>
      <c r="V198" s="24">
        <v>-3.1010352524924756E-06</v>
      </c>
      <c r="W198" s="24">
        <v>-1.626326933277104E-06</v>
      </c>
      <c r="X198" s="24">
        <v>67.5</v>
      </c>
    </row>
    <row r="199" spans="1:24" ht="12.75" hidden="1">
      <c r="A199" s="24">
        <v>1473</v>
      </c>
      <c r="B199" s="24">
        <v>167.47999572753906</v>
      </c>
      <c r="C199" s="24">
        <v>151.5800018310547</v>
      </c>
      <c r="D199" s="24">
        <v>9.115217208862305</v>
      </c>
      <c r="E199" s="24">
        <v>9.312789916992188</v>
      </c>
      <c r="F199" s="24">
        <v>31.58667815580291</v>
      </c>
      <c r="G199" s="24" t="s">
        <v>58</v>
      </c>
      <c r="H199" s="24">
        <v>-17.348996944166004</v>
      </c>
      <c r="I199" s="24">
        <v>82.63099878337306</v>
      </c>
      <c r="J199" s="24" t="s">
        <v>61</v>
      </c>
      <c r="K199" s="24">
        <v>-0.8500512010061039</v>
      </c>
      <c r="L199" s="24">
        <v>0.7295649029203446</v>
      </c>
      <c r="M199" s="24">
        <v>-0.2011033770194652</v>
      </c>
      <c r="N199" s="24">
        <v>-0.047300955928516686</v>
      </c>
      <c r="O199" s="24">
        <v>-0.03415714113791416</v>
      </c>
      <c r="P199" s="24">
        <v>0.02092417434938681</v>
      </c>
      <c r="Q199" s="24">
        <v>-0.004144400840715381</v>
      </c>
      <c r="R199" s="24">
        <v>-0.0007270637819728074</v>
      </c>
      <c r="S199" s="24">
        <v>-0.00044838263984562634</v>
      </c>
      <c r="T199" s="24">
        <v>0.0003062469087385083</v>
      </c>
      <c r="U199" s="24">
        <v>-8.972245804038907E-05</v>
      </c>
      <c r="V199" s="24">
        <v>-2.6833863185269863E-05</v>
      </c>
      <c r="W199" s="24">
        <v>-2.7916590689846542E-05</v>
      </c>
      <c r="X199" s="24">
        <v>67.5</v>
      </c>
    </row>
    <row r="200" ht="12.75" hidden="1">
      <c r="A200" s="24" t="s">
        <v>109</v>
      </c>
    </row>
    <row r="201" spans="1:24" ht="12.75" hidden="1">
      <c r="A201" s="24">
        <v>1476</v>
      </c>
      <c r="B201" s="24">
        <v>145.58</v>
      </c>
      <c r="C201" s="24">
        <v>128.28</v>
      </c>
      <c r="D201" s="24">
        <v>8.941448510346337</v>
      </c>
      <c r="E201" s="24">
        <v>9.435289614355714</v>
      </c>
      <c r="F201" s="24">
        <v>28.51653665994547</v>
      </c>
      <c r="G201" s="24" t="s">
        <v>59</v>
      </c>
      <c r="H201" s="24">
        <v>-2.1005888727050177</v>
      </c>
      <c r="I201" s="24">
        <v>75.979411127295</v>
      </c>
      <c r="J201" s="24" t="s">
        <v>73</v>
      </c>
      <c r="K201" s="24">
        <v>2.295654776396835</v>
      </c>
      <c r="M201" s="24" t="s">
        <v>68</v>
      </c>
      <c r="N201" s="24">
        <v>1.3906606539125703</v>
      </c>
      <c r="X201" s="24">
        <v>67.5</v>
      </c>
    </row>
    <row r="202" spans="1:24" ht="12.75" hidden="1">
      <c r="A202" s="24">
        <v>1473</v>
      </c>
      <c r="B202" s="24">
        <v>168.67999267578125</v>
      </c>
      <c r="C202" s="24">
        <v>167.3800048828125</v>
      </c>
      <c r="D202" s="24">
        <v>8.740731239318848</v>
      </c>
      <c r="E202" s="24">
        <v>8.822272300720215</v>
      </c>
      <c r="F202" s="24">
        <v>30.84167682193782</v>
      </c>
      <c r="G202" s="24" t="s">
        <v>56</v>
      </c>
      <c r="H202" s="24">
        <v>-17.036964195295525</v>
      </c>
      <c r="I202" s="24">
        <v>84.14302848048573</v>
      </c>
      <c r="J202" s="24" t="s">
        <v>62</v>
      </c>
      <c r="K202" s="24">
        <v>1.3114159597140433</v>
      </c>
      <c r="L202" s="24">
        <v>0.6890794528071622</v>
      </c>
      <c r="M202" s="24">
        <v>0.3104595432719015</v>
      </c>
      <c r="N202" s="24">
        <v>0.03768963965437304</v>
      </c>
      <c r="O202" s="24">
        <v>0.052669229096735146</v>
      </c>
      <c r="P202" s="24">
        <v>0.019767624919328368</v>
      </c>
      <c r="Q202" s="24">
        <v>0.006410972697814242</v>
      </c>
      <c r="R202" s="24">
        <v>0.0005800478077323553</v>
      </c>
      <c r="S202" s="24">
        <v>0.0006910113799185684</v>
      </c>
      <c r="T202" s="24">
        <v>0.0002908470729754279</v>
      </c>
      <c r="U202" s="24">
        <v>0.0001401942636857805</v>
      </c>
      <c r="V202" s="24">
        <v>2.1511222908482913E-05</v>
      </c>
      <c r="W202" s="24">
        <v>4.308526371931361E-05</v>
      </c>
      <c r="X202" s="24">
        <v>67.5</v>
      </c>
    </row>
    <row r="203" spans="1:24" ht="12.75" hidden="1">
      <c r="A203" s="24">
        <v>1474</v>
      </c>
      <c r="B203" s="24">
        <v>115</v>
      </c>
      <c r="C203" s="24">
        <v>138.5</v>
      </c>
      <c r="D203" s="24">
        <v>9.205655097961426</v>
      </c>
      <c r="E203" s="24">
        <v>8.643624305725098</v>
      </c>
      <c r="F203" s="24">
        <v>27.873453460190664</v>
      </c>
      <c r="G203" s="24" t="s">
        <v>57</v>
      </c>
      <c r="H203" s="24">
        <v>24.54192109317448</v>
      </c>
      <c r="I203" s="24">
        <v>72.04192109317448</v>
      </c>
      <c r="J203" s="24" t="s">
        <v>60</v>
      </c>
      <c r="K203" s="24">
        <v>-1.0215356228704262</v>
      </c>
      <c r="L203" s="24">
        <v>0.0037491829339235654</v>
      </c>
      <c r="M203" s="24">
        <v>0.24403196813720196</v>
      </c>
      <c r="N203" s="24">
        <v>-0.0003905655607777602</v>
      </c>
      <c r="O203" s="24">
        <v>-0.04066819053288343</v>
      </c>
      <c r="P203" s="24">
        <v>0.0004290931273669005</v>
      </c>
      <c r="Q203" s="24">
        <v>0.005141522720173132</v>
      </c>
      <c r="R203" s="24">
        <v>-3.139373718581348E-05</v>
      </c>
      <c r="S203" s="24">
        <v>-0.0005026607795433611</v>
      </c>
      <c r="T203" s="24">
        <v>3.056801950013245E-05</v>
      </c>
      <c r="U203" s="24">
        <v>0.00011871431667248628</v>
      </c>
      <c r="V203" s="24">
        <v>-2.4840490000888073E-06</v>
      </c>
      <c r="W203" s="24">
        <v>-3.033379486279458E-05</v>
      </c>
      <c r="X203" s="24">
        <v>67.5</v>
      </c>
    </row>
    <row r="204" spans="1:24" ht="12.75" hidden="1">
      <c r="A204" s="24">
        <v>1475</v>
      </c>
      <c r="B204" s="24">
        <v>129</v>
      </c>
      <c r="C204" s="24">
        <v>138.6999969482422</v>
      </c>
      <c r="D204" s="24">
        <v>8.774093627929688</v>
      </c>
      <c r="E204" s="24">
        <v>9.265543937683105</v>
      </c>
      <c r="F204" s="24">
        <v>24.228738819957258</v>
      </c>
      <c r="G204" s="24" t="s">
        <v>58</v>
      </c>
      <c r="H204" s="24">
        <v>4.240532247183907</v>
      </c>
      <c r="I204" s="24">
        <v>65.7405322471839</v>
      </c>
      <c r="J204" s="24" t="s">
        <v>61</v>
      </c>
      <c r="K204" s="24">
        <v>0.8223604991726168</v>
      </c>
      <c r="L204" s="24">
        <v>0.6890692533471118</v>
      </c>
      <c r="M204" s="24">
        <v>0.19192062561298961</v>
      </c>
      <c r="N204" s="24">
        <v>-0.037687615947672025</v>
      </c>
      <c r="O204" s="24">
        <v>0.033468581870546334</v>
      </c>
      <c r="P204" s="24">
        <v>0.01976296723772264</v>
      </c>
      <c r="Q204" s="24">
        <v>0.003829531962272035</v>
      </c>
      <c r="R204" s="24">
        <v>-0.0005791976282070046</v>
      </c>
      <c r="S204" s="24">
        <v>0.00047416122562460186</v>
      </c>
      <c r="T204" s="24">
        <v>0.00028923626335958187</v>
      </c>
      <c r="U204" s="24">
        <v>7.457440973539651E-05</v>
      </c>
      <c r="V204" s="24">
        <v>-2.1367316433834126E-05</v>
      </c>
      <c r="W204" s="24">
        <v>3.059739921929148E-05</v>
      </c>
      <c r="X204" s="24">
        <v>67.5</v>
      </c>
    </row>
    <row r="205" ht="12.75" hidden="1">
      <c r="A205" s="24" t="s">
        <v>83</v>
      </c>
    </row>
    <row r="206" spans="1:24" ht="12.75" hidden="1">
      <c r="A206" s="24">
        <v>1476</v>
      </c>
      <c r="B206" s="24">
        <v>145.58</v>
      </c>
      <c r="C206" s="24">
        <v>128.28</v>
      </c>
      <c r="D206" s="24">
        <v>8.941448510346337</v>
      </c>
      <c r="E206" s="24">
        <v>9.435289614355714</v>
      </c>
      <c r="F206" s="24">
        <v>27.506642423551753</v>
      </c>
      <c r="G206" s="24" t="s">
        <v>59</v>
      </c>
      <c r="H206" s="24">
        <v>-4.79134933555676</v>
      </c>
      <c r="I206" s="24">
        <v>73.28865066444325</v>
      </c>
      <c r="J206" s="24" t="s">
        <v>73</v>
      </c>
      <c r="K206" s="24">
        <v>2.380097438786391</v>
      </c>
      <c r="M206" s="24" t="s">
        <v>68</v>
      </c>
      <c r="N206" s="24">
        <v>1.2942908612282042</v>
      </c>
      <c r="X206" s="24">
        <v>67.5</v>
      </c>
    </row>
    <row r="207" spans="1:24" ht="12.75" hidden="1">
      <c r="A207" s="24">
        <v>1473</v>
      </c>
      <c r="B207" s="24">
        <v>168.67999267578125</v>
      </c>
      <c r="C207" s="24">
        <v>167.3800048828125</v>
      </c>
      <c r="D207" s="24">
        <v>8.740731239318848</v>
      </c>
      <c r="E207" s="24">
        <v>8.822272300720215</v>
      </c>
      <c r="F207" s="24">
        <v>30.84167682193782</v>
      </c>
      <c r="G207" s="24" t="s">
        <v>56</v>
      </c>
      <c r="H207" s="24">
        <v>-17.036964195295525</v>
      </c>
      <c r="I207" s="24">
        <v>84.14302848048573</v>
      </c>
      <c r="J207" s="24" t="s">
        <v>62</v>
      </c>
      <c r="K207" s="24">
        <v>1.4526806635772551</v>
      </c>
      <c r="L207" s="24">
        <v>0.3828640391547473</v>
      </c>
      <c r="M207" s="24">
        <v>0.34390192341442616</v>
      </c>
      <c r="N207" s="24">
        <v>0.03724275252481755</v>
      </c>
      <c r="O207" s="24">
        <v>0.05834267662126314</v>
      </c>
      <c r="P207" s="24">
        <v>0.010983297062239003</v>
      </c>
      <c r="Q207" s="24">
        <v>0.007101569538840138</v>
      </c>
      <c r="R207" s="24">
        <v>0.0005731739168930958</v>
      </c>
      <c r="S207" s="24">
        <v>0.0007654546773459358</v>
      </c>
      <c r="T207" s="24">
        <v>0.00016159578615721978</v>
      </c>
      <c r="U207" s="24">
        <v>0.00015531024966152437</v>
      </c>
      <c r="V207" s="24">
        <v>2.126100717441794E-05</v>
      </c>
      <c r="W207" s="24">
        <v>4.773019958444011E-05</v>
      </c>
      <c r="X207" s="24">
        <v>67.5</v>
      </c>
    </row>
    <row r="208" spans="1:24" ht="12.75" hidden="1">
      <c r="A208" s="24">
        <v>1475</v>
      </c>
      <c r="B208" s="24">
        <v>129</v>
      </c>
      <c r="C208" s="24">
        <v>138.6999969482422</v>
      </c>
      <c r="D208" s="24">
        <v>8.774093627929688</v>
      </c>
      <c r="E208" s="24">
        <v>9.265543937683105</v>
      </c>
      <c r="F208" s="24">
        <v>29.79585272821096</v>
      </c>
      <c r="G208" s="24" t="s">
        <v>57</v>
      </c>
      <c r="H208" s="24">
        <v>19.34594215435729</v>
      </c>
      <c r="I208" s="24">
        <v>80.84594215435729</v>
      </c>
      <c r="J208" s="24" t="s">
        <v>60</v>
      </c>
      <c r="K208" s="24">
        <v>-0.9240172596338486</v>
      </c>
      <c r="L208" s="24">
        <v>0.002082989139259168</v>
      </c>
      <c r="M208" s="24">
        <v>0.22175059055582655</v>
      </c>
      <c r="N208" s="24">
        <v>-0.00038585096122339756</v>
      </c>
      <c r="O208" s="24">
        <v>-0.03662250948305427</v>
      </c>
      <c r="P208" s="24">
        <v>0.00023843310440768356</v>
      </c>
      <c r="Q208" s="24">
        <v>0.004720012070013759</v>
      </c>
      <c r="R208" s="24">
        <v>-3.1023007232450185E-05</v>
      </c>
      <c r="S208" s="24">
        <v>-0.0004391267750629651</v>
      </c>
      <c r="T208" s="24">
        <v>1.6990265667973557E-05</v>
      </c>
      <c r="U208" s="24">
        <v>0.00011209234762976434</v>
      </c>
      <c r="V208" s="24">
        <v>-2.4540529396727767E-06</v>
      </c>
      <c r="W208" s="24">
        <v>-2.6060098979019562E-05</v>
      </c>
      <c r="X208" s="24">
        <v>67.5</v>
      </c>
    </row>
    <row r="209" spans="1:24" ht="12.75" hidden="1">
      <c r="A209" s="24">
        <v>1474</v>
      </c>
      <c r="B209" s="24">
        <v>115</v>
      </c>
      <c r="C209" s="24">
        <v>138.5</v>
      </c>
      <c r="D209" s="24">
        <v>9.205655097961426</v>
      </c>
      <c r="E209" s="24">
        <v>8.643624305725098</v>
      </c>
      <c r="F209" s="24">
        <v>23.025893455165214</v>
      </c>
      <c r="G209" s="24" t="s">
        <v>58</v>
      </c>
      <c r="H209" s="24">
        <v>12.01288389025865</v>
      </c>
      <c r="I209" s="24">
        <v>59.51288389025865</v>
      </c>
      <c r="J209" s="24" t="s">
        <v>61</v>
      </c>
      <c r="K209" s="24">
        <v>1.1209251599594001</v>
      </c>
      <c r="L209" s="24">
        <v>0.3828583728144568</v>
      </c>
      <c r="M209" s="24">
        <v>0.2628596745723543</v>
      </c>
      <c r="N209" s="24">
        <v>-0.03724075368008181</v>
      </c>
      <c r="O209" s="24">
        <v>0.04541651367616062</v>
      </c>
      <c r="P209" s="24">
        <v>0.010980708720848142</v>
      </c>
      <c r="Q209" s="24">
        <v>0.00530601319013688</v>
      </c>
      <c r="R209" s="24">
        <v>-0.0005723337418227487</v>
      </c>
      <c r="S209" s="24">
        <v>0.0006269677332156502</v>
      </c>
      <c r="T209" s="24">
        <v>0.00016070012127033877</v>
      </c>
      <c r="U209" s="24">
        <v>0.00010750153139733914</v>
      </c>
      <c r="V209" s="24">
        <v>-2.1118902676037277E-05</v>
      </c>
      <c r="W209" s="24">
        <v>3.9988038131098536E-05</v>
      </c>
      <c r="X209" s="24">
        <v>67.5</v>
      </c>
    </row>
    <row r="210" ht="12.75" hidden="1">
      <c r="A210" s="24" t="s">
        <v>82</v>
      </c>
    </row>
    <row r="211" spans="1:24" ht="12.75" hidden="1">
      <c r="A211" s="24">
        <v>1476</v>
      </c>
      <c r="B211" s="24">
        <v>145.58</v>
      </c>
      <c r="C211" s="24">
        <v>128.28</v>
      </c>
      <c r="D211" s="24">
        <v>8.941448510346337</v>
      </c>
      <c r="E211" s="24">
        <v>9.435289614355714</v>
      </c>
      <c r="F211" s="24">
        <v>28.51653665994547</v>
      </c>
      <c r="G211" s="24" t="s">
        <v>59</v>
      </c>
      <c r="H211" s="24">
        <v>-2.1005888727050177</v>
      </c>
      <c r="I211" s="24">
        <v>75.979411127295</v>
      </c>
      <c r="J211" s="24" t="s">
        <v>73</v>
      </c>
      <c r="K211" s="24">
        <v>1.259751791765207</v>
      </c>
      <c r="M211" s="24" t="s">
        <v>68</v>
      </c>
      <c r="N211" s="24">
        <v>0.9719598767926877</v>
      </c>
      <c r="X211" s="24">
        <v>67.5</v>
      </c>
    </row>
    <row r="212" spans="1:24" ht="12.75" hidden="1">
      <c r="A212" s="24">
        <v>1474</v>
      </c>
      <c r="B212" s="24">
        <v>115</v>
      </c>
      <c r="C212" s="24">
        <v>138.5</v>
      </c>
      <c r="D212" s="24">
        <v>9.205655097961426</v>
      </c>
      <c r="E212" s="24">
        <v>8.643624305725098</v>
      </c>
      <c r="F212" s="24">
        <v>21.199292554380012</v>
      </c>
      <c r="G212" s="24" t="s">
        <v>56</v>
      </c>
      <c r="H212" s="24">
        <v>7.291838536082118</v>
      </c>
      <c r="I212" s="24">
        <v>54.79183853608212</v>
      </c>
      <c r="J212" s="24" t="s">
        <v>62</v>
      </c>
      <c r="K212" s="24">
        <v>0.6936899428460465</v>
      </c>
      <c r="L212" s="24">
        <v>0.865407390004427</v>
      </c>
      <c r="M212" s="24">
        <v>0.16422203822851755</v>
      </c>
      <c r="N212" s="24">
        <v>0.03525145446035641</v>
      </c>
      <c r="O212" s="24">
        <v>0.027859871638404924</v>
      </c>
      <c r="P212" s="24">
        <v>0.024825810792015377</v>
      </c>
      <c r="Q212" s="24">
        <v>0.003391189833780386</v>
      </c>
      <c r="R212" s="24">
        <v>0.0005426485943390196</v>
      </c>
      <c r="S212" s="24">
        <v>0.00036548713955165556</v>
      </c>
      <c r="T212" s="24">
        <v>0.0003652836794167761</v>
      </c>
      <c r="U212" s="24">
        <v>7.416350574104505E-05</v>
      </c>
      <c r="V212" s="24">
        <v>2.0153438340001058E-05</v>
      </c>
      <c r="W212" s="24">
        <v>2.2783869632532386E-05</v>
      </c>
      <c r="X212" s="24">
        <v>67.5</v>
      </c>
    </row>
    <row r="213" spans="1:24" ht="12.75" hidden="1">
      <c r="A213" s="24">
        <v>1473</v>
      </c>
      <c r="B213" s="24">
        <v>168.67999267578125</v>
      </c>
      <c r="C213" s="24">
        <v>167.3800048828125</v>
      </c>
      <c r="D213" s="24">
        <v>8.740731239318848</v>
      </c>
      <c r="E213" s="24">
        <v>8.822272300720215</v>
      </c>
      <c r="F213" s="24">
        <v>31.399031729403884</v>
      </c>
      <c r="G213" s="24" t="s">
        <v>57</v>
      </c>
      <c r="H213" s="24">
        <v>-15.516374698057263</v>
      </c>
      <c r="I213" s="24">
        <v>85.66361797772399</v>
      </c>
      <c r="J213" s="24" t="s">
        <v>60</v>
      </c>
      <c r="K213" s="24">
        <v>0.5177995607182414</v>
      </c>
      <c r="L213" s="24">
        <v>-0.004708333926629529</v>
      </c>
      <c r="M213" s="24">
        <v>-0.12133208951722395</v>
      </c>
      <c r="N213" s="24">
        <v>-0.0003641280271508832</v>
      </c>
      <c r="O213" s="24">
        <v>0.02099467277381639</v>
      </c>
      <c r="P213" s="24">
        <v>-0.000538831061865446</v>
      </c>
      <c r="Q213" s="24">
        <v>-0.002444666034994418</v>
      </c>
      <c r="R213" s="24">
        <v>-2.9290978034596716E-05</v>
      </c>
      <c r="S213" s="24">
        <v>0.0002910237994287602</v>
      </c>
      <c r="T213" s="24">
        <v>-3.8378356802743524E-05</v>
      </c>
      <c r="U213" s="24">
        <v>-4.920507214205478E-05</v>
      </c>
      <c r="V213" s="24">
        <v>-2.3073495276209744E-06</v>
      </c>
      <c r="W213" s="24">
        <v>1.858818003612E-05</v>
      </c>
      <c r="X213" s="24">
        <v>67.5</v>
      </c>
    </row>
    <row r="214" spans="1:24" ht="12.75" hidden="1">
      <c r="A214" s="24">
        <v>1475</v>
      </c>
      <c r="B214" s="24">
        <v>129</v>
      </c>
      <c r="C214" s="24">
        <v>138.6999969482422</v>
      </c>
      <c r="D214" s="24">
        <v>8.774093627929688</v>
      </c>
      <c r="E214" s="24">
        <v>9.265543937683105</v>
      </c>
      <c r="F214" s="24">
        <v>29.79585272821096</v>
      </c>
      <c r="G214" s="24" t="s">
        <v>58</v>
      </c>
      <c r="H214" s="24">
        <v>19.34594215435729</v>
      </c>
      <c r="I214" s="24">
        <v>80.84594215435729</v>
      </c>
      <c r="J214" s="24" t="s">
        <v>61</v>
      </c>
      <c r="K214" s="24">
        <v>0.461616021955204</v>
      </c>
      <c r="L214" s="24">
        <v>-0.8653945818329981</v>
      </c>
      <c r="M214" s="24">
        <v>0.11066798043387725</v>
      </c>
      <c r="N214" s="24">
        <v>-0.03524957378962794</v>
      </c>
      <c r="O214" s="24">
        <v>0.018313824363817947</v>
      </c>
      <c r="P214" s="24">
        <v>-0.024819962581916117</v>
      </c>
      <c r="Q214" s="24">
        <v>0.0023502715728358106</v>
      </c>
      <c r="R214" s="24">
        <v>-0.0005418574863780057</v>
      </c>
      <c r="S214" s="24">
        <v>0.00022110178050775643</v>
      </c>
      <c r="T214" s="24">
        <v>-0.00036326198284073076</v>
      </c>
      <c r="U214" s="24">
        <v>5.5489516661232565E-05</v>
      </c>
      <c r="V214" s="24">
        <v>-2.002091943646974E-05</v>
      </c>
      <c r="W214" s="24">
        <v>1.317513864735477E-05</v>
      </c>
      <c r="X214" s="24">
        <v>67.5</v>
      </c>
    </row>
    <row r="215" s="100" customFormat="1" ht="12.75">
      <c r="A215" s="100" t="s">
        <v>81</v>
      </c>
    </row>
    <row r="216" spans="1:24" s="100" customFormat="1" ht="12.75">
      <c r="A216" s="100">
        <v>1476</v>
      </c>
      <c r="B216" s="100">
        <v>145.58</v>
      </c>
      <c r="C216" s="100">
        <v>128.28</v>
      </c>
      <c r="D216" s="100">
        <v>8.941448510346337</v>
      </c>
      <c r="E216" s="100">
        <v>9.435289614355714</v>
      </c>
      <c r="F216" s="100">
        <v>33.15658507656815</v>
      </c>
      <c r="G216" s="100" t="s">
        <v>59</v>
      </c>
      <c r="H216" s="100">
        <v>10.262348131223675</v>
      </c>
      <c r="I216" s="100">
        <v>88.34234813122369</v>
      </c>
      <c r="J216" s="100" t="s">
        <v>73</v>
      </c>
      <c r="K216" s="100">
        <v>0.8138202772032994</v>
      </c>
      <c r="M216" s="100" t="s">
        <v>68</v>
      </c>
      <c r="N216" s="100">
        <v>0.4851381530789155</v>
      </c>
      <c r="X216" s="100">
        <v>67.5</v>
      </c>
    </row>
    <row r="217" spans="1:24" s="100" customFormat="1" ht="12.75">
      <c r="A217" s="100">
        <v>1474</v>
      </c>
      <c r="B217" s="100">
        <v>115</v>
      </c>
      <c r="C217" s="100">
        <v>138.5</v>
      </c>
      <c r="D217" s="100">
        <v>9.205655097961426</v>
      </c>
      <c r="E217" s="100">
        <v>8.643624305725098</v>
      </c>
      <c r="F217" s="100">
        <v>21.199292554380012</v>
      </c>
      <c r="G217" s="100" t="s">
        <v>56</v>
      </c>
      <c r="H217" s="100">
        <v>7.291838536082118</v>
      </c>
      <c r="I217" s="100">
        <v>54.79183853608212</v>
      </c>
      <c r="J217" s="100" t="s">
        <v>62</v>
      </c>
      <c r="K217" s="100">
        <v>0.792887262567668</v>
      </c>
      <c r="L217" s="100">
        <v>0.3839596430844921</v>
      </c>
      <c r="M217" s="100">
        <v>0.18770504210854305</v>
      </c>
      <c r="N217" s="100">
        <v>0.036619364916390805</v>
      </c>
      <c r="O217" s="100">
        <v>0.03184380001438532</v>
      </c>
      <c r="P217" s="100">
        <v>0.011014476793255405</v>
      </c>
      <c r="Q217" s="100">
        <v>0.003876166291150031</v>
      </c>
      <c r="R217" s="100">
        <v>0.0005636869344834583</v>
      </c>
      <c r="S217" s="100">
        <v>0.0004177861727143367</v>
      </c>
      <c r="T217" s="100">
        <v>0.00016206813014737936</v>
      </c>
      <c r="U217" s="100">
        <v>8.479359398913429E-05</v>
      </c>
      <c r="V217" s="100">
        <v>2.091547651632288E-05</v>
      </c>
      <c r="W217" s="100">
        <v>2.604978555928613E-05</v>
      </c>
      <c r="X217" s="100">
        <v>67.5</v>
      </c>
    </row>
    <row r="218" spans="1:24" s="100" customFormat="1" ht="12.75">
      <c r="A218" s="100">
        <v>1475</v>
      </c>
      <c r="B218" s="100">
        <v>129</v>
      </c>
      <c r="C218" s="100">
        <v>138.6999969482422</v>
      </c>
      <c r="D218" s="100">
        <v>8.774093627929688</v>
      </c>
      <c r="E218" s="100">
        <v>9.265543937683105</v>
      </c>
      <c r="F218" s="100">
        <v>24.228738819957258</v>
      </c>
      <c r="G218" s="100" t="s">
        <v>57</v>
      </c>
      <c r="H218" s="100">
        <v>4.240532247183907</v>
      </c>
      <c r="I218" s="100">
        <v>65.7405322471839</v>
      </c>
      <c r="J218" s="100" t="s">
        <v>60</v>
      </c>
      <c r="K218" s="100">
        <v>0.22865978771581377</v>
      </c>
      <c r="L218" s="100">
        <v>0.002089796527828451</v>
      </c>
      <c r="M218" s="100">
        <v>-0.056171165557217975</v>
      </c>
      <c r="N218" s="100">
        <v>-0.0003786098506846831</v>
      </c>
      <c r="O218" s="100">
        <v>0.008853872462738091</v>
      </c>
      <c r="P218" s="100">
        <v>0.00023905053284486077</v>
      </c>
      <c r="Q218" s="100">
        <v>-0.0012565792294692698</v>
      </c>
      <c r="R218" s="100">
        <v>-3.0419843202169557E-05</v>
      </c>
      <c r="S218" s="100">
        <v>8.881237278131294E-05</v>
      </c>
      <c r="T218" s="100">
        <v>1.701694583226139E-05</v>
      </c>
      <c r="U218" s="100">
        <v>-3.376664279871384E-05</v>
      </c>
      <c r="V218" s="100">
        <v>-2.3984874098772207E-06</v>
      </c>
      <c r="W218" s="100">
        <v>4.691728027224529E-06</v>
      </c>
      <c r="X218" s="100">
        <v>67.5</v>
      </c>
    </row>
    <row r="219" spans="1:24" s="100" customFormat="1" ht="12.75">
      <c r="A219" s="100">
        <v>1473</v>
      </c>
      <c r="B219" s="100">
        <v>168.67999267578125</v>
      </c>
      <c r="C219" s="100">
        <v>167.3800048828125</v>
      </c>
      <c r="D219" s="100">
        <v>8.740731239318848</v>
      </c>
      <c r="E219" s="100">
        <v>8.822272300720215</v>
      </c>
      <c r="F219" s="100">
        <v>32.53260583482844</v>
      </c>
      <c r="G219" s="100" t="s">
        <v>58</v>
      </c>
      <c r="H219" s="100">
        <v>-12.423729677873638</v>
      </c>
      <c r="I219" s="100">
        <v>88.75626299790761</v>
      </c>
      <c r="J219" s="100" t="s">
        <v>61</v>
      </c>
      <c r="K219" s="100">
        <v>-0.7592001795467445</v>
      </c>
      <c r="L219" s="100">
        <v>0.3839539559218564</v>
      </c>
      <c r="M219" s="100">
        <v>-0.17910327465714726</v>
      </c>
      <c r="N219" s="100">
        <v>-0.03661740762889637</v>
      </c>
      <c r="O219" s="100">
        <v>-0.030588176502853757</v>
      </c>
      <c r="P219" s="100">
        <v>0.011011882394573076</v>
      </c>
      <c r="Q219" s="100">
        <v>-0.0036668342963262195</v>
      </c>
      <c r="R219" s="100">
        <v>-0.0005628655196820232</v>
      </c>
      <c r="S219" s="100">
        <v>-0.0004082372454250674</v>
      </c>
      <c r="T219" s="100">
        <v>0.00016117227541984314</v>
      </c>
      <c r="U219" s="100">
        <v>-7.77802508076325E-05</v>
      </c>
      <c r="V219" s="100">
        <v>-2.0777497829370942E-05</v>
      </c>
      <c r="W219" s="100">
        <v>-2.562379784113487E-05</v>
      </c>
      <c r="X219" s="100">
        <v>67.5</v>
      </c>
    </row>
    <row r="220" ht="12.75" hidden="1">
      <c r="A220" s="24" t="s">
        <v>80</v>
      </c>
    </row>
    <row r="221" spans="1:24" ht="12.75" hidden="1">
      <c r="A221" s="24">
        <v>1476</v>
      </c>
      <c r="B221" s="24">
        <v>145.58</v>
      </c>
      <c r="C221" s="24">
        <v>128.28</v>
      </c>
      <c r="D221" s="24">
        <v>8.941448510346337</v>
      </c>
      <c r="E221" s="24">
        <v>9.435289614355714</v>
      </c>
      <c r="F221" s="24">
        <v>27.506642423551753</v>
      </c>
      <c r="G221" s="24" t="s">
        <v>59</v>
      </c>
      <c r="H221" s="24">
        <v>-4.79134933555676</v>
      </c>
      <c r="I221" s="24">
        <v>73.28865066444325</v>
      </c>
      <c r="J221" s="24" t="s">
        <v>73</v>
      </c>
      <c r="K221" s="24">
        <v>1.6254743899362702</v>
      </c>
      <c r="M221" s="24" t="s">
        <v>68</v>
      </c>
      <c r="N221" s="24">
        <v>1.1518994406191647</v>
      </c>
      <c r="X221" s="24">
        <v>67.5</v>
      </c>
    </row>
    <row r="222" spans="1:24" ht="12.75" hidden="1">
      <c r="A222" s="24">
        <v>1475</v>
      </c>
      <c r="B222" s="24">
        <v>129</v>
      </c>
      <c r="C222" s="24">
        <v>138.6999969482422</v>
      </c>
      <c r="D222" s="24">
        <v>8.774093627929688</v>
      </c>
      <c r="E222" s="24">
        <v>9.265543937683105</v>
      </c>
      <c r="F222" s="24">
        <v>23.351745578578914</v>
      </c>
      <c r="G222" s="24" t="s">
        <v>56</v>
      </c>
      <c r="H222" s="24">
        <v>1.8609613213581753</v>
      </c>
      <c r="I222" s="24">
        <v>63.360961321358175</v>
      </c>
      <c r="J222" s="24" t="s">
        <v>62</v>
      </c>
      <c r="K222" s="24">
        <v>0.9204277862640472</v>
      </c>
      <c r="L222" s="24">
        <v>0.8529547721621535</v>
      </c>
      <c r="M222" s="24">
        <v>0.2178990870081372</v>
      </c>
      <c r="N222" s="24">
        <v>0.035903986154157616</v>
      </c>
      <c r="O222" s="24">
        <v>0.036966084933710376</v>
      </c>
      <c r="P222" s="24">
        <v>0.02446853132793588</v>
      </c>
      <c r="Q222" s="24">
        <v>0.0044996418464750216</v>
      </c>
      <c r="R222" s="24">
        <v>0.0005526691144091874</v>
      </c>
      <c r="S222" s="24">
        <v>0.0004849650208034406</v>
      </c>
      <c r="T222" s="24">
        <v>0.00036002859625334057</v>
      </c>
      <c r="U222" s="24">
        <v>9.842072375689117E-05</v>
      </c>
      <c r="V222" s="24">
        <v>2.0524104938513834E-05</v>
      </c>
      <c r="W222" s="24">
        <v>3.0237367581813443E-05</v>
      </c>
      <c r="X222" s="24">
        <v>67.5</v>
      </c>
    </row>
    <row r="223" spans="1:24" ht="12.75" hidden="1">
      <c r="A223" s="24">
        <v>1473</v>
      </c>
      <c r="B223" s="24">
        <v>168.67999267578125</v>
      </c>
      <c r="C223" s="24">
        <v>167.3800048828125</v>
      </c>
      <c r="D223" s="24">
        <v>8.740731239318848</v>
      </c>
      <c r="E223" s="24">
        <v>8.822272300720215</v>
      </c>
      <c r="F223" s="24">
        <v>32.53260583482844</v>
      </c>
      <c r="G223" s="24" t="s">
        <v>57</v>
      </c>
      <c r="H223" s="24">
        <v>-12.423729677873638</v>
      </c>
      <c r="I223" s="24">
        <v>88.75626299790761</v>
      </c>
      <c r="J223" s="24" t="s">
        <v>60</v>
      </c>
      <c r="K223" s="24">
        <v>0.2969494185423879</v>
      </c>
      <c r="L223" s="24">
        <v>-0.004640753320067356</v>
      </c>
      <c r="M223" s="24">
        <v>-0.06795011695763506</v>
      </c>
      <c r="N223" s="24">
        <v>-0.00037104147795019663</v>
      </c>
      <c r="O223" s="24">
        <v>0.012302888829639074</v>
      </c>
      <c r="P223" s="24">
        <v>-0.0005310692075994019</v>
      </c>
      <c r="Q223" s="24">
        <v>-0.0012904902936643034</v>
      </c>
      <c r="R223" s="24">
        <v>-2.9850528284779102E-05</v>
      </c>
      <c r="S223" s="24">
        <v>0.00019190862650785015</v>
      </c>
      <c r="T223" s="24">
        <v>-3.782219185448685E-05</v>
      </c>
      <c r="U223" s="24">
        <v>-2.0643080875930226E-05</v>
      </c>
      <c r="V223" s="24">
        <v>-2.352945219517443E-06</v>
      </c>
      <c r="W223" s="24">
        <v>1.2877025271442242E-05</v>
      </c>
      <c r="X223" s="24">
        <v>67.5</v>
      </c>
    </row>
    <row r="224" spans="1:24" ht="12.75" hidden="1">
      <c r="A224" s="24">
        <v>1474</v>
      </c>
      <c r="B224" s="24">
        <v>115</v>
      </c>
      <c r="C224" s="24">
        <v>138.5</v>
      </c>
      <c r="D224" s="24">
        <v>9.205655097961426</v>
      </c>
      <c r="E224" s="24">
        <v>8.643624305725098</v>
      </c>
      <c r="F224" s="24">
        <v>27.873453460190664</v>
      </c>
      <c r="G224" s="24" t="s">
        <v>58</v>
      </c>
      <c r="H224" s="24">
        <v>24.54192109317448</v>
      </c>
      <c r="I224" s="24">
        <v>72.04192109317448</v>
      </c>
      <c r="J224" s="24" t="s">
        <v>61</v>
      </c>
      <c r="K224" s="24">
        <v>0.8712108542449826</v>
      </c>
      <c r="L224" s="24">
        <v>-0.8529421473715633</v>
      </c>
      <c r="M224" s="24">
        <v>0.20703331549396456</v>
      </c>
      <c r="N224" s="24">
        <v>-0.035902068881606006</v>
      </c>
      <c r="O224" s="24">
        <v>0.03485872002486367</v>
      </c>
      <c r="P224" s="24">
        <v>-0.024462767440396424</v>
      </c>
      <c r="Q224" s="24">
        <v>0.004310616144880841</v>
      </c>
      <c r="R224" s="24">
        <v>-0.0005518623886286826</v>
      </c>
      <c r="S224" s="24">
        <v>0.00044537865965350436</v>
      </c>
      <c r="T224" s="24">
        <v>-0.00035803641144927325</v>
      </c>
      <c r="U224" s="24">
        <v>9.623150251752325E-05</v>
      </c>
      <c r="V224" s="24">
        <v>-2.0388784473849292E-05</v>
      </c>
      <c r="W224" s="24">
        <v>2.7358373826606367E-05</v>
      </c>
      <c r="X224" s="24">
        <v>67.5</v>
      </c>
    </row>
    <row r="225" ht="12.75" hidden="1">
      <c r="A225" s="24" t="s">
        <v>79</v>
      </c>
    </row>
    <row r="226" spans="1:24" ht="12.75" hidden="1">
      <c r="A226" s="24">
        <v>1476</v>
      </c>
      <c r="B226" s="24">
        <v>145.58</v>
      </c>
      <c r="C226" s="24">
        <v>128.28</v>
      </c>
      <c r="D226" s="24">
        <v>8.941448510346337</v>
      </c>
      <c r="E226" s="24">
        <v>9.435289614355714</v>
      </c>
      <c r="F226" s="24">
        <v>33.15658507656815</v>
      </c>
      <c r="G226" s="24" t="s">
        <v>59</v>
      </c>
      <c r="H226" s="24">
        <v>10.262348131223675</v>
      </c>
      <c r="I226" s="24">
        <v>88.34234813122369</v>
      </c>
      <c r="J226" s="24" t="s">
        <v>73</v>
      </c>
      <c r="K226" s="24">
        <v>0.9725089329330785</v>
      </c>
      <c r="M226" s="24" t="s">
        <v>68</v>
      </c>
      <c r="N226" s="24">
        <v>0.7145371884922403</v>
      </c>
      <c r="X226" s="24">
        <v>67.5</v>
      </c>
    </row>
    <row r="227" spans="1:24" ht="12.75" hidden="1">
      <c r="A227" s="24">
        <v>1475</v>
      </c>
      <c r="B227" s="24">
        <v>129</v>
      </c>
      <c r="C227" s="24">
        <v>138.6999969482422</v>
      </c>
      <c r="D227" s="24">
        <v>8.774093627929688</v>
      </c>
      <c r="E227" s="24">
        <v>9.265543937683105</v>
      </c>
      <c r="F227" s="24">
        <v>23.351745578578914</v>
      </c>
      <c r="G227" s="24" t="s">
        <v>56</v>
      </c>
      <c r="H227" s="24">
        <v>1.8609613213581753</v>
      </c>
      <c r="I227" s="24">
        <v>63.360961321358175</v>
      </c>
      <c r="J227" s="24" t="s">
        <v>62</v>
      </c>
      <c r="K227" s="24">
        <v>0.6717538005711219</v>
      </c>
      <c r="L227" s="24">
        <v>0.7026276744026548</v>
      </c>
      <c r="M227" s="24">
        <v>0.15902867124530018</v>
      </c>
      <c r="N227" s="24">
        <v>0.033683851172255086</v>
      </c>
      <c r="O227" s="24">
        <v>0.026978785925331317</v>
      </c>
      <c r="P227" s="24">
        <v>0.02015608409069743</v>
      </c>
      <c r="Q227" s="24">
        <v>0.003284010996515233</v>
      </c>
      <c r="R227" s="24">
        <v>0.0005184744435059732</v>
      </c>
      <c r="S227" s="24">
        <v>0.0003539384002659308</v>
      </c>
      <c r="T227" s="24">
        <v>0.0002965752363252688</v>
      </c>
      <c r="U227" s="24">
        <v>7.184116182240471E-05</v>
      </c>
      <c r="V227" s="24">
        <v>1.923166458812667E-05</v>
      </c>
      <c r="W227" s="24">
        <v>2.2065517234627358E-05</v>
      </c>
      <c r="X227" s="24">
        <v>67.5</v>
      </c>
    </row>
    <row r="228" spans="1:24" ht="12.75" hidden="1">
      <c r="A228" s="24">
        <v>1474</v>
      </c>
      <c r="B228" s="24">
        <v>115</v>
      </c>
      <c r="C228" s="24">
        <v>138.5</v>
      </c>
      <c r="D228" s="24">
        <v>9.205655097961426</v>
      </c>
      <c r="E228" s="24">
        <v>8.643624305725098</v>
      </c>
      <c r="F228" s="24">
        <v>23.025893455165214</v>
      </c>
      <c r="G228" s="24" t="s">
        <v>57</v>
      </c>
      <c r="H228" s="24">
        <v>12.01288389025865</v>
      </c>
      <c r="I228" s="24">
        <v>59.51288389025865</v>
      </c>
      <c r="J228" s="24" t="s">
        <v>60</v>
      </c>
      <c r="K228" s="24">
        <v>-0.069929209712269</v>
      </c>
      <c r="L228" s="24">
        <v>0.003823538558780811</v>
      </c>
      <c r="M228" s="24">
        <v>0.014756309938945831</v>
      </c>
      <c r="N228" s="24">
        <v>-0.0003484988434381301</v>
      </c>
      <c r="O228" s="24">
        <v>-0.003097893929908554</v>
      </c>
      <c r="P228" s="24">
        <v>0.0004374689371062528</v>
      </c>
      <c r="Q228" s="24">
        <v>0.00021881642821252177</v>
      </c>
      <c r="R228" s="24">
        <v>-2.799442026108791E-05</v>
      </c>
      <c r="S228" s="24">
        <v>-6.42697798351985E-05</v>
      </c>
      <c r="T228" s="24">
        <v>3.115059458676757E-05</v>
      </c>
      <c r="U228" s="24">
        <v>-9.313304820280035E-07</v>
      </c>
      <c r="V228" s="24">
        <v>-2.2091521213250428E-06</v>
      </c>
      <c r="W228" s="24">
        <v>-4.720470924369909E-06</v>
      </c>
      <c r="X228" s="24">
        <v>67.5</v>
      </c>
    </row>
    <row r="229" spans="1:24" ht="12.75" hidden="1">
      <c r="A229" s="24">
        <v>1473</v>
      </c>
      <c r="B229" s="24">
        <v>168.67999267578125</v>
      </c>
      <c r="C229" s="24">
        <v>167.3800048828125</v>
      </c>
      <c r="D229" s="24">
        <v>8.740731239318848</v>
      </c>
      <c r="E229" s="24">
        <v>8.822272300720215</v>
      </c>
      <c r="F229" s="24">
        <v>31.399031729403884</v>
      </c>
      <c r="G229" s="24" t="s">
        <v>58</v>
      </c>
      <c r="H229" s="24">
        <v>-15.516374698057263</v>
      </c>
      <c r="I229" s="24">
        <v>85.66361797772399</v>
      </c>
      <c r="J229" s="24" t="s">
        <v>61</v>
      </c>
      <c r="K229" s="24">
        <v>-0.6681040893534211</v>
      </c>
      <c r="L229" s="24">
        <v>0.7026172709159465</v>
      </c>
      <c r="M229" s="24">
        <v>-0.1583425703815355</v>
      </c>
      <c r="N229" s="24">
        <v>-0.03368204830990468</v>
      </c>
      <c r="O229" s="24">
        <v>-0.02680033475917588</v>
      </c>
      <c r="P229" s="24">
        <v>0.020151336104594485</v>
      </c>
      <c r="Q229" s="24">
        <v>-0.0032767129254753597</v>
      </c>
      <c r="R229" s="24">
        <v>-0.0005177181289109684</v>
      </c>
      <c r="S229" s="24">
        <v>-0.00034805428683287514</v>
      </c>
      <c r="T229" s="24">
        <v>0.0002949347576300221</v>
      </c>
      <c r="U229" s="24">
        <v>-7.183512480344268E-05</v>
      </c>
      <c r="V229" s="24">
        <v>-1.9104359966642443E-05</v>
      </c>
      <c r="W229" s="24">
        <v>-2.1554679424287787E-05</v>
      </c>
      <c r="X229" s="24">
        <v>67.5</v>
      </c>
    </row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2003-11-13T09:53:19Z</cp:lastPrinted>
  <dcterms:created xsi:type="dcterms:W3CDTF">2003-07-09T12:58:06Z</dcterms:created>
  <dcterms:modified xsi:type="dcterms:W3CDTF">2004-10-04T06:39:38Z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1136071150</vt:i4>
  </property>
  <property fmtid="{D5CDD505-2E9C-101B-9397-08002B2CF9AE}" pid="3" name="_EmailSubject">
    <vt:lpwstr>Macro 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</Properties>
</file>