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<sst xmlns="http://schemas.openxmlformats.org/spreadsheetml/2006/main" count="711" uniqueCount="166">
  <si>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</si>
  <si>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</si>
  <si>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</si>
  <si>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</si>
  <si>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</si>
  <si>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</si>
  <si>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</si>
  <si>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</si>
  <si>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</si>
  <si>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</si>
  <si>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</si>
  <si>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</si>
  <si>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</si>
  <si>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</si>
  <si>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</si>
  <si>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</si>
  <si>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</si>
  <si>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</si>
  <si>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</si>
  <si>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</si>
  <si>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</si>
  <si>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</si>
  <si>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</si>
  <si>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</si>
  <si>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</si>
  <si>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</si>
  <si>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</si>
  <si>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</si>
  <si>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</si>
  <si>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</si>
  <si>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</si>
  <si>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</si>
  <si>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</si>
  <si>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</si>
  <si>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</si>
  <si>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</si>
  <si>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</si>
  <si>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</si>
  <si>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</si>
  <si>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</si>
  <si>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</si>
  <si>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</si>
  <si>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</si>
  <si>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</si>
  <si>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</si>
  <si>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</si>
  <si>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</si>
  <si>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</si>
  <si>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</si>
  <si>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</si>
  <si>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</si>
  <si>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</si>
  <si>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</si>
  <si>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</si>
  <si>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</si>
  <si>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</si>
  <si>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</si>
  <si>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</si>
  <si>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</si>
  <si>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</si>
  <si>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</si>
  <si>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</si>
  <si>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</si>
  <si>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</si>
  <si>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</si>
  <si>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</si>
  <si>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</si>
  <si>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</si>
  <si>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</si>
  <si>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</si>
  <si>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</si>
  <si>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</si>
  <si>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</si>
  <si>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</si>
  <si>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</si>
  <si>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</si>
  <si>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</si>
  <si>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</si>
  <si>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</si>
  <si>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</si>
  <si>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</si>
  <si>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</si>
  <si>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</si>
  <si>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</si>
  <si>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</si>
  <si>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</si>
  <si>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</si>
  <si>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</si>
  <si>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</si>
  <si>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</si>
  <si>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</si>
  <si>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</si>
  <si>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</si>
  <si>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</si>
  <si>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</si>
  <si>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</si>
  <si>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</si>
  <si>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</si>
  <si>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</si>
  <si>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</si>
  <si>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</si>
  <si>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</si>
  <si>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</si>
  <si>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</si>
  <si>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</si>
  <si>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</si>
  <si>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</si>
  <si>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</si>
  <si>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</si>
  <si>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</si>
  <si>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</si>
  <si>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</si>
  <si>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</si>
  <si>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</si>
  <si>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</si>
  <si>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</si>
  <si>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</si>
  <si>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</si>
  <si>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</si>
  <si>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</si>
  <si>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</si>
  <si>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</si>
  <si>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</si>
  <si>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</si>
  <si>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</si>
  <si>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</si>
  <si>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</si>
  <si>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</si>
  <si>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</si>
  <si>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</si>
  <si>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</si>
  <si>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</si>
  <si>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</si>
  <si>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</si>
  <si>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</si>
  <si>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</si>
  <si>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</si>
  <si>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</si>
  <si>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</si>
  <si>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</si>
  <si>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</si>
  <si>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</si>
  <si>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</si>
  <si>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</si>
  <si>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</si>
  <si>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</si>
  <si>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</si>
  <si>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</si>
  <si>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</si>
  <si>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</si>
  <si>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</si>
  <si>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</si>
  <si>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</si>
  <si>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</si>
  <si>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</si>
  <si>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</si>
  <si>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</si>
  <si>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</si>
  <si>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</si>
  <si>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</si>
  <si>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</si>
  <si>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</si>
  <si>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</si>
  <si>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AP 400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</si>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</sst>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93.40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66.47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73.22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98.92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4.215706394091583</v>
      </c>
      <c r="C41" s="2">
        <f aca="true" t="shared" si="0" ref="C41:C55">($B$41*H41+$B$42*J41+$B$43*L41+$B$44*N41+$B$45*P41+$B$46*R41+$B$47*T41+$B$48*V41)/100</f>
        <v>2.2360281188204907E-08</v>
      </c>
      <c r="D41" s="2">
        <f aca="true" t="shared" si="1" ref="D41:D55">($B$41*I41+$B$42*K41+$B$43*M41+$B$44*O41+$B$45*Q41+$B$46*S41+$B$47*U41+$B$48*W41)/100</f>
        <v>-7.721203018095503E-08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15.965675489136423</v>
      </c>
      <c r="C42" s="2">
        <f t="shared" si="0"/>
        <v>-5.327425487371707E-11</v>
      </c>
      <c r="D42" s="2">
        <f t="shared" si="1"/>
        <v>-1.985676267048161E-08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-19.95885260072717</v>
      </c>
      <c r="C43" s="2">
        <f t="shared" si="0"/>
        <v>-0.2742711033765802</v>
      </c>
      <c r="D43" s="2">
        <f t="shared" si="1"/>
        <v>-0.9287469239183236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8.928732737335402</v>
      </c>
      <c r="C44" s="2">
        <f t="shared" si="0"/>
        <v>0.0043244233749587845</v>
      </c>
      <c r="D44" s="2">
        <f t="shared" si="1"/>
        <v>0.7946603413027132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4.215706394091583</v>
      </c>
      <c r="C45" s="2">
        <f t="shared" si="0"/>
        <v>0.06242707205675106</v>
      </c>
      <c r="D45" s="2">
        <f t="shared" si="1"/>
        <v>-0.22059226243007302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15.965675489136423</v>
      </c>
      <c r="C46" s="2">
        <f t="shared" si="0"/>
        <v>-0.00037004441212171277</v>
      </c>
      <c r="D46" s="2">
        <f t="shared" si="1"/>
        <v>-0.03575870091617843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-19.95885260072717</v>
      </c>
      <c r="C47" s="2">
        <f t="shared" si="0"/>
        <v>-0.011417062396936493</v>
      </c>
      <c r="D47" s="2">
        <f t="shared" si="1"/>
        <v>-0.037179097803978184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8.928732737335402</v>
      </c>
      <c r="C48" s="2">
        <f t="shared" si="0"/>
        <v>0.000494815886663945</v>
      </c>
      <c r="D48" s="2">
        <f t="shared" si="1"/>
        <v>0.02279115533733952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0.001169142125918896</v>
      </c>
      <c r="D49" s="2">
        <f t="shared" si="1"/>
        <v>-0.004587578022741196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-2.9726060047224862E-05</v>
      </c>
      <c r="D50" s="2">
        <f t="shared" si="1"/>
        <v>-0.000549640343617636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-0.00018235746312637947</v>
      </c>
      <c r="D51" s="2">
        <f t="shared" si="1"/>
        <v>-0.0004765431056533795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3.52357913926399E-05</v>
      </c>
      <c r="D52" s="2">
        <f t="shared" si="1"/>
        <v>0.00033356332430824496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1.75114262915547E-05</v>
      </c>
      <c r="D53" s="2">
        <f t="shared" si="1"/>
        <v>-0.00010206539028900406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-2.3477871825099986E-06</v>
      </c>
      <c r="D54" s="2">
        <f t="shared" si="1"/>
        <v>-2.027862227358551E-05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-1.2344909968713017E-05</v>
      </c>
      <c r="D55" s="2">
        <f t="shared" si="1"/>
        <v>-2.9317471655985512E-05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1495</v>
      </c>
      <c r="B3" s="31">
        <v>93.40666666666668</v>
      </c>
      <c r="C3" s="31">
        <v>105.29</v>
      </c>
      <c r="D3" s="31">
        <v>9.267586619569753</v>
      </c>
      <c r="E3" s="31">
        <v>9.56701639083846</v>
      </c>
      <c r="F3" s="32" t="s">
        <v>69</v>
      </c>
      <c r="H3" s="34">
        <v>0.0625</v>
      </c>
    </row>
    <row r="4" spans="1:9" ht="16.5" customHeight="1">
      <c r="A4" s="35">
        <v>1493</v>
      </c>
      <c r="B4" s="36">
        <v>98.92666666666668</v>
      </c>
      <c r="C4" s="36">
        <v>105.62666666666667</v>
      </c>
      <c r="D4" s="36">
        <v>9.009497671040256</v>
      </c>
      <c r="E4" s="36">
        <v>9.290138536722758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1496</v>
      </c>
      <c r="B5" s="41">
        <v>73.22</v>
      </c>
      <c r="C5" s="41">
        <v>66.47</v>
      </c>
      <c r="D5" s="41">
        <v>9.480827829569131</v>
      </c>
      <c r="E5" s="41">
        <v>9.646215731104505</v>
      </c>
      <c r="F5" s="37" t="s">
        <v>71</v>
      </c>
      <c r="I5" s="42">
        <v>3172</v>
      </c>
    </row>
    <row r="6" spans="1:6" s="33" customFormat="1" ht="13.5" thickBot="1">
      <c r="A6" s="43">
        <v>1494</v>
      </c>
      <c r="B6" s="44">
        <v>106.99</v>
      </c>
      <c r="C6" s="44">
        <v>113.15666666666668</v>
      </c>
      <c r="D6" s="44">
        <v>9.364702716414014</v>
      </c>
      <c r="E6" s="44">
        <v>8.797345020286036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163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 t="s">
        <v>165</v>
      </c>
      <c r="D15" s="55"/>
      <c r="E15" s="55"/>
      <c r="F15" s="42">
        <v>3178</v>
      </c>
      <c r="K15" s="42">
        <v>2863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4.215706394091583</v>
      </c>
      <c r="C19" s="62">
        <v>35.64237306075826</v>
      </c>
      <c r="D19" s="63">
        <v>13.505524981554226</v>
      </c>
      <c r="K19" s="64" t="s">
        <v>93</v>
      </c>
    </row>
    <row r="20" spans="1:11" ht="12.75">
      <c r="A20" s="61" t="s">
        <v>57</v>
      </c>
      <c r="B20" s="62">
        <v>15.965675489136423</v>
      </c>
      <c r="C20" s="62">
        <v>21.685675489136422</v>
      </c>
      <c r="D20" s="63">
        <v>8.656319788221817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-19.95885260072717</v>
      </c>
      <c r="C21" s="62">
        <v>19.53114739927283</v>
      </c>
      <c r="D21" s="63">
        <v>7.6898661342574774</v>
      </c>
      <c r="F21" s="39" t="s">
        <v>96</v>
      </c>
    </row>
    <row r="22" spans="1:11" ht="16.5" thickBot="1">
      <c r="A22" s="67" t="s">
        <v>59</v>
      </c>
      <c r="B22" s="68">
        <v>8.928732737335402</v>
      </c>
      <c r="C22" s="68">
        <v>34.83539940400208</v>
      </c>
      <c r="D22" s="69">
        <v>13.581025554394252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5.359423076726746</v>
      </c>
      <c r="I23" s="42">
        <v>3184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-0.2742711033765802</v>
      </c>
      <c r="C27" s="78">
        <v>0.0043244233749587845</v>
      </c>
      <c r="D27" s="78">
        <v>0.06242707205675106</v>
      </c>
      <c r="E27" s="78">
        <v>-0.00037004441212171277</v>
      </c>
      <c r="F27" s="78">
        <v>-0.011417062396936493</v>
      </c>
      <c r="G27" s="78">
        <v>0.000494815886663945</v>
      </c>
      <c r="H27" s="78">
        <v>0.001169142125918896</v>
      </c>
      <c r="I27" s="79">
        <v>-2.9726060047224862E-05</v>
      </c>
    </row>
    <row r="28" spans="1:9" ht="13.5" thickBot="1">
      <c r="A28" s="80" t="s">
        <v>61</v>
      </c>
      <c r="B28" s="81">
        <v>-0.9287469239183236</v>
      </c>
      <c r="C28" s="81">
        <v>0.7946603413027132</v>
      </c>
      <c r="D28" s="81">
        <v>-0.22059226243007302</v>
      </c>
      <c r="E28" s="81">
        <v>-0.03575870091617843</v>
      </c>
      <c r="F28" s="81">
        <v>-0.037179097803978184</v>
      </c>
      <c r="G28" s="81">
        <v>0.02279115533733952</v>
      </c>
      <c r="H28" s="81">
        <v>-0.004587578022741196</v>
      </c>
      <c r="I28" s="82">
        <v>-0.000549640343617636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1495</v>
      </c>
      <c r="B39" s="89">
        <v>93.40666666666668</v>
      </c>
      <c r="C39" s="89">
        <v>105.29</v>
      </c>
      <c r="D39" s="89">
        <v>9.267586619569753</v>
      </c>
      <c r="E39" s="89">
        <v>9.56701639083846</v>
      </c>
      <c r="F39" s="90">
        <f>I39*D39/(23678+B39)*1000</f>
        <v>13.581025554394252</v>
      </c>
      <c r="G39" s="91" t="s">
        <v>59</v>
      </c>
      <c r="H39" s="92">
        <f>I39-B39+X39</f>
        <v>8.928732737335402</v>
      </c>
      <c r="I39" s="92">
        <f>(B39+C42-2*X39)*(23678+B39)*E42/((23678+C42)*D39+E42*(23678+B39))</f>
        <v>34.83539940400208</v>
      </c>
      <c r="J39" s="39" t="s">
        <v>73</v>
      </c>
      <c r="K39" s="39">
        <f>(K40*K40+L40*L40+M40*M40+N40*N40+O40*O40+P40*P40+Q40*Q40+R40*R40+S40*S40+T40*T40+U40*U40+V40*V40+W40*W40)</f>
        <v>1.6251915696972072</v>
      </c>
      <c r="M39" s="39" t="s">
        <v>68</v>
      </c>
      <c r="N39" s="39">
        <f>(K44*K44+L44*L44+M44*M44+N44*N44+O44*O44+P44*P44+Q44*Q44+R44*R44+S44*S44+T44*T44+U44*U44+V44*V44+W44*W44)</f>
        <v>1.1107927324985591</v>
      </c>
      <c r="X39" s="28">
        <f>(1-$H$2)*1000</f>
        <v>67.5</v>
      </c>
    </row>
    <row r="40" spans="1:24" ht="12.75">
      <c r="A40" s="86">
        <v>1493</v>
      </c>
      <c r="B40" s="89">
        <v>98.92666666666668</v>
      </c>
      <c r="C40" s="89">
        <v>105.62666666666667</v>
      </c>
      <c r="D40" s="89">
        <v>9.009497671040256</v>
      </c>
      <c r="E40" s="89">
        <v>9.290138536722758</v>
      </c>
      <c r="F40" s="90">
        <f>I40*D40/(23678+B40)*1000</f>
        <v>13.505524981554226</v>
      </c>
      <c r="G40" s="91" t="s">
        <v>56</v>
      </c>
      <c r="H40" s="92">
        <f>I40-B40+X40</f>
        <v>4.215706394091583</v>
      </c>
      <c r="I40" s="92">
        <f>(B40+C39-2*X40)*(23678+B40)*E39/((23678+C39)*D40+E39*(23678+B40))</f>
        <v>35.64237306075826</v>
      </c>
      <c r="J40" s="39" t="s">
        <v>62</v>
      </c>
      <c r="K40" s="73">
        <f aca="true" t="shared" si="0" ref="K40:W40">SQRT(K41*K41+K42*K42)</f>
        <v>0.9683984132758351</v>
      </c>
      <c r="L40" s="73">
        <f t="shared" si="0"/>
        <v>0.7946721076499857</v>
      </c>
      <c r="M40" s="73">
        <f t="shared" si="0"/>
        <v>0.22925550281203064</v>
      </c>
      <c r="N40" s="73">
        <f t="shared" si="0"/>
        <v>0.03576061554391426</v>
      </c>
      <c r="O40" s="73">
        <f t="shared" si="0"/>
        <v>0.03889260376078357</v>
      </c>
      <c r="P40" s="73">
        <f t="shared" si="0"/>
        <v>0.022796526147034656</v>
      </c>
      <c r="Q40" s="73">
        <f t="shared" si="0"/>
        <v>0.004734212228590537</v>
      </c>
      <c r="R40" s="73">
        <f t="shared" si="0"/>
        <v>0.0005504435901870819</v>
      </c>
      <c r="S40" s="73">
        <f t="shared" si="0"/>
        <v>0.0005102426637431026</v>
      </c>
      <c r="T40" s="73">
        <f t="shared" si="0"/>
        <v>0.0003354192187675492</v>
      </c>
      <c r="U40" s="73">
        <f t="shared" si="0"/>
        <v>0.00010355671849576577</v>
      </c>
      <c r="V40" s="73">
        <f t="shared" si="0"/>
        <v>2.041407911146414E-05</v>
      </c>
      <c r="W40" s="73">
        <f t="shared" si="0"/>
        <v>3.181054772296673E-05</v>
      </c>
      <c r="X40" s="28">
        <f>(1-$H$2)*1000</f>
        <v>67.5</v>
      </c>
    </row>
    <row r="41" spans="1:24" ht="12.75">
      <c r="A41" s="86">
        <v>1496</v>
      </c>
      <c r="B41" s="89">
        <v>73.22</v>
      </c>
      <c r="C41" s="89">
        <v>66.47</v>
      </c>
      <c r="D41" s="89">
        <v>9.480827829569131</v>
      </c>
      <c r="E41" s="89">
        <v>9.646215731104505</v>
      </c>
      <c r="F41" s="90">
        <f>I41*D41/(23678+B41)*1000</f>
        <v>8.656319788221817</v>
      </c>
      <c r="G41" s="91" t="s">
        <v>57</v>
      </c>
      <c r="H41" s="92">
        <f>I41-B41+X41</f>
        <v>15.965675489136423</v>
      </c>
      <c r="I41" s="92">
        <f>(B41+C40-2*X41)*(23678+B41)*E40/((23678+C40)*D41+E40*(23678+B41))</f>
        <v>21.685675489136422</v>
      </c>
      <c r="J41" s="39" t="s">
        <v>60</v>
      </c>
      <c r="K41" s="73">
        <f>'calcul config'!C43</f>
        <v>-0.2742711033765802</v>
      </c>
      <c r="L41" s="73">
        <f>'calcul config'!C44</f>
        <v>0.0043244233749587845</v>
      </c>
      <c r="M41" s="73">
        <f>'calcul config'!C45</f>
        <v>0.06242707205675106</v>
      </c>
      <c r="N41" s="73">
        <f>'calcul config'!C46</f>
        <v>-0.00037004441212171277</v>
      </c>
      <c r="O41" s="73">
        <f>'calcul config'!C47</f>
        <v>-0.011417062396936493</v>
      </c>
      <c r="P41" s="73">
        <f>'calcul config'!C48</f>
        <v>0.000494815886663945</v>
      </c>
      <c r="Q41" s="73">
        <f>'calcul config'!C49</f>
        <v>0.001169142125918896</v>
      </c>
      <c r="R41" s="73">
        <f>'calcul config'!C50</f>
        <v>-2.9726060047224862E-05</v>
      </c>
      <c r="S41" s="73">
        <f>'calcul config'!C51</f>
        <v>-0.00018235746312637947</v>
      </c>
      <c r="T41" s="73">
        <f>'calcul config'!C52</f>
        <v>3.52357913926399E-05</v>
      </c>
      <c r="U41" s="73">
        <f>'calcul config'!C53</f>
        <v>1.75114262915547E-05</v>
      </c>
      <c r="V41" s="73">
        <f>'calcul config'!C54</f>
        <v>-2.3477871825099986E-06</v>
      </c>
      <c r="W41" s="73">
        <f>'calcul config'!C55</f>
        <v>-1.2344909968713017E-05</v>
      </c>
      <c r="X41" s="28">
        <f>(1-$H$2)*1000</f>
        <v>67.5</v>
      </c>
    </row>
    <row r="42" spans="1:24" ht="12.75">
      <c r="A42" s="86">
        <v>1494</v>
      </c>
      <c r="B42" s="89">
        <v>106.99</v>
      </c>
      <c r="C42" s="89">
        <v>113.15666666666668</v>
      </c>
      <c r="D42" s="89">
        <v>9.364702716414014</v>
      </c>
      <c r="E42" s="89">
        <v>8.797345020286036</v>
      </c>
      <c r="F42" s="90">
        <f>I42*D42/(23678+B42)*1000</f>
        <v>7.6898661342574774</v>
      </c>
      <c r="G42" s="91" t="s">
        <v>58</v>
      </c>
      <c r="H42" s="92">
        <f>I42-B42+X42</f>
        <v>-19.95885260072717</v>
      </c>
      <c r="I42" s="92">
        <f>(B42+C41-2*X42)*(23678+B42)*E41/((23678+C41)*D42+E41*(23678+B42))</f>
        <v>19.53114739927283</v>
      </c>
      <c r="J42" s="39" t="s">
        <v>61</v>
      </c>
      <c r="K42" s="73">
        <f>'calcul config'!D43</f>
        <v>-0.9287469239183236</v>
      </c>
      <c r="L42" s="73">
        <f>'calcul config'!D44</f>
        <v>0.7946603413027132</v>
      </c>
      <c r="M42" s="73">
        <f>'calcul config'!D45</f>
        <v>-0.22059226243007302</v>
      </c>
      <c r="N42" s="73">
        <f>'calcul config'!D46</f>
        <v>-0.03575870091617843</v>
      </c>
      <c r="O42" s="73">
        <f>'calcul config'!D47</f>
        <v>-0.037179097803978184</v>
      </c>
      <c r="P42" s="73">
        <f>'calcul config'!D48</f>
        <v>0.02279115533733952</v>
      </c>
      <c r="Q42" s="73">
        <f>'calcul config'!D49</f>
        <v>-0.004587578022741196</v>
      </c>
      <c r="R42" s="73">
        <f>'calcul config'!D50</f>
        <v>-0.000549640343617636</v>
      </c>
      <c r="S42" s="73">
        <f>'calcul config'!D51</f>
        <v>-0.0004765431056533795</v>
      </c>
      <c r="T42" s="73">
        <f>'calcul config'!D52</f>
        <v>0.00033356332430824496</v>
      </c>
      <c r="U42" s="73">
        <f>'calcul config'!D53</f>
        <v>-0.00010206539028900406</v>
      </c>
      <c r="V42" s="73">
        <f>'calcul config'!D54</f>
        <v>-2.027862227358551E-05</v>
      </c>
      <c r="W42" s="73">
        <f>'calcul config'!D55</f>
        <v>-2.9317471655985512E-05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0.64559894218389</v>
      </c>
      <c r="L44" s="73">
        <f>L40/(L43*1.5)</f>
        <v>0.7568305787142723</v>
      </c>
      <c r="M44" s="73">
        <f aca="true" t="shared" si="1" ref="M44:W44">M40/(M43*1.5)</f>
        <v>0.25472833645781184</v>
      </c>
      <c r="N44" s="73">
        <f t="shared" si="1"/>
        <v>0.047680820725219016</v>
      </c>
      <c r="O44" s="73">
        <f t="shared" si="1"/>
        <v>0.17285601671459366</v>
      </c>
      <c r="P44" s="73">
        <f t="shared" si="1"/>
        <v>0.151976840980231</v>
      </c>
      <c r="Q44" s="73">
        <f t="shared" si="1"/>
        <v>0.031561414857270244</v>
      </c>
      <c r="R44" s="73">
        <f t="shared" si="1"/>
        <v>0.0012232079781935154</v>
      </c>
      <c r="S44" s="73">
        <f t="shared" si="1"/>
        <v>0.006803235516574701</v>
      </c>
      <c r="T44" s="73">
        <f t="shared" si="1"/>
        <v>0.004472256250233989</v>
      </c>
      <c r="U44" s="73">
        <f t="shared" si="1"/>
        <v>0.00138075624661021</v>
      </c>
      <c r="V44" s="73">
        <f t="shared" si="1"/>
        <v>0.00027218772148618846</v>
      </c>
      <c r="W44" s="73">
        <f t="shared" si="1"/>
        <v>0.000424140636306223</v>
      </c>
      <c r="X44" s="73"/>
      <c r="Y44" s="73"/>
    </row>
    <row r="45" s="101" customFormat="1" ht="12.75"/>
    <row r="46" spans="1:24" s="101" customFormat="1" ht="12.75">
      <c r="A46" s="101">
        <v>1496</v>
      </c>
      <c r="B46" s="101">
        <v>80.84</v>
      </c>
      <c r="C46" s="101">
        <v>70.04</v>
      </c>
      <c r="D46" s="101">
        <v>9.429135605783163</v>
      </c>
      <c r="E46" s="101">
        <v>9.612816390801253</v>
      </c>
      <c r="F46" s="101">
        <v>11.643999385418281</v>
      </c>
      <c r="G46" s="101" t="s">
        <v>59</v>
      </c>
      <c r="H46" s="101">
        <v>15.99969028810817</v>
      </c>
      <c r="I46" s="101">
        <v>29.339690288108176</v>
      </c>
      <c r="J46" s="101" t="s">
        <v>73</v>
      </c>
      <c r="K46" s="101">
        <v>1.0377691578685728</v>
      </c>
      <c r="M46" s="101" t="s">
        <v>68</v>
      </c>
      <c r="N46" s="101">
        <v>0.7745379655831722</v>
      </c>
      <c r="X46" s="101">
        <v>67.5</v>
      </c>
    </row>
    <row r="47" spans="1:24" s="101" customFormat="1" ht="12.75">
      <c r="A47" s="101">
        <v>1493</v>
      </c>
      <c r="B47" s="101">
        <v>103.36000061035156</v>
      </c>
      <c r="C47" s="101">
        <v>106.66000366210938</v>
      </c>
      <c r="D47" s="101">
        <v>8.460393905639648</v>
      </c>
      <c r="E47" s="101">
        <v>9.91695499420166</v>
      </c>
      <c r="F47" s="101">
        <v>7.27085378018399</v>
      </c>
      <c r="G47" s="101" t="s">
        <v>56</v>
      </c>
      <c r="H47" s="101">
        <v>-15.422324399662031</v>
      </c>
      <c r="I47" s="101">
        <v>20.43767621068953</v>
      </c>
      <c r="J47" s="101" t="s">
        <v>62</v>
      </c>
      <c r="K47" s="101">
        <v>0.6727450153692663</v>
      </c>
      <c r="L47" s="101">
        <v>0.7473926759188502</v>
      </c>
      <c r="M47" s="101">
        <v>0.15926352159716864</v>
      </c>
      <c r="N47" s="101">
        <v>0.004677040429788244</v>
      </c>
      <c r="O47" s="101">
        <v>0.0270185853524942</v>
      </c>
      <c r="P47" s="101">
        <v>0.02144038080707097</v>
      </c>
      <c r="Q47" s="101">
        <v>0.0032887932453802876</v>
      </c>
      <c r="R47" s="101">
        <v>7.20384880533666E-05</v>
      </c>
      <c r="S47" s="101">
        <v>0.00035451392280184984</v>
      </c>
      <c r="T47" s="101">
        <v>0.00031550543764353274</v>
      </c>
      <c r="U47" s="101">
        <v>7.193401442739396E-05</v>
      </c>
      <c r="V47" s="101">
        <v>2.6730160806636575E-06</v>
      </c>
      <c r="W47" s="101">
        <v>2.2111506199187414E-05</v>
      </c>
      <c r="X47" s="101">
        <v>67.5</v>
      </c>
    </row>
    <row r="48" spans="1:24" s="101" customFormat="1" ht="12.75">
      <c r="A48" s="101">
        <v>1495</v>
      </c>
      <c r="B48" s="101">
        <v>102.9000015258789</v>
      </c>
      <c r="C48" s="101">
        <v>109.69999694824219</v>
      </c>
      <c r="D48" s="101">
        <v>9.584870338439941</v>
      </c>
      <c r="E48" s="101">
        <v>8.997833251953125</v>
      </c>
      <c r="F48" s="101">
        <v>15.28034703729187</v>
      </c>
      <c r="G48" s="101" t="s">
        <v>57</v>
      </c>
      <c r="H48" s="101">
        <v>2.5118733406093696</v>
      </c>
      <c r="I48" s="101">
        <v>37.911874866488276</v>
      </c>
      <c r="J48" s="101" t="s">
        <v>60</v>
      </c>
      <c r="K48" s="101">
        <v>0.5204318322174227</v>
      </c>
      <c r="L48" s="101">
        <v>0.004066424422705645</v>
      </c>
      <c r="M48" s="101">
        <v>-0.12205003473135577</v>
      </c>
      <c r="N48" s="101">
        <v>4.824382601756209E-05</v>
      </c>
      <c r="O48" s="101">
        <v>0.021084696966291783</v>
      </c>
      <c r="P48" s="101">
        <v>0.00046516865332709985</v>
      </c>
      <c r="Q48" s="101">
        <v>-0.002464001466926073</v>
      </c>
      <c r="R48" s="101">
        <v>3.906555932589933E-06</v>
      </c>
      <c r="S48" s="101">
        <v>0.00029097829542655594</v>
      </c>
      <c r="T48" s="101">
        <v>3.3122244268688195E-05</v>
      </c>
      <c r="U48" s="101">
        <v>-4.9957369611213336E-05</v>
      </c>
      <c r="V48" s="101">
        <v>3.1465143333281914E-07</v>
      </c>
      <c r="W48" s="101">
        <v>1.8558260710048636E-05</v>
      </c>
      <c r="X48" s="101">
        <v>67.5</v>
      </c>
    </row>
    <row r="49" spans="1:24" s="101" customFormat="1" ht="12.75">
      <c r="A49" s="101">
        <v>1494</v>
      </c>
      <c r="B49" s="101">
        <v>119.87999725341797</v>
      </c>
      <c r="C49" s="101">
        <v>113.4800033569336</v>
      </c>
      <c r="D49" s="101">
        <v>8.700704574584961</v>
      </c>
      <c r="E49" s="101">
        <v>9.24032974243164</v>
      </c>
      <c r="F49" s="101">
        <v>17.58358101832018</v>
      </c>
      <c r="G49" s="101" t="s">
        <v>58</v>
      </c>
      <c r="H49" s="101">
        <v>-4.285966774750932</v>
      </c>
      <c r="I49" s="101">
        <v>48.09403047866703</v>
      </c>
      <c r="J49" s="101" t="s">
        <v>61</v>
      </c>
      <c r="K49" s="101">
        <v>0.42630571626358793</v>
      </c>
      <c r="L49" s="101">
        <v>0.747381613507821</v>
      </c>
      <c r="M49" s="101">
        <v>0.10231646169413139</v>
      </c>
      <c r="N49" s="101">
        <v>0.004676791604842468</v>
      </c>
      <c r="O49" s="101">
        <v>0.016894955113573407</v>
      </c>
      <c r="P49" s="101">
        <v>0.021435334083614817</v>
      </c>
      <c r="Q49" s="101">
        <v>0.002178269446566509</v>
      </c>
      <c r="R49" s="101">
        <v>7.193248627539986E-05</v>
      </c>
      <c r="S49" s="101">
        <v>0.00020251358732443586</v>
      </c>
      <c r="T49" s="101">
        <v>0.0003137620087219651</v>
      </c>
      <c r="U49" s="101">
        <v>5.1756773983403766E-05</v>
      </c>
      <c r="V49" s="101">
        <v>2.6544320377414266E-06</v>
      </c>
      <c r="W49" s="101">
        <v>1.2021217318332133E-05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1496</v>
      </c>
      <c r="B56" s="116">
        <v>70.3</v>
      </c>
      <c r="C56" s="116">
        <v>79.2</v>
      </c>
      <c r="D56" s="116">
        <v>9.671042567450105</v>
      </c>
      <c r="E56" s="116">
        <v>9.690286794137107</v>
      </c>
      <c r="F56" s="116">
        <v>8.790467313562045</v>
      </c>
      <c r="G56" s="116" t="s">
        <v>59</v>
      </c>
      <c r="H56" s="116">
        <v>18.785951405620523</v>
      </c>
      <c r="I56" s="116">
        <v>21.585951405620524</v>
      </c>
      <c r="J56" s="116" t="s">
        <v>73</v>
      </c>
      <c r="K56" s="116">
        <v>0.6810615442346827</v>
      </c>
      <c r="M56" s="116" t="s">
        <v>68</v>
      </c>
      <c r="N56" s="116">
        <v>0.6132052390189022</v>
      </c>
      <c r="X56" s="116">
        <v>67.5</v>
      </c>
    </row>
    <row r="57" spans="1:24" s="116" customFormat="1" ht="12.75">
      <c r="A57" s="116">
        <v>1494</v>
      </c>
      <c r="B57" s="116">
        <v>91.62000274658203</v>
      </c>
      <c r="C57" s="116">
        <v>117.41999816894531</v>
      </c>
      <c r="D57" s="116">
        <v>8.973423957824707</v>
      </c>
      <c r="E57" s="116">
        <v>8.621837615966797</v>
      </c>
      <c r="F57" s="116">
        <v>7.022784093918458</v>
      </c>
      <c r="G57" s="116" t="s">
        <v>56</v>
      </c>
      <c r="H57" s="116">
        <v>-5.517414697879076</v>
      </c>
      <c r="I57" s="116">
        <v>18.60258804870296</v>
      </c>
      <c r="J57" s="116" t="s">
        <v>62</v>
      </c>
      <c r="K57" s="116">
        <v>0.2795813780312832</v>
      </c>
      <c r="L57" s="116">
        <v>0.7683631513632828</v>
      </c>
      <c r="M57" s="116">
        <v>0.06618683729400447</v>
      </c>
      <c r="N57" s="116">
        <v>0.08670333476098781</v>
      </c>
      <c r="O57" s="116">
        <v>0.01122836578693889</v>
      </c>
      <c r="P57" s="116">
        <v>0.022041864097173493</v>
      </c>
      <c r="Q57" s="116">
        <v>0.00136670648352654</v>
      </c>
      <c r="R57" s="116">
        <v>0.0013345537032416895</v>
      </c>
      <c r="S57" s="116">
        <v>0.00014735421660463057</v>
      </c>
      <c r="T57" s="116">
        <v>0.00032433651157391983</v>
      </c>
      <c r="U57" s="116">
        <v>2.990604178936375E-05</v>
      </c>
      <c r="V57" s="116">
        <v>4.952283464918045E-05</v>
      </c>
      <c r="W57" s="116">
        <v>9.197515985908396E-06</v>
      </c>
      <c r="X57" s="116">
        <v>67.5</v>
      </c>
    </row>
    <row r="58" spans="1:24" s="116" customFormat="1" ht="12.75">
      <c r="A58" s="116">
        <v>1495</v>
      </c>
      <c r="B58" s="116">
        <v>86.73999786376953</v>
      </c>
      <c r="C58" s="116">
        <v>84.23999786376953</v>
      </c>
      <c r="D58" s="116">
        <v>10.480060577392578</v>
      </c>
      <c r="E58" s="116">
        <v>9.629883766174316</v>
      </c>
      <c r="F58" s="116">
        <v>13.756295679162298</v>
      </c>
      <c r="G58" s="116" t="s">
        <v>57</v>
      </c>
      <c r="H58" s="116">
        <v>11.95398119148939</v>
      </c>
      <c r="I58" s="116">
        <v>31.19397905525892</v>
      </c>
      <c r="J58" s="116" t="s">
        <v>60</v>
      </c>
      <c r="K58" s="116">
        <v>0.2631412444217913</v>
      </c>
      <c r="L58" s="116">
        <v>0.004181560633838788</v>
      </c>
      <c r="M58" s="116">
        <v>-0.062036534901792464</v>
      </c>
      <c r="N58" s="116">
        <v>-0.0008968265408910901</v>
      </c>
      <c r="O58" s="116">
        <v>0.010608300859442532</v>
      </c>
      <c r="P58" s="116">
        <v>0.000478318722339449</v>
      </c>
      <c r="Q58" s="116">
        <v>-0.0012680850568432265</v>
      </c>
      <c r="R58" s="116">
        <v>-7.206922495631187E-05</v>
      </c>
      <c r="S58" s="116">
        <v>0.0001421546935964724</v>
      </c>
      <c r="T58" s="116">
        <v>3.4055060264973464E-05</v>
      </c>
      <c r="U58" s="116">
        <v>-2.6787890910418707E-05</v>
      </c>
      <c r="V58" s="116">
        <v>-5.682744044073961E-06</v>
      </c>
      <c r="W58" s="116">
        <v>8.947389800595526E-06</v>
      </c>
      <c r="X58" s="116">
        <v>67.5</v>
      </c>
    </row>
    <row r="59" spans="1:24" s="116" customFormat="1" ht="12.75">
      <c r="A59" s="116">
        <v>1493</v>
      </c>
      <c r="B59" s="116">
        <v>91.9000015258789</v>
      </c>
      <c r="C59" s="116">
        <v>109.80000305175781</v>
      </c>
      <c r="D59" s="116">
        <v>8.916000366210938</v>
      </c>
      <c r="E59" s="116">
        <v>8.892805099487305</v>
      </c>
      <c r="F59" s="116">
        <v>8.013971536436815</v>
      </c>
      <c r="G59" s="116" t="s">
        <v>58</v>
      </c>
      <c r="H59" s="116">
        <v>-3.034894503442615</v>
      </c>
      <c r="I59" s="116">
        <v>21.365107022436288</v>
      </c>
      <c r="J59" s="116" t="s">
        <v>61</v>
      </c>
      <c r="K59" s="116">
        <v>0.09445862811846441</v>
      </c>
      <c r="L59" s="116">
        <v>0.7683517729032586</v>
      </c>
      <c r="M59" s="116">
        <v>0.023068718394434185</v>
      </c>
      <c r="N59" s="116">
        <v>-0.08669869641944722</v>
      </c>
      <c r="O59" s="116">
        <v>0.0036796944330814503</v>
      </c>
      <c r="P59" s="116">
        <v>0.022036673616454127</v>
      </c>
      <c r="Q59" s="116">
        <v>0.0005097518030614427</v>
      </c>
      <c r="R59" s="116">
        <v>-0.0013326063235818387</v>
      </c>
      <c r="S59" s="116">
        <v>3.8798302020287276E-05</v>
      </c>
      <c r="T59" s="116">
        <v>0.00032254368015865455</v>
      </c>
      <c r="U59" s="116">
        <v>1.329587289645466E-05</v>
      </c>
      <c r="V59" s="116">
        <v>-4.9195706843378214E-05</v>
      </c>
      <c r="W59" s="116">
        <v>2.13037932473061E-06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1496</v>
      </c>
      <c r="B61" s="116">
        <v>65.84</v>
      </c>
      <c r="C61" s="116">
        <v>59.94</v>
      </c>
      <c r="D61" s="116">
        <v>9.83104434369223</v>
      </c>
      <c r="E61" s="116">
        <v>9.958600516503635</v>
      </c>
      <c r="F61" s="116">
        <v>7.201334320806433</v>
      </c>
      <c r="G61" s="116" t="s">
        <v>59</v>
      </c>
      <c r="H61" s="116">
        <v>19.0525906467348</v>
      </c>
      <c r="I61" s="116">
        <v>17.392590646734806</v>
      </c>
      <c r="J61" s="116" t="s">
        <v>73</v>
      </c>
      <c r="K61" s="116">
        <v>1.7526072504360073</v>
      </c>
      <c r="M61" s="116" t="s">
        <v>68</v>
      </c>
      <c r="N61" s="116">
        <v>1.2807357681809435</v>
      </c>
      <c r="X61" s="116">
        <v>67.5</v>
      </c>
    </row>
    <row r="62" spans="1:24" s="116" customFormat="1" ht="12.75">
      <c r="A62" s="116">
        <v>1494</v>
      </c>
      <c r="B62" s="116">
        <v>99.9800033569336</v>
      </c>
      <c r="C62" s="116">
        <v>111.27999877929688</v>
      </c>
      <c r="D62" s="116">
        <v>10.492942810058594</v>
      </c>
      <c r="E62" s="116">
        <v>8.792204856872559</v>
      </c>
      <c r="F62" s="116">
        <v>5.359423076726746</v>
      </c>
      <c r="G62" s="116" t="s">
        <v>56</v>
      </c>
      <c r="H62" s="116">
        <v>-20.3350544084101</v>
      </c>
      <c r="I62" s="116">
        <v>12.144948948523492</v>
      </c>
      <c r="J62" s="116" t="s">
        <v>62</v>
      </c>
      <c r="K62" s="116">
        <v>0.9098405924190308</v>
      </c>
      <c r="L62" s="116">
        <v>0.935284578622684</v>
      </c>
      <c r="M62" s="116">
        <v>0.21539273984075372</v>
      </c>
      <c r="N62" s="116">
        <v>0.0396282272684948</v>
      </c>
      <c r="O62" s="116">
        <v>0.03654108789979864</v>
      </c>
      <c r="P62" s="116">
        <v>0.026830429218750836</v>
      </c>
      <c r="Q62" s="116">
        <v>0.004447851274675894</v>
      </c>
      <c r="R62" s="116">
        <v>0.0006099043301618362</v>
      </c>
      <c r="S62" s="116">
        <v>0.00047947131436570445</v>
      </c>
      <c r="T62" s="116">
        <v>0.0003948129638461468</v>
      </c>
      <c r="U62" s="116">
        <v>9.727652107533068E-05</v>
      </c>
      <c r="V62" s="116">
        <v>2.2632371354721292E-05</v>
      </c>
      <c r="W62" s="116">
        <v>2.9907395752343467E-05</v>
      </c>
      <c r="X62" s="116">
        <v>67.5</v>
      </c>
    </row>
    <row r="63" spans="1:24" s="116" customFormat="1" ht="12.75">
      <c r="A63" s="116">
        <v>1495</v>
      </c>
      <c r="B63" s="116">
        <v>89.26000213623047</v>
      </c>
      <c r="C63" s="116">
        <v>98.86000061035156</v>
      </c>
      <c r="D63" s="116">
        <v>9.38161849975586</v>
      </c>
      <c r="E63" s="116">
        <v>9.32041072845459</v>
      </c>
      <c r="F63" s="116">
        <v>12.509758673804104</v>
      </c>
      <c r="G63" s="116" t="s">
        <v>57</v>
      </c>
      <c r="H63" s="116">
        <v>9.932044067952575</v>
      </c>
      <c r="I63" s="116">
        <v>31.69204620418304</v>
      </c>
      <c r="J63" s="116" t="s">
        <v>60</v>
      </c>
      <c r="K63" s="116">
        <v>0.3540583079266253</v>
      </c>
      <c r="L63" s="116">
        <v>0.00508903338857802</v>
      </c>
      <c r="M63" s="116">
        <v>-0.08155768287120459</v>
      </c>
      <c r="N63" s="116">
        <v>-0.00041014722323828054</v>
      </c>
      <c r="O63" s="116">
        <v>0.014581572745429537</v>
      </c>
      <c r="P63" s="116">
        <v>0.0005821560991531445</v>
      </c>
      <c r="Q63" s="116">
        <v>-0.001575530121806766</v>
      </c>
      <c r="R63" s="116">
        <v>-3.294104270530653E-05</v>
      </c>
      <c r="S63" s="116">
        <v>0.00022058272341737576</v>
      </c>
      <c r="T63" s="116">
        <v>4.145357243003166E-05</v>
      </c>
      <c r="U63" s="116">
        <v>-2.7160233625190995E-05</v>
      </c>
      <c r="V63" s="116">
        <v>-2.593400779701722E-06</v>
      </c>
      <c r="W63" s="116">
        <v>1.4637165681697437E-05</v>
      </c>
      <c r="X63" s="116">
        <v>67.5</v>
      </c>
    </row>
    <row r="64" spans="1:24" s="116" customFormat="1" ht="12.75">
      <c r="A64" s="116">
        <v>1493</v>
      </c>
      <c r="B64" s="116">
        <v>95.55999755859375</v>
      </c>
      <c r="C64" s="116">
        <v>104.86000061035156</v>
      </c>
      <c r="D64" s="116">
        <v>9.419083595275879</v>
      </c>
      <c r="E64" s="116">
        <v>9.35513687133789</v>
      </c>
      <c r="F64" s="116">
        <v>11.708302883174412</v>
      </c>
      <c r="G64" s="116" t="s">
        <v>58</v>
      </c>
      <c r="H64" s="116">
        <v>1.4915016129753411</v>
      </c>
      <c r="I64" s="116">
        <v>29.55149917156909</v>
      </c>
      <c r="J64" s="116" t="s">
        <v>61</v>
      </c>
      <c r="K64" s="116">
        <v>0.8381244646241679</v>
      </c>
      <c r="L64" s="116">
        <v>0.9352707333967964</v>
      </c>
      <c r="M64" s="116">
        <v>0.19935490147168852</v>
      </c>
      <c r="N64" s="116">
        <v>-0.03962610472527857</v>
      </c>
      <c r="O64" s="116">
        <v>0.03350565386872128</v>
      </c>
      <c r="P64" s="116">
        <v>0.026824112778219104</v>
      </c>
      <c r="Q64" s="116">
        <v>0.004159457392126469</v>
      </c>
      <c r="R64" s="116">
        <v>-0.0006090141046442564</v>
      </c>
      <c r="S64" s="116">
        <v>0.00042571822069221993</v>
      </c>
      <c r="T64" s="116">
        <v>0.00039263071422618854</v>
      </c>
      <c r="U64" s="116">
        <v>9.34079400369385E-05</v>
      </c>
      <c r="V64" s="116">
        <v>-2.2483293920906058E-05</v>
      </c>
      <c r="W64" s="116">
        <v>2.6080753468675535E-05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1496</v>
      </c>
      <c r="B66" s="116">
        <v>75.6</v>
      </c>
      <c r="C66" s="116">
        <v>63.4</v>
      </c>
      <c r="D66" s="116">
        <v>9.392833368869471</v>
      </c>
      <c r="E66" s="116">
        <v>9.613763445744762</v>
      </c>
      <c r="F66" s="116">
        <v>7.957067573955729</v>
      </c>
      <c r="G66" s="116" t="s">
        <v>59</v>
      </c>
      <c r="H66" s="116">
        <v>12.022682145213452</v>
      </c>
      <c r="I66" s="116">
        <v>20.122682145213446</v>
      </c>
      <c r="J66" s="116" t="s">
        <v>73</v>
      </c>
      <c r="K66" s="116">
        <v>1.6171404407210155</v>
      </c>
      <c r="M66" s="116" t="s">
        <v>68</v>
      </c>
      <c r="N66" s="116">
        <v>1.0427142267286442</v>
      </c>
      <c r="X66" s="116">
        <v>67.5</v>
      </c>
    </row>
    <row r="67" spans="1:24" s="116" customFormat="1" ht="12.75">
      <c r="A67" s="116">
        <v>1494</v>
      </c>
      <c r="B67" s="116">
        <v>105.66000366210938</v>
      </c>
      <c r="C67" s="116">
        <v>100.66000366210938</v>
      </c>
      <c r="D67" s="116">
        <v>9.615819931030273</v>
      </c>
      <c r="E67" s="116">
        <v>8.869342803955078</v>
      </c>
      <c r="F67" s="116">
        <v>6.890677623307194</v>
      </c>
      <c r="G67" s="116" t="s">
        <v>56</v>
      </c>
      <c r="H67" s="116">
        <v>-21.116679747658594</v>
      </c>
      <c r="I67" s="116">
        <v>17.043323914450788</v>
      </c>
      <c r="J67" s="116" t="s">
        <v>62</v>
      </c>
      <c r="K67" s="116">
        <v>1.03449242919132</v>
      </c>
      <c r="L67" s="116">
        <v>0.6961006685365596</v>
      </c>
      <c r="M67" s="116">
        <v>0.2449022905321179</v>
      </c>
      <c r="N67" s="116">
        <v>0.016780714309190314</v>
      </c>
      <c r="O67" s="116">
        <v>0.04154741440740672</v>
      </c>
      <c r="P67" s="116">
        <v>0.019969037871179266</v>
      </c>
      <c r="Q67" s="116">
        <v>0.005057256577987641</v>
      </c>
      <c r="R67" s="116">
        <v>0.00025822117118219764</v>
      </c>
      <c r="S67" s="116">
        <v>0.0005451429164632053</v>
      </c>
      <c r="T67" s="116">
        <v>0.00029384922605539917</v>
      </c>
      <c r="U67" s="116">
        <v>0.0001106055303085241</v>
      </c>
      <c r="V67" s="116">
        <v>9.581717025814598E-06</v>
      </c>
      <c r="W67" s="116">
        <v>3.3999085283434134E-05</v>
      </c>
      <c r="X67" s="116">
        <v>67.5</v>
      </c>
    </row>
    <row r="68" spans="1:24" s="116" customFormat="1" ht="12.75">
      <c r="A68" s="116">
        <v>1495</v>
      </c>
      <c r="B68" s="116">
        <v>85.22000122070312</v>
      </c>
      <c r="C68" s="116">
        <v>103.62000274658203</v>
      </c>
      <c r="D68" s="116">
        <v>8.723296165466309</v>
      </c>
      <c r="E68" s="116">
        <v>9.829366683959961</v>
      </c>
      <c r="F68" s="116">
        <v>9.413324440522354</v>
      </c>
      <c r="G68" s="116" t="s">
        <v>57</v>
      </c>
      <c r="H68" s="116">
        <v>7.922931838080963</v>
      </c>
      <c r="I68" s="116">
        <v>25.642933058784088</v>
      </c>
      <c r="J68" s="116" t="s">
        <v>60</v>
      </c>
      <c r="K68" s="116">
        <v>0.16166102737388968</v>
      </c>
      <c r="L68" s="116">
        <v>0.003787305423676558</v>
      </c>
      <c r="M68" s="116">
        <v>-0.0355191353399047</v>
      </c>
      <c r="N68" s="116">
        <v>-0.00017389466402535734</v>
      </c>
      <c r="O68" s="116">
        <v>0.00693463558382433</v>
      </c>
      <c r="P68" s="116">
        <v>0.0004332661402158073</v>
      </c>
      <c r="Q68" s="116">
        <v>-0.0006018918970177821</v>
      </c>
      <c r="R68" s="116">
        <v>-1.3959061249052052E-05</v>
      </c>
      <c r="S68" s="116">
        <v>0.00012708429889780366</v>
      </c>
      <c r="T68" s="116">
        <v>3.085449474597296E-05</v>
      </c>
      <c r="U68" s="116">
        <v>-4.431253613553392E-06</v>
      </c>
      <c r="V68" s="116">
        <v>-1.0975508370007616E-06</v>
      </c>
      <c r="W68" s="116">
        <v>9.024772512880573E-06</v>
      </c>
      <c r="X68" s="116">
        <v>67.5</v>
      </c>
    </row>
    <row r="69" spans="1:24" s="116" customFormat="1" ht="12.75">
      <c r="A69" s="116">
        <v>1493</v>
      </c>
      <c r="B69" s="116">
        <v>94.76000213623047</v>
      </c>
      <c r="C69" s="116">
        <v>100.45999908447266</v>
      </c>
      <c r="D69" s="116">
        <v>9.20395278930664</v>
      </c>
      <c r="E69" s="116">
        <v>9.036822319030762</v>
      </c>
      <c r="F69" s="116">
        <v>12.670092356970073</v>
      </c>
      <c r="G69" s="116" t="s">
        <v>58</v>
      </c>
      <c r="H69" s="116">
        <v>5.465400927233162</v>
      </c>
      <c r="I69" s="116">
        <v>32.72540306346363</v>
      </c>
      <c r="J69" s="116" t="s">
        <v>61</v>
      </c>
      <c r="K69" s="116">
        <v>1.021782901737241</v>
      </c>
      <c r="L69" s="116">
        <v>0.6960903655809877</v>
      </c>
      <c r="M69" s="116">
        <v>0.24231286167387694</v>
      </c>
      <c r="N69" s="116">
        <v>-0.016779813269893324</v>
      </c>
      <c r="O69" s="116">
        <v>0.04096460024533798</v>
      </c>
      <c r="P69" s="116">
        <v>0.019964337052663036</v>
      </c>
      <c r="Q69" s="116">
        <v>0.005021311605537302</v>
      </c>
      <c r="R69" s="116">
        <v>-0.0002578435918454268</v>
      </c>
      <c r="S69" s="116">
        <v>0.000530122986054805</v>
      </c>
      <c r="T69" s="116">
        <v>0.00029222485829807123</v>
      </c>
      <c r="U69" s="116">
        <v>0.00011051672871670702</v>
      </c>
      <c r="V69" s="116">
        <v>-9.518649238362777E-06</v>
      </c>
      <c r="W69" s="116">
        <v>3.2779433814527404E-05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1496</v>
      </c>
      <c r="B71" s="116">
        <v>63.08</v>
      </c>
      <c r="C71" s="116">
        <v>61.58</v>
      </c>
      <c r="D71" s="116">
        <v>9.521227150093013</v>
      </c>
      <c r="E71" s="116">
        <v>9.711878742522488</v>
      </c>
      <c r="F71" s="116">
        <v>6.131965656049249</v>
      </c>
      <c r="G71" s="116" t="s">
        <v>59</v>
      </c>
      <c r="H71" s="116">
        <v>19.709992025460238</v>
      </c>
      <c r="I71" s="116">
        <v>15.28999202546024</v>
      </c>
      <c r="J71" s="116" t="s">
        <v>73</v>
      </c>
      <c r="K71" s="116">
        <v>3.71921814987279</v>
      </c>
      <c r="M71" s="116" t="s">
        <v>68</v>
      </c>
      <c r="N71" s="116">
        <v>2.1228990963235908</v>
      </c>
      <c r="X71" s="116">
        <v>67.5</v>
      </c>
    </row>
    <row r="72" spans="1:24" s="116" customFormat="1" ht="12.75">
      <c r="A72" s="116">
        <v>1494</v>
      </c>
      <c r="B72" s="116">
        <v>114.76000213623047</v>
      </c>
      <c r="C72" s="116">
        <v>111.66000366210938</v>
      </c>
      <c r="D72" s="116">
        <v>8.921426773071289</v>
      </c>
      <c r="E72" s="116">
        <v>8.743338584899902</v>
      </c>
      <c r="F72" s="116">
        <v>8.087947903567924</v>
      </c>
      <c r="G72" s="116" t="s">
        <v>56</v>
      </c>
      <c r="H72" s="116">
        <v>-25.690066264512836</v>
      </c>
      <c r="I72" s="116">
        <v>21.569935871717632</v>
      </c>
      <c r="J72" s="116" t="s">
        <v>62</v>
      </c>
      <c r="K72" s="116">
        <v>1.7554383092494155</v>
      </c>
      <c r="L72" s="116">
        <v>0.6735863791810102</v>
      </c>
      <c r="M72" s="116">
        <v>0.4155767303738294</v>
      </c>
      <c r="N72" s="116">
        <v>0.07623611186015164</v>
      </c>
      <c r="O72" s="116">
        <v>0.07050201311305755</v>
      </c>
      <c r="P72" s="116">
        <v>0.019323194171975304</v>
      </c>
      <c r="Q72" s="116">
        <v>0.008581666456108398</v>
      </c>
      <c r="R72" s="116">
        <v>0.0011733747784675795</v>
      </c>
      <c r="S72" s="116">
        <v>0.0009250349257320135</v>
      </c>
      <c r="T72" s="116">
        <v>0.00028435691328708565</v>
      </c>
      <c r="U72" s="116">
        <v>0.00018768981978215107</v>
      </c>
      <c r="V72" s="116">
        <v>4.355000525899699E-05</v>
      </c>
      <c r="W72" s="116">
        <v>5.769166219444294E-05</v>
      </c>
      <c r="X72" s="116">
        <v>67.5</v>
      </c>
    </row>
    <row r="73" spans="1:24" s="116" customFormat="1" ht="12.75">
      <c r="A73" s="116">
        <v>1495</v>
      </c>
      <c r="B73" s="116">
        <v>97.66000366210938</v>
      </c>
      <c r="C73" s="116">
        <v>127.36000061035156</v>
      </c>
      <c r="D73" s="116">
        <v>8.61335277557373</v>
      </c>
      <c r="E73" s="116">
        <v>9.949447631835938</v>
      </c>
      <c r="F73" s="116">
        <v>13.559037586616176</v>
      </c>
      <c r="G73" s="116" t="s">
        <v>57</v>
      </c>
      <c r="H73" s="116">
        <v>7.267357788877774</v>
      </c>
      <c r="I73" s="116">
        <v>37.42736145098715</v>
      </c>
      <c r="J73" s="116" t="s">
        <v>60</v>
      </c>
      <c r="K73" s="116">
        <v>0.48513666435001374</v>
      </c>
      <c r="L73" s="116">
        <v>0.00366526469720465</v>
      </c>
      <c r="M73" s="116">
        <v>-0.11030241601265989</v>
      </c>
      <c r="N73" s="116">
        <v>-0.0007887360872868458</v>
      </c>
      <c r="O73" s="116">
        <v>0.020213392567025562</v>
      </c>
      <c r="P73" s="116">
        <v>0.0004191876188430076</v>
      </c>
      <c r="Q73" s="116">
        <v>-0.002059802975515464</v>
      </c>
      <c r="R73" s="116">
        <v>-6.33833380967898E-05</v>
      </c>
      <c r="S73" s="116">
        <v>0.00032445547946018507</v>
      </c>
      <c r="T73" s="116">
        <v>2.984677350604915E-05</v>
      </c>
      <c r="U73" s="116">
        <v>-3.04816244191448E-05</v>
      </c>
      <c r="V73" s="116">
        <v>-4.993583445513043E-06</v>
      </c>
      <c r="W73" s="116">
        <v>2.2022789456357573E-05</v>
      </c>
      <c r="X73" s="116">
        <v>67.5</v>
      </c>
    </row>
    <row r="74" spans="1:24" s="116" customFormat="1" ht="12.75">
      <c r="A74" s="116">
        <v>1493</v>
      </c>
      <c r="B74" s="116">
        <v>92.83999633789062</v>
      </c>
      <c r="C74" s="116">
        <v>103.33999633789062</v>
      </c>
      <c r="D74" s="116">
        <v>9.496310234069824</v>
      </c>
      <c r="E74" s="116">
        <v>9.040689468383789</v>
      </c>
      <c r="F74" s="116">
        <v>17.402680927459716</v>
      </c>
      <c r="G74" s="116" t="s">
        <v>58</v>
      </c>
      <c r="H74" s="116">
        <v>18.221801206362223</v>
      </c>
      <c r="I74" s="116">
        <v>43.56179754425285</v>
      </c>
      <c r="J74" s="116" t="s">
        <v>61</v>
      </c>
      <c r="K74" s="116">
        <v>1.6870702636475423</v>
      </c>
      <c r="L74" s="116">
        <v>0.6735764069894988</v>
      </c>
      <c r="M74" s="116">
        <v>0.4006711817063621</v>
      </c>
      <c r="N74" s="116">
        <v>-0.076232031633285</v>
      </c>
      <c r="O74" s="116">
        <v>0.06754222837547674</v>
      </c>
      <c r="P74" s="116">
        <v>0.019318646814621077</v>
      </c>
      <c r="Q74" s="116">
        <v>0.008330798933232856</v>
      </c>
      <c r="R74" s="116">
        <v>-0.0011716616078013093</v>
      </c>
      <c r="S74" s="116">
        <v>0.0008662668501520148</v>
      </c>
      <c r="T74" s="116">
        <v>0.00028278618114299317</v>
      </c>
      <c r="U74" s="116">
        <v>0.00018519810750282126</v>
      </c>
      <c r="V74" s="116">
        <v>-4.3262767854488496E-05</v>
      </c>
      <c r="W74" s="116">
        <v>5.332283405182683E-05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1496</v>
      </c>
      <c r="B76" s="116">
        <v>83.66</v>
      </c>
      <c r="C76" s="116">
        <v>64.66</v>
      </c>
      <c r="D76" s="116">
        <v>9.039683941526805</v>
      </c>
      <c r="E76" s="116">
        <v>9.289948496917782</v>
      </c>
      <c r="F76" s="116">
        <v>11.163352180572074</v>
      </c>
      <c r="G76" s="116" t="s">
        <v>59</v>
      </c>
      <c r="H76" s="116">
        <v>13.183921832980573</v>
      </c>
      <c r="I76" s="116">
        <v>29.343921832980566</v>
      </c>
      <c r="J76" s="116" t="s">
        <v>73</v>
      </c>
      <c r="K76" s="116">
        <v>1.6785884127864046</v>
      </c>
      <c r="M76" s="116" t="s">
        <v>68</v>
      </c>
      <c r="N76" s="116">
        <v>1.2597389142671584</v>
      </c>
      <c r="X76" s="116">
        <v>67.5</v>
      </c>
    </row>
    <row r="77" spans="1:24" s="116" customFormat="1" ht="12.75">
      <c r="A77" s="116">
        <v>1494</v>
      </c>
      <c r="B77" s="116">
        <v>110.04000091552734</v>
      </c>
      <c r="C77" s="116">
        <v>124.44000244140625</v>
      </c>
      <c r="D77" s="116">
        <v>9.483898162841797</v>
      </c>
      <c r="E77" s="116">
        <v>8.517016410827637</v>
      </c>
      <c r="F77" s="116">
        <v>7.839665046004255</v>
      </c>
      <c r="G77" s="116" t="s">
        <v>56</v>
      </c>
      <c r="H77" s="116">
        <v>-22.876117720450125</v>
      </c>
      <c r="I77" s="116">
        <v>19.66388319507722</v>
      </c>
      <c r="J77" s="116" t="s">
        <v>62</v>
      </c>
      <c r="K77" s="116">
        <v>0.8465734557971691</v>
      </c>
      <c r="L77" s="116">
        <v>0.9590467128046987</v>
      </c>
      <c r="M77" s="116">
        <v>0.200414933463019</v>
      </c>
      <c r="N77" s="116">
        <v>0.005882901664887173</v>
      </c>
      <c r="O77" s="116">
        <v>0.034000297265736106</v>
      </c>
      <c r="P77" s="116">
        <v>0.0275121259081525</v>
      </c>
      <c r="Q77" s="116">
        <v>0.004138589348809632</v>
      </c>
      <c r="R77" s="116">
        <v>9.046673900395312E-05</v>
      </c>
      <c r="S77" s="116">
        <v>0.00044613264468289644</v>
      </c>
      <c r="T77" s="116">
        <v>0.0004048380448756989</v>
      </c>
      <c r="U77" s="116">
        <v>9.050814105646575E-05</v>
      </c>
      <c r="V77" s="116">
        <v>3.3518983455237013E-06</v>
      </c>
      <c r="W77" s="116">
        <v>2.7825322471933747E-05</v>
      </c>
      <c r="X77" s="116">
        <v>67.5</v>
      </c>
    </row>
    <row r="78" spans="1:24" s="116" customFormat="1" ht="12.75">
      <c r="A78" s="116">
        <v>1495</v>
      </c>
      <c r="B78" s="116">
        <v>98.66000366210938</v>
      </c>
      <c r="C78" s="116">
        <v>107.95999908447266</v>
      </c>
      <c r="D78" s="116">
        <v>8.822321891784668</v>
      </c>
      <c r="E78" s="116">
        <v>9.675155639648438</v>
      </c>
      <c r="F78" s="116">
        <v>16.048092963025738</v>
      </c>
      <c r="G78" s="116" t="s">
        <v>57</v>
      </c>
      <c r="H78" s="116">
        <v>12.090520946876254</v>
      </c>
      <c r="I78" s="116">
        <v>43.25052460898563</v>
      </c>
      <c r="J78" s="116" t="s">
        <v>60</v>
      </c>
      <c r="K78" s="116">
        <v>0.04534313161954476</v>
      </c>
      <c r="L78" s="116">
        <v>0.0052179069888023035</v>
      </c>
      <c r="M78" s="116">
        <v>-0.008458916279770995</v>
      </c>
      <c r="N78" s="116">
        <v>-6.13011372770591E-05</v>
      </c>
      <c r="O78" s="116">
        <v>0.0021868967847131476</v>
      </c>
      <c r="P78" s="116">
        <v>0.0005969808376894351</v>
      </c>
      <c r="Q78" s="116">
        <v>-6.60937968795066E-05</v>
      </c>
      <c r="R78" s="116">
        <v>-4.9013052899245415E-06</v>
      </c>
      <c r="S78" s="116">
        <v>5.8710122832346886E-05</v>
      </c>
      <c r="T78" s="116">
        <v>4.251458783372188E-05</v>
      </c>
      <c r="U78" s="116">
        <v>5.713248055600431E-06</v>
      </c>
      <c r="V78" s="116">
        <v>-3.836982927471944E-07</v>
      </c>
      <c r="W78" s="116">
        <v>4.583482222508086E-06</v>
      </c>
      <c r="X78" s="116">
        <v>67.5</v>
      </c>
    </row>
    <row r="79" spans="1:24" s="116" customFormat="1" ht="12.75">
      <c r="A79" s="116">
        <v>1493</v>
      </c>
      <c r="B79" s="116">
        <v>115.13999938964844</v>
      </c>
      <c r="C79" s="116">
        <v>108.63999938964844</v>
      </c>
      <c r="D79" s="116">
        <v>8.561245918273926</v>
      </c>
      <c r="E79" s="116">
        <v>9.498422622680664</v>
      </c>
      <c r="F79" s="116">
        <v>16.820598955055722</v>
      </c>
      <c r="G79" s="116" t="s">
        <v>58</v>
      </c>
      <c r="H79" s="116">
        <v>-0.8927304019685209</v>
      </c>
      <c r="I79" s="116">
        <v>46.747268987679924</v>
      </c>
      <c r="J79" s="116" t="s">
        <v>61</v>
      </c>
      <c r="K79" s="116">
        <v>0.8453582769898773</v>
      </c>
      <c r="L79" s="116">
        <v>0.9590325181077827</v>
      </c>
      <c r="M79" s="116">
        <v>0.20023634108312646</v>
      </c>
      <c r="N79" s="116">
        <v>-0.00588258227050849</v>
      </c>
      <c r="O79" s="116">
        <v>0.033929893849103526</v>
      </c>
      <c r="P79" s="116">
        <v>0.027505648253867195</v>
      </c>
      <c r="Q79" s="116">
        <v>0.004138061551994434</v>
      </c>
      <c r="R79" s="116">
        <v>-9.0333870018196E-05</v>
      </c>
      <c r="S79" s="116">
        <v>0.0004422527084470668</v>
      </c>
      <c r="T79" s="116">
        <v>0.00040259949379017743</v>
      </c>
      <c r="U79" s="116">
        <v>9.032763914855895E-05</v>
      </c>
      <c r="V79" s="116">
        <v>-3.329864582662096E-06</v>
      </c>
      <c r="W79" s="116">
        <v>2.7445222924637604E-05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1496</v>
      </c>
      <c r="B81" s="116">
        <v>80.84</v>
      </c>
      <c r="C81" s="116">
        <v>70.04</v>
      </c>
      <c r="D81" s="116">
        <v>9.429135605783163</v>
      </c>
      <c r="E81" s="116">
        <v>9.612816390801253</v>
      </c>
      <c r="F81" s="116">
        <v>10.674834075678325</v>
      </c>
      <c r="G81" s="116" t="s">
        <v>59</v>
      </c>
      <c r="H81" s="116">
        <v>13.557659068031185</v>
      </c>
      <c r="I81" s="116">
        <v>26.897659068031185</v>
      </c>
      <c r="J81" s="116" t="s">
        <v>73</v>
      </c>
      <c r="K81" s="116">
        <v>1.87551099344971</v>
      </c>
      <c r="M81" s="116" t="s">
        <v>68</v>
      </c>
      <c r="N81" s="116">
        <v>1.1955575955318132</v>
      </c>
      <c r="X81" s="116">
        <v>67.5</v>
      </c>
    </row>
    <row r="82" spans="1:24" s="116" customFormat="1" ht="12.75">
      <c r="A82" s="116">
        <v>1494</v>
      </c>
      <c r="B82" s="116">
        <v>119.87999725341797</v>
      </c>
      <c r="C82" s="116">
        <v>113.4800033569336</v>
      </c>
      <c r="D82" s="116">
        <v>8.700704574584961</v>
      </c>
      <c r="E82" s="116">
        <v>9.24032974243164</v>
      </c>
      <c r="F82" s="116">
        <v>10.550129583871795</v>
      </c>
      <c r="G82" s="116" t="s">
        <v>56</v>
      </c>
      <c r="H82" s="116">
        <v>-23.523631008569268</v>
      </c>
      <c r="I82" s="116">
        <v>28.856366244848697</v>
      </c>
      <c r="J82" s="116" t="s">
        <v>62</v>
      </c>
      <c r="K82" s="116">
        <v>1.127429464947752</v>
      </c>
      <c r="L82" s="116">
        <v>0.7284510725299912</v>
      </c>
      <c r="M82" s="116">
        <v>0.2669040248393935</v>
      </c>
      <c r="N82" s="116">
        <v>0.004156122386544155</v>
      </c>
      <c r="O82" s="116">
        <v>0.04527984793251097</v>
      </c>
      <c r="P82" s="116">
        <v>0.020897083331277534</v>
      </c>
      <c r="Q82" s="116">
        <v>0.005511610368936076</v>
      </c>
      <c r="R82" s="116">
        <v>6.405152360270864E-05</v>
      </c>
      <c r="S82" s="116">
        <v>0.0005941147913856601</v>
      </c>
      <c r="T82" s="116">
        <v>0.0003075129633351922</v>
      </c>
      <c r="U82" s="116">
        <v>0.00012054602938097772</v>
      </c>
      <c r="V82" s="116">
        <v>2.3761603519443084E-06</v>
      </c>
      <c r="W82" s="116">
        <v>3.7052394565962656E-05</v>
      </c>
      <c r="X82" s="116">
        <v>67.5</v>
      </c>
    </row>
    <row r="83" spans="1:24" s="116" customFormat="1" ht="12.75">
      <c r="A83" s="116">
        <v>1495</v>
      </c>
      <c r="B83" s="116">
        <v>102.9000015258789</v>
      </c>
      <c r="C83" s="116">
        <v>109.69999694824219</v>
      </c>
      <c r="D83" s="116">
        <v>9.584870338439941</v>
      </c>
      <c r="E83" s="116">
        <v>8.997833251953125</v>
      </c>
      <c r="F83" s="116">
        <v>16.0962671352355</v>
      </c>
      <c r="G83" s="116" t="s">
        <v>57</v>
      </c>
      <c r="H83" s="116">
        <v>4.536242327701046</v>
      </c>
      <c r="I83" s="116">
        <v>39.93624385357995</v>
      </c>
      <c r="J83" s="116" t="s">
        <v>60</v>
      </c>
      <c r="K83" s="116">
        <v>0.3511528586552179</v>
      </c>
      <c r="L83" s="116">
        <v>0.003963117238938418</v>
      </c>
      <c r="M83" s="116">
        <v>-0.08024254159091583</v>
      </c>
      <c r="N83" s="116">
        <v>4.2681816393878614E-05</v>
      </c>
      <c r="O83" s="116">
        <v>0.014565975628832979</v>
      </c>
      <c r="P83" s="116">
        <v>0.00045336527012856834</v>
      </c>
      <c r="Q83" s="116">
        <v>-0.0015184766756078294</v>
      </c>
      <c r="R83" s="116">
        <v>3.4549010353456007E-06</v>
      </c>
      <c r="S83" s="116">
        <v>0.00022866414288955726</v>
      </c>
      <c r="T83" s="116">
        <v>3.2285208759893595E-05</v>
      </c>
      <c r="U83" s="116">
        <v>-2.393233610635075E-05</v>
      </c>
      <c r="V83" s="116">
        <v>2.7827293887428934E-07</v>
      </c>
      <c r="W83" s="116">
        <v>1.539225775882202E-05</v>
      </c>
      <c r="X83" s="116">
        <v>67.5</v>
      </c>
    </row>
    <row r="84" spans="1:24" s="116" customFormat="1" ht="12.75">
      <c r="A84" s="116">
        <v>1493</v>
      </c>
      <c r="B84" s="116">
        <v>103.36000061035156</v>
      </c>
      <c r="C84" s="116">
        <v>106.66000366210938</v>
      </c>
      <c r="D84" s="116">
        <v>8.460393905639648</v>
      </c>
      <c r="E84" s="116">
        <v>9.91695499420166</v>
      </c>
      <c r="F84" s="116">
        <v>14.31080703121578</v>
      </c>
      <c r="G84" s="116" t="s">
        <v>58</v>
      </c>
      <c r="H84" s="116">
        <v>4.366312455491162</v>
      </c>
      <c r="I84" s="116">
        <v>40.226313065842724</v>
      </c>
      <c r="J84" s="116" t="s">
        <v>61</v>
      </c>
      <c r="K84" s="116">
        <v>1.071349087968363</v>
      </c>
      <c r="L84" s="116">
        <v>0.7284402918371862</v>
      </c>
      <c r="M84" s="116">
        <v>0.254556266853711</v>
      </c>
      <c r="N84" s="116">
        <v>0.0041559032176511045</v>
      </c>
      <c r="O84" s="116">
        <v>0.042873033281674404</v>
      </c>
      <c r="P84" s="116">
        <v>0.020892164839628243</v>
      </c>
      <c r="Q84" s="116">
        <v>0.005298308923099772</v>
      </c>
      <c r="R84" s="116">
        <v>6.39582780776993E-05</v>
      </c>
      <c r="S84" s="116">
        <v>0.0005483476042619413</v>
      </c>
      <c r="T84" s="116">
        <v>0.0003058134855014104</v>
      </c>
      <c r="U84" s="116">
        <v>0.00011814647048478513</v>
      </c>
      <c r="V84" s="116">
        <v>2.359809778275013E-06</v>
      </c>
      <c r="W84" s="116">
        <v>3.370398113217135E-05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5.359423076726746</v>
      </c>
      <c r="G85" s="117"/>
      <c r="H85" s="117"/>
      <c r="I85" s="118"/>
      <c r="J85" s="118" t="s">
        <v>159</v>
      </c>
      <c r="K85" s="117">
        <f>AVERAGE(K83,K78,K73,K68,K63,K58)</f>
        <v>0.27674887239118046</v>
      </c>
      <c r="L85" s="117">
        <f>AVERAGE(L83,L78,L73,L68,L63,L58)</f>
        <v>0.004317364728506456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17.402680927459716</v>
      </c>
      <c r="G86" s="117"/>
      <c r="H86" s="117"/>
      <c r="I86" s="118"/>
      <c r="J86" s="118" t="s">
        <v>160</v>
      </c>
      <c r="K86" s="117">
        <f>AVERAGE(K84,K79,K74,K69,K64,K59)</f>
        <v>0.9263572705142761</v>
      </c>
      <c r="L86" s="117">
        <f>AVERAGE(L84,L79,L74,L69,L64,L59)</f>
        <v>0.7934603481359184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0.17296804524448778</v>
      </c>
      <c r="L87" s="117">
        <f>ABS(L85/$H$33)</f>
        <v>0.011992679801406824</v>
      </c>
      <c r="M87" s="118" t="s">
        <v>111</v>
      </c>
      <c r="N87" s="117">
        <f>K87+L87+L88+K88</f>
        <v>1.2072128008775913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0.5263393582467477</v>
      </c>
      <c r="L88" s="117">
        <f>ABS(L86/$H$34)</f>
        <v>0.495912717584949</v>
      </c>
      <c r="M88" s="117"/>
      <c r="N88" s="117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1496</v>
      </c>
      <c r="B91" s="119">
        <v>70.3</v>
      </c>
      <c r="C91" s="119">
        <v>79.2</v>
      </c>
      <c r="D91" s="119">
        <v>9.671042567450105</v>
      </c>
      <c r="E91" s="119">
        <v>9.690286794137107</v>
      </c>
      <c r="F91" s="119">
        <v>3.9689941257661787</v>
      </c>
      <c r="G91" s="119" t="s">
        <v>59</v>
      </c>
      <c r="H91" s="119">
        <v>6.946298037625638</v>
      </c>
      <c r="I91" s="119">
        <v>9.746298037625635</v>
      </c>
      <c r="J91" s="119" t="s">
        <v>73</v>
      </c>
      <c r="K91" s="119">
        <v>0.4720603633262744</v>
      </c>
      <c r="M91" s="119" t="s">
        <v>68</v>
      </c>
      <c r="N91" s="119">
        <v>0.29336529710346754</v>
      </c>
      <c r="X91" s="119">
        <v>67.5</v>
      </c>
    </row>
    <row r="92" spans="1:24" s="119" customFormat="1" ht="12.75" hidden="1">
      <c r="A92" s="119">
        <v>1494</v>
      </c>
      <c r="B92" s="119">
        <v>91.62000274658203</v>
      </c>
      <c r="C92" s="119">
        <v>117.41999816894531</v>
      </c>
      <c r="D92" s="119">
        <v>8.973423957824707</v>
      </c>
      <c r="E92" s="119">
        <v>8.621837615966797</v>
      </c>
      <c r="F92" s="119">
        <v>7.022784093918458</v>
      </c>
      <c r="G92" s="119" t="s">
        <v>56</v>
      </c>
      <c r="H92" s="119">
        <v>-5.517414697879076</v>
      </c>
      <c r="I92" s="119">
        <v>18.60258804870296</v>
      </c>
      <c r="J92" s="119" t="s">
        <v>62</v>
      </c>
      <c r="K92" s="119">
        <v>0.5925158401838826</v>
      </c>
      <c r="L92" s="119">
        <v>0.3047925510274232</v>
      </c>
      <c r="M92" s="119">
        <v>0.14027008900154977</v>
      </c>
      <c r="N92" s="119">
        <v>0.08807983558407587</v>
      </c>
      <c r="O92" s="119">
        <v>0.023796838122248143</v>
      </c>
      <c r="P92" s="119">
        <v>0.008743546835668033</v>
      </c>
      <c r="Q92" s="119">
        <v>0.0028965329499662873</v>
      </c>
      <c r="R92" s="119">
        <v>0.0013557351980035036</v>
      </c>
      <c r="S92" s="119">
        <v>0.00031221972146420985</v>
      </c>
      <c r="T92" s="119">
        <v>0.00012864934268870496</v>
      </c>
      <c r="U92" s="119">
        <v>6.333746958955799E-05</v>
      </c>
      <c r="V92" s="119">
        <v>5.030955823383834E-05</v>
      </c>
      <c r="W92" s="119">
        <v>1.9473091292610453E-05</v>
      </c>
      <c r="X92" s="119">
        <v>67.5</v>
      </c>
    </row>
    <row r="93" spans="1:24" s="119" customFormat="1" ht="12.75" hidden="1">
      <c r="A93" s="119">
        <v>1493</v>
      </c>
      <c r="B93" s="119">
        <v>91.9000015258789</v>
      </c>
      <c r="C93" s="119">
        <v>109.80000305175781</v>
      </c>
      <c r="D93" s="119">
        <v>8.916000366210938</v>
      </c>
      <c r="E93" s="119">
        <v>8.892805099487305</v>
      </c>
      <c r="F93" s="119">
        <v>13.697308167771585</v>
      </c>
      <c r="G93" s="119" t="s">
        <v>57</v>
      </c>
      <c r="H93" s="119">
        <v>12.116780895068729</v>
      </c>
      <c r="I93" s="119">
        <v>36.516782420947635</v>
      </c>
      <c r="J93" s="119" t="s">
        <v>60</v>
      </c>
      <c r="K93" s="119">
        <v>-0.19669469012501792</v>
      </c>
      <c r="L93" s="119">
        <v>0.0016590676638045677</v>
      </c>
      <c r="M93" s="119">
        <v>0.048065948057086694</v>
      </c>
      <c r="N93" s="119">
        <v>-0.0009111678976917481</v>
      </c>
      <c r="O93" s="119">
        <v>-0.007657122104716633</v>
      </c>
      <c r="P93" s="119">
        <v>0.0001897754569888315</v>
      </c>
      <c r="Q93" s="119">
        <v>0.0010636455204902386</v>
      </c>
      <c r="R93" s="119">
        <v>-7.324336633418298E-05</v>
      </c>
      <c r="S93" s="119">
        <v>-8.024502860488891E-05</v>
      </c>
      <c r="T93" s="119">
        <v>1.351292875368709E-05</v>
      </c>
      <c r="U93" s="119">
        <v>2.7845690867784488E-05</v>
      </c>
      <c r="V93" s="119">
        <v>-5.779682172656684E-06</v>
      </c>
      <c r="W93" s="119">
        <v>-4.36985462951557E-06</v>
      </c>
      <c r="X93" s="119">
        <v>67.5</v>
      </c>
    </row>
    <row r="94" spans="1:24" s="119" customFormat="1" ht="12.75" hidden="1">
      <c r="A94" s="119">
        <v>1495</v>
      </c>
      <c r="B94" s="119">
        <v>86.73999786376953</v>
      </c>
      <c r="C94" s="119">
        <v>84.23999786376953</v>
      </c>
      <c r="D94" s="119">
        <v>10.480060577392578</v>
      </c>
      <c r="E94" s="119">
        <v>9.629883766174316</v>
      </c>
      <c r="F94" s="119">
        <v>12.451028274783607</v>
      </c>
      <c r="G94" s="119" t="s">
        <v>58</v>
      </c>
      <c r="H94" s="119">
        <v>8.994137566190076</v>
      </c>
      <c r="I94" s="119">
        <v>28.234135429959604</v>
      </c>
      <c r="J94" s="119" t="s">
        <v>61</v>
      </c>
      <c r="K94" s="119">
        <v>0.5589152169564141</v>
      </c>
      <c r="L94" s="119">
        <v>0.30478803561867596</v>
      </c>
      <c r="M94" s="119">
        <v>0.13177770109497333</v>
      </c>
      <c r="N94" s="119">
        <v>-0.08807512253514073</v>
      </c>
      <c r="O94" s="119">
        <v>0.022531266846095063</v>
      </c>
      <c r="P94" s="119">
        <v>0.008741487089931846</v>
      </c>
      <c r="Q94" s="119">
        <v>0.002694171734871675</v>
      </c>
      <c r="R94" s="119">
        <v>-0.0013537552719726101</v>
      </c>
      <c r="S94" s="119">
        <v>0.00030173148635067795</v>
      </c>
      <c r="T94" s="119">
        <v>0.00012793769628508098</v>
      </c>
      <c r="U94" s="119">
        <v>5.688807040236087E-05</v>
      </c>
      <c r="V94" s="119">
        <v>-4.997646369709491E-05</v>
      </c>
      <c r="W94" s="119">
        <v>1.897645001066433E-05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1496</v>
      </c>
      <c r="B96" s="119">
        <v>65.84</v>
      </c>
      <c r="C96" s="119">
        <v>59.94</v>
      </c>
      <c r="D96" s="119">
        <v>9.83104434369223</v>
      </c>
      <c r="E96" s="119">
        <v>9.958600516503635</v>
      </c>
      <c r="F96" s="119">
        <v>5.980376257432509</v>
      </c>
      <c r="G96" s="119" t="s">
        <v>59</v>
      </c>
      <c r="H96" s="119">
        <v>16.1037449402193</v>
      </c>
      <c r="I96" s="119">
        <v>14.443744940219307</v>
      </c>
      <c r="J96" s="119" t="s">
        <v>73</v>
      </c>
      <c r="K96" s="119">
        <v>1.853525984479403</v>
      </c>
      <c r="M96" s="119" t="s">
        <v>68</v>
      </c>
      <c r="N96" s="119">
        <v>1.1630901925903336</v>
      </c>
      <c r="X96" s="119">
        <v>67.5</v>
      </c>
    </row>
    <row r="97" spans="1:24" s="119" customFormat="1" ht="12.75" hidden="1">
      <c r="A97" s="119">
        <v>1494</v>
      </c>
      <c r="B97" s="119">
        <v>99.9800033569336</v>
      </c>
      <c r="C97" s="119">
        <v>111.27999877929688</v>
      </c>
      <c r="D97" s="119">
        <v>10.492942810058594</v>
      </c>
      <c r="E97" s="119">
        <v>8.792204856872559</v>
      </c>
      <c r="F97" s="119">
        <v>5.359423076726746</v>
      </c>
      <c r="G97" s="119" t="s">
        <v>56</v>
      </c>
      <c r="H97" s="119">
        <v>-20.3350544084101</v>
      </c>
      <c r="I97" s="119">
        <v>12.144948948523492</v>
      </c>
      <c r="J97" s="119" t="s">
        <v>62</v>
      </c>
      <c r="K97" s="119">
        <v>1.1401842955959702</v>
      </c>
      <c r="L97" s="119">
        <v>0.6903328180071049</v>
      </c>
      <c r="M97" s="119">
        <v>0.26992354417973224</v>
      </c>
      <c r="N97" s="119">
        <v>0.03958071854129274</v>
      </c>
      <c r="O97" s="119">
        <v>0.04579214473847889</v>
      </c>
      <c r="P97" s="119">
        <v>0.019803559178161786</v>
      </c>
      <c r="Q97" s="119">
        <v>0.005573928541300351</v>
      </c>
      <c r="R97" s="119">
        <v>0.0006091754938149945</v>
      </c>
      <c r="S97" s="119">
        <v>0.0006008358224768517</v>
      </c>
      <c r="T97" s="119">
        <v>0.00029141881354102024</v>
      </c>
      <c r="U97" s="119">
        <v>0.00012190667940397829</v>
      </c>
      <c r="V97" s="119">
        <v>2.260853446227667E-05</v>
      </c>
      <c r="W97" s="119">
        <v>3.747355321272574E-05</v>
      </c>
      <c r="X97" s="119">
        <v>67.5</v>
      </c>
    </row>
    <row r="98" spans="1:24" s="119" customFormat="1" ht="12.75" hidden="1">
      <c r="A98" s="119">
        <v>1493</v>
      </c>
      <c r="B98" s="119">
        <v>95.55999755859375</v>
      </c>
      <c r="C98" s="119">
        <v>104.86000061035156</v>
      </c>
      <c r="D98" s="119">
        <v>9.419083595275879</v>
      </c>
      <c r="E98" s="119">
        <v>9.35513687133789</v>
      </c>
      <c r="F98" s="119">
        <v>13.736919529418193</v>
      </c>
      <c r="G98" s="119" t="s">
        <v>57</v>
      </c>
      <c r="H98" s="119">
        <v>6.611685446539681</v>
      </c>
      <c r="I98" s="119">
        <v>34.67168300513343</v>
      </c>
      <c r="J98" s="119" t="s">
        <v>60</v>
      </c>
      <c r="K98" s="119">
        <v>0.36928372526968056</v>
      </c>
      <c r="L98" s="119">
        <v>0.0037561817784813756</v>
      </c>
      <c r="M98" s="119">
        <v>-0.08451452969796992</v>
      </c>
      <c r="N98" s="119">
        <v>-0.0004096070700646679</v>
      </c>
      <c r="O98" s="119">
        <v>0.015297297360023176</v>
      </c>
      <c r="P98" s="119">
        <v>0.0004296503464316262</v>
      </c>
      <c r="Q98" s="119">
        <v>-0.001605683179514093</v>
      </c>
      <c r="R98" s="119">
        <v>-3.2905141189128156E-05</v>
      </c>
      <c r="S98" s="119">
        <v>0.0002384995021497278</v>
      </c>
      <c r="T98" s="119">
        <v>3.059360431230224E-05</v>
      </c>
      <c r="U98" s="119">
        <v>-2.576880657252359E-05</v>
      </c>
      <c r="V98" s="119">
        <v>-2.5905323471056925E-06</v>
      </c>
      <c r="W98" s="119">
        <v>1.601257125576885E-05</v>
      </c>
      <c r="X98" s="119">
        <v>67.5</v>
      </c>
    </row>
    <row r="99" spans="1:24" s="119" customFormat="1" ht="12.75" hidden="1">
      <c r="A99" s="119">
        <v>1495</v>
      </c>
      <c r="B99" s="119">
        <v>89.26000213623047</v>
      </c>
      <c r="C99" s="119">
        <v>98.86000061035156</v>
      </c>
      <c r="D99" s="119">
        <v>9.38161849975586</v>
      </c>
      <c r="E99" s="119">
        <v>9.32041072845459</v>
      </c>
      <c r="F99" s="119">
        <v>11.647860221711706</v>
      </c>
      <c r="G99" s="119" t="s">
        <v>58</v>
      </c>
      <c r="H99" s="119">
        <v>7.748522684424572</v>
      </c>
      <c r="I99" s="119">
        <v>29.508524820655037</v>
      </c>
      <c r="J99" s="119" t="s">
        <v>61</v>
      </c>
      <c r="K99" s="119">
        <v>1.0787259884579707</v>
      </c>
      <c r="L99" s="119">
        <v>0.6903225990188048</v>
      </c>
      <c r="M99" s="119">
        <v>0.25635134868472764</v>
      </c>
      <c r="N99" s="119">
        <v>-0.03957859904409437</v>
      </c>
      <c r="O99" s="119">
        <v>0.0431614783485092</v>
      </c>
      <c r="P99" s="119">
        <v>0.01979889786586029</v>
      </c>
      <c r="Q99" s="119">
        <v>0.0053376456336617336</v>
      </c>
      <c r="R99" s="119">
        <v>-0.0006082861447937689</v>
      </c>
      <c r="S99" s="119">
        <v>0.0005514722776765545</v>
      </c>
      <c r="T99" s="119">
        <v>0.00028980848203742795</v>
      </c>
      <c r="U99" s="119">
        <v>0.00011915203351656324</v>
      </c>
      <c r="V99" s="119">
        <v>-2.245962984313301E-05</v>
      </c>
      <c r="W99" s="119">
        <v>3.38801527766023E-05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1496</v>
      </c>
      <c r="B101" s="119">
        <v>75.6</v>
      </c>
      <c r="C101" s="119">
        <v>63.4</v>
      </c>
      <c r="D101" s="119">
        <v>9.392833368869471</v>
      </c>
      <c r="E101" s="119">
        <v>9.613763445744762</v>
      </c>
      <c r="F101" s="119">
        <v>8.936307986388682</v>
      </c>
      <c r="G101" s="119" t="s">
        <v>59</v>
      </c>
      <c r="H101" s="119">
        <v>14.499089864513493</v>
      </c>
      <c r="I101" s="119">
        <v>22.59908986451349</v>
      </c>
      <c r="J101" s="119" t="s">
        <v>73</v>
      </c>
      <c r="K101" s="119">
        <v>1.9048099197642128</v>
      </c>
      <c r="M101" s="119" t="s">
        <v>68</v>
      </c>
      <c r="N101" s="119">
        <v>1.1308905826264828</v>
      </c>
      <c r="X101" s="119">
        <v>67.5</v>
      </c>
    </row>
    <row r="102" spans="1:24" s="119" customFormat="1" ht="12.75" hidden="1">
      <c r="A102" s="119">
        <v>1494</v>
      </c>
      <c r="B102" s="119">
        <v>105.66000366210938</v>
      </c>
      <c r="C102" s="119">
        <v>100.66000366210938</v>
      </c>
      <c r="D102" s="119">
        <v>9.615819931030273</v>
      </c>
      <c r="E102" s="119">
        <v>8.869342803955078</v>
      </c>
      <c r="F102" s="119">
        <v>6.890677623307194</v>
      </c>
      <c r="G102" s="119" t="s">
        <v>56</v>
      </c>
      <c r="H102" s="119">
        <v>-21.116679747658594</v>
      </c>
      <c r="I102" s="119">
        <v>17.043323914450788</v>
      </c>
      <c r="J102" s="119" t="s">
        <v>62</v>
      </c>
      <c r="K102" s="119">
        <v>1.2150241641373773</v>
      </c>
      <c r="L102" s="119">
        <v>0.5855474834669357</v>
      </c>
      <c r="M102" s="119">
        <v>0.2876409534378067</v>
      </c>
      <c r="N102" s="119">
        <v>0.014960609491623575</v>
      </c>
      <c r="O102" s="119">
        <v>0.048797777636024074</v>
      </c>
      <c r="P102" s="119">
        <v>0.01679761595747702</v>
      </c>
      <c r="Q102" s="119">
        <v>0.005939815781443061</v>
      </c>
      <c r="R102" s="119">
        <v>0.0002302131284471069</v>
      </c>
      <c r="S102" s="119">
        <v>0.0006402641629702102</v>
      </c>
      <c r="T102" s="119">
        <v>0.00024719340009413956</v>
      </c>
      <c r="U102" s="119">
        <v>0.0001299119983127572</v>
      </c>
      <c r="V102" s="119">
        <v>8.547093725001963E-06</v>
      </c>
      <c r="W102" s="119">
        <v>3.993019191530778E-05</v>
      </c>
      <c r="X102" s="119">
        <v>67.5</v>
      </c>
    </row>
    <row r="103" spans="1:24" s="119" customFormat="1" ht="12.75" hidden="1">
      <c r="A103" s="119">
        <v>1493</v>
      </c>
      <c r="B103" s="119">
        <v>94.76000213623047</v>
      </c>
      <c r="C103" s="119">
        <v>100.45999908447266</v>
      </c>
      <c r="D103" s="119">
        <v>9.20395278930664</v>
      </c>
      <c r="E103" s="119">
        <v>9.036822319030762</v>
      </c>
      <c r="F103" s="119">
        <v>11.47822520987422</v>
      </c>
      <c r="G103" s="119" t="s">
        <v>57</v>
      </c>
      <c r="H103" s="119">
        <v>2.3869440629976566</v>
      </c>
      <c r="I103" s="119">
        <v>29.646946199228122</v>
      </c>
      <c r="J103" s="119" t="s">
        <v>60</v>
      </c>
      <c r="K103" s="119">
        <v>0.47022042274058073</v>
      </c>
      <c r="L103" s="119">
        <v>0.003185792470458493</v>
      </c>
      <c r="M103" s="119">
        <v>-0.10829648145350461</v>
      </c>
      <c r="N103" s="119">
        <v>-0.00015492648250347752</v>
      </c>
      <c r="O103" s="119">
        <v>0.01936891102474199</v>
      </c>
      <c r="P103" s="119">
        <v>0.00036439078847657887</v>
      </c>
      <c r="Q103" s="119">
        <v>-0.0020911280396632916</v>
      </c>
      <c r="R103" s="119">
        <v>-1.243327486604477E-05</v>
      </c>
      <c r="S103" s="119">
        <v>0.0002932306773860609</v>
      </c>
      <c r="T103" s="119">
        <v>2.594675980510962E-05</v>
      </c>
      <c r="U103" s="119">
        <v>-3.596253097832584E-05</v>
      </c>
      <c r="V103" s="119">
        <v>-9.744578218610026E-07</v>
      </c>
      <c r="W103" s="119">
        <v>1.9458378330154117E-05</v>
      </c>
      <c r="X103" s="119">
        <v>67.5</v>
      </c>
    </row>
    <row r="104" spans="1:24" s="119" customFormat="1" ht="12.75" hidden="1">
      <c r="A104" s="119">
        <v>1495</v>
      </c>
      <c r="B104" s="119">
        <v>85.22000122070312</v>
      </c>
      <c r="C104" s="119">
        <v>103.62000274658203</v>
      </c>
      <c r="D104" s="119">
        <v>8.723296165466309</v>
      </c>
      <c r="E104" s="119">
        <v>9.829366683959961</v>
      </c>
      <c r="F104" s="119">
        <v>9.463352985137766</v>
      </c>
      <c r="G104" s="119" t="s">
        <v>58</v>
      </c>
      <c r="H104" s="119">
        <v>8.059215106410576</v>
      </c>
      <c r="I104" s="119">
        <v>25.7792163271137</v>
      </c>
      <c r="J104" s="119" t="s">
        <v>61</v>
      </c>
      <c r="K104" s="119">
        <v>1.1203465863184492</v>
      </c>
      <c r="L104" s="119">
        <v>0.5855388169206176</v>
      </c>
      <c r="M104" s="119">
        <v>0.26647549643335167</v>
      </c>
      <c r="N104" s="119">
        <v>-0.014959807289730589</v>
      </c>
      <c r="O104" s="119">
        <v>0.04478915480259122</v>
      </c>
      <c r="P104" s="119">
        <v>0.01679366312655342</v>
      </c>
      <c r="Q104" s="119">
        <v>0.005559549895379481</v>
      </c>
      <c r="R104" s="119">
        <v>-0.0002298771371526745</v>
      </c>
      <c r="S104" s="119">
        <v>0.0005691695426001428</v>
      </c>
      <c r="T104" s="119">
        <v>0.0002458278721091595</v>
      </c>
      <c r="U104" s="119">
        <v>0.00012483518603040883</v>
      </c>
      <c r="V104" s="119">
        <v>-8.491362852768798E-06</v>
      </c>
      <c r="W104" s="119">
        <v>3.4868205275779535E-05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1496</v>
      </c>
      <c r="B106" s="119">
        <v>63.08</v>
      </c>
      <c r="C106" s="119">
        <v>61.58</v>
      </c>
      <c r="D106" s="119">
        <v>9.521227150093013</v>
      </c>
      <c r="E106" s="119">
        <v>9.711878742522488</v>
      </c>
      <c r="F106" s="119">
        <v>11.346424410529483</v>
      </c>
      <c r="G106" s="119" t="s">
        <v>59</v>
      </c>
      <c r="H106" s="119">
        <v>32.7121902185373</v>
      </c>
      <c r="I106" s="119">
        <v>28.292190218537296</v>
      </c>
      <c r="J106" s="119" t="s">
        <v>73</v>
      </c>
      <c r="K106" s="119">
        <v>3.8152822225346052</v>
      </c>
      <c r="M106" s="119" t="s">
        <v>68</v>
      </c>
      <c r="N106" s="119">
        <v>2.620050476545579</v>
      </c>
      <c r="X106" s="119">
        <v>67.5</v>
      </c>
    </row>
    <row r="107" spans="1:24" s="119" customFormat="1" ht="12.75" hidden="1">
      <c r="A107" s="119">
        <v>1494</v>
      </c>
      <c r="B107" s="119">
        <v>114.76000213623047</v>
      </c>
      <c r="C107" s="119">
        <v>111.66000366210938</v>
      </c>
      <c r="D107" s="119">
        <v>8.921426773071289</v>
      </c>
      <c r="E107" s="119">
        <v>8.743338584899902</v>
      </c>
      <c r="F107" s="119">
        <v>8.087947903567924</v>
      </c>
      <c r="G107" s="119" t="s">
        <v>56</v>
      </c>
      <c r="H107" s="119">
        <v>-25.690066264512836</v>
      </c>
      <c r="I107" s="119">
        <v>21.569935871717632</v>
      </c>
      <c r="J107" s="119" t="s">
        <v>62</v>
      </c>
      <c r="K107" s="119">
        <v>1.475930582462539</v>
      </c>
      <c r="L107" s="119">
        <v>1.2266727987022672</v>
      </c>
      <c r="M107" s="119">
        <v>0.34940709183290514</v>
      </c>
      <c r="N107" s="119">
        <v>0.07275642156254569</v>
      </c>
      <c r="O107" s="119">
        <v>0.05927612572574408</v>
      </c>
      <c r="P107" s="119">
        <v>0.03518942916518375</v>
      </c>
      <c r="Q107" s="119">
        <v>0.007215223564305621</v>
      </c>
      <c r="R107" s="119">
        <v>0.0011198196111282788</v>
      </c>
      <c r="S107" s="119">
        <v>0.0007777687399851444</v>
      </c>
      <c r="T107" s="119">
        <v>0.0005178292871506261</v>
      </c>
      <c r="U107" s="119">
        <v>0.00015780832605542737</v>
      </c>
      <c r="V107" s="119">
        <v>4.156084488182531E-05</v>
      </c>
      <c r="W107" s="119">
        <v>4.8511882595998805E-05</v>
      </c>
      <c r="X107" s="119">
        <v>67.5</v>
      </c>
    </row>
    <row r="108" spans="1:24" s="119" customFormat="1" ht="12.75" hidden="1">
      <c r="A108" s="119">
        <v>1493</v>
      </c>
      <c r="B108" s="119">
        <v>92.83999633789062</v>
      </c>
      <c r="C108" s="119">
        <v>103.33999633789062</v>
      </c>
      <c r="D108" s="119">
        <v>9.496310234069824</v>
      </c>
      <c r="E108" s="119">
        <v>9.040689468383789</v>
      </c>
      <c r="F108" s="119">
        <v>13.303839986213251</v>
      </c>
      <c r="G108" s="119" t="s">
        <v>57</v>
      </c>
      <c r="H108" s="119">
        <v>7.961722314325854</v>
      </c>
      <c r="I108" s="119">
        <v>33.30171865221648</v>
      </c>
      <c r="J108" s="119" t="s">
        <v>60</v>
      </c>
      <c r="K108" s="119">
        <v>0.9563353004196153</v>
      </c>
      <c r="L108" s="119">
        <v>0.006674822644404113</v>
      </c>
      <c r="M108" s="119">
        <v>-0.22335951535358822</v>
      </c>
      <c r="N108" s="119">
        <v>-0.0007526536050987579</v>
      </c>
      <c r="O108" s="119">
        <v>0.0388924770424167</v>
      </c>
      <c r="P108" s="119">
        <v>0.0007634601847078769</v>
      </c>
      <c r="Q108" s="119">
        <v>-0.004465134503974396</v>
      </c>
      <c r="R108" s="119">
        <v>-6.045842762779893E-05</v>
      </c>
      <c r="S108" s="119">
        <v>0.0005487655407177512</v>
      </c>
      <c r="T108" s="119">
        <v>5.4357319753161945E-05</v>
      </c>
      <c r="U108" s="119">
        <v>-8.755189078742592E-05</v>
      </c>
      <c r="V108" s="119">
        <v>-4.75837911473791E-06</v>
      </c>
      <c r="W108" s="119">
        <v>3.535151227263E-05</v>
      </c>
      <c r="X108" s="119">
        <v>67.5</v>
      </c>
    </row>
    <row r="109" spans="1:24" s="119" customFormat="1" ht="12.75" hidden="1">
      <c r="A109" s="119">
        <v>1495</v>
      </c>
      <c r="B109" s="119">
        <v>97.66000366210938</v>
      </c>
      <c r="C109" s="119">
        <v>127.36000061035156</v>
      </c>
      <c r="D109" s="119">
        <v>8.61335277557373</v>
      </c>
      <c r="E109" s="119">
        <v>9.949447631835938</v>
      </c>
      <c r="F109" s="119">
        <v>12.24307082683517</v>
      </c>
      <c r="G109" s="119" t="s">
        <v>58</v>
      </c>
      <c r="H109" s="119">
        <v>3.6348607726865367</v>
      </c>
      <c r="I109" s="119">
        <v>33.79486443479591</v>
      </c>
      <c r="J109" s="119" t="s">
        <v>61</v>
      </c>
      <c r="K109" s="119">
        <v>1.1241858731631234</v>
      </c>
      <c r="L109" s="119">
        <v>1.226654638363512</v>
      </c>
      <c r="M109" s="119">
        <v>0.2686928408501767</v>
      </c>
      <c r="N109" s="119">
        <v>-0.07275252841748936</v>
      </c>
      <c r="O109" s="119">
        <v>0.044732921998895954</v>
      </c>
      <c r="P109" s="119">
        <v>0.03518114627919122</v>
      </c>
      <c r="Q109" s="119">
        <v>0.005667629570140275</v>
      </c>
      <c r="R109" s="119">
        <v>-0.001118186361925535</v>
      </c>
      <c r="S109" s="119">
        <v>0.0005511629470663222</v>
      </c>
      <c r="T109" s="119">
        <v>0.0005149683994384297</v>
      </c>
      <c r="U109" s="119">
        <v>0.00013129407523556697</v>
      </c>
      <c r="V109" s="119">
        <v>-4.128754843159825E-05</v>
      </c>
      <c r="W109" s="119">
        <v>3.322157932799196E-05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1496</v>
      </c>
      <c r="B111" s="119">
        <v>83.66</v>
      </c>
      <c r="C111" s="119">
        <v>64.66</v>
      </c>
      <c r="D111" s="119">
        <v>9.039683941526805</v>
      </c>
      <c r="E111" s="119">
        <v>9.289948496917782</v>
      </c>
      <c r="F111" s="119">
        <v>11.13021887148171</v>
      </c>
      <c r="G111" s="119" t="s">
        <v>59</v>
      </c>
      <c r="H111" s="119">
        <v>13.096827811732389</v>
      </c>
      <c r="I111" s="119">
        <v>29.256827811732386</v>
      </c>
      <c r="J111" s="119" t="s">
        <v>73</v>
      </c>
      <c r="K111" s="119">
        <v>1.8955737087375408</v>
      </c>
      <c r="M111" s="119" t="s">
        <v>68</v>
      </c>
      <c r="N111" s="119">
        <v>1.1699390774633096</v>
      </c>
      <c r="X111" s="119">
        <v>67.5</v>
      </c>
    </row>
    <row r="112" spans="1:24" s="119" customFormat="1" ht="12.75" hidden="1">
      <c r="A112" s="119">
        <v>1494</v>
      </c>
      <c r="B112" s="119">
        <v>110.04000091552734</v>
      </c>
      <c r="C112" s="119">
        <v>124.44000244140625</v>
      </c>
      <c r="D112" s="119">
        <v>9.483898162841797</v>
      </c>
      <c r="E112" s="119">
        <v>8.517016410827637</v>
      </c>
      <c r="F112" s="119">
        <v>7.839665046004255</v>
      </c>
      <c r="G112" s="119" t="s">
        <v>56</v>
      </c>
      <c r="H112" s="119">
        <v>-22.876117720450125</v>
      </c>
      <c r="I112" s="119">
        <v>19.66388319507722</v>
      </c>
      <c r="J112" s="119" t="s">
        <v>62</v>
      </c>
      <c r="K112" s="119">
        <v>1.170436957194538</v>
      </c>
      <c r="L112" s="119">
        <v>0.6680179625682502</v>
      </c>
      <c r="M112" s="119">
        <v>0.27708545485313907</v>
      </c>
      <c r="N112" s="119">
        <v>0.004069640664696408</v>
      </c>
      <c r="O112" s="119">
        <v>0.04700712776472384</v>
      </c>
      <c r="P112" s="119">
        <v>0.01916344753992088</v>
      </c>
      <c r="Q112" s="119">
        <v>0.005721853835734656</v>
      </c>
      <c r="R112" s="119">
        <v>6.256516635999628E-05</v>
      </c>
      <c r="S112" s="119">
        <v>0.0006167746915389731</v>
      </c>
      <c r="T112" s="119">
        <v>0.0002820026088026162</v>
      </c>
      <c r="U112" s="119">
        <v>0.00012514426235186286</v>
      </c>
      <c r="V112" s="119">
        <v>2.3232585804974226E-06</v>
      </c>
      <c r="W112" s="119">
        <v>3.846540801440149E-05</v>
      </c>
      <c r="X112" s="119">
        <v>67.5</v>
      </c>
    </row>
    <row r="113" spans="1:24" s="119" customFormat="1" ht="12.75" hidden="1">
      <c r="A113" s="119">
        <v>1493</v>
      </c>
      <c r="B113" s="119">
        <v>115.13999938964844</v>
      </c>
      <c r="C113" s="119">
        <v>108.63999938964844</v>
      </c>
      <c r="D113" s="119">
        <v>8.561245918273926</v>
      </c>
      <c r="E113" s="119">
        <v>9.498422622680664</v>
      </c>
      <c r="F113" s="119">
        <v>18.762580711685352</v>
      </c>
      <c r="G113" s="119" t="s">
        <v>57</v>
      </c>
      <c r="H113" s="119">
        <v>4.50436299458061</v>
      </c>
      <c r="I113" s="119">
        <v>52.14436238422905</v>
      </c>
      <c r="J113" s="119" t="s">
        <v>60</v>
      </c>
      <c r="K113" s="119">
        <v>0.3348495572947656</v>
      </c>
      <c r="L113" s="119">
        <v>0.0036343705309710757</v>
      </c>
      <c r="M113" s="119">
        <v>-0.07624821062039885</v>
      </c>
      <c r="N113" s="119">
        <v>-4.238000865080168E-05</v>
      </c>
      <c r="O113" s="119">
        <v>0.013932989470944788</v>
      </c>
      <c r="P113" s="119">
        <v>0.0004157468397622861</v>
      </c>
      <c r="Q113" s="119">
        <v>-0.0014296100304242653</v>
      </c>
      <c r="R113" s="119">
        <v>-3.3852768717830134E-06</v>
      </c>
      <c r="S113" s="119">
        <v>0.0002221696263415005</v>
      </c>
      <c r="T113" s="119">
        <v>2.9606087097359805E-05</v>
      </c>
      <c r="U113" s="119">
        <v>-2.1574557388466366E-05</v>
      </c>
      <c r="V113" s="119">
        <v>-2.6161945474903157E-07</v>
      </c>
      <c r="W113" s="119">
        <v>1.5043355165330598E-05</v>
      </c>
      <c r="X113" s="119">
        <v>67.5</v>
      </c>
    </row>
    <row r="114" spans="1:24" s="119" customFormat="1" ht="12.75" hidden="1">
      <c r="A114" s="119">
        <v>1495</v>
      </c>
      <c r="B114" s="119">
        <v>98.66000366210938</v>
      </c>
      <c r="C114" s="119">
        <v>107.95999908447266</v>
      </c>
      <c r="D114" s="119">
        <v>8.822321891784668</v>
      </c>
      <c r="E114" s="119">
        <v>9.675155639648438</v>
      </c>
      <c r="F114" s="119">
        <v>13.905639474051883</v>
      </c>
      <c r="G114" s="119" t="s">
        <v>58</v>
      </c>
      <c r="H114" s="119">
        <v>6.316486763377853</v>
      </c>
      <c r="I114" s="119">
        <v>37.47649042548723</v>
      </c>
      <c r="J114" s="119" t="s">
        <v>61</v>
      </c>
      <c r="K114" s="119">
        <v>1.1215161366410689</v>
      </c>
      <c r="L114" s="119">
        <v>0.6680080760474979</v>
      </c>
      <c r="M114" s="119">
        <v>0.2663879870946854</v>
      </c>
      <c r="N114" s="119">
        <v>-0.004069419992408917</v>
      </c>
      <c r="O114" s="119">
        <v>0.04489478661372179</v>
      </c>
      <c r="P114" s="119">
        <v>0.019158937240372372</v>
      </c>
      <c r="Q114" s="119">
        <v>0.005540381437989782</v>
      </c>
      <c r="R114" s="119">
        <v>-6.247351392514576E-05</v>
      </c>
      <c r="S114" s="119">
        <v>0.0005753709040734275</v>
      </c>
      <c r="T114" s="119">
        <v>0.0002804442029678362</v>
      </c>
      <c r="U114" s="119">
        <v>0.00012327053529973678</v>
      </c>
      <c r="V114" s="119">
        <v>-2.3084812524150412E-06</v>
      </c>
      <c r="W114" s="119">
        <v>3.540176660964963E-05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1496</v>
      </c>
      <c r="B116" s="119">
        <v>80.84</v>
      </c>
      <c r="C116" s="119">
        <v>70.04</v>
      </c>
      <c r="D116" s="119">
        <v>9.429135605783163</v>
      </c>
      <c r="E116" s="119">
        <v>9.612816390801253</v>
      </c>
      <c r="F116" s="119">
        <v>10.756393437264144</v>
      </c>
      <c r="G116" s="119" t="s">
        <v>59</v>
      </c>
      <c r="H116" s="119">
        <v>13.763166328021285</v>
      </c>
      <c r="I116" s="119">
        <v>27.10316632802129</v>
      </c>
      <c r="J116" s="119" t="s">
        <v>73</v>
      </c>
      <c r="K116" s="119">
        <v>1.7985382684149578</v>
      </c>
      <c r="M116" s="119" t="s">
        <v>68</v>
      </c>
      <c r="N116" s="119">
        <v>1.212071049480059</v>
      </c>
      <c r="X116" s="119">
        <v>67.5</v>
      </c>
    </row>
    <row r="117" spans="1:24" s="119" customFormat="1" ht="12.75" hidden="1">
      <c r="A117" s="119">
        <v>1494</v>
      </c>
      <c r="B117" s="119">
        <v>119.87999725341797</v>
      </c>
      <c r="C117" s="119">
        <v>113.4800033569336</v>
      </c>
      <c r="D117" s="119">
        <v>8.700704574584961</v>
      </c>
      <c r="E117" s="119">
        <v>9.24032974243164</v>
      </c>
      <c r="F117" s="119">
        <v>10.550129583871795</v>
      </c>
      <c r="G117" s="119" t="s">
        <v>56</v>
      </c>
      <c r="H117" s="119">
        <v>-23.523631008569268</v>
      </c>
      <c r="I117" s="119">
        <v>28.856366244848697</v>
      </c>
      <c r="J117" s="119" t="s">
        <v>62</v>
      </c>
      <c r="K117" s="119">
        <v>1.0360384352179377</v>
      </c>
      <c r="L117" s="119">
        <v>0.8140644234239603</v>
      </c>
      <c r="M117" s="119">
        <v>0.245268371788784</v>
      </c>
      <c r="N117" s="119">
        <v>0.0015411874807025323</v>
      </c>
      <c r="O117" s="119">
        <v>0.04160945115297736</v>
      </c>
      <c r="P117" s="119">
        <v>0.02335305440511628</v>
      </c>
      <c r="Q117" s="119">
        <v>0.005064827837042112</v>
      </c>
      <c r="R117" s="119">
        <v>2.3803906461117927E-05</v>
      </c>
      <c r="S117" s="119">
        <v>0.0005459625048094064</v>
      </c>
      <c r="T117" s="119">
        <v>0.0003436480790923073</v>
      </c>
      <c r="U117" s="119">
        <v>0.00011077254880493595</v>
      </c>
      <c r="V117" s="119">
        <v>8.844645346780066E-07</v>
      </c>
      <c r="W117" s="119">
        <v>3.405031609136218E-05</v>
      </c>
      <c r="X117" s="119">
        <v>67.5</v>
      </c>
    </row>
    <row r="118" spans="1:24" s="119" customFormat="1" ht="12.75" hidden="1">
      <c r="A118" s="119">
        <v>1493</v>
      </c>
      <c r="B118" s="119">
        <v>103.36000061035156</v>
      </c>
      <c r="C118" s="119">
        <v>106.66000366210938</v>
      </c>
      <c r="D118" s="119">
        <v>8.460393905639648</v>
      </c>
      <c r="E118" s="119">
        <v>9.91695499420166</v>
      </c>
      <c r="F118" s="119">
        <v>15.195943174491156</v>
      </c>
      <c r="G118" s="119" t="s">
        <v>57</v>
      </c>
      <c r="H118" s="119">
        <v>6.854345696916468</v>
      </c>
      <c r="I118" s="119">
        <v>42.71434630726803</v>
      </c>
      <c r="J118" s="119" t="s">
        <v>60</v>
      </c>
      <c r="K118" s="119">
        <v>0.26962107316546347</v>
      </c>
      <c r="L118" s="119">
        <v>0.004428973084519166</v>
      </c>
      <c r="M118" s="119">
        <v>-0.06113328474114892</v>
      </c>
      <c r="N118" s="119">
        <v>1.5589164948193775E-05</v>
      </c>
      <c r="O118" s="119">
        <v>0.01126092945078792</v>
      </c>
      <c r="P118" s="119">
        <v>0.0005066794772960862</v>
      </c>
      <c r="Q118" s="119">
        <v>-0.0011332347863983506</v>
      </c>
      <c r="R118" s="119">
        <v>1.2784490397082024E-06</v>
      </c>
      <c r="S118" s="119">
        <v>0.00018290956264588353</v>
      </c>
      <c r="T118" s="119">
        <v>3.608241074728674E-05</v>
      </c>
      <c r="U118" s="119">
        <v>-1.6163327837105523E-05</v>
      </c>
      <c r="V118" s="119">
        <v>1.058661601650774E-07</v>
      </c>
      <c r="W118" s="119">
        <v>1.2471383448176383E-05</v>
      </c>
      <c r="X118" s="119">
        <v>67.5</v>
      </c>
    </row>
    <row r="119" spans="1:24" s="119" customFormat="1" ht="12.75" hidden="1">
      <c r="A119" s="119">
        <v>1495</v>
      </c>
      <c r="B119" s="119">
        <v>102.9000015258789</v>
      </c>
      <c r="C119" s="119">
        <v>109.69999694824219</v>
      </c>
      <c r="D119" s="119">
        <v>9.584870338439941</v>
      </c>
      <c r="E119" s="119">
        <v>8.997833251953125</v>
      </c>
      <c r="F119" s="119">
        <v>15.28034703729187</v>
      </c>
      <c r="G119" s="119" t="s">
        <v>58</v>
      </c>
      <c r="H119" s="119">
        <v>2.5118733406093696</v>
      </c>
      <c r="I119" s="119">
        <v>37.911874866488276</v>
      </c>
      <c r="J119" s="119" t="s">
        <v>61</v>
      </c>
      <c r="K119" s="119">
        <v>1.000340000276874</v>
      </c>
      <c r="L119" s="119">
        <v>0.8140523752695533</v>
      </c>
      <c r="M119" s="119">
        <v>0.23752746303675873</v>
      </c>
      <c r="N119" s="119">
        <v>0.0015411086362130467</v>
      </c>
      <c r="O119" s="119">
        <v>0.04005668350171274</v>
      </c>
      <c r="P119" s="119">
        <v>0.02334755717319497</v>
      </c>
      <c r="Q119" s="119">
        <v>0.004936421774704159</v>
      </c>
      <c r="R119" s="119">
        <v>2.3769550497696018E-05</v>
      </c>
      <c r="S119" s="119">
        <v>0.0005144114584167549</v>
      </c>
      <c r="T119" s="119">
        <v>0.0003417485360590397</v>
      </c>
      <c r="U119" s="119">
        <v>0.00010958697186240783</v>
      </c>
      <c r="V119" s="119">
        <v>8.781058417042247E-07</v>
      </c>
      <c r="W119" s="119">
        <v>3.168420143873331E-05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3.9689941257661787</v>
      </c>
      <c r="G120" s="120"/>
      <c r="H120" s="120"/>
      <c r="I120" s="121"/>
      <c r="J120" s="121" t="s">
        <v>159</v>
      </c>
      <c r="K120" s="120">
        <f>AVERAGE(K118,K113,K108,K103,K98,K93)</f>
        <v>0.36726923146084794</v>
      </c>
      <c r="L120" s="120">
        <f>AVERAGE(L118,L113,L108,L103,L98,L93)</f>
        <v>0.003889868028773132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18.762580711685352</v>
      </c>
      <c r="G121" s="120"/>
      <c r="H121" s="120"/>
      <c r="I121" s="121"/>
      <c r="J121" s="121" t="s">
        <v>160</v>
      </c>
      <c r="K121" s="120">
        <f>AVERAGE(K119,K114,K109,K104,K99,K94)</f>
        <v>1.00067163363565</v>
      </c>
      <c r="L121" s="120">
        <f>AVERAGE(L119,L114,L109,L104,L99,L94)</f>
        <v>0.7148940902064437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0.22954326966302996</v>
      </c>
      <c r="L122" s="120">
        <f>ABS(L120/$H$33)</f>
        <v>0.010805188968814257</v>
      </c>
      <c r="M122" s="121" t="s">
        <v>111</v>
      </c>
      <c r="N122" s="120">
        <f>K122+L122+L123+K123</f>
        <v>1.2557206932129454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0.5685634282020738</v>
      </c>
      <c r="L123" s="120">
        <f>ABS(L121/$H$34)</f>
        <v>0.44680880637902726</v>
      </c>
      <c r="M123" s="120"/>
      <c r="N123" s="120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1496</v>
      </c>
      <c r="B126" s="119">
        <v>70.3</v>
      </c>
      <c r="C126" s="119">
        <v>79.2</v>
      </c>
      <c r="D126" s="119">
        <v>9.671042567450105</v>
      </c>
      <c r="E126" s="119">
        <v>9.690286794137107</v>
      </c>
      <c r="F126" s="119">
        <v>8.790467313562045</v>
      </c>
      <c r="G126" s="119" t="s">
        <v>59</v>
      </c>
      <c r="H126" s="119">
        <v>18.785951405620523</v>
      </c>
      <c r="I126" s="119">
        <v>21.585951405620524</v>
      </c>
      <c r="J126" s="119" t="s">
        <v>73</v>
      </c>
      <c r="K126" s="119">
        <v>1.1992215750491548</v>
      </c>
      <c r="M126" s="119" t="s">
        <v>68</v>
      </c>
      <c r="N126" s="119">
        <v>0.6410948541766108</v>
      </c>
      <c r="X126" s="119">
        <v>67.5</v>
      </c>
    </row>
    <row r="127" spans="1:24" s="119" customFormat="1" ht="12.75" hidden="1">
      <c r="A127" s="119">
        <v>1495</v>
      </c>
      <c r="B127" s="119">
        <v>86.73999786376953</v>
      </c>
      <c r="C127" s="119">
        <v>84.23999786376953</v>
      </c>
      <c r="D127" s="119">
        <v>10.480060577392578</v>
      </c>
      <c r="E127" s="119">
        <v>9.629883766174316</v>
      </c>
      <c r="F127" s="119">
        <v>6.556104351011766</v>
      </c>
      <c r="G127" s="119" t="s">
        <v>56</v>
      </c>
      <c r="H127" s="119">
        <v>-4.373278902549387</v>
      </c>
      <c r="I127" s="119">
        <v>14.866718961220148</v>
      </c>
      <c r="J127" s="119" t="s">
        <v>62</v>
      </c>
      <c r="K127" s="119">
        <v>1.0498571908673975</v>
      </c>
      <c r="L127" s="119">
        <v>0.15793564039910737</v>
      </c>
      <c r="M127" s="119">
        <v>0.2485397333039537</v>
      </c>
      <c r="N127" s="119">
        <v>0.09208023423064016</v>
      </c>
      <c r="O127" s="119">
        <v>0.04216415006545657</v>
      </c>
      <c r="P127" s="119">
        <v>0.004530652770364878</v>
      </c>
      <c r="Q127" s="119">
        <v>0.005132299421031376</v>
      </c>
      <c r="R127" s="119">
        <v>0.0014173389991897476</v>
      </c>
      <c r="S127" s="119">
        <v>0.0005532090578208949</v>
      </c>
      <c r="T127" s="119">
        <v>6.668905618006503E-05</v>
      </c>
      <c r="U127" s="119">
        <v>0.00011224984112253077</v>
      </c>
      <c r="V127" s="119">
        <v>5.2608869330137494E-05</v>
      </c>
      <c r="W127" s="119">
        <v>3.450014543607802E-05</v>
      </c>
      <c r="X127" s="119">
        <v>67.5</v>
      </c>
    </row>
    <row r="128" spans="1:24" s="119" customFormat="1" ht="12.75" hidden="1">
      <c r="A128" s="119">
        <v>1494</v>
      </c>
      <c r="B128" s="119">
        <v>91.62000274658203</v>
      </c>
      <c r="C128" s="119">
        <v>117.41999816894531</v>
      </c>
      <c r="D128" s="119">
        <v>8.973423957824707</v>
      </c>
      <c r="E128" s="119">
        <v>8.621837615966797</v>
      </c>
      <c r="F128" s="119">
        <v>7.986017137628651</v>
      </c>
      <c r="G128" s="119" t="s">
        <v>57</v>
      </c>
      <c r="H128" s="119">
        <v>-2.9659155677041724</v>
      </c>
      <c r="I128" s="119">
        <v>21.154087178877855</v>
      </c>
      <c r="J128" s="119" t="s">
        <v>60</v>
      </c>
      <c r="K128" s="119">
        <v>0.8390837379932915</v>
      </c>
      <c r="L128" s="119">
        <v>0.0008602281346630919</v>
      </c>
      <c r="M128" s="119">
        <v>-0.19693077480867519</v>
      </c>
      <c r="N128" s="119">
        <v>-0.0009520825321311634</v>
      </c>
      <c r="O128" s="119">
        <v>0.03397034740873558</v>
      </c>
      <c r="P128" s="119">
        <v>9.81946467159782E-05</v>
      </c>
      <c r="Q128" s="119">
        <v>-0.003983019842456067</v>
      </c>
      <c r="R128" s="119">
        <v>-7.652210282200269E-05</v>
      </c>
      <c r="S128" s="119">
        <v>0.0004668104787450903</v>
      </c>
      <c r="T128" s="119">
        <v>6.98015918801176E-06</v>
      </c>
      <c r="U128" s="119">
        <v>-8.123479004377097E-05</v>
      </c>
      <c r="V128" s="119">
        <v>-6.029263349469817E-06</v>
      </c>
      <c r="W128" s="119">
        <v>2.97091869742109E-05</v>
      </c>
      <c r="X128" s="119">
        <v>67.5</v>
      </c>
    </row>
    <row r="129" spans="1:24" s="119" customFormat="1" ht="12.75" hidden="1">
      <c r="A129" s="119">
        <v>1493</v>
      </c>
      <c r="B129" s="119">
        <v>91.9000015258789</v>
      </c>
      <c r="C129" s="119">
        <v>109.80000305175781</v>
      </c>
      <c r="D129" s="119">
        <v>8.916000366210938</v>
      </c>
      <c r="E129" s="119">
        <v>8.892805099487305</v>
      </c>
      <c r="F129" s="119">
        <v>13.697308167771585</v>
      </c>
      <c r="G129" s="119" t="s">
        <v>58</v>
      </c>
      <c r="H129" s="119">
        <v>12.116780895068729</v>
      </c>
      <c r="I129" s="119">
        <v>36.516782420947635</v>
      </c>
      <c r="J129" s="119" t="s">
        <v>61</v>
      </c>
      <c r="K129" s="119">
        <v>0.6309822516134572</v>
      </c>
      <c r="L129" s="119">
        <v>0.15793329767921802</v>
      </c>
      <c r="M129" s="119">
        <v>0.1516254232114631</v>
      </c>
      <c r="N129" s="119">
        <v>-0.0920753119724368</v>
      </c>
      <c r="O129" s="119">
        <v>0.024976610011611933</v>
      </c>
      <c r="P129" s="119">
        <v>0.004529588539478092</v>
      </c>
      <c r="Q129" s="119">
        <v>0.0032366727177334824</v>
      </c>
      <c r="R129" s="119">
        <v>-0.0014152717782828477</v>
      </c>
      <c r="S129" s="119">
        <v>0.0002968640068934963</v>
      </c>
      <c r="T129" s="119">
        <v>6.632275319901824E-05</v>
      </c>
      <c r="U129" s="119">
        <v>7.746570672612398E-05</v>
      </c>
      <c r="V129" s="119">
        <v>-5.226223412425288E-05</v>
      </c>
      <c r="W129" s="119">
        <v>1.7539220177702106E-05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1496</v>
      </c>
      <c r="B131" s="119">
        <v>65.84</v>
      </c>
      <c r="C131" s="119">
        <v>59.94</v>
      </c>
      <c r="D131" s="119">
        <v>9.83104434369223</v>
      </c>
      <c r="E131" s="119">
        <v>9.958600516503635</v>
      </c>
      <c r="F131" s="119">
        <v>7.201334320806433</v>
      </c>
      <c r="G131" s="119" t="s">
        <v>59</v>
      </c>
      <c r="H131" s="119">
        <v>19.0525906467348</v>
      </c>
      <c r="I131" s="119">
        <v>17.392590646734806</v>
      </c>
      <c r="J131" s="119" t="s">
        <v>73</v>
      </c>
      <c r="K131" s="119">
        <v>1.6466992320519123</v>
      </c>
      <c r="M131" s="119" t="s">
        <v>68</v>
      </c>
      <c r="N131" s="119">
        <v>0.9498667958607293</v>
      </c>
      <c r="X131" s="119">
        <v>67.5</v>
      </c>
    </row>
    <row r="132" spans="1:24" s="119" customFormat="1" ht="12.75" hidden="1">
      <c r="A132" s="119">
        <v>1495</v>
      </c>
      <c r="B132" s="119">
        <v>89.26000213623047</v>
      </c>
      <c r="C132" s="119">
        <v>98.86000061035156</v>
      </c>
      <c r="D132" s="119">
        <v>9.38161849975586</v>
      </c>
      <c r="E132" s="119">
        <v>9.32041072845459</v>
      </c>
      <c r="F132" s="119">
        <v>2.887911963356123</v>
      </c>
      <c r="G132" s="119" t="s">
        <v>56</v>
      </c>
      <c r="H132" s="119">
        <v>-14.443806695310457</v>
      </c>
      <c r="I132" s="119">
        <v>7.316195440920015</v>
      </c>
      <c r="J132" s="119" t="s">
        <v>62</v>
      </c>
      <c r="K132" s="119">
        <v>1.157459557941537</v>
      </c>
      <c r="L132" s="119">
        <v>0.47785633346189843</v>
      </c>
      <c r="M132" s="119">
        <v>0.27401332969380027</v>
      </c>
      <c r="N132" s="119">
        <v>0.03427923741701756</v>
      </c>
      <c r="O132" s="119">
        <v>0.04648565756656503</v>
      </c>
      <c r="P132" s="119">
        <v>0.013708233789717333</v>
      </c>
      <c r="Q132" s="119">
        <v>0.00565836907110529</v>
      </c>
      <c r="R132" s="119">
        <v>0.0005276050193499996</v>
      </c>
      <c r="S132" s="119">
        <v>0.0006099167365120105</v>
      </c>
      <c r="T132" s="119">
        <v>0.00020173989676747794</v>
      </c>
      <c r="U132" s="119">
        <v>0.00012375685239789506</v>
      </c>
      <c r="V132" s="119">
        <v>1.9587543114017214E-05</v>
      </c>
      <c r="W132" s="119">
        <v>3.803678508928474E-05</v>
      </c>
      <c r="X132" s="119">
        <v>67.5</v>
      </c>
    </row>
    <row r="133" spans="1:24" s="119" customFormat="1" ht="12.75" hidden="1">
      <c r="A133" s="119">
        <v>1494</v>
      </c>
      <c r="B133" s="119">
        <v>99.9800033569336</v>
      </c>
      <c r="C133" s="119">
        <v>111.27999877929688</v>
      </c>
      <c r="D133" s="119">
        <v>10.492942810058594</v>
      </c>
      <c r="E133" s="119">
        <v>8.792204856872559</v>
      </c>
      <c r="F133" s="119">
        <v>13.252662846417158</v>
      </c>
      <c r="G133" s="119" t="s">
        <v>57</v>
      </c>
      <c r="H133" s="119">
        <v>-2.4482422144577924</v>
      </c>
      <c r="I133" s="119">
        <v>30.031761142475805</v>
      </c>
      <c r="J133" s="119" t="s">
        <v>60</v>
      </c>
      <c r="K133" s="119">
        <v>0.8301113543714936</v>
      </c>
      <c r="L133" s="119">
        <v>0.00260022688052674</v>
      </c>
      <c r="M133" s="119">
        <v>-0.19433436708150328</v>
      </c>
      <c r="N133" s="119">
        <v>-0.0003544741662680055</v>
      </c>
      <c r="O133" s="119">
        <v>0.03368603151708158</v>
      </c>
      <c r="P133" s="119">
        <v>0.0002973219584397257</v>
      </c>
      <c r="Q133" s="119">
        <v>-0.003906910957841275</v>
      </c>
      <c r="R133" s="119">
        <v>-2.847200705288117E-05</v>
      </c>
      <c r="S133" s="119">
        <v>0.0004693384827124686</v>
      </c>
      <c r="T133" s="119">
        <v>2.116473967306514E-05</v>
      </c>
      <c r="U133" s="119">
        <v>-7.809181715927905E-05</v>
      </c>
      <c r="V133" s="119">
        <v>-2.2373071812798087E-06</v>
      </c>
      <c r="W133" s="119">
        <v>3.005974950233305E-05</v>
      </c>
      <c r="X133" s="119">
        <v>67.5</v>
      </c>
    </row>
    <row r="134" spans="1:24" s="119" customFormat="1" ht="12.75" hidden="1">
      <c r="A134" s="119">
        <v>1493</v>
      </c>
      <c r="B134" s="119">
        <v>95.55999755859375</v>
      </c>
      <c r="C134" s="119">
        <v>104.86000061035156</v>
      </c>
      <c r="D134" s="119">
        <v>9.419083595275879</v>
      </c>
      <c r="E134" s="119">
        <v>9.35513687133789</v>
      </c>
      <c r="F134" s="119">
        <v>13.736919529418193</v>
      </c>
      <c r="G134" s="119" t="s">
        <v>58</v>
      </c>
      <c r="H134" s="119">
        <v>6.611685446539681</v>
      </c>
      <c r="I134" s="119">
        <v>34.67168300513343</v>
      </c>
      <c r="J134" s="119" t="s">
        <v>61</v>
      </c>
      <c r="K134" s="119">
        <v>0.8066150058198415</v>
      </c>
      <c r="L134" s="119">
        <v>0.47784925891939906</v>
      </c>
      <c r="M134" s="119">
        <v>0.19317727252685502</v>
      </c>
      <c r="N134" s="119">
        <v>-0.03427740459774785</v>
      </c>
      <c r="O134" s="119">
        <v>0.03203385147037633</v>
      </c>
      <c r="P134" s="119">
        <v>0.013705009058245005</v>
      </c>
      <c r="Q134" s="119">
        <v>0.004093065759591546</v>
      </c>
      <c r="R134" s="119">
        <v>-0.0005268362186274726</v>
      </c>
      <c r="S134" s="119">
        <v>0.0003895122772424755</v>
      </c>
      <c r="T134" s="119">
        <v>0.00020062661773135698</v>
      </c>
      <c r="U134" s="119">
        <v>9.600742996349874E-05</v>
      </c>
      <c r="V134" s="119">
        <v>-1.945934998452099E-05</v>
      </c>
      <c r="W134" s="119">
        <v>2.330683332813409E-05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1496</v>
      </c>
      <c r="B136" s="119">
        <v>75.6</v>
      </c>
      <c r="C136" s="119">
        <v>63.4</v>
      </c>
      <c r="D136" s="119">
        <v>9.392833368869471</v>
      </c>
      <c r="E136" s="119">
        <v>9.613763445744762</v>
      </c>
      <c r="F136" s="119">
        <v>7.957067573955729</v>
      </c>
      <c r="G136" s="119" t="s">
        <v>59</v>
      </c>
      <c r="H136" s="119">
        <v>12.022682145213452</v>
      </c>
      <c r="I136" s="119">
        <v>20.122682145213446</v>
      </c>
      <c r="J136" s="119" t="s">
        <v>73</v>
      </c>
      <c r="K136" s="119">
        <v>0.6598505874143555</v>
      </c>
      <c r="M136" s="119" t="s">
        <v>68</v>
      </c>
      <c r="N136" s="119">
        <v>0.4038608737137053</v>
      </c>
      <c r="X136" s="119">
        <v>67.5</v>
      </c>
    </row>
    <row r="137" spans="1:24" s="119" customFormat="1" ht="12.75" hidden="1">
      <c r="A137" s="119">
        <v>1495</v>
      </c>
      <c r="B137" s="119">
        <v>85.22000122070312</v>
      </c>
      <c r="C137" s="119">
        <v>103.62000274658203</v>
      </c>
      <c r="D137" s="119">
        <v>8.723296165466309</v>
      </c>
      <c r="E137" s="119">
        <v>9.829366683959961</v>
      </c>
      <c r="F137" s="119">
        <v>2.6224424073666985</v>
      </c>
      <c r="G137" s="119" t="s">
        <v>56</v>
      </c>
      <c r="H137" s="119">
        <v>-10.576179128145014</v>
      </c>
      <c r="I137" s="119">
        <v>7.143822092558114</v>
      </c>
      <c r="J137" s="119" t="s">
        <v>62</v>
      </c>
      <c r="K137" s="119">
        <v>0.6961965658861767</v>
      </c>
      <c r="L137" s="119">
        <v>0.38330629935438143</v>
      </c>
      <c r="M137" s="119">
        <v>0.164815392739908</v>
      </c>
      <c r="N137" s="119">
        <v>0.012594008177352593</v>
      </c>
      <c r="O137" s="119">
        <v>0.027960506332212934</v>
      </c>
      <c r="P137" s="119">
        <v>0.010995883113794187</v>
      </c>
      <c r="Q137" s="119">
        <v>0.003403438923557813</v>
      </c>
      <c r="R137" s="119">
        <v>0.00019382352673642355</v>
      </c>
      <c r="S137" s="119">
        <v>0.0003668606310244845</v>
      </c>
      <c r="T137" s="119">
        <v>0.00016181766310058182</v>
      </c>
      <c r="U137" s="119">
        <v>7.44386482254942E-05</v>
      </c>
      <c r="V137" s="119">
        <v>7.196592131894426E-06</v>
      </c>
      <c r="W137" s="119">
        <v>2.28793402878242E-05</v>
      </c>
      <c r="X137" s="119">
        <v>67.5</v>
      </c>
    </row>
    <row r="138" spans="1:24" s="119" customFormat="1" ht="12.75" hidden="1">
      <c r="A138" s="119">
        <v>1494</v>
      </c>
      <c r="B138" s="119">
        <v>105.66000366210938</v>
      </c>
      <c r="C138" s="119">
        <v>100.66000366210938</v>
      </c>
      <c r="D138" s="119">
        <v>9.615819931030273</v>
      </c>
      <c r="E138" s="119">
        <v>8.869342803955078</v>
      </c>
      <c r="F138" s="119">
        <v>15.181385528670946</v>
      </c>
      <c r="G138" s="119" t="s">
        <v>57</v>
      </c>
      <c r="H138" s="119">
        <v>-0.6105368055955864</v>
      </c>
      <c r="I138" s="119">
        <v>37.54946685651378</v>
      </c>
      <c r="J138" s="119" t="s">
        <v>60</v>
      </c>
      <c r="K138" s="119">
        <v>0.4878359987860806</v>
      </c>
      <c r="L138" s="119">
        <v>0.0020856006463772538</v>
      </c>
      <c r="M138" s="119">
        <v>-0.11414453589395661</v>
      </c>
      <c r="N138" s="119">
        <v>-0.00013026539214194266</v>
      </c>
      <c r="O138" s="119">
        <v>0.019806245730439567</v>
      </c>
      <c r="P138" s="119">
        <v>0.00023852231531214908</v>
      </c>
      <c r="Q138" s="119">
        <v>-0.0022918287667205274</v>
      </c>
      <c r="R138" s="119">
        <v>-1.0454946654933965E-05</v>
      </c>
      <c r="S138" s="119">
        <v>0.000276754530260456</v>
      </c>
      <c r="T138" s="119">
        <v>1.698146966454538E-05</v>
      </c>
      <c r="U138" s="119">
        <v>-4.561132086458053E-05</v>
      </c>
      <c r="V138" s="119">
        <v>-8.193129583600971E-07</v>
      </c>
      <c r="W138" s="119">
        <v>1.7748987122673004E-05</v>
      </c>
      <c r="X138" s="119">
        <v>67.5</v>
      </c>
    </row>
    <row r="139" spans="1:24" s="119" customFormat="1" ht="12.75" hidden="1">
      <c r="A139" s="119">
        <v>1493</v>
      </c>
      <c r="B139" s="119">
        <v>94.76000213623047</v>
      </c>
      <c r="C139" s="119">
        <v>100.45999908447266</v>
      </c>
      <c r="D139" s="119">
        <v>9.20395278930664</v>
      </c>
      <c r="E139" s="119">
        <v>9.036822319030762</v>
      </c>
      <c r="F139" s="119">
        <v>11.47822520987422</v>
      </c>
      <c r="G139" s="119" t="s">
        <v>58</v>
      </c>
      <c r="H139" s="119">
        <v>2.3869440629976566</v>
      </c>
      <c r="I139" s="119">
        <v>29.646946199228122</v>
      </c>
      <c r="J139" s="119" t="s">
        <v>61</v>
      </c>
      <c r="K139" s="119">
        <v>0.49669477210867924</v>
      </c>
      <c r="L139" s="119">
        <v>0.38330062535129594</v>
      </c>
      <c r="M139" s="119">
        <v>0.11889128903987616</v>
      </c>
      <c r="N139" s="119">
        <v>-0.012593334463073475</v>
      </c>
      <c r="O139" s="119">
        <v>0.01973581881805678</v>
      </c>
      <c r="P139" s="119">
        <v>0.010993295800501426</v>
      </c>
      <c r="Q139" s="119">
        <v>0.0025161314374294182</v>
      </c>
      <c r="R139" s="119">
        <v>-0.00019354134857179118</v>
      </c>
      <c r="S139" s="119">
        <v>0.00024081871309347477</v>
      </c>
      <c r="T139" s="119">
        <v>0.0001609241615773266</v>
      </c>
      <c r="U139" s="119">
        <v>5.882788249314395E-05</v>
      </c>
      <c r="V139" s="119">
        <v>-7.149801716768654E-06</v>
      </c>
      <c r="W139" s="119">
        <v>1.4437370540553548E-05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1496</v>
      </c>
      <c r="B141" s="119">
        <v>63.08</v>
      </c>
      <c r="C141" s="119">
        <v>61.58</v>
      </c>
      <c r="D141" s="119">
        <v>9.521227150093013</v>
      </c>
      <c r="E141" s="119">
        <v>9.711878742522488</v>
      </c>
      <c r="F141" s="119">
        <v>6.131965656049249</v>
      </c>
      <c r="G141" s="119" t="s">
        <v>59</v>
      </c>
      <c r="H141" s="119">
        <v>19.709992025460238</v>
      </c>
      <c r="I141" s="119">
        <v>15.28999202546024</v>
      </c>
      <c r="J141" s="119" t="s">
        <v>73</v>
      </c>
      <c r="K141" s="119">
        <v>1.7375187868860336</v>
      </c>
      <c r="M141" s="119" t="s">
        <v>68</v>
      </c>
      <c r="N141" s="119">
        <v>1.1439761319550164</v>
      </c>
      <c r="X141" s="119">
        <v>67.5</v>
      </c>
    </row>
    <row r="142" spans="1:24" s="119" customFormat="1" ht="12.75" hidden="1">
      <c r="A142" s="119">
        <v>1495</v>
      </c>
      <c r="B142" s="119">
        <v>97.66000366210938</v>
      </c>
      <c r="C142" s="119">
        <v>127.36000061035156</v>
      </c>
      <c r="D142" s="119">
        <v>8.61335277557373</v>
      </c>
      <c r="E142" s="119">
        <v>9.949447631835938</v>
      </c>
      <c r="F142" s="119">
        <v>4.657319125388258</v>
      </c>
      <c r="G142" s="119" t="s">
        <v>56</v>
      </c>
      <c r="H142" s="119">
        <v>-17.30428546050483</v>
      </c>
      <c r="I142" s="119">
        <v>12.85571820160454</v>
      </c>
      <c r="J142" s="119" t="s">
        <v>62</v>
      </c>
      <c r="K142" s="119">
        <v>1.0524536976325605</v>
      </c>
      <c r="L142" s="119">
        <v>0.748102679486847</v>
      </c>
      <c r="M142" s="119">
        <v>0.24915448529553216</v>
      </c>
      <c r="N142" s="119">
        <v>0.0764783352470582</v>
      </c>
      <c r="O142" s="119">
        <v>0.04226872362147979</v>
      </c>
      <c r="P142" s="119">
        <v>0.021460755062485435</v>
      </c>
      <c r="Q142" s="119">
        <v>0.0051450107824459424</v>
      </c>
      <c r="R142" s="119">
        <v>0.0011771294550328023</v>
      </c>
      <c r="S142" s="119">
        <v>0.000554612006870524</v>
      </c>
      <c r="T142" s="119">
        <v>0.0003158002375052032</v>
      </c>
      <c r="U142" s="119">
        <v>0.00011252376453593725</v>
      </c>
      <c r="V142" s="119">
        <v>4.3685400890960984E-05</v>
      </c>
      <c r="W142" s="119">
        <v>3.4593566411465655E-05</v>
      </c>
      <c r="X142" s="119">
        <v>67.5</v>
      </c>
    </row>
    <row r="143" spans="1:24" s="119" customFormat="1" ht="12.75" hidden="1">
      <c r="A143" s="119">
        <v>1494</v>
      </c>
      <c r="B143" s="119">
        <v>114.76000213623047</v>
      </c>
      <c r="C143" s="119">
        <v>111.66000366210938</v>
      </c>
      <c r="D143" s="119">
        <v>8.921426773071289</v>
      </c>
      <c r="E143" s="119">
        <v>8.743338584899902</v>
      </c>
      <c r="F143" s="119">
        <v>21.17182499987765</v>
      </c>
      <c r="G143" s="119" t="s">
        <v>57</v>
      </c>
      <c r="H143" s="119">
        <v>9.203629056686971</v>
      </c>
      <c r="I143" s="119">
        <v>56.46363119291744</v>
      </c>
      <c r="J143" s="119" t="s">
        <v>60</v>
      </c>
      <c r="K143" s="119">
        <v>0.40787413734898564</v>
      </c>
      <c r="L143" s="119">
        <v>0.004070940111212631</v>
      </c>
      <c r="M143" s="119">
        <v>-0.09394156829933106</v>
      </c>
      <c r="N143" s="119">
        <v>-0.0007911722164636086</v>
      </c>
      <c r="O143" s="119">
        <v>0.016800035878213607</v>
      </c>
      <c r="P143" s="119">
        <v>0.0004656293634256615</v>
      </c>
      <c r="Q143" s="119">
        <v>-0.001814142313517074</v>
      </c>
      <c r="R143" s="119">
        <v>-6.357637955520293E-05</v>
      </c>
      <c r="S143" s="119">
        <v>0.00025430235808710037</v>
      </c>
      <c r="T143" s="119">
        <v>3.315288923868069E-05</v>
      </c>
      <c r="U143" s="119">
        <v>-3.1225611809332186E-05</v>
      </c>
      <c r="V143" s="119">
        <v>-5.0102788319806E-06</v>
      </c>
      <c r="W143" s="119">
        <v>1.687729226577077E-05</v>
      </c>
      <c r="X143" s="119">
        <v>67.5</v>
      </c>
    </row>
    <row r="144" spans="1:24" s="119" customFormat="1" ht="12.75" hidden="1">
      <c r="A144" s="119">
        <v>1493</v>
      </c>
      <c r="B144" s="119">
        <v>92.83999633789062</v>
      </c>
      <c r="C144" s="119">
        <v>103.33999633789062</v>
      </c>
      <c r="D144" s="119">
        <v>9.496310234069824</v>
      </c>
      <c r="E144" s="119">
        <v>9.040689468383789</v>
      </c>
      <c r="F144" s="119">
        <v>13.303839986213251</v>
      </c>
      <c r="G144" s="119" t="s">
        <v>58</v>
      </c>
      <c r="H144" s="119">
        <v>7.961722314325854</v>
      </c>
      <c r="I144" s="119">
        <v>33.30171865221648</v>
      </c>
      <c r="J144" s="119" t="s">
        <v>61</v>
      </c>
      <c r="K144" s="119">
        <v>0.9702048617391432</v>
      </c>
      <c r="L144" s="119">
        <v>0.7480916030153066</v>
      </c>
      <c r="M144" s="119">
        <v>0.23076598381985086</v>
      </c>
      <c r="N144" s="119">
        <v>-0.07647424277941771</v>
      </c>
      <c r="O144" s="119">
        <v>0.03878664449368854</v>
      </c>
      <c r="P144" s="119">
        <v>0.021455703138044905</v>
      </c>
      <c r="Q144" s="119">
        <v>0.00481456369962969</v>
      </c>
      <c r="R144" s="119">
        <v>-0.0011754113313510615</v>
      </c>
      <c r="S144" s="119">
        <v>0.0004928740090898386</v>
      </c>
      <c r="T144" s="119">
        <v>0.0003140552116164776</v>
      </c>
      <c r="U144" s="119">
        <v>0.00010810438822023805</v>
      </c>
      <c r="V144" s="119">
        <v>-4.33971353551105E-05</v>
      </c>
      <c r="W144" s="119">
        <v>3.019721581272417E-05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1496</v>
      </c>
      <c r="B146" s="119">
        <v>83.66</v>
      </c>
      <c r="C146" s="119">
        <v>64.66</v>
      </c>
      <c r="D146" s="119">
        <v>9.039683941526805</v>
      </c>
      <c r="E146" s="119">
        <v>9.289948496917782</v>
      </c>
      <c r="F146" s="119">
        <v>11.163352180572074</v>
      </c>
      <c r="G146" s="119" t="s">
        <v>59</v>
      </c>
      <c r="H146" s="119">
        <v>13.183921832980573</v>
      </c>
      <c r="I146" s="119">
        <v>29.343921832980566</v>
      </c>
      <c r="J146" s="119" t="s">
        <v>73</v>
      </c>
      <c r="K146" s="119">
        <v>1.2299253629488731</v>
      </c>
      <c r="M146" s="119" t="s">
        <v>68</v>
      </c>
      <c r="N146" s="119">
        <v>0.7349491311350844</v>
      </c>
      <c r="X146" s="119">
        <v>67.5</v>
      </c>
    </row>
    <row r="147" spans="1:24" s="119" customFormat="1" ht="12.75" hidden="1">
      <c r="A147" s="119">
        <v>1495</v>
      </c>
      <c r="B147" s="119">
        <v>98.66000366210938</v>
      </c>
      <c r="C147" s="119">
        <v>107.95999908447266</v>
      </c>
      <c r="D147" s="119">
        <v>8.822321891784668</v>
      </c>
      <c r="E147" s="119">
        <v>9.675155639648438</v>
      </c>
      <c r="F147" s="119">
        <v>5.393471320409529</v>
      </c>
      <c r="G147" s="119" t="s">
        <v>56</v>
      </c>
      <c r="H147" s="119">
        <v>-16.624291250131336</v>
      </c>
      <c r="I147" s="119">
        <v>14.535712411978034</v>
      </c>
      <c r="J147" s="119" t="s">
        <v>62</v>
      </c>
      <c r="K147" s="119">
        <v>0.9707979158471078</v>
      </c>
      <c r="L147" s="119">
        <v>0.48261809006179957</v>
      </c>
      <c r="M147" s="119">
        <v>0.22982368366845127</v>
      </c>
      <c r="N147" s="119">
        <v>0.0017193198383320587</v>
      </c>
      <c r="O147" s="119">
        <v>0.03898906994379686</v>
      </c>
      <c r="P147" s="119">
        <v>0.01384486767856494</v>
      </c>
      <c r="Q147" s="119">
        <v>0.004745883358236148</v>
      </c>
      <c r="R147" s="119">
        <v>2.6415392160258E-05</v>
      </c>
      <c r="S147" s="119">
        <v>0.0005115636409909453</v>
      </c>
      <c r="T147" s="119">
        <v>0.00020374485758465602</v>
      </c>
      <c r="U147" s="119">
        <v>0.00010379980198881864</v>
      </c>
      <c r="V147" s="119">
        <v>9.846037616688742E-07</v>
      </c>
      <c r="W147" s="119">
        <v>3.190307976561329E-05</v>
      </c>
      <c r="X147" s="119">
        <v>67.5</v>
      </c>
    </row>
    <row r="148" spans="1:24" s="119" customFormat="1" ht="12.75" hidden="1">
      <c r="A148" s="119">
        <v>1494</v>
      </c>
      <c r="B148" s="119">
        <v>110.04000091552734</v>
      </c>
      <c r="C148" s="119">
        <v>124.44000244140625</v>
      </c>
      <c r="D148" s="119">
        <v>9.483898162841797</v>
      </c>
      <c r="E148" s="119">
        <v>8.517016410827637</v>
      </c>
      <c r="F148" s="119">
        <v>16.7112530361223</v>
      </c>
      <c r="G148" s="119" t="s">
        <v>57</v>
      </c>
      <c r="H148" s="119">
        <v>-0.6239080955701439</v>
      </c>
      <c r="I148" s="119">
        <v>41.9160928199572</v>
      </c>
      <c r="J148" s="119" t="s">
        <v>60</v>
      </c>
      <c r="K148" s="119">
        <v>0.534235405655111</v>
      </c>
      <c r="L148" s="119">
        <v>0.0026257362986794775</v>
      </c>
      <c r="M148" s="119">
        <v>-0.12428370991401909</v>
      </c>
      <c r="N148" s="119">
        <v>-1.78747371407603E-05</v>
      </c>
      <c r="O148" s="119">
        <v>0.021805559796370905</v>
      </c>
      <c r="P148" s="119">
        <v>0.000300317161501955</v>
      </c>
      <c r="Q148" s="119">
        <v>-0.0024607966934293147</v>
      </c>
      <c r="R148" s="119">
        <v>-1.4171330725565043E-06</v>
      </c>
      <c r="S148" s="119">
        <v>0.00031407520993649715</v>
      </c>
      <c r="T148" s="119">
        <v>2.138311706158455E-05</v>
      </c>
      <c r="U148" s="119">
        <v>-4.662212656734345E-05</v>
      </c>
      <c r="V148" s="119">
        <v>-1.0523355510765311E-07</v>
      </c>
      <c r="W148" s="119">
        <v>2.0413155494923313E-05</v>
      </c>
      <c r="X148" s="119">
        <v>67.5</v>
      </c>
    </row>
    <row r="149" spans="1:24" s="119" customFormat="1" ht="12.75" hidden="1">
      <c r="A149" s="119">
        <v>1493</v>
      </c>
      <c r="B149" s="119">
        <v>115.13999938964844</v>
      </c>
      <c r="C149" s="119">
        <v>108.63999938964844</v>
      </c>
      <c r="D149" s="119">
        <v>8.561245918273926</v>
      </c>
      <c r="E149" s="119">
        <v>9.498422622680664</v>
      </c>
      <c r="F149" s="119">
        <v>18.762580711685352</v>
      </c>
      <c r="G149" s="119" t="s">
        <v>58</v>
      </c>
      <c r="H149" s="119">
        <v>4.50436299458061</v>
      </c>
      <c r="I149" s="119">
        <v>52.14436238422905</v>
      </c>
      <c r="J149" s="119" t="s">
        <v>61</v>
      </c>
      <c r="K149" s="119">
        <v>0.810580733028862</v>
      </c>
      <c r="L149" s="119">
        <v>0.48261094720674236</v>
      </c>
      <c r="M149" s="119">
        <v>0.19331964469485324</v>
      </c>
      <c r="N149" s="119">
        <v>-0.0017192269193606541</v>
      </c>
      <c r="O149" s="119">
        <v>0.03232127994138191</v>
      </c>
      <c r="P149" s="119">
        <v>0.01384161011730498</v>
      </c>
      <c r="Q149" s="119">
        <v>0.004058064622894783</v>
      </c>
      <c r="R149" s="119">
        <v>-2.6377351588718803E-05</v>
      </c>
      <c r="S149" s="119">
        <v>0.00040379960535797695</v>
      </c>
      <c r="T149" s="119">
        <v>0.00020261966660944423</v>
      </c>
      <c r="U149" s="119">
        <v>9.274036988958243E-05</v>
      </c>
      <c r="V149" s="119">
        <v>-9.789639760337975E-07</v>
      </c>
      <c r="W149" s="119">
        <v>2.4517536199038562E-05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1496</v>
      </c>
      <c r="B151" s="119">
        <v>80.84</v>
      </c>
      <c r="C151" s="119">
        <v>70.04</v>
      </c>
      <c r="D151" s="119">
        <v>9.429135605783163</v>
      </c>
      <c r="E151" s="119">
        <v>9.612816390801253</v>
      </c>
      <c r="F151" s="119">
        <v>10.674834075678325</v>
      </c>
      <c r="G151" s="119" t="s">
        <v>59</v>
      </c>
      <c r="H151" s="119">
        <v>13.557659068031185</v>
      </c>
      <c r="I151" s="119">
        <v>26.897659068031185</v>
      </c>
      <c r="J151" s="119" t="s">
        <v>73</v>
      </c>
      <c r="K151" s="119">
        <v>1.4788788001105084</v>
      </c>
      <c r="M151" s="119" t="s">
        <v>68</v>
      </c>
      <c r="N151" s="119">
        <v>0.8219584952880405</v>
      </c>
      <c r="X151" s="119">
        <v>67.5</v>
      </c>
    </row>
    <row r="152" spans="1:24" s="119" customFormat="1" ht="12.75" hidden="1">
      <c r="A152" s="119">
        <v>1495</v>
      </c>
      <c r="B152" s="119">
        <v>102.9000015258789</v>
      </c>
      <c r="C152" s="119">
        <v>109.69999694824219</v>
      </c>
      <c r="D152" s="119">
        <v>9.584870338439941</v>
      </c>
      <c r="E152" s="119">
        <v>8.997833251953125</v>
      </c>
      <c r="F152" s="119">
        <v>7.662257850708174</v>
      </c>
      <c r="G152" s="119" t="s">
        <v>56</v>
      </c>
      <c r="H152" s="119">
        <v>-16.38927093698129</v>
      </c>
      <c r="I152" s="119">
        <v>19.01073058889762</v>
      </c>
      <c r="J152" s="119" t="s">
        <v>62</v>
      </c>
      <c r="K152" s="119">
        <v>1.1270519255733062</v>
      </c>
      <c r="L152" s="119">
        <v>0.3677643722573202</v>
      </c>
      <c r="M152" s="119">
        <v>0.26681480004064506</v>
      </c>
      <c r="N152" s="119">
        <v>0.0010290514764854015</v>
      </c>
      <c r="O152" s="119">
        <v>0.045264474325359266</v>
      </c>
      <c r="P152" s="119">
        <v>0.010550080963704666</v>
      </c>
      <c r="Q152" s="119">
        <v>0.005509754807374484</v>
      </c>
      <c r="R152" s="119">
        <v>1.5883456647762603E-05</v>
      </c>
      <c r="S152" s="119">
        <v>0.0005938901819083531</v>
      </c>
      <c r="T152" s="119">
        <v>0.0001552692236062081</v>
      </c>
      <c r="U152" s="119">
        <v>0.00012050672847194236</v>
      </c>
      <c r="V152" s="119">
        <v>5.82212415350544E-07</v>
      </c>
      <c r="W152" s="119">
        <v>3.703532841982648E-05</v>
      </c>
      <c r="X152" s="119">
        <v>67.5</v>
      </c>
    </row>
    <row r="153" spans="1:24" s="119" customFormat="1" ht="12.75" hidden="1">
      <c r="A153" s="119">
        <v>1494</v>
      </c>
      <c r="B153" s="119">
        <v>119.87999725341797</v>
      </c>
      <c r="C153" s="119">
        <v>113.4800033569336</v>
      </c>
      <c r="D153" s="119">
        <v>8.700704574584961</v>
      </c>
      <c r="E153" s="119">
        <v>9.24032974243164</v>
      </c>
      <c r="F153" s="119">
        <v>17.58358101832018</v>
      </c>
      <c r="G153" s="119" t="s">
        <v>57</v>
      </c>
      <c r="H153" s="119">
        <v>-4.285966774750932</v>
      </c>
      <c r="I153" s="119">
        <v>48.09403047866703</v>
      </c>
      <c r="J153" s="119" t="s">
        <v>60</v>
      </c>
      <c r="K153" s="119">
        <v>0.6897759323853747</v>
      </c>
      <c r="L153" s="119">
        <v>0.002000793410195586</v>
      </c>
      <c r="M153" s="119">
        <v>-0.16088621721184893</v>
      </c>
      <c r="N153" s="119">
        <v>1.0636122265980344E-05</v>
      </c>
      <c r="O153" s="119">
        <v>0.028086973922870507</v>
      </c>
      <c r="P153" s="119">
        <v>0.00022878824665734085</v>
      </c>
      <c r="Q153" s="119">
        <v>-0.0032057922758936546</v>
      </c>
      <c r="R153" s="119">
        <v>8.735089073882572E-07</v>
      </c>
      <c r="S153" s="119">
        <v>0.0003991067110460011</v>
      </c>
      <c r="T153" s="119">
        <v>1.6288034959243417E-05</v>
      </c>
      <c r="U153" s="119">
        <v>-6.212753243866192E-05</v>
      </c>
      <c r="V153" s="119">
        <v>7.680990071383153E-08</v>
      </c>
      <c r="W153" s="119">
        <v>2.5785638668095817E-05</v>
      </c>
      <c r="X153" s="119">
        <v>67.5</v>
      </c>
    </row>
    <row r="154" spans="1:24" s="119" customFormat="1" ht="12.75" hidden="1">
      <c r="A154" s="119">
        <v>1493</v>
      </c>
      <c r="B154" s="119">
        <v>103.36000061035156</v>
      </c>
      <c r="C154" s="119">
        <v>106.66000366210938</v>
      </c>
      <c r="D154" s="119">
        <v>8.460393905639648</v>
      </c>
      <c r="E154" s="119">
        <v>9.91695499420166</v>
      </c>
      <c r="F154" s="119">
        <v>15.195943174491156</v>
      </c>
      <c r="G154" s="119" t="s">
        <v>58</v>
      </c>
      <c r="H154" s="119">
        <v>6.854345696916468</v>
      </c>
      <c r="I154" s="119">
        <v>42.71434630726803</v>
      </c>
      <c r="J154" s="119" t="s">
        <v>61</v>
      </c>
      <c r="K154" s="119">
        <v>0.8913221673673243</v>
      </c>
      <c r="L154" s="119">
        <v>0.36775892963672613</v>
      </c>
      <c r="M154" s="119">
        <v>0.21285150371089975</v>
      </c>
      <c r="N154" s="119">
        <v>0.0010289965083322334</v>
      </c>
      <c r="O154" s="119">
        <v>0.035496401674072545</v>
      </c>
      <c r="P154" s="119">
        <v>0.010547599929790428</v>
      </c>
      <c r="Q154" s="119">
        <v>0.004481104096225262</v>
      </c>
      <c r="R154" s="119">
        <v>1.5859419197122806E-05</v>
      </c>
      <c r="S154" s="119">
        <v>0.00043979470365749113</v>
      </c>
      <c r="T154" s="119">
        <v>0.000154412537432817</v>
      </c>
      <c r="U154" s="119">
        <v>0.00010325716110804836</v>
      </c>
      <c r="V154" s="119">
        <v>5.77123501289495E-07</v>
      </c>
      <c r="W154" s="119">
        <v>2.6584137933038345E-05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2.6224424073666985</v>
      </c>
      <c r="G155" s="120"/>
      <c r="H155" s="120"/>
      <c r="I155" s="121"/>
      <c r="J155" s="121" t="s">
        <v>159</v>
      </c>
      <c r="K155" s="120">
        <f>AVERAGE(K153,K148,K143,K138,K133,K128)</f>
        <v>0.6314860944233894</v>
      </c>
      <c r="L155" s="120">
        <f>AVERAGE(L153,L148,L143,L138,L133,L128)</f>
        <v>0.00237392091360913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21.17182499987765</v>
      </c>
      <c r="G156" s="120"/>
      <c r="H156" s="120"/>
      <c r="I156" s="121"/>
      <c r="J156" s="121" t="s">
        <v>160</v>
      </c>
      <c r="K156" s="120">
        <f>AVERAGE(K154,K149,K144,K139,K134,K129)</f>
        <v>0.7677332986128845</v>
      </c>
      <c r="L156" s="120">
        <f>AVERAGE(L154,L149,L144,L139,L134,L129)</f>
        <v>0.4362574436347814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0.3946788090146184</v>
      </c>
      <c r="L157" s="120">
        <f>ABS(L155/$H$33)</f>
        <v>0.006594224760025361</v>
      </c>
      <c r="M157" s="121" t="s">
        <v>111</v>
      </c>
      <c r="N157" s="120">
        <f>K157+L157+L158+K158</f>
        <v>1.1101460375309755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0.4362121014845935</v>
      </c>
      <c r="L158" s="120">
        <f>ABS(L156/$H$34)</f>
        <v>0.2726609022717384</v>
      </c>
      <c r="M158" s="120"/>
      <c r="N158" s="120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1496</v>
      </c>
      <c r="B161" s="119">
        <v>70.3</v>
      </c>
      <c r="C161" s="119">
        <v>79.2</v>
      </c>
      <c r="D161" s="119">
        <v>9.671042567450105</v>
      </c>
      <c r="E161" s="119">
        <v>9.690286794137107</v>
      </c>
      <c r="F161" s="119">
        <v>10.108310646384108</v>
      </c>
      <c r="G161" s="119" t="s">
        <v>59</v>
      </c>
      <c r="H161" s="119">
        <v>22.02205946766062</v>
      </c>
      <c r="I161" s="119">
        <v>24.822059467660615</v>
      </c>
      <c r="J161" s="119" t="s">
        <v>73</v>
      </c>
      <c r="K161" s="119">
        <v>1.3473657036051643</v>
      </c>
      <c r="M161" s="119" t="s">
        <v>68</v>
      </c>
      <c r="N161" s="119">
        <v>0.7409659675200728</v>
      </c>
      <c r="X161" s="119">
        <v>67.5</v>
      </c>
    </row>
    <row r="162" spans="1:24" s="119" customFormat="1" ht="12.75" hidden="1">
      <c r="A162" s="119">
        <v>1495</v>
      </c>
      <c r="B162" s="119">
        <v>86.73999786376953</v>
      </c>
      <c r="C162" s="119">
        <v>84.23999786376953</v>
      </c>
      <c r="D162" s="119">
        <v>10.480060577392578</v>
      </c>
      <c r="E162" s="119">
        <v>9.629883766174316</v>
      </c>
      <c r="F162" s="119">
        <v>6.556104351011766</v>
      </c>
      <c r="G162" s="119" t="s">
        <v>56</v>
      </c>
      <c r="H162" s="119">
        <v>-4.373278902549387</v>
      </c>
      <c r="I162" s="119">
        <v>14.866718961220148</v>
      </c>
      <c r="J162" s="119" t="s">
        <v>62</v>
      </c>
      <c r="K162" s="119">
        <v>1.0911038678799696</v>
      </c>
      <c r="L162" s="119">
        <v>0.2822367548153803</v>
      </c>
      <c r="M162" s="119">
        <v>0.258304210058742</v>
      </c>
      <c r="N162" s="119">
        <v>0.09199339940103494</v>
      </c>
      <c r="O162" s="119">
        <v>0.043820613456588914</v>
      </c>
      <c r="P162" s="119">
        <v>0.008096443132846963</v>
      </c>
      <c r="Q162" s="119">
        <v>0.0053339315741120705</v>
      </c>
      <c r="R162" s="119">
        <v>0.0014160041304957052</v>
      </c>
      <c r="S162" s="119">
        <v>0.0005749436934535583</v>
      </c>
      <c r="T162" s="119">
        <v>0.00011916039739032119</v>
      </c>
      <c r="U162" s="119">
        <v>0.0001166619615551862</v>
      </c>
      <c r="V162" s="119">
        <v>5.255919702424882E-05</v>
      </c>
      <c r="W162" s="119">
        <v>3.5855320477493476E-05</v>
      </c>
      <c r="X162" s="119">
        <v>67.5</v>
      </c>
    </row>
    <row r="163" spans="1:24" s="119" customFormat="1" ht="12.75" hidden="1">
      <c r="A163" s="119">
        <v>1493</v>
      </c>
      <c r="B163" s="119">
        <v>91.9000015258789</v>
      </c>
      <c r="C163" s="119">
        <v>109.80000305175781</v>
      </c>
      <c r="D163" s="119">
        <v>8.916000366210938</v>
      </c>
      <c r="E163" s="119">
        <v>8.892805099487305</v>
      </c>
      <c r="F163" s="119">
        <v>8.013971536436815</v>
      </c>
      <c r="G163" s="119" t="s">
        <v>57</v>
      </c>
      <c r="H163" s="119">
        <v>-3.034894503442615</v>
      </c>
      <c r="I163" s="119">
        <v>21.365107022436288</v>
      </c>
      <c r="J163" s="119" t="s">
        <v>60</v>
      </c>
      <c r="K163" s="119">
        <v>0.9657260852580712</v>
      </c>
      <c r="L163" s="119">
        <v>0.0015366086681801719</v>
      </c>
      <c r="M163" s="119">
        <v>-0.22724105702417255</v>
      </c>
      <c r="N163" s="119">
        <v>-0.0009511549508363547</v>
      </c>
      <c r="O163" s="119">
        <v>0.039002844468500976</v>
      </c>
      <c r="P163" s="119">
        <v>0.0001755637320962695</v>
      </c>
      <c r="Q163" s="119">
        <v>-0.0046243227412665015</v>
      </c>
      <c r="R163" s="119">
        <v>-7.644179268880858E-05</v>
      </c>
      <c r="S163" s="119">
        <v>0.0005282570726416148</v>
      </c>
      <c r="T163" s="119">
        <v>1.248821346559765E-05</v>
      </c>
      <c r="U163" s="119">
        <v>-9.622194325687502E-05</v>
      </c>
      <c r="V163" s="119">
        <v>-6.0217433752787134E-06</v>
      </c>
      <c r="W163" s="119">
        <v>3.339423184926507E-05</v>
      </c>
      <c r="X163" s="119">
        <v>67.5</v>
      </c>
    </row>
    <row r="164" spans="1:24" s="119" customFormat="1" ht="12.75" hidden="1">
      <c r="A164" s="119">
        <v>1494</v>
      </c>
      <c r="B164" s="119">
        <v>91.62000274658203</v>
      </c>
      <c r="C164" s="119">
        <v>117.41999816894531</v>
      </c>
      <c r="D164" s="119">
        <v>8.973423957824707</v>
      </c>
      <c r="E164" s="119">
        <v>8.621837615966797</v>
      </c>
      <c r="F164" s="119">
        <v>12.475958832039986</v>
      </c>
      <c r="G164" s="119" t="s">
        <v>58</v>
      </c>
      <c r="H164" s="119">
        <v>8.927449597282084</v>
      </c>
      <c r="I164" s="119">
        <v>33.047452343864116</v>
      </c>
      <c r="J164" s="119" t="s">
        <v>61</v>
      </c>
      <c r="K164" s="119">
        <v>0.5078196321084392</v>
      </c>
      <c r="L164" s="119">
        <v>0.2822325718313143</v>
      </c>
      <c r="M164" s="119">
        <v>0.1228111026601727</v>
      </c>
      <c r="N164" s="119">
        <v>-0.09198848209215019</v>
      </c>
      <c r="O164" s="119">
        <v>0.019975592283527018</v>
      </c>
      <c r="P164" s="119">
        <v>0.008094539442080518</v>
      </c>
      <c r="Q164" s="119">
        <v>0.002658282381899097</v>
      </c>
      <c r="R164" s="119">
        <v>-0.0014139393020605301</v>
      </c>
      <c r="S164" s="119">
        <v>0.00022694650437081202</v>
      </c>
      <c r="T164" s="119">
        <v>0.00011850419752336594</v>
      </c>
      <c r="U164" s="119">
        <v>6.596477021694584E-05</v>
      </c>
      <c r="V164" s="119">
        <v>-5.2213099874993946E-05</v>
      </c>
      <c r="W164" s="119">
        <v>1.305485678746777E-05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1496</v>
      </c>
      <c r="B166" s="119">
        <v>65.84</v>
      </c>
      <c r="C166" s="119">
        <v>59.94</v>
      </c>
      <c r="D166" s="119">
        <v>9.83104434369223</v>
      </c>
      <c r="E166" s="119">
        <v>9.958600516503635</v>
      </c>
      <c r="F166" s="119">
        <v>8.225093896256206</v>
      </c>
      <c r="G166" s="119" t="s">
        <v>59</v>
      </c>
      <c r="H166" s="119">
        <v>21.52516453696893</v>
      </c>
      <c r="I166" s="119">
        <v>19.865164536968937</v>
      </c>
      <c r="J166" s="119" t="s">
        <v>73</v>
      </c>
      <c r="K166" s="119">
        <v>1.500247398517346</v>
      </c>
      <c r="M166" s="119" t="s">
        <v>68</v>
      </c>
      <c r="N166" s="119">
        <v>1.0004324481068023</v>
      </c>
      <c r="X166" s="119">
        <v>67.5</v>
      </c>
    </row>
    <row r="167" spans="1:24" s="119" customFormat="1" ht="12.75" hidden="1">
      <c r="A167" s="119">
        <v>1495</v>
      </c>
      <c r="B167" s="119">
        <v>89.26000213623047</v>
      </c>
      <c r="C167" s="119">
        <v>98.86000061035156</v>
      </c>
      <c r="D167" s="119">
        <v>9.38161849975586</v>
      </c>
      <c r="E167" s="119">
        <v>9.32041072845459</v>
      </c>
      <c r="F167" s="119">
        <v>2.887911963356123</v>
      </c>
      <c r="G167" s="119" t="s">
        <v>56</v>
      </c>
      <c r="H167" s="119">
        <v>-14.443806695310457</v>
      </c>
      <c r="I167" s="119">
        <v>7.316195440920015</v>
      </c>
      <c r="J167" s="119" t="s">
        <v>62</v>
      </c>
      <c r="K167" s="119">
        <v>0.9597925033127984</v>
      </c>
      <c r="L167" s="119">
        <v>0.7240433551333243</v>
      </c>
      <c r="M167" s="119">
        <v>0.22721815497135905</v>
      </c>
      <c r="N167" s="119">
        <v>0.03519842155195646</v>
      </c>
      <c r="O167" s="119">
        <v>0.03854691906165173</v>
      </c>
      <c r="P167" s="119">
        <v>0.02077054078440215</v>
      </c>
      <c r="Q167" s="119">
        <v>0.0046920334223572325</v>
      </c>
      <c r="R167" s="119">
        <v>0.0005417501011003097</v>
      </c>
      <c r="S167" s="119">
        <v>0.0005057673900278225</v>
      </c>
      <c r="T167" s="119">
        <v>0.00030565421412641396</v>
      </c>
      <c r="U167" s="119">
        <v>0.00010262483315329355</v>
      </c>
      <c r="V167" s="119">
        <v>2.0108799268281416E-05</v>
      </c>
      <c r="W167" s="119">
        <v>3.154420297265115E-05</v>
      </c>
      <c r="X167" s="119">
        <v>67.5</v>
      </c>
    </row>
    <row r="168" spans="1:24" s="119" customFormat="1" ht="12.75" hidden="1">
      <c r="A168" s="119">
        <v>1493</v>
      </c>
      <c r="B168" s="119">
        <v>95.55999755859375</v>
      </c>
      <c r="C168" s="119">
        <v>104.86000061035156</v>
      </c>
      <c r="D168" s="119">
        <v>9.419083595275879</v>
      </c>
      <c r="E168" s="119">
        <v>9.35513687133789</v>
      </c>
      <c r="F168" s="119">
        <v>11.708302883174412</v>
      </c>
      <c r="G168" s="119" t="s">
        <v>57</v>
      </c>
      <c r="H168" s="119">
        <v>1.4915016129753411</v>
      </c>
      <c r="I168" s="119">
        <v>29.55149917156909</v>
      </c>
      <c r="J168" s="119" t="s">
        <v>60</v>
      </c>
      <c r="K168" s="119">
        <v>0.7727569489607249</v>
      </c>
      <c r="L168" s="119">
        <v>0.003939800108389177</v>
      </c>
      <c r="M168" s="119">
        <v>-0.1813959818624063</v>
      </c>
      <c r="N168" s="119">
        <v>-0.00036404680191697</v>
      </c>
      <c r="O168" s="119">
        <v>0.031279835533368446</v>
      </c>
      <c r="P168" s="119">
        <v>0.00045060319666378876</v>
      </c>
      <c r="Q168" s="119">
        <v>-0.0036703567206578464</v>
      </c>
      <c r="R168" s="119">
        <v>-2.923459792027792E-05</v>
      </c>
      <c r="S168" s="119">
        <v>0.00042942550095687417</v>
      </c>
      <c r="T168" s="119">
        <v>3.2080334561728315E-05</v>
      </c>
      <c r="U168" s="119">
        <v>-7.496952303471404E-05</v>
      </c>
      <c r="V168" s="119">
        <v>-2.297884574680206E-06</v>
      </c>
      <c r="W168" s="119">
        <v>2.732080123894521E-05</v>
      </c>
      <c r="X168" s="119">
        <v>67.5</v>
      </c>
    </row>
    <row r="169" spans="1:24" s="119" customFormat="1" ht="12.75" hidden="1">
      <c r="A169" s="119">
        <v>1494</v>
      </c>
      <c r="B169" s="119">
        <v>99.9800033569336</v>
      </c>
      <c r="C169" s="119">
        <v>111.27999877929688</v>
      </c>
      <c r="D169" s="119">
        <v>10.492942810058594</v>
      </c>
      <c r="E169" s="119">
        <v>8.792204856872559</v>
      </c>
      <c r="F169" s="119">
        <v>14.524832643063348</v>
      </c>
      <c r="G169" s="119" t="s">
        <v>58</v>
      </c>
      <c r="H169" s="119">
        <v>0.4346123415138976</v>
      </c>
      <c r="I169" s="119">
        <v>32.91461569844749</v>
      </c>
      <c r="J169" s="119" t="s">
        <v>61</v>
      </c>
      <c r="K169" s="119">
        <v>0.569252445974859</v>
      </c>
      <c r="L169" s="119">
        <v>0.7240326360654105</v>
      </c>
      <c r="M169" s="119">
        <v>0.13683416135147722</v>
      </c>
      <c r="N169" s="119">
        <v>-0.035196538887726544</v>
      </c>
      <c r="O169" s="119">
        <v>0.022526359185428748</v>
      </c>
      <c r="P169" s="119">
        <v>0.020765652439441184</v>
      </c>
      <c r="Q169" s="119">
        <v>0.002922953844938217</v>
      </c>
      <c r="R169" s="119">
        <v>-0.0005409607290059376</v>
      </c>
      <c r="S169" s="119">
        <v>0.00026719729029968327</v>
      </c>
      <c r="T169" s="119">
        <v>0.0003039660355165414</v>
      </c>
      <c r="U169" s="119">
        <v>7.008157386709304E-05</v>
      </c>
      <c r="V169" s="119">
        <v>-1.9977075223702845E-05</v>
      </c>
      <c r="W169" s="119">
        <v>1.576738915743071E-05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1496</v>
      </c>
      <c r="B171" s="119">
        <v>75.6</v>
      </c>
      <c r="C171" s="119">
        <v>63.4</v>
      </c>
      <c r="D171" s="119">
        <v>9.392833368869471</v>
      </c>
      <c r="E171" s="119">
        <v>9.613763445744762</v>
      </c>
      <c r="F171" s="119">
        <v>7.919536433886013</v>
      </c>
      <c r="G171" s="119" t="s">
        <v>59</v>
      </c>
      <c r="H171" s="119">
        <v>11.927769390589845</v>
      </c>
      <c r="I171" s="119">
        <v>20.027769390589835</v>
      </c>
      <c r="J171" s="119" t="s">
        <v>73</v>
      </c>
      <c r="K171" s="119">
        <v>0.5233164187300136</v>
      </c>
      <c r="M171" s="119" t="s">
        <v>68</v>
      </c>
      <c r="N171" s="119">
        <v>0.43417739333736594</v>
      </c>
      <c r="X171" s="119">
        <v>67.5</v>
      </c>
    </row>
    <row r="172" spans="1:24" s="119" customFormat="1" ht="12.75" hidden="1">
      <c r="A172" s="119">
        <v>1495</v>
      </c>
      <c r="B172" s="119">
        <v>85.22000122070312</v>
      </c>
      <c r="C172" s="119">
        <v>103.62000274658203</v>
      </c>
      <c r="D172" s="119">
        <v>8.723296165466309</v>
      </c>
      <c r="E172" s="119">
        <v>9.829366683959961</v>
      </c>
      <c r="F172" s="119">
        <v>2.6224424073666985</v>
      </c>
      <c r="G172" s="119" t="s">
        <v>56</v>
      </c>
      <c r="H172" s="119">
        <v>-10.576179128145014</v>
      </c>
      <c r="I172" s="119">
        <v>7.143822092558114</v>
      </c>
      <c r="J172" s="119" t="s">
        <v>62</v>
      </c>
      <c r="K172" s="119">
        <v>0.3629417553263783</v>
      </c>
      <c r="L172" s="119">
        <v>0.6192959155228258</v>
      </c>
      <c r="M172" s="119">
        <v>0.08592165317922117</v>
      </c>
      <c r="N172" s="119">
        <v>0.012180286750756652</v>
      </c>
      <c r="O172" s="119">
        <v>0.014576399365831553</v>
      </c>
      <c r="P172" s="119">
        <v>0.017765666268864704</v>
      </c>
      <c r="Q172" s="119">
        <v>0.0017742717779967118</v>
      </c>
      <c r="R172" s="119">
        <v>0.0001874480737985375</v>
      </c>
      <c r="S172" s="119">
        <v>0.00019127175223130735</v>
      </c>
      <c r="T172" s="119">
        <v>0.00026142253609423485</v>
      </c>
      <c r="U172" s="119">
        <v>3.8807707171592196E-05</v>
      </c>
      <c r="V172" s="119">
        <v>6.954398852012943E-06</v>
      </c>
      <c r="W172" s="119">
        <v>1.193256241572964E-05</v>
      </c>
      <c r="X172" s="119">
        <v>67.5</v>
      </c>
    </row>
    <row r="173" spans="1:24" s="119" customFormat="1" ht="12.75" hidden="1">
      <c r="A173" s="119">
        <v>1493</v>
      </c>
      <c r="B173" s="119">
        <v>94.76000213623047</v>
      </c>
      <c r="C173" s="119">
        <v>100.45999908447266</v>
      </c>
      <c r="D173" s="119">
        <v>9.20395278930664</v>
      </c>
      <c r="E173" s="119">
        <v>9.036822319030762</v>
      </c>
      <c r="F173" s="119">
        <v>12.670092356970073</v>
      </c>
      <c r="G173" s="119" t="s">
        <v>57</v>
      </c>
      <c r="H173" s="119">
        <v>5.465400927233162</v>
      </c>
      <c r="I173" s="119">
        <v>32.72540306346363</v>
      </c>
      <c r="J173" s="119" t="s">
        <v>60</v>
      </c>
      <c r="K173" s="119">
        <v>0.2495830227649914</v>
      </c>
      <c r="L173" s="119">
        <v>0.0033696425051108862</v>
      </c>
      <c r="M173" s="119">
        <v>-0.0583724184234883</v>
      </c>
      <c r="N173" s="119">
        <v>-0.00012612379694651476</v>
      </c>
      <c r="O173" s="119">
        <v>0.010137086152667528</v>
      </c>
      <c r="P173" s="119">
        <v>0.0003854817672961807</v>
      </c>
      <c r="Q173" s="119">
        <v>-0.0011707948923179946</v>
      </c>
      <c r="R173" s="119">
        <v>-1.0117958245746063E-05</v>
      </c>
      <c r="S173" s="119">
        <v>0.00014198877298822303</v>
      </c>
      <c r="T173" s="119">
        <v>2.744886920212483E-05</v>
      </c>
      <c r="U173" s="119">
        <v>-2.322811943191483E-05</v>
      </c>
      <c r="V173" s="119">
        <v>-7.947609853141985E-07</v>
      </c>
      <c r="W173" s="119">
        <v>9.119120709141455E-06</v>
      </c>
      <c r="X173" s="119">
        <v>67.5</v>
      </c>
    </row>
    <row r="174" spans="1:24" s="119" customFormat="1" ht="12.75" hidden="1">
      <c r="A174" s="119">
        <v>1494</v>
      </c>
      <c r="B174" s="119">
        <v>105.66000366210938</v>
      </c>
      <c r="C174" s="119">
        <v>100.66000366210938</v>
      </c>
      <c r="D174" s="119">
        <v>9.615819931030273</v>
      </c>
      <c r="E174" s="119">
        <v>8.869342803955078</v>
      </c>
      <c r="F174" s="119">
        <v>13.932329421552595</v>
      </c>
      <c r="G174" s="119" t="s">
        <v>58</v>
      </c>
      <c r="H174" s="119">
        <v>-3.6999380204972567</v>
      </c>
      <c r="I174" s="119">
        <v>34.46006564161212</v>
      </c>
      <c r="J174" s="119" t="s">
        <v>61</v>
      </c>
      <c r="K174" s="119">
        <v>0.2635052798463105</v>
      </c>
      <c r="L174" s="119">
        <v>0.6192867481971843</v>
      </c>
      <c r="M174" s="119">
        <v>0.06304911777688542</v>
      </c>
      <c r="N174" s="119">
        <v>-0.012179633743200238</v>
      </c>
      <c r="O174" s="119">
        <v>0.010474297246384158</v>
      </c>
      <c r="P174" s="119">
        <v>0.017761483659417626</v>
      </c>
      <c r="Q174" s="119">
        <v>0.0013331465269495728</v>
      </c>
      <c r="R174" s="119">
        <v>-0.00018717480410493102</v>
      </c>
      <c r="S174" s="119">
        <v>0.00012815643388817236</v>
      </c>
      <c r="T174" s="119">
        <v>0.0002599775027910418</v>
      </c>
      <c r="U174" s="119">
        <v>3.1088464155901124E-05</v>
      </c>
      <c r="V174" s="119">
        <v>-6.908836252879449E-06</v>
      </c>
      <c r="W174" s="119">
        <v>7.695952397032548E-06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1496</v>
      </c>
      <c r="B176" s="119">
        <v>63.08</v>
      </c>
      <c r="C176" s="119">
        <v>61.58</v>
      </c>
      <c r="D176" s="119">
        <v>9.521227150093013</v>
      </c>
      <c r="E176" s="119">
        <v>9.711878742522488</v>
      </c>
      <c r="F176" s="119">
        <v>7.6212338971773015</v>
      </c>
      <c r="G176" s="119" t="s">
        <v>59</v>
      </c>
      <c r="H176" s="119">
        <v>23.42346675899131</v>
      </c>
      <c r="I176" s="119">
        <v>19.00346675899131</v>
      </c>
      <c r="J176" s="119" t="s">
        <v>73</v>
      </c>
      <c r="K176" s="119">
        <v>1.8546006701987423</v>
      </c>
      <c r="M176" s="119" t="s">
        <v>68</v>
      </c>
      <c r="N176" s="119">
        <v>1.6410716207338085</v>
      </c>
      <c r="X176" s="119">
        <v>67.5</v>
      </c>
    </row>
    <row r="177" spans="1:24" s="119" customFormat="1" ht="12.75" hidden="1">
      <c r="A177" s="119">
        <v>1495</v>
      </c>
      <c r="B177" s="119">
        <v>97.66000366210938</v>
      </c>
      <c r="C177" s="119">
        <v>127.36000061035156</v>
      </c>
      <c r="D177" s="119">
        <v>8.61335277557373</v>
      </c>
      <c r="E177" s="119">
        <v>9.949447631835938</v>
      </c>
      <c r="F177" s="119">
        <v>4.657319125388258</v>
      </c>
      <c r="G177" s="119" t="s">
        <v>56</v>
      </c>
      <c r="H177" s="119">
        <v>-17.30428546050483</v>
      </c>
      <c r="I177" s="119">
        <v>12.85571820160454</v>
      </c>
      <c r="J177" s="119" t="s">
        <v>62</v>
      </c>
      <c r="K177" s="119">
        <v>0.49881408544506517</v>
      </c>
      <c r="L177" s="119">
        <v>1.2588340161775127</v>
      </c>
      <c r="M177" s="119">
        <v>0.11808759339379811</v>
      </c>
      <c r="N177" s="119">
        <v>0.07392160192455624</v>
      </c>
      <c r="O177" s="119">
        <v>0.020033542335750543</v>
      </c>
      <c r="P177" s="119">
        <v>0.03611198404441961</v>
      </c>
      <c r="Q177" s="119">
        <v>0.002438449129252772</v>
      </c>
      <c r="R177" s="119">
        <v>0.0011377662377831995</v>
      </c>
      <c r="S177" s="119">
        <v>0.0002629058513633692</v>
      </c>
      <c r="T177" s="119">
        <v>0.0005313751040546379</v>
      </c>
      <c r="U177" s="119">
        <v>5.3323832304007647E-05</v>
      </c>
      <c r="V177" s="119">
        <v>4.221591308054295E-05</v>
      </c>
      <c r="W177" s="119">
        <v>1.640716907592463E-05</v>
      </c>
      <c r="X177" s="119">
        <v>67.5</v>
      </c>
    </row>
    <row r="178" spans="1:24" s="119" customFormat="1" ht="12.75" hidden="1">
      <c r="A178" s="119">
        <v>1493</v>
      </c>
      <c r="B178" s="119">
        <v>92.83999633789062</v>
      </c>
      <c r="C178" s="119">
        <v>103.33999633789062</v>
      </c>
      <c r="D178" s="119">
        <v>9.496310234069824</v>
      </c>
      <c r="E178" s="119">
        <v>9.040689468383789</v>
      </c>
      <c r="F178" s="119">
        <v>17.402680927459716</v>
      </c>
      <c r="G178" s="119" t="s">
        <v>57</v>
      </c>
      <c r="H178" s="119">
        <v>18.221801206362223</v>
      </c>
      <c r="I178" s="119">
        <v>43.56179754425285</v>
      </c>
      <c r="J178" s="119" t="s">
        <v>60</v>
      </c>
      <c r="K178" s="119">
        <v>0.20184268802853794</v>
      </c>
      <c r="L178" s="119">
        <v>0.0068499184456312515</v>
      </c>
      <c r="M178" s="119">
        <v>-0.04655262773647752</v>
      </c>
      <c r="N178" s="119">
        <v>-0.0007649014614920707</v>
      </c>
      <c r="O178" s="119">
        <v>0.008303144472977505</v>
      </c>
      <c r="P178" s="119">
        <v>0.0007836339784098485</v>
      </c>
      <c r="Q178" s="119">
        <v>-0.0009021409707918123</v>
      </c>
      <c r="R178" s="119">
        <v>-6.145127648707684E-05</v>
      </c>
      <c r="S178" s="119">
        <v>0.0001248828313319614</v>
      </c>
      <c r="T178" s="119">
        <v>5.580003268420499E-05</v>
      </c>
      <c r="U178" s="119">
        <v>-1.5774836361735332E-05</v>
      </c>
      <c r="V178" s="119">
        <v>-4.844251840166735E-06</v>
      </c>
      <c r="W178" s="119">
        <v>8.273920270571755E-06</v>
      </c>
      <c r="X178" s="119">
        <v>67.5</v>
      </c>
    </row>
    <row r="179" spans="1:24" s="119" customFormat="1" ht="12.75" hidden="1">
      <c r="A179" s="119">
        <v>1494</v>
      </c>
      <c r="B179" s="119">
        <v>114.76000213623047</v>
      </c>
      <c r="C179" s="119">
        <v>111.66000366210938</v>
      </c>
      <c r="D179" s="119">
        <v>8.921426773071289</v>
      </c>
      <c r="E179" s="119">
        <v>8.743338584899902</v>
      </c>
      <c r="F179" s="119">
        <v>15.686935215861075</v>
      </c>
      <c r="G179" s="119" t="s">
        <v>58</v>
      </c>
      <c r="H179" s="119">
        <v>-5.424150735574784</v>
      </c>
      <c r="I179" s="119">
        <v>41.83585140065569</v>
      </c>
      <c r="J179" s="119" t="s">
        <v>61</v>
      </c>
      <c r="K179" s="119">
        <v>0.45615240997698464</v>
      </c>
      <c r="L179" s="119">
        <v>1.258815379197003</v>
      </c>
      <c r="M179" s="119">
        <v>0.10852434088428244</v>
      </c>
      <c r="N179" s="119">
        <v>-0.07391764442165864</v>
      </c>
      <c r="O179" s="119">
        <v>0.018231857019491253</v>
      </c>
      <c r="P179" s="119">
        <v>0.0361034805719933</v>
      </c>
      <c r="Q179" s="119">
        <v>0.002265430604713464</v>
      </c>
      <c r="R179" s="119">
        <v>-0.0011361055199484971</v>
      </c>
      <c r="S179" s="119">
        <v>0.00023135203720652835</v>
      </c>
      <c r="T179" s="119">
        <v>0.0005284371841207987</v>
      </c>
      <c r="U179" s="119">
        <v>5.093707519426692E-05</v>
      </c>
      <c r="V179" s="119">
        <v>-4.193705451427173E-05</v>
      </c>
      <c r="W179" s="119">
        <v>1.4168184091202349E-05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1496</v>
      </c>
      <c r="B181" s="119">
        <v>83.66</v>
      </c>
      <c r="C181" s="119">
        <v>64.66</v>
      </c>
      <c r="D181" s="119">
        <v>9.039683941526805</v>
      </c>
      <c r="E181" s="119">
        <v>9.289948496917782</v>
      </c>
      <c r="F181" s="119">
        <v>13.478912443021882</v>
      </c>
      <c r="G181" s="119" t="s">
        <v>59</v>
      </c>
      <c r="H181" s="119">
        <v>19.270589909182128</v>
      </c>
      <c r="I181" s="119">
        <v>35.430589909182125</v>
      </c>
      <c r="J181" s="119" t="s">
        <v>73</v>
      </c>
      <c r="K181" s="119">
        <v>1.52149406726867</v>
      </c>
      <c r="M181" s="119" t="s">
        <v>68</v>
      </c>
      <c r="N181" s="119">
        <v>0.9937872227242639</v>
      </c>
      <c r="X181" s="119">
        <v>67.5</v>
      </c>
    </row>
    <row r="182" spans="1:24" s="119" customFormat="1" ht="12.75" hidden="1">
      <c r="A182" s="119">
        <v>1495</v>
      </c>
      <c r="B182" s="119">
        <v>98.66000366210938</v>
      </c>
      <c r="C182" s="119">
        <v>107.95999908447266</v>
      </c>
      <c r="D182" s="119">
        <v>8.822321891784668</v>
      </c>
      <c r="E182" s="119">
        <v>9.675155639648438</v>
      </c>
      <c r="F182" s="119">
        <v>5.393471320409529</v>
      </c>
      <c r="G182" s="119" t="s">
        <v>56</v>
      </c>
      <c r="H182" s="119">
        <v>-16.624291250131336</v>
      </c>
      <c r="I182" s="119">
        <v>14.535712411978034</v>
      </c>
      <c r="J182" s="119" t="s">
        <v>62</v>
      </c>
      <c r="K182" s="119">
        <v>0.9890083579738028</v>
      </c>
      <c r="L182" s="119">
        <v>0.6975081468409904</v>
      </c>
      <c r="M182" s="119">
        <v>0.23413470997124286</v>
      </c>
      <c r="N182" s="119">
        <v>0.004246438141299789</v>
      </c>
      <c r="O182" s="119">
        <v>0.03972027621488979</v>
      </c>
      <c r="P182" s="119">
        <v>0.020009355693969364</v>
      </c>
      <c r="Q182" s="119">
        <v>0.004834882348519007</v>
      </c>
      <c r="R182" s="119">
        <v>6.531737132219794E-05</v>
      </c>
      <c r="S182" s="119">
        <v>0.000521157661093883</v>
      </c>
      <c r="T182" s="119">
        <v>0.0002944571838238534</v>
      </c>
      <c r="U182" s="119">
        <v>0.00010574819035059876</v>
      </c>
      <c r="V182" s="119">
        <v>2.4283765253822234E-06</v>
      </c>
      <c r="W182" s="119">
        <v>3.250227780316678E-05</v>
      </c>
      <c r="X182" s="119">
        <v>67.5</v>
      </c>
    </row>
    <row r="183" spans="1:24" s="119" customFormat="1" ht="12.75" hidden="1">
      <c r="A183" s="119">
        <v>1493</v>
      </c>
      <c r="B183" s="119">
        <v>115.13999938964844</v>
      </c>
      <c r="C183" s="119">
        <v>108.63999938964844</v>
      </c>
      <c r="D183" s="119">
        <v>8.561245918273926</v>
      </c>
      <c r="E183" s="119">
        <v>9.498422622680664</v>
      </c>
      <c r="F183" s="119">
        <v>16.820598955055722</v>
      </c>
      <c r="G183" s="119" t="s">
        <v>57</v>
      </c>
      <c r="H183" s="119">
        <v>-0.8927304019685209</v>
      </c>
      <c r="I183" s="119">
        <v>46.747268987679924</v>
      </c>
      <c r="J183" s="119" t="s">
        <v>60</v>
      </c>
      <c r="K183" s="119">
        <v>0.7779052154854892</v>
      </c>
      <c r="L183" s="119">
        <v>0.003795081929090781</v>
      </c>
      <c r="M183" s="119">
        <v>-0.18250315778199053</v>
      </c>
      <c r="N183" s="119">
        <v>-4.395034002128477E-05</v>
      </c>
      <c r="O183" s="119">
        <v>0.03150456876606366</v>
      </c>
      <c r="P183" s="119">
        <v>0.00043406839691511836</v>
      </c>
      <c r="Q183" s="119">
        <v>-0.0036878877540547565</v>
      </c>
      <c r="R183" s="119">
        <v>-3.5030813295438454E-06</v>
      </c>
      <c r="S183" s="119">
        <v>0.00043383485741476724</v>
      </c>
      <c r="T183" s="119">
        <v>3.090474008365403E-05</v>
      </c>
      <c r="U183" s="119">
        <v>-7.499490358904989E-05</v>
      </c>
      <c r="V183" s="119">
        <v>-2.675377088229196E-07</v>
      </c>
      <c r="W183" s="119">
        <v>2.7639253471810148E-05</v>
      </c>
      <c r="X183" s="119">
        <v>67.5</v>
      </c>
    </row>
    <row r="184" spans="1:24" s="119" customFormat="1" ht="12.75" hidden="1">
      <c r="A184" s="119">
        <v>1494</v>
      </c>
      <c r="B184" s="119">
        <v>110.04000091552734</v>
      </c>
      <c r="C184" s="119">
        <v>124.44000244140625</v>
      </c>
      <c r="D184" s="119">
        <v>9.483898162841797</v>
      </c>
      <c r="E184" s="119">
        <v>8.517016410827637</v>
      </c>
      <c r="F184" s="119">
        <v>16.694170547985607</v>
      </c>
      <c r="G184" s="119" t="s">
        <v>58</v>
      </c>
      <c r="H184" s="119">
        <v>-0.6667553408835687</v>
      </c>
      <c r="I184" s="119">
        <v>41.873245574643775</v>
      </c>
      <c r="J184" s="119" t="s">
        <v>61</v>
      </c>
      <c r="K184" s="119">
        <v>0.6107380845030973</v>
      </c>
      <c r="L184" s="119">
        <v>0.6974978224071413</v>
      </c>
      <c r="M184" s="119">
        <v>0.14666853722908635</v>
      </c>
      <c r="N184" s="119">
        <v>-0.004246210693724184</v>
      </c>
      <c r="O184" s="119">
        <v>0.02419013206767391</v>
      </c>
      <c r="P184" s="119">
        <v>0.020004646958009124</v>
      </c>
      <c r="Q184" s="119">
        <v>0.003126590993000784</v>
      </c>
      <c r="R184" s="119">
        <v>-6.522336558044585E-05</v>
      </c>
      <c r="S184" s="119">
        <v>0.0002887778111433689</v>
      </c>
      <c r="T184" s="119">
        <v>0.0002928308900130524</v>
      </c>
      <c r="U184" s="119">
        <v>7.455497433502059E-05</v>
      </c>
      <c r="V184" s="119">
        <v>-2.4135940262159297E-06</v>
      </c>
      <c r="W184" s="119">
        <v>1.7101746399571552E-05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1496</v>
      </c>
      <c r="B186" s="119">
        <v>80.84</v>
      </c>
      <c r="C186" s="119">
        <v>70.04</v>
      </c>
      <c r="D186" s="119">
        <v>9.429135605783163</v>
      </c>
      <c r="E186" s="119">
        <v>9.612816390801253</v>
      </c>
      <c r="F186" s="119">
        <v>11.643999385418281</v>
      </c>
      <c r="G186" s="119" t="s">
        <v>59</v>
      </c>
      <c r="H186" s="119">
        <v>15.99969028810817</v>
      </c>
      <c r="I186" s="119">
        <v>29.339690288108176</v>
      </c>
      <c r="J186" s="119" t="s">
        <v>73</v>
      </c>
      <c r="K186" s="119">
        <v>1.0908863356628593</v>
      </c>
      <c r="M186" s="119" t="s">
        <v>68</v>
      </c>
      <c r="N186" s="119">
        <v>0.8294199318188082</v>
      </c>
      <c r="X186" s="119">
        <v>67.5</v>
      </c>
    </row>
    <row r="187" spans="1:24" s="119" customFormat="1" ht="12.75" hidden="1">
      <c r="A187" s="119">
        <v>1495</v>
      </c>
      <c r="B187" s="119">
        <v>102.9000015258789</v>
      </c>
      <c r="C187" s="119">
        <v>109.69999694824219</v>
      </c>
      <c r="D187" s="119">
        <v>9.584870338439941</v>
      </c>
      <c r="E187" s="119">
        <v>8.997833251953125</v>
      </c>
      <c r="F187" s="119">
        <v>7.662257850708174</v>
      </c>
      <c r="G187" s="119" t="s">
        <v>56</v>
      </c>
      <c r="H187" s="119">
        <v>-16.38927093698129</v>
      </c>
      <c r="I187" s="119">
        <v>19.01073058889762</v>
      </c>
      <c r="J187" s="119" t="s">
        <v>62</v>
      </c>
      <c r="K187" s="119">
        <v>0.6647540324490429</v>
      </c>
      <c r="L187" s="119">
        <v>0.7892934855541516</v>
      </c>
      <c r="M187" s="119">
        <v>0.1573717775320649</v>
      </c>
      <c r="N187" s="119">
        <v>0.0014431796601254443</v>
      </c>
      <c r="O187" s="119">
        <v>0.026697720467926334</v>
      </c>
      <c r="P187" s="119">
        <v>0.02264238857481374</v>
      </c>
      <c r="Q187" s="119">
        <v>0.0032497296669410382</v>
      </c>
      <c r="R187" s="119">
        <v>2.2161227953732178E-05</v>
      </c>
      <c r="S187" s="119">
        <v>0.000350310623151248</v>
      </c>
      <c r="T187" s="119">
        <v>0.00033319047242467314</v>
      </c>
      <c r="U187" s="119">
        <v>7.107827722772953E-05</v>
      </c>
      <c r="V187" s="119">
        <v>8.219046888456517E-07</v>
      </c>
      <c r="W187" s="119">
        <v>2.1850310652145754E-05</v>
      </c>
      <c r="X187" s="119">
        <v>67.5</v>
      </c>
    </row>
    <row r="188" spans="1:24" s="119" customFormat="1" ht="12.75" hidden="1">
      <c r="A188" s="119">
        <v>1493</v>
      </c>
      <c r="B188" s="119">
        <v>103.36000061035156</v>
      </c>
      <c r="C188" s="119">
        <v>106.66000366210938</v>
      </c>
      <c r="D188" s="119">
        <v>8.460393905639648</v>
      </c>
      <c r="E188" s="119">
        <v>9.91695499420166</v>
      </c>
      <c r="F188" s="119">
        <v>14.31080703121578</v>
      </c>
      <c r="G188" s="119" t="s">
        <v>57</v>
      </c>
      <c r="H188" s="119">
        <v>4.366312455491162</v>
      </c>
      <c r="I188" s="119">
        <v>40.226313065842724</v>
      </c>
      <c r="J188" s="119" t="s">
        <v>60</v>
      </c>
      <c r="K188" s="119">
        <v>0.4493529791142705</v>
      </c>
      <c r="L188" s="119">
        <v>0.0042944350467552786</v>
      </c>
      <c r="M188" s="119">
        <v>-0.1050530949418746</v>
      </c>
      <c r="N188" s="119">
        <v>-1.5103270381098855E-05</v>
      </c>
      <c r="O188" s="119">
        <v>0.018257740319080586</v>
      </c>
      <c r="P188" s="119">
        <v>0.0004912626227836805</v>
      </c>
      <c r="Q188" s="119">
        <v>-0.0021050840379631132</v>
      </c>
      <c r="R188" s="119">
        <v>-1.185816080819693E-06</v>
      </c>
      <c r="S188" s="119">
        <v>0.000256265447582124</v>
      </c>
      <c r="T188" s="119">
        <v>3.498104698473618E-05</v>
      </c>
      <c r="U188" s="119">
        <v>-4.1618115066516835E-05</v>
      </c>
      <c r="V188" s="119">
        <v>-8.7640097685485E-08</v>
      </c>
      <c r="W188" s="119">
        <v>1.6470951264630025E-05</v>
      </c>
      <c r="X188" s="119">
        <v>67.5</v>
      </c>
    </row>
    <row r="189" spans="1:24" s="119" customFormat="1" ht="12.75" hidden="1">
      <c r="A189" s="119">
        <v>1494</v>
      </c>
      <c r="B189" s="119">
        <v>119.87999725341797</v>
      </c>
      <c r="C189" s="119">
        <v>113.4800033569336</v>
      </c>
      <c r="D189" s="119">
        <v>8.700704574584961</v>
      </c>
      <c r="E189" s="119">
        <v>9.24032974243164</v>
      </c>
      <c r="F189" s="119">
        <v>17.831713778406634</v>
      </c>
      <c r="G189" s="119" t="s">
        <v>58</v>
      </c>
      <c r="H189" s="119">
        <v>-3.607282238653312</v>
      </c>
      <c r="I189" s="119">
        <v>48.77271501476465</v>
      </c>
      <c r="J189" s="119" t="s">
        <v>61</v>
      </c>
      <c r="K189" s="119">
        <v>0.4898773558947107</v>
      </c>
      <c r="L189" s="119">
        <v>0.7892818027585907</v>
      </c>
      <c r="M189" s="119">
        <v>0.11717390326661996</v>
      </c>
      <c r="N189" s="119">
        <v>-0.0014431006280310422</v>
      </c>
      <c r="O189" s="119">
        <v>0.019478788376707416</v>
      </c>
      <c r="P189" s="119">
        <v>0.022637058585609385</v>
      </c>
      <c r="Q189" s="119">
        <v>0.0024757552587664285</v>
      </c>
      <c r="R189" s="119">
        <v>-2.212947953838386E-05</v>
      </c>
      <c r="S189" s="119">
        <v>0.00023884210907658084</v>
      </c>
      <c r="T189" s="119">
        <v>0.000331349086714342</v>
      </c>
      <c r="U189" s="119">
        <v>5.7619909683824896E-05</v>
      </c>
      <c r="V189" s="119">
        <v>-8.17218777821549E-07</v>
      </c>
      <c r="W189" s="119">
        <v>1.4357710124997542E-05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2.6224424073666985</v>
      </c>
      <c r="G190" s="120"/>
      <c r="H190" s="120"/>
      <c r="I190" s="121"/>
      <c r="J190" s="121" t="s">
        <v>159</v>
      </c>
      <c r="K190" s="120">
        <f>AVERAGE(K188,K183,K178,K173,K168,K163)</f>
        <v>0.5695278232686809</v>
      </c>
      <c r="L190" s="120">
        <f>AVERAGE(L188,L183,L178,L173,L168,L163)</f>
        <v>0.0039642477838595916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17.831713778406634</v>
      </c>
      <c r="G191" s="120"/>
      <c r="H191" s="120"/>
      <c r="I191" s="121"/>
      <c r="J191" s="121" t="s">
        <v>160</v>
      </c>
      <c r="K191" s="120">
        <f>AVERAGE(K189,K184,K179,K174,K169,K164)</f>
        <v>0.4828908680507335</v>
      </c>
      <c r="L191" s="120">
        <f>AVERAGE(L189,L184,L179,L174,L169,L164)</f>
        <v>0.7285244934094407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0.35595488954292553</v>
      </c>
      <c r="L192" s="120">
        <f>ABS(L190/$H$33)</f>
        <v>0.011011799399609976</v>
      </c>
      <c r="M192" s="121" t="s">
        <v>111</v>
      </c>
      <c r="N192" s="120">
        <f>K192+L192+L193+K193</f>
        <v>1.0966643087158983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0.2743698113924622</v>
      </c>
      <c r="L193" s="120">
        <f>ABS(L191/$H$34)</f>
        <v>0.4553278083809004</v>
      </c>
      <c r="M193" s="120"/>
      <c r="N193" s="120"/>
    </row>
    <row r="194" s="101" customFormat="1" ht="12.75"/>
    <row r="195" s="119" customFormat="1" ht="12.75" hidden="1">
      <c r="A195" s="119" t="s">
        <v>120</v>
      </c>
    </row>
    <row r="196" spans="1:24" s="119" customFormat="1" ht="12.75" hidden="1">
      <c r="A196" s="119">
        <v>1496</v>
      </c>
      <c r="B196" s="119">
        <v>70.3</v>
      </c>
      <c r="C196" s="119">
        <v>79.2</v>
      </c>
      <c r="D196" s="119">
        <v>9.671042567450105</v>
      </c>
      <c r="E196" s="119">
        <v>9.690286794137107</v>
      </c>
      <c r="F196" s="119">
        <v>3.9689941257661787</v>
      </c>
      <c r="G196" s="119" t="s">
        <v>59</v>
      </c>
      <c r="H196" s="119">
        <v>6.946298037625638</v>
      </c>
      <c r="I196" s="119">
        <v>9.746298037625635</v>
      </c>
      <c r="J196" s="119" t="s">
        <v>73</v>
      </c>
      <c r="K196" s="119">
        <v>0.5301459713602057</v>
      </c>
      <c r="M196" s="119" t="s">
        <v>68</v>
      </c>
      <c r="N196" s="119">
        <v>0.29826585473261147</v>
      </c>
      <c r="X196" s="119">
        <v>67.5</v>
      </c>
    </row>
    <row r="197" spans="1:24" s="119" customFormat="1" ht="12.75" hidden="1">
      <c r="A197" s="119">
        <v>1493</v>
      </c>
      <c r="B197" s="119">
        <v>91.9000015258789</v>
      </c>
      <c r="C197" s="119">
        <v>109.80000305175781</v>
      </c>
      <c r="D197" s="119">
        <v>8.916000366210938</v>
      </c>
      <c r="E197" s="119">
        <v>8.892805099487305</v>
      </c>
      <c r="F197" s="119">
        <v>7.054042308099099</v>
      </c>
      <c r="G197" s="119" t="s">
        <v>56</v>
      </c>
      <c r="H197" s="119">
        <v>-5.594048925710354</v>
      </c>
      <c r="I197" s="119">
        <v>18.805952600168556</v>
      </c>
      <c r="J197" s="119" t="s">
        <v>62</v>
      </c>
      <c r="K197" s="119">
        <v>0.6792230269057933</v>
      </c>
      <c r="L197" s="119">
        <v>0.1860431699398539</v>
      </c>
      <c r="M197" s="119">
        <v>0.16079688039944087</v>
      </c>
      <c r="N197" s="119">
        <v>0.08688361492368786</v>
      </c>
      <c r="O197" s="119">
        <v>0.027279130116148055</v>
      </c>
      <c r="P197" s="119">
        <v>0.005337009765781535</v>
      </c>
      <c r="Q197" s="119">
        <v>0.0033204150738771945</v>
      </c>
      <c r="R197" s="119">
        <v>0.001337325952912946</v>
      </c>
      <c r="S197" s="119">
        <v>0.0003579112302087109</v>
      </c>
      <c r="T197" s="119">
        <v>7.85286455902165E-05</v>
      </c>
      <c r="U197" s="119">
        <v>7.261390670744021E-05</v>
      </c>
      <c r="V197" s="119">
        <v>4.962921934180468E-05</v>
      </c>
      <c r="W197" s="119">
        <v>2.2323346743508997E-05</v>
      </c>
      <c r="X197" s="119">
        <v>67.5</v>
      </c>
    </row>
    <row r="198" spans="1:24" s="119" customFormat="1" ht="12.75" hidden="1">
      <c r="A198" s="119">
        <v>1494</v>
      </c>
      <c r="B198" s="119">
        <v>91.62000274658203</v>
      </c>
      <c r="C198" s="119">
        <v>117.41999816894531</v>
      </c>
      <c r="D198" s="119">
        <v>8.973423957824707</v>
      </c>
      <c r="E198" s="119">
        <v>8.621837615966797</v>
      </c>
      <c r="F198" s="119">
        <v>12.475958832039986</v>
      </c>
      <c r="G198" s="119" t="s">
        <v>57</v>
      </c>
      <c r="H198" s="119">
        <v>8.927449597282084</v>
      </c>
      <c r="I198" s="119">
        <v>33.047452343864116</v>
      </c>
      <c r="J198" s="119" t="s">
        <v>60</v>
      </c>
      <c r="K198" s="119">
        <v>-0.0735728320610955</v>
      </c>
      <c r="L198" s="119">
        <v>0.00101292707915464</v>
      </c>
      <c r="M198" s="119">
        <v>0.019233334190153387</v>
      </c>
      <c r="N198" s="119">
        <v>-0.000898726692521916</v>
      </c>
      <c r="O198" s="119">
        <v>-0.00266221306245118</v>
      </c>
      <c r="P198" s="119">
        <v>0.00011582482824358191</v>
      </c>
      <c r="Q198" s="119">
        <v>0.0004835582736664884</v>
      </c>
      <c r="R198" s="119">
        <v>-7.224521552754558E-05</v>
      </c>
      <c r="S198" s="119">
        <v>-1.0775376201161824E-05</v>
      </c>
      <c r="T198" s="119">
        <v>8.24573511874492E-06</v>
      </c>
      <c r="U198" s="119">
        <v>1.6226461690349258E-05</v>
      </c>
      <c r="V198" s="119">
        <v>-5.699872257470937E-06</v>
      </c>
      <c r="W198" s="119">
        <v>7.442149995153354E-08</v>
      </c>
      <c r="X198" s="119">
        <v>67.5</v>
      </c>
    </row>
    <row r="199" spans="1:24" s="119" customFormat="1" ht="12.75" hidden="1">
      <c r="A199" s="119">
        <v>1495</v>
      </c>
      <c r="B199" s="119">
        <v>86.73999786376953</v>
      </c>
      <c r="C199" s="119">
        <v>84.23999786376953</v>
      </c>
      <c r="D199" s="119">
        <v>10.480060577392578</v>
      </c>
      <c r="E199" s="119">
        <v>9.629883766174316</v>
      </c>
      <c r="F199" s="119">
        <v>13.756295679162298</v>
      </c>
      <c r="G199" s="119" t="s">
        <v>58</v>
      </c>
      <c r="H199" s="119">
        <v>11.95398119148939</v>
      </c>
      <c r="I199" s="119">
        <v>31.19397905525892</v>
      </c>
      <c r="J199" s="119" t="s">
        <v>61</v>
      </c>
      <c r="K199" s="119">
        <v>0.6752265980110512</v>
      </c>
      <c r="L199" s="119">
        <v>0.18604041243773267</v>
      </c>
      <c r="M199" s="119">
        <v>0.15964246177669014</v>
      </c>
      <c r="N199" s="119">
        <v>-0.0868789665715461</v>
      </c>
      <c r="O199" s="119">
        <v>0.027148914554800344</v>
      </c>
      <c r="P199" s="119">
        <v>0.005335752791238535</v>
      </c>
      <c r="Q199" s="119">
        <v>0.003285015625350902</v>
      </c>
      <c r="R199" s="119">
        <v>-0.0013353731063518906</v>
      </c>
      <c r="S199" s="119">
        <v>0.0003577489901833914</v>
      </c>
      <c r="T199" s="119">
        <v>7.809453265488773E-05</v>
      </c>
      <c r="U199" s="119">
        <v>7.077768990528342E-05</v>
      </c>
      <c r="V199" s="119">
        <v>-4.930082016280736E-05</v>
      </c>
      <c r="W199" s="119">
        <v>2.2323222690088425E-05</v>
      </c>
      <c r="X199" s="119">
        <v>67.5</v>
      </c>
    </row>
    <row r="200" s="119" customFormat="1" ht="12.75" hidden="1">
      <c r="A200" s="119" t="s">
        <v>126</v>
      </c>
    </row>
    <row r="201" spans="1:24" s="119" customFormat="1" ht="12.75" hidden="1">
      <c r="A201" s="119">
        <v>1496</v>
      </c>
      <c r="B201" s="119">
        <v>65.84</v>
      </c>
      <c r="C201" s="119">
        <v>59.94</v>
      </c>
      <c r="D201" s="119">
        <v>9.83104434369223</v>
      </c>
      <c r="E201" s="119">
        <v>9.958600516503635</v>
      </c>
      <c r="F201" s="119">
        <v>5.980376257432509</v>
      </c>
      <c r="G201" s="119" t="s">
        <v>59</v>
      </c>
      <c r="H201" s="119">
        <v>16.1037449402193</v>
      </c>
      <c r="I201" s="119">
        <v>14.443744940219307</v>
      </c>
      <c r="J201" s="119" t="s">
        <v>73</v>
      </c>
      <c r="K201" s="119">
        <v>1.7869891267926759</v>
      </c>
      <c r="M201" s="119" t="s">
        <v>68</v>
      </c>
      <c r="N201" s="119">
        <v>1.0199508946065088</v>
      </c>
      <c r="X201" s="119">
        <v>67.5</v>
      </c>
    </row>
    <row r="202" spans="1:24" s="119" customFormat="1" ht="12.75" hidden="1">
      <c r="A202" s="119">
        <v>1493</v>
      </c>
      <c r="B202" s="119">
        <v>95.55999755859375</v>
      </c>
      <c r="C202" s="119">
        <v>104.86000061035156</v>
      </c>
      <c r="D202" s="119">
        <v>9.419083595275879</v>
      </c>
      <c r="E202" s="119">
        <v>9.35513687133789</v>
      </c>
      <c r="F202" s="119">
        <v>4.177159788262599</v>
      </c>
      <c r="G202" s="119" t="s">
        <v>56</v>
      </c>
      <c r="H202" s="119">
        <v>-17.516938051673492</v>
      </c>
      <c r="I202" s="119">
        <v>10.543059506920264</v>
      </c>
      <c r="J202" s="119" t="s">
        <v>62</v>
      </c>
      <c r="K202" s="119">
        <v>1.21565151948535</v>
      </c>
      <c r="L202" s="119">
        <v>0.47173159667243175</v>
      </c>
      <c r="M202" s="119">
        <v>0.2877895121057456</v>
      </c>
      <c r="N202" s="119">
        <v>0.03498748059959973</v>
      </c>
      <c r="O202" s="119">
        <v>0.04882291115346712</v>
      </c>
      <c r="P202" s="119">
        <v>0.013532569153464647</v>
      </c>
      <c r="Q202" s="119">
        <v>0.005942863902822915</v>
      </c>
      <c r="R202" s="119">
        <v>0.0005384912242722761</v>
      </c>
      <c r="S202" s="119">
        <v>0.0006405879808138726</v>
      </c>
      <c r="T202" s="119">
        <v>0.00019915114118944935</v>
      </c>
      <c r="U202" s="119">
        <v>0.00012997852122956618</v>
      </c>
      <c r="V202" s="119">
        <v>1.9989931313454938E-05</v>
      </c>
      <c r="W202" s="119">
        <v>3.9950379852196743E-05</v>
      </c>
      <c r="X202" s="119">
        <v>67.5</v>
      </c>
    </row>
    <row r="203" spans="1:24" s="119" customFormat="1" ht="12.75" hidden="1">
      <c r="A203" s="119">
        <v>1494</v>
      </c>
      <c r="B203" s="119">
        <v>99.9800033569336</v>
      </c>
      <c r="C203" s="119">
        <v>111.27999877929688</v>
      </c>
      <c r="D203" s="119">
        <v>10.492942810058594</v>
      </c>
      <c r="E203" s="119">
        <v>8.792204856872559</v>
      </c>
      <c r="F203" s="119">
        <v>14.524832643063348</v>
      </c>
      <c r="G203" s="119" t="s">
        <v>57</v>
      </c>
      <c r="H203" s="119">
        <v>0.4346123415138976</v>
      </c>
      <c r="I203" s="119">
        <v>32.91461569844749</v>
      </c>
      <c r="J203" s="119" t="s">
        <v>60</v>
      </c>
      <c r="K203" s="119">
        <v>0.6067702744679094</v>
      </c>
      <c r="L203" s="119">
        <v>0.0025667852119832667</v>
      </c>
      <c r="M203" s="119">
        <v>-0.1408008220633694</v>
      </c>
      <c r="N203" s="119">
        <v>-0.0003619297467781287</v>
      </c>
      <c r="O203" s="119">
        <v>0.02482369089697305</v>
      </c>
      <c r="P203" s="119">
        <v>0.00029352869665118497</v>
      </c>
      <c r="Q203" s="119">
        <v>-0.002770496612972394</v>
      </c>
      <c r="R203" s="119">
        <v>-2.9075325591900926E-05</v>
      </c>
      <c r="S203" s="119">
        <v>0.0003621985582739914</v>
      </c>
      <c r="T203" s="119">
        <v>2.089760088228642E-05</v>
      </c>
      <c r="U203" s="119">
        <v>-5.129682877218783E-05</v>
      </c>
      <c r="V203" s="119">
        <v>-2.2866120920289093E-06</v>
      </c>
      <c r="W203" s="119">
        <v>2.367119875105092E-05</v>
      </c>
      <c r="X203" s="119">
        <v>67.5</v>
      </c>
    </row>
    <row r="204" spans="1:24" s="119" customFormat="1" ht="12.75" hidden="1">
      <c r="A204" s="119">
        <v>1495</v>
      </c>
      <c r="B204" s="119">
        <v>89.26000213623047</v>
      </c>
      <c r="C204" s="119">
        <v>98.86000061035156</v>
      </c>
      <c r="D204" s="119">
        <v>9.38161849975586</v>
      </c>
      <c r="E204" s="119">
        <v>9.32041072845459</v>
      </c>
      <c r="F204" s="119">
        <v>12.509758673804104</v>
      </c>
      <c r="G204" s="119" t="s">
        <v>58</v>
      </c>
      <c r="H204" s="119">
        <v>9.932044067952575</v>
      </c>
      <c r="I204" s="119">
        <v>31.69204620418304</v>
      </c>
      <c r="J204" s="119" t="s">
        <v>61</v>
      </c>
      <c r="K204" s="119">
        <v>1.0533937776772646</v>
      </c>
      <c r="L204" s="119">
        <v>0.4717246134269415</v>
      </c>
      <c r="M204" s="119">
        <v>0.2509938879422017</v>
      </c>
      <c r="N204" s="119">
        <v>-0.03498560854931303</v>
      </c>
      <c r="O204" s="119">
        <v>0.04204118247327115</v>
      </c>
      <c r="P204" s="119">
        <v>0.013529385381366927</v>
      </c>
      <c r="Q204" s="119">
        <v>0.005257564063802181</v>
      </c>
      <c r="R204" s="119">
        <v>-0.0005377057039496417</v>
      </c>
      <c r="S204" s="119">
        <v>0.0005283608289298483</v>
      </c>
      <c r="T204" s="119">
        <v>0.00019805167839335433</v>
      </c>
      <c r="U204" s="119">
        <v>0.00011942801739517251</v>
      </c>
      <c r="V204" s="119">
        <v>-1.985871997529633E-05</v>
      </c>
      <c r="W204" s="119">
        <v>3.2182405131112446E-05</v>
      </c>
      <c r="X204" s="119">
        <v>67.5</v>
      </c>
    </row>
    <row r="205" s="119" customFormat="1" ht="12.75" hidden="1">
      <c r="A205" s="119" t="s">
        <v>132</v>
      </c>
    </row>
    <row r="206" spans="1:24" s="119" customFormat="1" ht="12.75" hidden="1">
      <c r="A206" s="119">
        <v>1496</v>
      </c>
      <c r="B206" s="119">
        <v>75.6</v>
      </c>
      <c r="C206" s="119">
        <v>63.4</v>
      </c>
      <c r="D206" s="119">
        <v>9.392833368869471</v>
      </c>
      <c r="E206" s="119">
        <v>9.613763445744762</v>
      </c>
      <c r="F206" s="119">
        <v>8.936307986388682</v>
      </c>
      <c r="G206" s="119" t="s">
        <v>59</v>
      </c>
      <c r="H206" s="119">
        <v>14.499089864513493</v>
      </c>
      <c r="I206" s="119">
        <v>22.59908986451349</v>
      </c>
      <c r="J206" s="119" t="s">
        <v>73</v>
      </c>
      <c r="K206" s="119">
        <v>1.4990937112055231</v>
      </c>
      <c r="M206" s="119" t="s">
        <v>68</v>
      </c>
      <c r="N206" s="119">
        <v>0.8295274338463823</v>
      </c>
      <c r="X206" s="119">
        <v>67.5</v>
      </c>
    </row>
    <row r="207" spans="1:24" s="119" customFormat="1" ht="12.75" hidden="1">
      <c r="A207" s="119">
        <v>1493</v>
      </c>
      <c r="B207" s="119">
        <v>94.76000213623047</v>
      </c>
      <c r="C207" s="119">
        <v>100.45999908447266</v>
      </c>
      <c r="D207" s="119">
        <v>9.20395278930664</v>
      </c>
      <c r="E207" s="119">
        <v>9.036822319030762</v>
      </c>
      <c r="F207" s="119">
        <v>4.583953373124976</v>
      </c>
      <c r="G207" s="119" t="s">
        <v>56</v>
      </c>
      <c r="H207" s="119">
        <v>-15.420173543575103</v>
      </c>
      <c r="I207" s="119">
        <v>11.839828592655367</v>
      </c>
      <c r="J207" s="119" t="s">
        <v>62</v>
      </c>
      <c r="K207" s="119">
        <v>1.1384428758826342</v>
      </c>
      <c r="L207" s="119">
        <v>0.35778677804074827</v>
      </c>
      <c r="M207" s="119">
        <v>0.26951143864243876</v>
      </c>
      <c r="N207" s="119">
        <v>0.012902655676623903</v>
      </c>
      <c r="O207" s="119">
        <v>0.04572196429308666</v>
      </c>
      <c r="P207" s="119">
        <v>0.010263845083443243</v>
      </c>
      <c r="Q207" s="119">
        <v>0.005565430063667791</v>
      </c>
      <c r="R207" s="119">
        <v>0.00019856280175471936</v>
      </c>
      <c r="S207" s="119">
        <v>0.0005998930986419908</v>
      </c>
      <c r="T207" s="119">
        <v>0.00015105654212329363</v>
      </c>
      <c r="U207" s="119">
        <v>0.00012172407889860887</v>
      </c>
      <c r="V207" s="119">
        <v>7.37644744897305E-06</v>
      </c>
      <c r="W207" s="119">
        <v>3.741025325877265E-05</v>
      </c>
      <c r="X207" s="119">
        <v>67.5</v>
      </c>
    </row>
    <row r="208" spans="1:24" s="119" customFormat="1" ht="12.75" hidden="1">
      <c r="A208" s="119">
        <v>1494</v>
      </c>
      <c r="B208" s="119">
        <v>105.66000366210938</v>
      </c>
      <c r="C208" s="119">
        <v>100.66000366210938</v>
      </c>
      <c r="D208" s="119">
        <v>9.615819931030273</v>
      </c>
      <c r="E208" s="119">
        <v>8.869342803955078</v>
      </c>
      <c r="F208" s="119">
        <v>13.932329421552595</v>
      </c>
      <c r="G208" s="119" t="s">
        <v>57</v>
      </c>
      <c r="H208" s="119">
        <v>-3.6999380204972567</v>
      </c>
      <c r="I208" s="119">
        <v>34.46006564161212</v>
      </c>
      <c r="J208" s="119" t="s">
        <v>60</v>
      </c>
      <c r="K208" s="119">
        <v>0.7034602622814795</v>
      </c>
      <c r="L208" s="119">
        <v>0.0019466545606267654</v>
      </c>
      <c r="M208" s="119">
        <v>-0.16411539510010345</v>
      </c>
      <c r="N208" s="119">
        <v>-0.00013343145295788034</v>
      </c>
      <c r="O208" s="119">
        <v>0.028638162648487776</v>
      </c>
      <c r="P208" s="119">
        <v>0.00022258034644969112</v>
      </c>
      <c r="Q208" s="119">
        <v>-0.0032719454589133627</v>
      </c>
      <c r="R208" s="119">
        <v>-1.07080819873584E-05</v>
      </c>
      <c r="S208" s="119">
        <v>0.00040645291673853975</v>
      </c>
      <c r="T208" s="119">
        <v>1.5844982977633135E-05</v>
      </c>
      <c r="U208" s="119">
        <v>-6.353460436886193E-05</v>
      </c>
      <c r="V208" s="119">
        <v>-8.369008595266826E-07</v>
      </c>
      <c r="W208" s="119">
        <v>2.6246676597769808E-05</v>
      </c>
      <c r="X208" s="119">
        <v>67.5</v>
      </c>
    </row>
    <row r="209" spans="1:24" s="119" customFormat="1" ht="12.75" hidden="1">
      <c r="A209" s="119">
        <v>1495</v>
      </c>
      <c r="B209" s="119">
        <v>85.22000122070312</v>
      </c>
      <c r="C209" s="119">
        <v>103.62000274658203</v>
      </c>
      <c r="D209" s="119">
        <v>8.723296165466309</v>
      </c>
      <c r="E209" s="119">
        <v>9.829366683959961</v>
      </c>
      <c r="F209" s="119">
        <v>9.413324440522354</v>
      </c>
      <c r="G209" s="119" t="s">
        <v>58</v>
      </c>
      <c r="H209" s="119">
        <v>7.922931838080963</v>
      </c>
      <c r="I209" s="119">
        <v>25.642933058784088</v>
      </c>
      <c r="J209" s="119" t="s">
        <v>61</v>
      </c>
      <c r="K209" s="119">
        <v>0.8950954368327406</v>
      </c>
      <c r="L209" s="119">
        <v>0.35778148230002244</v>
      </c>
      <c r="M209" s="119">
        <v>0.2137815535780718</v>
      </c>
      <c r="N209" s="119">
        <v>-0.012901965724527273</v>
      </c>
      <c r="O209" s="119">
        <v>0.035642020971558996</v>
      </c>
      <c r="P209" s="119">
        <v>0.010261431376094485</v>
      </c>
      <c r="Q209" s="119">
        <v>0.004502042281839821</v>
      </c>
      <c r="R209" s="119">
        <v>-0.00019827385914647448</v>
      </c>
      <c r="S209" s="119">
        <v>0.0004412116909976696</v>
      </c>
      <c r="T209" s="119">
        <v>0.00015022321868700888</v>
      </c>
      <c r="U209" s="119">
        <v>0.00010382728654552688</v>
      </c>
      <c r="V209" s="119">
        <v>-7.328818043776535E-06</v>
      </c>
      <c r="W209" s="119">
        <v>2.6657813422289394E-05</v>
      </c>
      <c r="X209" s="119">
        <v>67.5</v>
      </c>
    </row>
    <row r="210" s="119" customFormat="1" ht="12.75" hidden="1">
      <c r="A210" s="119" t="s">
        <v>138</v>
      </c>
    </row>
    <row r="211" spans="1:24" s="119" customFormat="1" ht="12.75" hidden="1">
      <c r="A211" s="119">
        <v>1496</v>
      </c>
      <c r="B211" s="119">
        <v>63.08</v>
      </c>
      <c r="C211" s="119">
        <v>61.58</v>
      </c>
      <c r="D211" s="119">
        <v>9.521227150093013</v>
      </c>
      <c r="E211" s="119">
        <v>9.711878742522488</v>
      </c>
      <c r="F211" s="119">
        <v>11.346424410529483</v>
      </c>
      <c r="G211" s="119" t="s">
        <v>59</v>
      </c>
      <c r="H211" s="119">
        <v>32.7121902185373</v>
      </c>
      <c r="I211" s="119">
        <v>28.292190218537296</v>
      </c>
      <c r="J211" s="119" t="s">
        <v>73</v>
      </c>
      <c r="K211" s="119">
        <v>3.57651615776215</v>
      </c>
      <c r="M211" s="119" t="s">
        <v>68</v>
      </c>
      <c r="N211" s="119">
        <v>2.0612347800267856</v>
      </c>
      <c r="X211" s="119">
        <v>67.5</v>
      </c>
    </row>
    <row r="212" spans="1:24" s="119" customFormat="1" ht="12.75" hidden="1">
      <c r="A212" s="119">
        <v>1493</v>
      </c>
      <c r="B212" s="119">
        <v>92.83999633789062</v>
      </c>
      <c r="C212" s="119">
        <v>103.33999633789062</v>
      </c>
      <c r="D212" s="119">
        <v>9.496310234069824</v>
      </c>
      <c r="E212" s="119">
        <v>9.040689468383789</v>
      </c>
      <c r="F212" s="119">
        <v>3.9251728708193534</v>
      </c>
      <c r="G212" s="119" t="s">
        <v>56</v>
      </c>
      <c r="H212" s="119">
        <v>-15.514637438445149</v>
      </c>
      <c r="I212" s="119">
        <v>9.825358899445476</v>
      </c>
      <c r="J212" s="119" t="s">
        <v>62</v>
      </c>
      <c r="K212" s="119">
        <v>1.7085996728905437</v>
      </c>
      <c r="L212" s="119">
        <v>0.6948943718253042</v>
      </c>
      <c r="M212" s="119">
        <v>0.4044882616473867</v>
      </c>
      <c r="N212" s="119">
        <v>0.07440591375528809</v>
      </c>
      <c r="O212" s="119">
        <v>0.06862028166623466</v>
      </c>
      <c r="P212" s="119">
        <v>0.01993432943578353</v>
      </c>
      <c r="Q212" s="119">
        <v>0.008352640255840222</v>
      </c>
      <c r="R212" s="119">
        <v>0.0011452599025425498</v>
      </c>
      <c r="S212" s="119">
        <v>0.0009003267332648058</v>
      </c>
      <c r="T212" s="119">
        <v>0.00029336960164310814</v>
      </c>
      <c r="U212" s="119">
        <v>0.00018268629912042514</v>
      </c>
      <c r="V212" s="119">
        <v>4.251469401158898E-05</v>
      </c>
      <c r="W212" s="119">
        <v>5.6146946784874975E-05</v>
      </c>
      <c r="X212" s="119">
        <v>67.5</v>
      </c>
    </row>
    <row r="213" spans="1:24" s="119" customFormat="1" ht="12.75" hidden="1">
      <c r="A213" s="119">
        <v>1494</v>
      </c>
      <c r="B213" s="119">
        <v>114.76000213623047</v>
      </c>
      <c r="C213" s="119">
        <v>111.66000366210938</v>
      </c>
      <c r="D213" s="119">
        <v>8.921426773071289</v>
      </c>
      <c r="E213" s="119">
        <v>8.743338584899902</v>
      </c>
      <c r="F213" s="119">
        <v>15.686935215861075</v>
      </c>
      <c r="G213" s="119" t="s">
        <v>57</v>
      </c>
      <c r="H213" s="119">
        <v>-5.424150735574784</v>
      </c>
      <c r="I213" s="119">
        <v>41.83585140065569</v>
      </c>
      <c r="J213" s="119" t="s">
        <v>60</v>
      </c>
      <c r="K213" s="119">
        <v>1.4702014362937927</v>
      </c>
      <c r="L213" s="119">
        <v>0.0037816377333492047</v>
      </c>
      <c r="M213" s="119">
        <v>-0.3456850711698794</v>
      </c>
      <c r="N213" s="119">
        <v>-0.0007692759078690909</v>
      </c>
      <c r="O213" s="119">
        <v>0.059419275855221214</v>
      </c>
      <c r="P213" s="119">
        <v>0.00043235096451306557</v>
      </c>
      <c r="Q213" s="119">
        <v>-0.007022073024975009</v>
      </c>
      <c r="R213" s="119">
        <v>-6.18022600095247E-05</v>
      </c>
      <c r="S213" s="119">
        <v>0.000808220611844164</v>
      </c>
      <c r="T213" s="119">
        <v>3.077165022073208E-05</v>
      </c>
      <c r="U213" s="119">
        <v>-0.00014526997052217557</v>
      </c>
      <c r="V213" s="119">
        <v>-4.860998180289465E-06</v>
      </c>
      <c r="W213" s="119">
        <v>5.1195166869915245E-05</v>
      </c>
      <c r="X213" s="119">
        <v>67.5</v>
      </c>
    </row>
    <row r="214" spans="1:24" s="119" customFormat="1" ht="12.75" hidden="1">
      <c r="A214" s="119">
        <v>1495</v>
      </c>
      <c r="B214" s="119">
        <v>97.66000366210938</v>
      </c>
      <c r="C214" s="119">
        <v>127.36000061035156</v>
      </c>
      <c r="D214" s="119">
        <v>8.61335277557373</v>
      </c>
      <c r="E214" s="119">
        <v>9.949447631835938</v>
      </c>
      <c r="F214" s="119">
        <v>13.559037586616176</v>
      </c>
      <c r="G214" s="119" t="s">
        <v>58</v>
      </c>
      <c r="H214" s="119">
        <v>7.267357788877774</v>
      </c>
      <c r="I214" s="119">
        <v>37.42736145098715</v>
      </c>
      <c r="J214" s="119" t="s">
        <v>61</v>
      </c>
      <c r="K214" s="119">
        <v>0.8705289075736323</v>
      </c>
      <c r="L214" s="119">
        <v>0.6948840818514538</v>
      </c>
      <c r="M214" s="119">
        <v>0.21002996305479882</v>
      </c>
      <c r="N214" s="119">
        <v>-0.07440193691253569</v>
      </c>
      <c r="O214" s="119">
        <v>0.03432335520887352</v>
      </c>
      <c r="P214" s="119">
        <v>0.01992964030527973</v>
      </c>
      <c r="Q214" s="119">
        <v>0.0045229514341192</v>
      </c>
      <c r="R214" s="119">
        <v>-0.0011435911529167606</v>
      </c>
      <c r="S214" s="119">
        <v>0.00039669594051555635</v>
      </c>
      <c r="T214" s="119">
        <v>0.0002917513131263146</v>
      </c>
      <c r="U214" s="119">
        <v>0.00011077418269075015</v>
      </c>
      <c r="V214" s="119">
        <v>-4.223588407492215E-05</v>
      </c>
      <c r="W214" s="119">
        <v>2.3055032475039258E-05</v>
      </c>
      <c r="X214" s="119">
        <v>67.5</v>
      </c>
    </row>
    <row r="215" s="119" customFormat="1" ht="12.75" hidden="1">
      <c r="A215" s="119" t="s">
        <v>144</v>
      </c>
    </row>
    <row r="216" spans="1:24" s="119" customFormat="1" ht="12.75" hidden="1">
      <c r="A216" s="119">
        <v>1496</v>
      </c>
      <c r="B216" s="119">
        <v>83.66</v>
      </c>
      <c r="C216" s="119">
        <v>64.66</v>
      </c>
      <c r="D216" s="119">
        <v>9.039683941526805</v>
      </c>
      <c r="E216" s="119">
        <v>9.289948496917782</v>
      </c>
      <c r="F216" s="119">
        <v>11.13021887148171</v>
      </c>
      <c r="G216" s="119" t="s">
        <v>59</v>
      </c>
      <c r="H216" s="119">
        <v>13.096827811732389</v>
      </c>
      <c r="I216" s="119">
        <v>29.256827811732386</v>
      </c>
      <c r="J216" s="119" t="s">
        <v>73</v>
      </c>
      <c r="K216" s="119">
        <v>2.6010437045489314</v>
      </c>
      <c r="M216" s="119" t="s">
        <v>68</v>
      </c>
      <c r="N216" s="119">
        <v>1.4432310089039655</v>
      </c>
      <c r="X216" s="119">
        <v>67.5</v>
      </c>
    </row>
    <row r="217" spans="1:24" s="119" customFormat="1" ht="12.75" hidden="1">
      <c r="A217" s="119">
        <v>1493</v>
      </c>
      <c r="B217" s="119">
        <v>115.13999938964844</v>
      </c>
      <c r="C217" s="119">
        <v>108.63999938964844</v>
      </c>
      <c r="D217" s="119">
        <v>8.561245918273926</v>
      </c>
      <c r="E217" s="119">
        <v>9.498422622680664</v>
      </c>
      <c r="F217" s="119">
        <v>8.39752623237258</v>
      </c>
      <c r="G217" s="119" t="s">
        <v>56</v>
      </c>
      <c r="H217" s="119">
        <v>-24.301863888960554</v>
      </c>
      <c r="I217" s="119">
        <v>23.338135500687876</v>
      </c>
      <c r="J217" s="119" t="s">
        <v>62</v>
      </c>
      <c r="K217" s="119">
        <v>1.4964897892461095</v>
      </c>
      <c r="L217" s="119">
        <v>0.4818646290706123</v>
      </c>
      <c r="M217" s="119">
        <v>0.3542742178459397</v>
      </c>
      <c r="N217" s="119">
        <v>0.0008542557730245039</v>
      </c>
      <c r="O217" s="119">
        <v>0.06010196751239212</v>
      </c>
      <c r="P217" s="119">
        <v>0.013823319498096735</v>
      </c>
      <c r="Q217" s="119">
        <v>0.007315819375365539</v>
      </c>
      <c r="R217" s="119">
        <v>1.3073786150394778E-05</v>
      </c>
      <c r="S217" s="119">
        <v>0.0007885724404060918</v>
      </c>
      <c r="T217" s="119">
        <v>0.00020343413335145353</v>
      </c>
      <c r="U217" s="119">
        <v>0.0001600094307308292</v>
      </c>
      <c r="V217" s="119">
        <v>4.914977038612829E-07</v>
      </c>
      <c r="W217" s="119">
        <v>4.9176873106691273E-05</v>
      </c>
      <c r="X217" s="119">
        <v>67.5</v>
      </c>
    </row>
    <row r="218" spans="1:24" s="119" customFormat="1" ht="12.75" hidden="1">
      <c r="A218" s="119">
        <v>1494</v>
      </c>
      <c r="B218" s="119">
        <v>110.04000091552734</v>
      </c>
      <c r="C218" s="119">
        <v>124.44000244140625</v>
      </c>
      <c r="D218" s="119">
        <v>9.483898162841797</v>
      </c>
      <c r="E218" s="119">
        <v>8.517016410827637</v>
      </c>
      <c r="F218" s="119">
        <v>16.694170547985607</v>
      </c>
      <c r="G218" s="119" t="s">
        <v>57</v>
      </c>
      <c r="H218" s="119">
        <v>-0.6667553408835687</v>
      </c>
      <c r="I218" s="119">
        <v>41.873245574643775</v>
      </c>
      <c r="J218" s="119" t="s">
        <v>60</v>
      </c>
      <c r="K218" s="119">
        <v>0.5348175171032998</v>
      </c>
      <c r="L218" s="119">
        <v>0.0026214254583178404</v>
      </c>
      <c r="M218" s="119">
        <v>-0.1228418844080373</v>
      </c>
      <c r="N218" s="119">
        <v>-9.031156462568608E-06</v>
      </c>
      <c r="O218" s="119">
        <v>0.02208324118537674</v>
      </c>
      <c r="P218" s="119">
        <v>0.00029981368518609884</v>
      </c>
      <c r="Q218" s="119">
        <v>-0.0023557207251792057</v>
      </c>
      <c r="R218" s="119">
        <v>-7.076305618262484E-07</v>
      </c>
      <c r="S218" s="119">
        <v>0.0003385968095607386</v>
      </c>
      <c r="T218" s="119">
        <v>2.134891769427219E-05</v>
      </c>
      <c r="U218" s="119">
        <v>-3.935722514610024E-05</v>
      </c>
      <c r="V218" s="119">
        <v>-4.851545339532902E-08</v>
      </c>
      <c r="W218" s="119">
        <v>2.2580806302047082E-05</v>
      </c>
      <c r="X218" s="119">
        <v>67.5</v>
      </c>
    </row>
    <row r="219" spans="1:24" s="119" customFormat="1" ht="12.75" hidden="1">
      <c r="A219" s="119">
        <v>1495</v>
      </c>
      <c r="B219" s="119">
        <v>98.66000366210938</v>
      </c>
      <c r="C219" s="119">
        <v>107.95999908447266</v>
      </c>
      <c r="D219" s="119">
        <v>8.822321891784668</v>
      </c>
      <c r="E219" s="119">
        <v>9.675155639648438</v>
      </c>
      <c r="F219" s="119">
        <v>16.048092963025738</v>
      </c>
      <c r="G219" s="119" t="s">
        <v>58</v>
      </c>
      <c r="H219" s="119">
        <v>12.090520946876254</v>
      </c>
      <c r="I219" s="119">
        <v>43.25052460898563</v>
      </c>
      <c r="J219" s="119" t="s">
        <v>61</v>
      </c>
      <c r="K219" s="119">
        <v>1.3976594408929979</v>
      </c>
      <c r="L219" s="119">
        <v>0.4818574985178971</v>
      </c>
      <c r="M219" s="119">
        <v>0.3322951893504249</v>
      </c>
      <c r="N219" s="119">
        <v>-0.0008542080331855006</v>
      </c>
      <c r="O219" s="119">
        <v>0.05589791550325574</v>
      </c>
      <c r="P219" s="119">
        <v>0.01382006778929237</v>
      </c>
      <c r="Q219" s="119">
        <v>0.006926167266095657</v>
      </c>
      <c r="R219" s="119">
        <v>-1.3054621530102808E-05</v>
      </c>
      <c r="S219" s="119">
        <v>0.0007121788359136406</v>
      </c>
      <c r="T219" s="119">
        <v>0.0002023108260220895</v>
      </c>
      <c r="U219" s="119">
        <v>0.0001550936064175542</v>
      </c>
      <c r="V219" s="119">
        <v>-4.890973764832102E-07</v>
      </c>
      <c r="W219" s="119">
        <v>4.368606225446563E-05</v>
      </c>
      <c r="X219" s="119">
        <v>67.5</v>
      </c>
    </row>
    <row r="220" s="119" customFormat="1" ht="12.75" hidden="1">
      <c r="A220" s="119" t="s">
        <v>150</v>
      </c>
    </row>
    <row r="221" spans="1:24" s="119" customFormat="1" ht="12.75" hidden="1">
      <c r="A221" s="119">
        <v>1496</v>
      </c>
      <c r="B221" s="119">
        <v>80.84</v>
      </c>
      <c r="C221" s="119">
        <v>70.04</v>
      </c>
      <c r="D221" s="119">
        <v>9.429135605783163</v>
      </c>
      <c r="E221" s="119">
        <v>9.612816390801253</v>
      </c>
      <c r="F221" s="119">
        <v>10.756393437264144</v>
      </c>
      <c r="G221" s="119" t="s">
        <v>59</v>
      </c>
      <c r="H221" s="119">
        <v>13.763166328021285</v>
      </c>
      <c r="I221" s="119">
        <v>27.10316632802129</v>
      </c>
      <c r="J221" s="119" t="s">
        <v>73</v>
      </c>
      <c r="K221" s="119">
        <v>1.2648455702623824</v>
      </c>
      <c r="M221" s="119" t="s">
        <v>68</v>
      </c>
      <c r="N221" s="119">
        <v>0.7258796420438997</v>
      </c>
      <c r="X221" s="119">
        <v>67.5</v>
      </c>
    </row>
    <row r="222" spans="1:24" s="119" customFormat="1" ht="12.75" hidden="1">
      <c r="A222" s="119">
        <v>1493</v>
      </c>
      <c r="B222" s="119">
        <v>103.36000061035156</v>
      </c>
      <c r="C222" s="119">
        <v>106.66000366210938</v>
      </c>
      <c r="D222" s="119">
        <v>8.460393905639648</v>
      </c>
      <c r="E222" s="119">
        <v>9.91695499420166</v>
      </c>
      <c r="F222" s="119">
        <v>7.27085378018399</v>
      </c>
      <c r="G222" s="119" t="s">
        <v>56</v>
      </c>
      <c r="H222" s="119">
        <v>-15.422324399662031</v>
      </c>
      <c r="I222" s="119">
        <v>20.43767621068953</v>
      </c>
      <c r="J222" s="119" t="s">
        <v>62</v>
      </c>
      <c r="K222" s="119">
        <v>1.0176674800013918</v>
      </c>
      <c r="L222" s="119">
        <v>0.41147691358934724</v>
      </c>
      <c r="M222" s="119">
        <v>0.24091946403659548</v>
      </c>
      <c r="N222" s="119">
        <v>0.002853842990374509</v>
      </c>
      <c r="O222" s="119">
        <v>0.04087136651269043</v>
      </c>
      <c r="P222" s="119">
        <v>0.011804044279506348</v>
      </c>
      <c r="Q222" s="119">
        <v>0.004975009594508438</v>
      </c>
      <c r="R222" s="119">
        <v>4.3968879729155866E-05</v>
      </c>
      <c r="S222" s="119">
        <v>0.0005362524546867695</v>
      </c>
      <c r="T222" s="119">
        <v>0.00017371899779652334</v>
      </c>
      <c r="U222" s="119">
        <v>0.00010881104243477415</v>
      </c>
      <c r="V222" s="119">
        <v>1.625463508082625E-06</v>
      </c>
      <c r="W222" s="119">
        <v>3.344136338338472E-05</v>
      </c>
      <c r="X222" s="119">
        <v>67.5</v>
      </c>
    </row>
    <row r="223" spans="1:24" s="119" customFormat="1" ht="12.75" hidden="1">
      <c r="A223" s="119">
        <v>1494</v>
      </c>
      <c r="B223" s="119">
        <v>119.87999725341797</v>
      </c>
      <c r="C223" s="119">
        <v>113.4800033569336</v>
      </c>
      <c r="D223" s="119">
        <v>8.700704574584961</v>
      </c>
      <c r="E223" s="119">
        <v>9.24032974243164</v>
      </c>
      <c r="F223" s="119">
        <v>17.831713778406634</v>
      </c>
      <c r="G223" s="119" t="s">
        <v>57</v>
      </c>
      <c r="H223" s="119">
        <v>-3.607282238653312</v>
      </c>
      <c r="I223" s="119">
        <v>48.77271501476465</v>
      </c>
      <c r="J223" s="119" t="s">
        <v>60</v>
      </c>
      <c r="K223" s="119">
        <v>0.6710851083885692</v>
      </c>
      <c r="L223" s="119">
        <v>0.002238652113498368</v>
      </c>
      <c r="M223" s="119">
        <v>-0.15680147383872214</v>
      </c>
      <c r="N223" s="119">
        <v>2.95068267995888E-05</v>
      </c>
      <c r="O223" s="119">
        <v>0.027281651787392877</v>
      </c>
      <c r="P223" s="119">
        <v>0.00025600993080971356</v>
      </c>
      <c r="Q223" s="119">
        <v>-0.003137698111604482</v>
      </c>
      <c r="R223" s="119">
        <v>2.3918249603230686E-06</v>
      </c>
      <c r="S223" s="119">
        <v>0.0003840804450945784</v>
      </c>
      <c r="T223" s="119">
        <v>1.822654669264654E-05</v>
      </c>
      <c r="U223" s="119">
        <v>-6.171959929704925E-05</v>
      </c>
      <c r="V223" s="119">
        <v>1.9635620330101397E-07</v>
      </c>
      <c r="W223" s="119">
        <v>2.471357228843016E-05</v>
      </c>
      <c r="X223" s="119">
        <v>67.5</v>
      </c>
    </row>
    <row r="224" spans="1:24" s="119" customFormat="1" ht="12.75" hidden="1">
      <c r="A224" s="119">
        <v>1495</v>
      </c>
      <c r="B224" s="119">
        <v>102.9000015258789</v>
      </c>
      <c r="C224" s="119">
        <v>109.69999694824219</v>
      </c>
      <c r="D224" s="119">
        <v>9.584870338439941</v>
      </c>
      <c r="E224" s="119">
        <v>8.997833251953125</v>
      </c>
      <c r="F224" s="119">
        <v>16.0962671352355</v>
      </c>
      <c r="G224" s="119" t="s">
        <v>58</v>
      </c>
      <c r="H224" s="119">
        <v>4.536242327701046</v>
      </c>
      <c r="I224" s="119">
        <v>39.93624385357995</v>
      </c>
      <c r="J224" s="119" t="s">
        <v>61</v>
      </c>
      <c r="K224" s="119">
        <v>0.7650437093078314</v>
      </c>
      <c r="L224" s="119">
        <v>0.41147082381832356</v>
      </c>
      <c r="M224" s="119">
        <v>0.18290840864674582</v>
      </c>
      <c r="N224" s="119">
        <v>0.0028536904458756453</v>
      </c>
      <c r="O224" s="119">
        <v>0.030433206803853516</v>
      </c>
      <c r="P224" s="119">
        <v>0.011801267739860552</v>
      </c>
      <c r="Q224" s="119">
        <v>0.0038607733714742538</v>
      </c>
      <c r="R224" s="119">
        <v>4.3903776124567564E-05</v>
      </c>
      <c r="S224" s="119">
        <v>0.00037423108750281065</v>
      </c>
      <c r="T224" s="119">
        <v>0.00017276018983286993</v>
      </c>
      <c r="U224" s="119">
        <v>8.961324689103669E-05</v>
      </c>
      <c r="V224" s="119">
        <v>1.6135599950214076E-06</v>
      </c>
      <c r="W224" s="119">
        <v>2.2529183955130758E-05</v>
      </c>
      <c r="X224" s="119">
        <v>67.5</v>
      </c>
    </row>
    <row r="225" spans="1:14" s="119" customFormat="1" ht="12.75">
      <c r="A225" s="119" t="s">
        <v>156</v>
      </c>
      <c r="E225" s="120" t="s">
        <v>106</v>
      </c>
      <c r="F225" s="120">
        <f>MIN(F196:F224)</f>
        <v>3.9251728708193534</v>
      </c>
      <c r="G225" s="120"/>
      <c r="H225" s="120"/>
      <c r="I225" s="121"/>
      <c r="J225" s="121" t="s">
        <v>159</v>
      </c>
      <c r="K225" s="120">
        <f>AVERAGE(K223,K218,K213,K208,K203,K198)</f>
        <v>0.6521269610789925</v>
      </c>
      <c r="L225" s="120">
        <f>AVERAGE(L223,L218,L213,L208,L203,L198)</f>
        <v>0.002361347026155014</v>
      </c>
      <c r="M225" s="121" t="s">
        <v>108</v>
      </c>
      <c r="N225" s="120" t="e">
        <f>Mittelwert(K221,K216,K211,K206,K201,K196)</f>
        <v>#NAME?</v>
      </c>
    </row>
    <row r="226" spans="5:14" s="119" customFormat="1" ht="12.75">
      <c r="E226" s="120" t="s">
        <v>107</v>
      </c>
      <c r="F226" s="120">
        <f>MAX(F196:F224)</f>
        <v>17.831713778406634</v>
      </c>
      <c r="G226" s="120"/>
      <c r="H226" s="120"/>
      <c r="I226" s="121"/>
      <c r="J226" s="121" t="s">
        <v>160</v>
      </c>
      <c r="K226" s="120">
        <f>AVERAGE(K224,K219,K214,K209,K204,K199)</f>
        <v>0.942824645049253</v>
      </c>
      <c r="L226" s="120">
        <f>AVERAGE(L224,L219,L214,L209,L204,L199)</f>
        <v>0.4339598187253952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112</v>
      </c>
      <c r="K227" s="120">
        <f>ABS(K225/$G$33)</f>
        <v>0.4075793506743703</v>
      </c>
      <c r="L227" s="120">
        <f>ABS(L225/$H$33)</f>
        <v>0.00655929729487504</v>
      </c>
      <c r="M227" s="121" t="s">
        <v>111</v>
      </c>
      <c r="N227" s="120">
        <f>K227+L227+L228+K228</f>
        <v>1.2210593557233291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0.5356958210507119</v>
      </c>
      <c r="L228" s="120">
        <f>ABS(L226/$H$34)</f>
        <v>0.27122488670337197</v>
      </c>
      <c r="M228" s="120"/>
      <c r="N228" s="120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1496</v>
      </c>
      <c r="B231" s="119">
        <v>70.3</v>
      </c>
      <c r="C231" s="119">
        <v>79.2</v>
      </c>
      <c r="D231" s="119">
        <v>9.671042567450105</v>
      </c>
      <c r="E231" s="119">
        <v>9.690286794137107</v>
      </c>
      <c r="F231" s="119">
        <v>10.108310646384108</v>
      </c>
      <c r="G231" s="119" t="s">
        <v>59</v>
      </c>
      <c r="H231" s="119">
        <v>22.02205946766062</v>
      </c>
      <c r="I231" s="119">
        <v>24.822059467660615</v>
      </c>
      <c r="J231" s="119" t="s">
        <v>73</v>
      </c>
      <c r="K231" s="119">
        <v>0.8835114805463691</v>
      </c>
      <c r="M231" s="119" t="s">
        <v>68</v>
      </c>
      <c r="N231" s="119">
        <v>0.7217133672332475</v>
      </c>
      <c r="X231" s="119">
        <v>67.5</v>
      </c>
    </row>
    <row r="232" spans="1:24" s="119" customFormat="1" ht="12.75" hidden="1">
      <c r="A232" s="119">
        <v>1493</v>
      </c>
      <c r="B232" s="119">
        <v>91.9000015258789</v>
      </c>
      <c r="C232" s="119">
        <v>109.80000305175781</v>
      </c>
      <c r="D232" s="119">
        <v>8.916000366210938</v>
      </c>
      <c r="E232" s="119">
        <v>8.892805099487305</v>
      </c>
      <c r="F232" s="119">
        <v>7.054042308099099</v>
      </c>
      <c r="G232" s="119" t="s">
        <v>56</v>
      </c>
      <c r="H232" s="119">
        <v>-5.594048925710354</v>
      </c>
      <c r="I232" s="119">
        <v>18.805952600168556</v>
      </c>
      <c r="J232" s="119" t="s">
        <v>62</v>
      </c>
      <c r="K232" s="119">
        <v>0.5111749172428602</v>
      </c>
      <c r="L232" s="119">
        <v>0.7739148847943966</v>
      </c>
      <c r="M232" s="119">
        <v>0.12101343547600017</v>
      </c>
      <c r="N232" s="119">
        <v>0.08775294867959252</v>
      </c>
      <c r="O232" s="119">
        <v>0.020529503920350554</v>
      </c>
      <c r="P232" s="119">
        <v>0.022201117404165263</v>
      </c>
      <c r="Q232" s="119">
        <v>0.0024988808350350934</v>
      </c>
      <c r="R232" s="119">
        <v>0.001350714742124067</v>
      </c>
      <c r="S232" s="119">
        <v>0.0002693791744472387</v>
      </c>
      <c r="T232" s="119">
        <v>0.0003266867316258282</v>
      </c>
      <c r="U232" s="119">
        <v>5.4670617291769434E-05</v>
      </c>
      <c r="V232" s="119">
        <v>5.0125209879599044E-05</v>
      </c>
      <c r="W232" s="119">
        <v>1.6804994747540945E-05</v>
      </c>
      <c r="X232" s="119">
        <v>67.5</v>
      </c>
    </row>
    <row r="233" spans="1:24" s="119" customFormat="1" ht="12.75" hidden="1">
      <c r="A233" s="119">
        <v>1495</v>
      </c>
      <c r="B233" s="119">
        <v>86.73999786376953</v>
      </c>
      <c r="C233" s="119">
        <v>84.23999786376953</v>
      </c>
      <c r="D233" s="119">
        <v>10.480060577392578</v>
      </c>
      <c r="E233" s="119">
        <v>9.629883766174316</v>
      </c>
      <c r="F233" s="119">
        <v>12.451028274783607</v>
      </c>
      <c r="G233" s="119" t="s">
        <v>57</v>
      </c>
      <c r="H233" s="119">
        <v>8.994137566190076</v>
      </c>
      <c r="I233" s="119">
        <v>28.234135429959604</v>
      </c>
      <c r="J233" s="119" t="s">
        <v>60</v>
      </c>
      <c r="K233" s="119">
        <v>0.501470549062717</v>
      </c>
      <c r="L233" s="119">
        <v>0.004211819296562277</v>
      </c>
      <c r="M233" s="119">
        <v>-0.1184415339507931</v>
      </c>
      <c r="N233" s="119">
        <v>-0.0009075878783323458</v>
      </c>
      <c r="O233" s="119">
        <v>0.020181480016890952</v>
      </c>
      <c r="P233" s="119">
        <v>0.00048173918675936423</v>
      </c>
      <c r="Q233" s="119">
        <v>-0.0024314952677943697</v>
      </c>
      <c r="R233" s="119">
        <v>-7.293075828867543E-05</v>
      </c>
      <c r="S233" s="119">
        <v>0.00026754006529771014</v>
      </c>
      <c r="T233" s="119">
        <v>3.429607701460728E-05</v>
      </c>
      <c r="U233" s="119">
        <v>-5.2036476304078455E-05</v>
      </c>
      <c r="V233" s="119">
        <v>-5.74857339425915E-06</v>
      </c>
      <c r="W233" s="119">
        <v>1.674565023033186E-05</v>
      </c>
      <c r="X233" s="119">
        <v>67.5</v>
      </c>
    </row>
    <row r="234" spans="1:24" s="119" customFormat="1" ht="12.75" hidden="1">
      <c r="A234" s="119">
        <v>1494</v>
      </c>
      <c r="B234" s="119">
        <v>91.62000274658203</v>
      </c>
      <c r="C234" s="119">
        <v>117.41999816894531</v>
      </c>
      <c r="D234" s="119">
        <v>8.973423957824707</v>
      </c>
      <c r="E234" s="119">
        <v>8.621837615966797</v>
      </c>
      <c r="F234" s="119">
        <v>7.986017137628651</v>
      </c>
      <c r="G234" s="119" t="s">
        <v>58</v>
      </c>
      <c r="H234" s="119">
        <v>-2.9659155677041724</v>
      </c>
      <c r="I234" s="119">
        <v>21.154087178877855</v>
      </c>
      <c r="J234" s="119" t="s">
        <v>61</v>
      </c>
      <c r="K234" s="119">
        <v>0.09913165206422253</v>
      </c>
      <c r="L234" s="119">
        <v>0.7739034238744117</v>
      </c>
      <c r="M234" s="119">
        <v>0.024816417974542277</v>
      </c>
      <c r="N234" s="119">
        <v>-0.0877482551747116</v>
      </c>
      <c r="O234" s="119">
        <v>0.0037640929244002292</v>
      </c>
      <c r="P234" s="119">
        <v>0.02219589019051658</v>
      </c>
      <c r="Q234" s="119">
        <v>0.0005763993324070312</v>
      </c>
      <c r="R234" s="119">
        <v>-0.0013487443861187056</v>
      </c>
      <c r="S234" s="119">
        <v>3.14237662665194E-05</v>
      </c>
      <c r="T234" s="119">
        <v>0.00032488151643602937</v>
      </c>
      <c r="U234" s="119">
        <v>1.676548624162748E-05</v>
      </c>
      <c r="V234" s="119">
        <v>-4.979448332300145E-05</v>
      </c>
      <c r="W234" s="119">
        <v>1.4110445876248026E-06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1496</v>
      </c>
      <c r="B236" s="119">
        <v>65.84</v>
      </c>
      <c r="C236" s="119">
        <v>59.94</v>
      </c>
      <c r="D236" s="119">
        <v>9.83104434369223</v>
      </c>
      <c r="E236" s="119">
        <v>9.958600516503635</v>
      </c>
      <c r="F236" s="119">
        <v>8.225093896256206</v>
      </c>
      <c r="G236" s="119" t="s">
        <v>59</v>
      </c>
      <c r="H236" s="119">
        <v>21.52516453696893</v>
      </c>
      <c r="I236" s="119">
        <v>19.865164536968937</v>
      </c>
      <c r="J236" s="119" t="s">
        <v>73</v>
      </c>
      <c r="K236" s="119">
        <v>1.581452601018302</v>
      </c>
      <c r="M236" s="119" t="s">
        <v>68</v>
      </c>
      <c r="N236" s="119">
        <v>1.2142983172142718</v>
      </c>
      <c r="X236" s="119">
        <v>67.5</v>
      </c>
    </row>
    <row r="237" spans="1:24" s="119" customFormat="1" ht="12.75" hidden="1">
      <c r="A237" s="119">
        <v>1493</v>
      </c>
      <c r="B237" s="119">
        <v>95.55999755859375</v>
      </c>
      <c r="C237" s="119">
        <v>104.86000061035156</v>
      </c>
      <c r="D237" s="119">
        <v>9.419083595275879</v>
      </c>
      <c r="E237" s="119">
        <v>9.35513687133789</v>
      </c>
      <c r="F237" s="119">
        <v>4.177159788262599</v>
      </c>
      <c r="G237" s="119" t="s">
        <v>56</v>
      </c>
      <c r="H237" s="119">
        <v>-17.516938051673492</v>
      </c>
      <c r="I237" s="119">
        <v>10.543059506920264</v>
      </c>
      <c r="J237" s="119" t="s">
        <v>62</v>
      </c>
      <c r="K237" s="119">
        <v>0.7852871496387287</v>
      </c>
      <c r="L237" s="119">
        <v>0.9628703789777978</v>
      </c>
      <c r="M237" s="119">
        <v>0.18590634554749913</v>
      </c>
      <c r="N237" s="119">
        <v>0.036374709712717335</v>
      </c>
      <c r="O237" s="119">
        <v>0.03153857497023701</v>
      </c>
      <c r="P237" s="119">
        <v>0.02762174619127826</v>
      </c>
      <c r="Q237" s="119">
        <v>0.0038389435246210905</v>
      </c>
      <c r="R237" s="119">
        <v>0.0005598381635166166</v>
      </c>
      <c r="S237" s="119">
        <v>0.0004138341802513942</v>
      </c>
      <c r="T237" s="119">
        <v>0.0004064595322745606</v>
      </c>
      <c r="U237" s="119">
        <v>8.39653523459497E-05</v>
      </c>
      <c r="V237" s="119">
        <v>2.0775228591239152E-05</v>
      </c>
      <c r="W237" s="119">
        <v>2.581454380577994E-05</v>
      </c>
      <c r="X237" s="119">
        <v>67.5</v>
      </c>
    </row>
    <row r="238" spans="1:24" s="119" customFormat="1" ht="12.75" hidden="1">
      <c r="A238" s="119">
        <v>1495</v>
      </c>
      <c r="B238" s="119">
        <v>89.26000213623047</v>
      </c>
      <c r="C238" s="119">
        <v>98.86000061035156</v>
      </c>
      <c r="D238" s="119">
        <v>9.38161849975586</v>
      </c>
      <c r="E238" s="119">
        <v>9.32041072845459</v>
      </c>
      <c r="F238" s="119">
        <v>11.647860221711706</v>
      </c>
      <c r="G238" s="119" t="s">
        <v>57</v>
      </c>
      <c r="H238" s="119">
        <v>7.748522684424572</v>
      </c>
      <c r="I238" s="119">
        <v>29.508524820655037</v>
      </c>
      <c r="J238" s="119" t="s">
        <v>60</v>
      </c>
      <c r="K238" s="119">
        <v>0.5321289550243715</v>
      </c>
      <c r="L238" s="119">
        <v>0.005239213423697307</v>
      </c>
      <c r="M238" s="119">
        <v>-0.12441199887707616</v>
      </c>
      <c r="N238" s="119">
        <v>-0.0003763927413359925</v>
      </c>
      <c r="O238" s="119">
        <v>0.02161988175689376</v>
      </c>
      <c r="P238" s="119">
        <v>0.0005993160495624697</v>
      </c>
      <c r="Q238" s="119">
        <v>-0.0024933366305872296</v>
      </c>
      <c r="R238" s="119">
        <v>-3.0223562313393204E-05</v>
      </c>
      <c r="S238" s="119">
        <v>0.00030337168552522055</v>
      </c>
      <c r="T238" s="119">
        <v>4.267319203182183E-05</v>
      </c>
      <c r="U238" s="119">
        <v>-4.9321176538547355E-05</v>
      </c>
      <c r="V238" s="119">
        <v>-2.3776696370928924E-06</v>
      </c>
      <c r="W238" s="119">
        <v>1.949716094276859E-05</v>
      </c>
      <c r="X238" s="119">
        <v>67.5</v>
      </c>
    </row>
    <row r="239" spans="1:24" s="119" customFormat="1" ht="12.75" hidden="1">
      <c r="A239" s="119">
        <v>1494</v>
      </c>
      <c r="B239" s="119">
        <v>99.9800033569336</v>
      </c>
      <c r="C239" s="119">
        <v>111.27999877929688</v>
      </c>
      <c r="D239" s="119">
        <v>10.492942810058594</v>
      </c>
      <c r="E239" s="119">
        <v>8.792204856872559</v>
      </c>
      <c r="F239" s="119">
        <v>13.252662846417158</v>
      </c>
      <c r="G239" s="119" t="s">
        <v>58</v>
      </c>
      <c r="H239" s="119">
        <v>-2.4482422144577924</v>
      </c>
      <c r="I239" s="119">
        <v>30.031761142475805</v>
      </c>
      <c r="J239" s="119" t="s">
        <v>61</v>
      </c>
      <c r="K239" s="119">
        <v>0.5775073009169577</v>
      </c>
      <c r="L239" s="119">
        <v>0.9628561249509445</v>
      </c>
      <c r="M239" s="119">
        <v>0.13814059450515098</v>
      </c>
      <c r="N239" s="119">
        <v>-0.03637276227053318</v>
      </c>
      <c r="O239" s="119">
        <v>0.022962195538998288</v>
      </c>
      <c r="P239" s="119">
        <v>0.027615243669541135</v>
      </c>
      <c r="Q239" s="119">
        <v>0.002919034058006539</v>
      </c>
      <c r="R239" s="119">
        <v>-0.0005590217398373219</v>
      </c>
      <c r="S239" s="119">
        <v>0.0002814682027617508</v>
      </c>
      <c r="T239" s="119">
        <v>0.00040421324824734504</v>
      </c>
      <c r="U239" s="119">
        <v>6.795293915227601E-05</v>
      </c>
      <c r="V239" s="119">
        <v>-2.063872113564906E-05</v>
      </c>
      <c r="W239" s="119">
        <v>1.6918965307379487E-05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1496</v>
      </c>
      <c r="B241" s="119">
        <v>75.6</v>
      </c>
      <c r="C241" s="119">
        <v>63.4</v>
      </c>
      <c r="D241" s="119">
        <v>9.392833368869471</v>
      </c>
      <c r="E241" s="119">
        <v>9.613763445744762</v>
      </c>
      <c r="F241" s="119">
        <v>7.919536433886013</v>
      </c>
      <c r="G241" s="119" t="s">
        <v>59</v>
      </c>
      <c r="H241" s="119">
        <v>11.927769390589845</v>
      </c>
      <c r="I241" s="119">
        <v>20.027769390589835</v>
      </c>
      <c r="J241" s="119" t="s">
        <v>73</v>
      </c>
      <c r="K241" s="119">
        <v>0.8633145184191593</v>
      </c>
      <c r="M241" s="119" t="s">
        <v>68</v>
      </c>
      <c r="N241" s="119">
        <v>0.6579967688552615</v>
      </c>
      <c r="X241" s="119">
        <v>67.5</v>
      </c>
    </row>
    <row r="242" spans="1:24" s="119" customFormat="1" ht="12.75" hidden="1">
      <c r="A242" s="119">
        <v>1493</v>
      </c>
      <c r="B242" s="119">
        <v>94.76000213623047</v>
      </c>
      <c r="C242" s="119">
        <v>100.45999908447266</v>
      </c>
      <c r="D242" s="119">
        <v>9.20395278930664</v>
      </c>
      <c r="E242" s="119">
        <v>9.036822319030762</v>
      </c>
      <c r="F242" s="119">
        <v>4.583953373124976</v>
      </c>
      <c r="G242" s="119" t="s">
        <v>56</v>
      </c>
      <c r="H242" s="119">
        <v>-15.420173543575103</v>
      </c>
      <c r="I242" s="119">
        <v>11.839828592655367</v>
      </c>
      <c r="J242" s="119" t="s">
        <v>62</v>
      </c>
      <c r="K242" s="119">
        <v>0.5887230822700206</v>
      </c>
      <c r="L242" s="119">
        <v>0.7043295793290398</v>
      </c>
      <c r="M242" s="119">
        <v>0.13937238543835706</v>
      </c>
      <c r="N242" s="119">
        <v>0.015459698314726223</v>
      </c>
      <c r="O242" s="119">
        <v>0.02364439802384984</v>
      </c>
      <c r="P242" s="119">
        <v>0.020205050158628925</v>
      </c>
      <c r="Q242" s="119">
        <v>0.0028780430293750747</v>
      </c>
      <c r="R242" s="119">
        <v>0.00023790668596147772</v>
      </c>
      <c r="S242" s="119">
        <v>0.00031025219908907266</v>
      </c>
      <c r="T242" s="119">
        <v>0.00029731703073180004</v>
      </c>
      <c r="U242" s="119">
        <v>6.294222973904697E-05</v>
      </c>
      <c r="V242" s="119">
        <v>8.826115382361824E-06</v>
      </c>
      <c r="W242" s="119">
        <v>1.9352054467013606E-05</v>
      </c>
      <c r="X242" s="119">
        <v>67.5</v>
      </c>
    </row>
    <row r="243" spans="1:24" s="119" customFormat="1" ht="12.75" hidden="1">
      <c r="A243" s="119">
        <v>1495</v>
      </c>
      <c r="B243" s="119">
        <v>85.22000122070312</v>
      </c>
      <c r="C243" s="119">
        <v>103.62000274658203</v>
      </c>
      <c r="D243" s="119">
        <v>8.723296165466309</v>
      </c>
      <c r="E243" s="119">
        <v>9.829366683959961</v>
      </c>
      <c r="F243" s="119">
        <v>9.463352985137766</v>
      </c>
      <c r="G243" s="119" t="s">
        <v>57</v>
      </c>
      <c r="H243" s="119">
        <v>8.059215106410576</v>
      </c>
      <c r="I243" s="119">
        <v>25.7792163271137</v>
      </c>
      <c r="J243" s="119" t="s">
        <v>60</v>
      </c>
      <c r="K243" s="119">
        <v>0.15100728268053187</v>
      </c>
      <c r="L243" s="119">
        <v>0.0038322186037501728</v>
      </c>
      <c r="M243" s="119">
        <v>-0.03421538157115635</v>
      </c>
      <c r="N243" s="119">
        <v>-0.00016016094765273155</v>
      </c>
      <c r="O243" s="119">
        <v>0.006310666546609786</v>
      </c>
      <c r="P243" s="119">
        <v>0.00043841614057314423</v>
      </c>
      <c r="Q243" s="119">
        <v>-0.0006330750976470558</v>
      </c>
      <c r="R243" s="119">
        <v>-1.2853840403950909E-05</v>
      </c>
      <c r="S243" s="119">
        <v>0.00010281251096145512</v>
      </c>
      <c r="T243" s="119">
        <v>3.12201944605375E-05</v>
      </c>
      <c r="U243" s="119">
        <v>-8.950351421080718E-06</v>
      </c>
      <c r="V243" s="119">
        <v>-1.0109922966947762E-06</v>
      </c>
      <c r="W243" s="119">
        <v>7.019898794999051E-06</v>
      </c>
      <c r="X243" s="119">
        <v>67.5</v>
      </c>
    </row>
    <row r="244" spans="1:24" s="119" customFormat="1" ht="12.75" hidden="1">
      <c r="A244" s="119">
        <v>1494</v>
      </c>
      <c r="B244" s="119">
        <v>105.66000366210938</v>
      </c>
      <c r="C244" s="119">
        <v>100.66000366210938</v>
      </c>
      <c r="D244" s="119">
        <v>9.615819931030273</v>
      </c>
      <c r="E244" s="119">
        <v>8.869342803955078</v>
      </c>
      <c r="F244" s="119">
        <v>15.181385528670946</v>
      </c>
      <c r="G244" s="119" t="s">
        <v>58</v>
      </c>
      <c r="H244" s="119">
        <v>-0.6105368055955864</v>
      </c>
      <c r="I244" s="119">
        <v>37.54946685651378</v>
      </c>
      <c r="J244" s="119" t="s">
        <v>61</v>
      </c>
      <c r="K244" s="119">
        <v>0.5690269485489728</v>
      </c>
      <c r="L244" s="119">
        <v>0.7043191538062807</v>
      </c>
      <c r="M244" s="119">
        <v>0.13510725179174557</v>
      </c>
      <c r="N244" s="119">
        <v>-0.015458868666664965</v>
      </c>
      <c r="O244" s="119">
        <v>0.022786685710031073</v>
      </c>
      <c r="P244" s="119">
        <v>0.020200293146397548</v>
      </c>
      <c r="Q244" s="119">
        <v>0.0028075518872629278</v>
      </c>
      <c r="R244" s="119">
        <v>-0.0002375591926489963</v>
      </c>
      <c r="S244" s="119">
        <v>0.00029272173583354933</v>
      </c>
      <c r="T244" s="119">
        <v>0.00029567332686771116</v>
      </c>
      <c r="U244" s="119">
        <v>6.230261225632619E-05</v>
      </c>
      <c r="V244" s="119">
        <v>-8.768021858936475E-06</v>
      </c>
      <c r="W244" s="119">
        <v>1.8033941138925573E-05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1496</v>
      </c>
      <c r="B246" s="119">
        <v>63.08</v>
      </c>
      <c r="C246" s="119">
        <v>61.58</v>
      </c>
      <c r="D246" s="119">
        <v>9.521227150093013</v>
      </c>
      <c r="E246" s="119">
        <v>9.711878742522488</v>
      </c>
      <c r="F246" s="119">
        <v>7.6212338971773015</v>
      </c>
      <c r="G246" s="119" t="s">
        <v>59</v>
      </c>
      <c r="H246" s="119">
        <v>23.42346675899131</v>
      </c>
      <c r="I246" s="119">
        <v>19.00346675899131</v>
      </c>
      <c r="J246" s="119" t="s">
        <v>73</v>
      </c>
      <c r="K246" s="119">
        <v>2.0014351050192154</v>
      </c>
      <c r="M246" s="119" t="s">
        <v>68</v>
      </c>
      <c r="N246" s="119">
        <v>1.224206699758406</v>
      </c>
      <c r="X246" s="119">
        <v>67.5</v>
      </c>
    </row>
    <row r="247" spans="1:24" s="119" customFormat="1" ht="12.75" hidden="1">
      <c r="A247" s="119">
        <v>1493</v>
      </c>
      <c r="B247" s="119">
        <v>92.83999633789062</v>
      </c>
      <c r="C247" s="119">
        <v>103.33999633789062</v>
      </c>
      <c r="D247" s="119">
        <v>9.496310234069824</v>
      </c>
      <c r="E247" s="119">
        <v>9.040689468383789</v>
      </c>
      <c r="F247" s="119">
        <v>3.9251728708193534</v>
      </c>
      <c r="G247" s="119" t="s">
        <v>56</v>
      </c>
      <c r="H247" s="119">
        <v>-15.514637438445149</v>
      </c>
      <c r="I247" s="119">
        <v>9.825358899445476</v>
      </c>
      <c r="J247" s="119" t="s">
        <v>62</v>
      </c>
      <c r="K247" s="119">
        <v>1.217847280197771</v>
      </c>
      <c r="L247" s="119">
        <v>0.6525392892455429</v>
      </c>
      <c r="M247" s="119">
        <v>0.28830926961994174</v>
      </c>
      <c r="N247" s="119">
        <v>0.0810748656313084</v>
      </c>
      <c r="O247" s="119">
        <v>0.048911050046496846</v>
      </c>
      <c r="P247" s="119">
        <v>0.01871932345748635</v>
      </c>
      <c r="Q247" s="119">
        <v>0.005953551288458354</v>
      </c>
      <c r="R247" s="119">
        <v>0.001247895942201771</v>
      </c>
      <c r="S247" s="119">
        <v>0.0006417536495526611</v>
      </c>
      <c r="T247" s="119">
        <v>0.000275471044754306</v>
      </c>
      <c r="U247" s="119">
        <v>0.00013021199504296868</v>
      </c>
      <c r="V247" s="119">
        <v>4.6316392491027975E-05</v>
      </c>
      <c r="W247" s="119">
        <v>4.00263849595847E-05</v>
      </c>
      <c r="X247" s="119">
        <v>67.5</v>
      </c>
    </row>
    <row r="248" spans="1:24" s="119" customFormat="1" ht="12.75" hidden="1">
      <c r="A248" s="119">
        <v>1495</v>
      </c>
      <c r="B248" s="119">
        <v>97.66000366210938</v>
      </c>
      <c r="C248" s="119">
        <v>127.36000061035156</v>
      </c>
      <c r="D248" s="119">
        <v>8.61335277557373</v>
      </c>
      <c r="E248" s="119">
        <v>9.949447631835938</v>
      </c>
      <c r="F248" s="119">
        <v>12.24307082683517</v>
      </c>
      <c r="G248" s="119" t="s">
        <v>57</v>
      </c>
      <c r="H248" s="119">
        <v>3.6348607726865367</v>
      </c>
      <c r="I248" s="119">
        <v>33.79486443479591</v>
      </c>
      <c r="J248" s="119" t="s">
        <v>60</v>
      </c>
      <c r="K248" s="119">
        <v>0.7648041014778423</v>
      </c>
      <c r="L248" s="119">
        <v>0.003551104217851891</v>
      </c>
      <c r="M248" s="119">
        <v>-0.17849485125537856</v>
      </c>
      <c r="N248" s="119">
        <v>-0.0008385266487940718</v>
      </c>
      <c r="O248" s="119">
        <v>0.031124416304909353</v>
      </c>
      <c r="P248" s="119">
        <v>0.0004060879593489114</v>
      </c>
      <c r="Q248" s="119">
        <v>-0.0035619199119271984</v>
      </c>
      <c r="R248" s="119">
        <v>-6.738079737418805E-05</v>
      </c>
      <c r="S248" s="119">
        <v>0.0004408669855798336</v>
      </c>
      <c r="T248" s="119">
        <v>2.890863195283106E-05</v>
      </c>
      <c r="U248" s="119">
        <v>-6.940430790677212E-05</v>
      </c>
      <c r="V248" s="119">
        <v>-5.307448100833965E-06</v>
      </c>
      <c r="W248" s="119">
        <v>2.8447580429817942E-05</v>
      </c>
      <c r="X248" s="119">
        <v>67.5</v>
      </c>
    </row>
    <row r="249" spans="1:24" s="119" customFormat="1" ht="12.75" hidden="1">
      <c r="A249" s="119">
        <v>1494</v>
      </c>
      <c r="B249" s="119">
        <v>114.76000213623047</v>
      </c>
      <c r="C249" s="119">
        <v>111.66000366210938</v>
      </c>
      <c r="D249" s="119">
        <v>8.921426773071289</v>
      </c>
      <c r="E249" s="119">
        <v>8.743338584899902</v>
      </c>
      <c r="F249" s="119">
        <v>21.17182499987765</v>
      </c>
      <c r="G249" s="119" t="s">
        <v>58</v>
      </c>
      <c r="H249" s="119">
        <v>9.203629056686971</v>
      </c>
      <c r="I249" s="119">
        <v>56.46363119291744</v>
      </c>
      <c r="J249" s="119" t="s">
        <v>61</v>
      </c>
      <c r="K249" s="119">
        <v>0.9477482177497241</v>
      </c>
      <c r="L249" s="119">
        <v>0.6525296266591366</v>
      </c>
      <c r="M249" s="119">
        <v>0.22641073963949798</v>
      </c>
      <c r="N249" s="119">
        <v>-0.08107052923346421</v>
      </c>
      <c r="O249" s="119">
        <v>0.037730114316413245</v>
      </c>
      <c r="P249" s="119">
        <v>0.018714918201137576</v>
      </c>
      <c r="Q249" s="119">
        <v>0.004770482101980959</v>
      </c>
      <c r="R249" s="119">
        <v>-0.0012460754835518049</v>
      </c>
      <c r="S249" s="119">
        <v>0.000466351849722836</v>
      </c>
      <c r="T249" s="119">
        <v>0.00027394997261661594</v>
      </c>
      <c r="U249" s="119">
        <v>0.00011017352539086726</v>
      </c>
      <c r="V249" s="119">
        <v>-4.601129435301626E-05</v>
      </c>
      <c r="W249" s="119">
        <v>2.8157532928541664E-05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1496</v>
      </c>
      <c r="B251" s="119">
        <v>83.66</v>
      </c>
      <c r="C251" s="119">
        <v>64.66</v>
      </c>
      <c r="D251" s="119">
        <v>9.039683941526805</v>
      </c>
      <c r="E251" s="119">
        <v>9.289948496917782</v>
      </c>
      <c r="F251" s="119">
        <v>13.478912443021882</v>
      </c>
      <c r="G251" s="119" t="s">
        <v>59</v>
      </c>
      <c r="H251" s="119">
        <v>19.270589909182128</v>
      </c>
      <c r="I251" s="119">
        <v>35.430589909182125</v>
      </c>
      <c r="J251" s="119" t="s">
        <v>73</v>
      </c>
      <c r="K251" s="119">
        <v>2.11631201913822</v>
      </c>
      <c r="M251" s="119" t="s">
        <v>68</v>
      </c>
      <c r="N251" s="119">
        <v>1.5097748293912567</v>
      </c>
      <c r="X251" s="119">
        <v>67.5</v>
      </c>
    </row>
    <row r="252" spans="1:24" s="119" customFormat="1" ht="12.75" hidden="1">
      <c r="A252" s="119">
        <v>1493</v>
      </c>
      <c r="B252" s="119">
        <v>115.13999938964844</v>
      </c>
      <c r="C252" s="119">
        <v>108.63999938964844</v>
      </c>
      <c r="D252" s="119">
        <v>8.561245918273926</v>
      </c>
      <c r="E252" s="119">
        <v>9.498422622680664</v>
      </c>
      <c r="F252" s="119">
        <v>8.39752623237258</v>
      </c>
      <c r="G252" s="119" t="s">
        <v>56</v>
      </c>
      <c r="H252" s="119">
        <v>-24.301863888960554</v>
      </c>
      <c r="I252" s="119">
        <v>23.338135500687876</v>
      </c>
      <c r="J252" s="119" t="s">
        <v>62</v>
      </c>
      <c r="K252" s="119">
        <v>1.0380881198671301</v>
      </c>
      <c r="L252" s="119">
        <v>0.9877834359722111</v>
      </c>
      <c r="M252" s="119">
        <v>0.2457537208637902</v>
      </c>
      <c r="N252" s="119">
        <v>0.002583522925513704</v>
      </c>
      <c r="O252" s="119">
        <v>0.04169164971632544</v>
      </c>
      <c r="P252" s="119">
        <v>0.028336485865998594</v>
      </c>
      <c r="Q252" s="119">
        <v>0.005074835563455307</v>
      </c>
      <c r="R252" s="119">
        <v>3.968630693940802E-05</v>
      </c>
      <c r="S252" s="119">
        <v>0.0005470469536454162</v>
      </c>
      <c r="T252" s="119">
        <v>0.0004169823716431698</v>
      </c>
      <c r="U252" s="119">
        <v>0.00011099314725110607</v>
      </c>
      <c r="V252" s="119">
        <v>1.4724472050019718E-06</v>
      </c>
      <c r="W252" s="119">
        <v>3.4119768640795E-05</v>
      </c>
      <c r="X252" s="119">
        <v>67.5</v>
      </c>
    </row>
    <row r="253" spans="1:24" s="119" customFormat="1" ht="12.75" hidden="1">
      <c r="A253" s="119">
        <v>1495</v>
      </c>
      <c r="B253" s="119">
        <v>98.66000366210938</v>
      </c>
      <c r="C253" s="119">
        <v>107.95999908447266</v>
      </c>
      <c r="D253" s="119">
        <v>8.822321891784668</v>
      </c>
      <c r="E253" s="119">
        <v>9.675155639648438</v>
      </c>
      <c r="F253" s="119">
        <v>13.905639474051883</v>
      </c>
      <c r="G253" s="119" t="s">
        <v>57</v>
      </c>
      <c r="H253" s="119">
        <v>6.316486763377853</v>
      </c>
      <c r="I253" s="119">
        <v>37.47649042548723</v>
      </c>
      <c r="J253" s="119" t="s">
        <v>60</v>
      </c>
      <c r="K253" s="119">
        <v>0.5017807467478514</v>
      </c>
      <c r="L253" s="119">
        <v>0.005374286598895312</v>
      </c>
      <c r="M253" s="119">
        <v>-0.11633674832951979</v>
      </c>
      <c r="N253" s="119">
        <v>-2.7017434090588218E-05</v>
      </c>
      <c r="O253" s="119">
        <v>0.02054460392294566</v>
      </c>
      <c r="P253" s="119">
        <v>0.0006147966710791567</v>
      </c>
      <c r="Q253" s="119">
        <v>-0.0022841963525109497</v>
      </c>
      <c r="R253" s="119">
        <v>-2.138042514845117E-06</v>
      </c>
      <c r="S253" s="119">
        <v>0.00030108802962413786</v>
      </c>
      <c r="T253" s="119">
        <v>4.377886671175865E-05</v>
      </c>
      <c r="U253" s="119">
        <v>-4.1962069282370825E-05</v>
      </c>
      <c r="V253" s="119">
        <v>-1.614571134177164E-07</v>
      </c>
      <c r="W253" s="119">
        <v>1.9717609474092703E-05</v>
      </c>
      <c r="X253" s="119">
        <v>67.5</v>
      </c>
    </row>
    <row r="254" spans="1:24" s="119" customFormat="1" ht="12.75" hidden="1">
      <c r="A254" s="119">
        <v>1494</v>
      </c>
      <c r="B254" s="119">
        <v>110.04000091552734</v>
      </c>
      <c r="C254" s="119">
        <v>124.44000244140625</v>
      </c>
      <c r="D254" s="119">
        <v>9.483898162841797</v>
      </c>
      <c r="E254" s="119">
        <v>8.517016410827637</v>
      </c>
      <c r="F254" s="119">
        <v>16.7112530361223</v>
      </c>
      <c r="G254" s="119" t="s">
        <v>58</v>
      </c>
      <c r="H254" s="119">
        <v>-0.6239080955701439</v>
      </c>
      <c r="I254" s="119">
        <v>41.9160928199572</v>
      </c>
      <c r="J254" s="119" t="s">
        <v>61</v>
      </c>
      <c r="K254" s="119">
        <v>0.9087590587182289</v>
      </c>
      <c r="L254" s="119">
        <v>0.9877688157785809</v>
      </c>
      <c r="M254" s="119">
        <v>0.21647321383143847</v>
      </c>
      <c r="N254" s="119">
        <v>-0.0025833816529715558</v>
      </c>
      <c r="O254" s="119">
        <v>0.036278270434491014</v>
      </c>
      <c r="P254" s="119">
        <v>0.02832981567690069</v>
      </c>
      <c r="Q254" s="119">
        <v>0.004531710826971026</v>
      </c>
      <c r="R254" s="119">
        <v>-3.962867311295724E-05</v>
      </c>
      <c r="S254" s="119">
        <v>0.0004567344610490701</v>
      </c>
      <c r="T254" s="119">
        <v>0.0004146778377133225</v>
      </c>
      <c r="U254" s="119">
        <v>0.00010275535741871188</v>
      </c>
      <c r="V254" s="119">
        <v>-1.4635683694467224E-06</v>
      </c>
      <c r="W254" s="119">
        <v>2.784554701794431E-05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1496</v>
      </c>
      <c r="B256" s="119">
        <v>80.84</v>
      </c>
      <c r="C256" s="119">
        <v>70.04</v>
      </c>
      <c r="D256" s="119">
        <v>9.429135605783163</v>
      </c>
      <c r="E256" s="119">
        <v>9.612816390801253</v>
      </c>
      <c r="F256" s="119">
        <v>11.643999385418281</v>
      </c>
      <c r="G256" s="119" t="s">
        <v>59</v>
      </c>
      <c r="H256" s="119">
        <v>15.99969028810817</v>
      </c>
      <c r="I256" s="119">
        <v>29.339690288108176</v>
      </c>
      <c r="J256" s="119" t="s">
        <v>73</v>
      </c>
      <c r="K256" s="119">
        <v>1.0377691578685728</v>
      </c>
      <c r="M256" s="119" t="s">
        <v>68</v>
      </c>
      <c r="N256" s="119">
        <v>0.7745379655831722</v>
      </c>
      <c r="X256" s="119">
        <v>67.5</v>
      </c>
    </row>
    <row r="257" spans="1:24" s="119" customFormat="1" ht="12.75" hidden="1">
      <c r="A257" s="119">
        <v>1493</v>
      </c>
      <c r="B257" s="119">
        <v>103.36000061035156</v>
      </c>
      <c r="C257" s="119">
        <v>106.66000366210938</v>
      </c>
      <c r="D257" s="119">
        <v>8.460393905639648</v>
      </c>
      <c r="E257" s="119">
        <v>9.91695499420166</v>
      </c>
      <c r="F257" s="119">
        <v>7.27085378018399</v>
      </c>
      <c r="G257" s="119" t="s">
        <v>56</v>
      </c>
      <c r="H257" s="119">
        <v>-15.422324399662031</v>
      </c>
      <c r="I257" s="119">
        <v>20.43767621068953</v>
      </c>
      <c r="J257" s="119" t="s">
        <v>62</v>
      </c>
      <c r="K257" s="119">
        <v>0.6727450153692663</v>
      </c>
      <c r="L257" s="119">
        <v>0.7473926759188502</v>
      </c>
      <c r="M257" s="119">
        <v>0.15926352159716864</v>
      </c>
      <c r="N257" s="119">
        <v>0.004677040429788244</v>
      </c>
      <c r="O257" s="119">
        <v>0.0270185853524942</v>
      </c>
      <c r="P257" s="119">
        <v>0.02144038080707097</v>
      </c>
      <c r="Q257" s="119">
        <v>0.0032887932453802876</v>
      </c>
      <c r="R257" s="119">
        <v>7.20384880533666E-05</v>
      </c>
      <c r="S257" s="119">
        <v>0.00035451392280184984</v>
      </c>
      <c r="T257" s="119">
        <v>0.00031550543764353274</v>
      </c>
      <c r="U257" s="119">
        <v>7.193401442739396E-05</v>
      </c>
      <c r="V257" s="119">
        <v>2.6730160806636575E-06</v>
      </c>
      <c r="W257" s="119">
        <v>2.2111506199187414E-05</v>
      </c>
      <c r="X257" s="119">
        <v>67.5</v>
      </c>
    </row>
    <row r="258" spans="1:24" s="119" customFormat="1" ht="12.75" hidden="1">
      <c r="A258" s="119">
        <v>1495</v>
      </c>
      <c r="B258" s="119">
        <v>102.9000015258789</v>
      </c>
      <c r="C258" s="119">
        <v>109.69999694824219</v>
      </c>
      <c r="D258" s="119">
        <v>9.584870338439941</v>
      </c>
      <c r="E258" s="119">
        <v>8.997833251953125</v>
      </c>
      <c r="F258" s="119">
        <v>15.28034703729187</v>
      </c>
      <c r="G258" s="119" t="s">
        <v>57</v>
      </c>
      <c r="H258" s="119">
        <v>2.5118733406093696</v>
      </c>
      <c r="I258" s="119">
        <v>37.911874866488276</v>
      </c>
      <c r="J258" s="119" t="s">
        <v>60</v>
      </c>
      <c r="K258" s="119">
        <v>0.5204318322174227</v>
      </c>
      <c r="L258" s="119">
        <v>0.004066424422705645</v>
      </c>
      <c r="M258" s="119">
        <v>-0.12205003473135577</v>
      </c>
      <c r="N258" s="119">
        <v>4.824382601756209E-05</v>
      </c>
      <c r="O258" s="119">
        <v>0.021084696966291783</v>
      </c>
      <c r="P258" s="119">
        <v>0.00046516865332709985</v>
      </c>
      <c r="Q258" s="119">
        <v>-0.002464001466926073</v>
      </c>
      <c r="R258" s="119">
        <v>3.906555932589933E-06</v>
      </c>
      <c r="S258" s="119">
        <v>0.00029097829542655594</v>
      </c>
      <c r="T258" s="119">
        <v>3.3122244268688195E-05</v>
      </c>
      <c r="U258" s="119">
        <v>-4.9957369611213336E-05</v>
      </c>
      <c r="V258" s="119">
        <v>3.1465143333281914E-07</v>
      </c>
      <c r="W258" s="119">
        <v>1.8558260710048636E-05</v>
      </c>
      <c r="X258" s="119">
        <v>67.5</v>
      </c>
    </row>
    <row r="259" spans="1:24" s="119" customFormat="1" ht="12.75" hidden="1">
      <c r="A259" s="119">
        <v>1494</v>
      </c>
      <c r="B259" s="119">
        <v>119.87999725341797</v>
      </c>
      <c r="C259" s="119">
        <v>113.4800033569336</v>
      </c>
      <c r="D259" s="119">
        <v>8.700704574584961</v>
      </c>
      <c r="E259" s="119">
        <v>9.24032974243164</v>
      </c>
      <c r="F259" s="119">
        <v>17.58358101832018</v>
      </c>
      <c r="G259" s="119" t="s">
        <v>58</v>
      </c>
      <c r="H259" s="119">
        <v>-4.285966774750932</v>
      </c>
      <c r="I259" s="119">
        <v>48.09403047866703</v>
      </c>
      <c r="J259" s="119" t="s">
        <v>61</v>
      </c>
      <c r="K259" s="119">
        <v>0.42630571626358793</v>
      </c>
      <c r="L259" s="119">
        <v>0.747381613507821</v>
      </c>
      <c r="M259" s="119">
        <v>0.10231646169413139</v>
      </c>
      <c r="N259" s="119">
        <v>0.004676791604842468</v>
      </c>
      <c r="O259" s="119">
        <v>0.016894955113573407</v>
      </c>
      <c r="P259" s="119">
        <v>0.021435334083614817</v>
      </c>
      <c r="Q259" s="119">
        <v>0.002178269446566509</v>
      </c>
      <c r="R259" s="119">
        <v>7.193248627539986E-05</v>
      </c>
      <c r="S259" s="119">
        <v>0.00020251358732443586</v>
      </c>
      <c r="T259" s="119">
        <v>0.0003137620087219651</v>
      </c>
      <c r="U259" s="119">
        <v>5.1756773983403766E-05</v>
      </c>
      <c r="V259" s="119">
        <v>2.6544320377414266E-06</v>
      </c>
      <c r="W259" s="119">
        <v>1.2021217318332133E-05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3.9251728708193534</v>
      </c>
      <c r="G260" s="120"/>
      <c r="H260" s="120"/>
      <c r="I260" s="121"/>
      <c r="J260" s="121" t="s">
        <v>159</v>
      </c>
      <c r="K260" s="120">
        <f>AVERAGE(K258,K253,K248,K243,K238,K233)</f>
        <v>0.4952705778684561</v>
      </c>
      <c r="L260" s="120">
        <f>AVERAGE(L258,L253,L248,L243,L238,L233)</f>
        <v>0.0043791777605771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21.17182499987765</v>
      </c>
      <c r="G261" s="120"/>
      <c r="H261" s="120"/>
      <c r="I261" s="121"/>
      <c r="J261" s="121" t="s">
        <v>160</v>
      </c>
      <c r="K261" s="120">
        <f>AVERAGE(K259,K254,K249,K244,K239,K234)</f>
        <v>0.5880798157102823</v>
      </c>
      <c r="L261" s="120">
        <f>AVERAGE(L259,L254,L249,L244,L239,L234)</f>
        <v>0.8047931264295292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0.309544111167785</v>
      </c>
      <c r="L262" s="120">
        <f>ABS(L260/$H$33)</f>
        <v>0.012164382668269724</v>
      </c>
      <c r="M262" s="121" t="s">
        <v>111</v>
      </c>
      <c r="N262" s="120">
        <f>K262+L262+L263+K263</f>
        <v>1.1588404567808073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0.3341362589262968</v>
      </c>
      <c r="L263" s="120">
        <f>ABS(L261/$H$34)</f>
        <v>0.5029957040184557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2004-11-10T12:55:48Z</cp:lastPrinted>
  <dcterms:created xsi:type="dcterms:W3CDTF">2003-07-09T12:58:06Z</dcterms:created>
  <dcterms:modified xsi:type="dcterms:W3CDTF">2004-11-18T07:29:03Z</dcterms:modified>
  <cp:category/>
  <cp:version/>
  <cp:contentType/>
  <cp:contentStatus/>
</cp:coreProperties>
</file>