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<sst xmlns="http://schemas.openxmlformats.org/spreadsheetml/2006/main" count="204" uniqueCount="98">
  <si>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04/11/2005       07:18:38</t>
  </si>
  <si>
    <t>LISSNER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</si>
  <si>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</si>
  <si>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</si>
  <si>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</si>
  <si>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</si>
  <si>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</si>
  <si>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</si>
  <si>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</si>
  <si>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</si>
  <si>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</si>
  <si>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</si>
  <si>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</si>
  <si>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</si>
  <si>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</si>
  <si>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</si>
  <si>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</si>
  <si>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</si>
  <si>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</si>
  <si>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</si>
  <si>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</si>
  <si>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</si>
  <si>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</si>
  <si>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</si>
  <si>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</si>
  <si>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</si>
  <si>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</si>
  <si>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</si>
  <si>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</si>
  <si>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</si>
  <si>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</si>
  <si>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</si>
  <si>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</si>
  <si>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</si>
  <si>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</si>
  <si>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</si>
  <si>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</si>
  <si>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</si>
  <si>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</si>
  <si>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</si>
  <si>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</si>
  <si>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</si>
  <si>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</si>
  <si>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</si>
  <si>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</si>
  <si>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</si>
  <si>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</si>
  <si>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</si>
  <si>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</si>
  <si>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</si>
  <si>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</si>
  <si>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</si>
  <si>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</si>
  <si>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</si>
  <si>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HCMQAP378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</si>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</sst>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54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-0.002261</v>
      </c>
      <c r="C4" s="12">
        <v>-0.00376</v>
      </c>
      <c r="D4" s="12">
        <v>-0.003758</v>
      </c>
      <c r="E4" s="12">
        <v>-0.003759</v>
      </c>
      <c r="F4" s="24">
        <v>-0.002083</v>
      </c>
      <c r="G4" s="34">
        <v>-0.011714</v>
      </c>
    </row>
    <row r="5" spans="1:7" ht="12.75" thickBot="1">
      <c r="A5" s="44" t="s">
        <v>12</v>
      </c>
      <c r="B5" s="45">
        <v>1.037729</v>
      </c>
      <c r="C5" s="46">
        <v>0.901083</v>
      </c>
      <c r="D5" s="46">
        <v>-0.187687</v>
      </c>
      <c r="E5" s="46">
        <v>-0.192402</v>
      </c>
      <c r="F5" s="47">
        <v>-2.058227</v>
      </c>
      <c r="G5" s="48">
        <v>3.617572</v>
      </c>
    </row>
    <row r="6" spans="1:7" ht="12.75" thickTop="1">
      <c r="A6" s="6" t="s">
        <v>13</v>
      </c>
      <c r="B6" s="39">
        <v>-30.54345</v>
      </c>
      <c r="C6" s="40">
        <v>92.26822</v>
      </c>
      <c r="D6" s="40">
        <v>1.868952</v>
      </c>
      <c r="E6" s="40">
        <v>44.61359</v>
      </c>
      <c r="F6" s="41">
        <v>-217.2683</v>
      </c>
      <c r="G6" s="42">
        <v>0.0007334516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-0.5053251</v>
      </c>
      <c r="C8" s="13">
        <v>0.06852023</v>
      </c>
      <c r="D8" s="13">
        <v>0.2805324</v>
      </c>
      <c r="E8" s="13">
        <v>-1.175691</v>
      </c>
      <c r="F8" s="25">
        <v>-0.7108419</v>
      </c>
      <c r="G8" s="35">
        <v>-0.3668677</v>
      </c>
    </row>
    <row r="9" spans="1:7" ht="12">
      <c r="A9" s="20" t="s">
        <v>16</v>
      </c>
      <c r="B9" s="29">
        <v>0.09615119</v>
      </c>
      <c r="C9" s="13">
        <v>0.2691208</v>
      </c>
      <c r="D9" s="13">
        <v>0.15387</v>
      </c>
      <c r="E9" s="13">
        <v>0.5831821</v>
      </c>
      <c r="F9" s="25">
        <v>-0.6982574</v>
      </c>
      <c r="G9" s="35">
        <v>0.1629288</v>
      </c>
    </row>
    <row r="10" spans="1:7" ht="12">
      <c r="A10" s="20" t="s">
        <v>17</v>
      </c>
      <c r="B10" s="29">
        <v>0.2447271</v>
      </c>
      <c r="C10" s="13">
        <v>0.181534</v>
      </c>
      <c r="D10" s="13">
        <v>-0.1238326</v>
      </c>
      <c r="E10" s="13">
        <v>0.3233271</v>
      </c>
      <c r="F10" s="25">
        <v>-3.046139</v>
      </c>
      <c r="G10" s="35">
        <v>-0.2790469</v>
      </c>
    </row>
    <row r="11" spans="1:7" ht="12">
      <c r="A11" s="21" t="s">
        <v>18</v>
      </c>
      <c r="B11" s="31">
        <v>4.623821</v>
      </c>
      <c r="C11" s="15">
        <v>3.556171</v>
      </c>
      <c r="D11" s="15">
        <v>4.044037</v>
      </c>
      <c r="E11" s="15">
        <v>3.483419</v>
      </c>
      <c r="F11" s="27">
        <v>14.98465</v>
      </c>
      <c r="G11" s="49">
        <v>5.334485</v>
      </c>
    </row>
    <row r="12" spans="1:7" ht="12">
      <c r="A12" s="20" t="s">
        <v>19</v>
      </c>
      <c r="B12" s="29">
        <v>-0.06395204</v>
      </c>
      <c r="C12" s="13">
        <v>-0.1667831</v>
      </c>
      <c r="D12" s="13">
        <v>-0.3844801</v>
      </c>
      <c r="E12" s="13">
        <v>-0.1813458</v>
      </c>
      <c r="F12" s="25">
        <v>-0.3710005</v>
      </c>
      <c r="G12" s="35">
        <v>-0.2350024</v>
      </c>
    </row>
    <row r="13" spans="1:7" ht="12">
      <c r="A13" s="20" t="s">
        <v>20</v>
      </c>
      <c r="B13" s="29">
        <v>0.05723515</v>
      </c>
      <c r="C13" s="13">
        <v>0.02297744</v>
      </c>
      <c r="D13" s="13">
        <v>0.035617</v>
      </c>
      <c r="E13" s="13">
        <v>0.1719073</v>
      </c>
      <c r="F13" s="25">
        <v>-0.01427463</v>
      </c>
      <c r="G13" s="35">
        <v>0.06184545</v>
      </c>
    </row>
    <row r="14" spans="1:7" ht="12">
      <c r="A14" s="20" t="s">
        <v>21</v>
      </c>
      <c r="B14" s="29">
        <v>0.1507222</v>
      </c>
      <c r="C14" s="13">
        <v>0.05534162</v>
      </c>
      <c r="D14" s="13">
        <v>0.004560894</v>
      </c>
      <c r="E14" s="13">
        <v>0.01872442</v>
      </c>
      <c r="F14" s="25">
        <v>0.168498</v>
      </c>
      <c r="G14" s="35">
        <v>0.06320959</v>
      </c>
    </row>
    <row r="15" spans="1:7" ht="12">
      <c r="A15" s="21" t="s">
        <v>22</v>
      </c>
      <c r="B15" s="31">
        <v>-0.4075172</v>
      </c>
      <c r="C15" s="15">
        <v>-0.2080409</v>
      </c>
      <c r="D15" s="15">
        <v>-0.1926163</v>
      </c>
      <c r="E15" s="15">
        <v>-0.2069183</v>
      </c>
      <c r="F15" s="27">
        <v>-0.4263316</v>
      </c>
      <c r="G15" s="37">
        <v>-0.2620414</v>
      </c>
    </row>
    <row r="16" spans="1:7" ht="12">
      <c r="A16" s="20" t="s">
        <v>23</v>
      </c>
      <c r="B16" s="29">
        <v>-0.0176671</v>
      </c>
      <c r="C16" s="13">
        <v>-0.02198244</v>
      </c>
      <c r="D16" s="13">
        <v>-0.02889996</v>
      </c>
      <c r="E16" s="13">
        <v>-0.01599045</v>
      </c>
      <c r="F16" s="25">
        <v>-0.02803852</v>
      </c>
      <c r="G16" s="35">
        <v>-0.02238695</v>
      </c>
    </row>
    <row r="17" spans="1:7" ht="12">
      <c r="A17" s="20" t="s">
        <v>24</v>
      </c>
      <c r="B17" s="29">
        <v>-0.02328307</v>
      </c>
      <c r="C17" s="13">
        <v>-0.0135321</v>
      </c>
      <c r="D17" s="13">
        <v>-0.02312064</v>
      </c>
      <c r="E17" s="13">
        <v>-0.02167446</v>
      </c>
      <c r="F17" s="25">
        <v>-0.01285567</v>
      </c>
      <c r="G17" s="35">
        <v>-0.0191197</v>
      </c>
    </row>
    <row r="18" spans="1:7" ht="12">
      <c r="A18" s="20" t="s">
        <v>25</v>
      </c>
      <c r="B18" s="29">
        <v>0.04407948</v>
      </c>
      <c r="C18" s="13">
        <v>0.01705744</v>
      </c>
      <c r="D18" s="13">
        <v>0.03709582</v>
      </c>
      <c r="E18" s="13">
        <v>0.01371167</v>
      </c>
      <c r="F18" s="25">
        <v>0.03987651</v>
      </c>
      <c r="G18" s="35">
        <v>0.0280287</v>
      </c>
    </row>
    <row r="19" spans="1:7" ht="12">
      <c r="A19" s="21" t="s">
        <v>26</v>
      </c>
      <c r="B19" s="31">
        <v>-0.2025726</v>
      </c>
      <c r="C19" s="15">
        <v>-0.1843317</v>
      </c>
      <c r="D19" s="15">
        <v>-0.1951481</v>
      </c>
      <c r="E19" s="15">
        <v>-0.1816106</v>
      </c>
      <c r="F19" s="27">
        <v>-0.1501217</v>
      </c>
      <c r="G19" s="37">
        <v>-0.1843578</v>
      </c>
    </row>
    <row r="20" spans="1:7" ht="12.75" thickBot="1">
      <c r="A20" s="44" t="s">
        <v>27</v>
      </c>
      <c r="B20" s="45">
        <v>-0.004579861</v>
      </c>
      <c r="C20" s="46">
        <v>-0.001305315</v>
      </c>
      <c r="D20" s="46">
        <v>0.0004809934</v>
      </c>
      <c r="E20" s="46">
        <v>-0.005967586</v>
      </c>
      <c r="F20" s="47">
        <v>-0.00255201</v>
      </c>
      <c r="G20" s="48">
        <v>-0.00263767</v>
      </c>
    </row>
    <row r="21" spans="1:7" ht="12.75" thickTop="1">
      <c r="A21" s="6" t="s">
        <v>28</v>
      </c>
      <c r="B21" s="39">
        <v>-58.7193</v>
      </c>
      <c r="C21" s="40">
        <v>75.67917</v>
      </c>
      <c r="D21" s="40">
        <v>7.958004</v>
      </c>
      <c r="E21" s="40">
        <v>17.86293</v>
      </c>
      <c r="F21" s="41">
        <v>-119.4252</v>
      </c>
      <c r="G21" s="43">
        <v>0.003643686</v>
      </c>
    </row>
    <row r="22" spans="1:7" ht="12">
      <c r="A22" s="20" t="s">
        <v>29</v>
      </c>
      <c r="B22" s="29">
        <v>20.75462</v>
      </c>
      <c r="C22" s="13">
        <v>18.02167</v>
      </c>
      <c r="D22" s="13">
        <v>-3.753744</v>
      </c>
      <c r="E22" s="13">
        <v>-3.848034</v>
      </c>
      <c r="F22" s="25">
        <v>-41.16477</v>
      </c>
      <c r="G22" s="36">
        <v>0</v>
      </c>
    </row>
    <row r="23" spans="1:7" ht="12">
      <c r="A23" s="20" t="s">
        <v>30</v>
      </c>
      <c r="B23" s="29">
        <v>1.107752</v>
      </c>
      <c r="C23" s="13">
        <v>0.2777863</v>
      </c>
      <c r="D23" s="13">
        <v>1.029968</v>
      </c>
      <c r="E23" s="13">
        <v>0.899308</v>
      </c>
      <c r="F23" s="25">
        <v>4.840982</v>
      </c>
      <c r="G23" s="35">
        <v>1.336918</v>
      </c>
    </row>
    <row r="24" spans="1:7" ht="12">
      <c r="A24" s="20" t="s">
        <v>31</v>
      </c>
      <c r="B24" s="29">
        <v>-2.910211</v>
      </c>
      <c r="C24" s="13">
        <v>-0.6422867</v>
      </c>
      <c r="D24" s="13">
        <v>-2.194384</v>
      </c>
      <c r="E24" s="13">
        <v>-4.016962</v>
      </c>
      <c r="F24" s="25">
        <v>-1.529261</v>
      </c>
      <c r="G24" s="35">
        <v>-2.274334</v>
      </c>
    </row>
    <row r="25" spans="1:7" ht="12">
      <c r="A25" s="20" t="s">
        <v>32</v>
      </c>
      <c r="B25" s="29">
        <v>0.444402</v>
      </c>
      <c r="C25" s="13">
        <v>0.0604687</v>
      </c>
      <c r="D25" s="13">
        <v>0.36838</v>
      </c>
      <c r="E25" s="13">
        <v>0.6078118</v>
      </c>
      <c r="F25" s="25">
        <v>-1.114264</v>
      </c>
      <c r="G25" s="35">
        <v>0.1651936</v>
      </c>
    </row>
    <row r="26" spans="1:7" ht="12">
      <c r="A26" s="21" t="s">
        <v>33</v>
      </c>
      <c r="B26" s="31">
        <v>0.2777306</v>
      </c>
      <c r="C26" s="15">
        <v>0.1912693</v>
      </c>
      <c r="D26" s="15">
        <v>-0.105582</v>
      </c>
      <c r="E26" s="15">
        <v>0.09615514</v>
      </c>
      <c r="F26" s="27">
        <v>0.9340386</v>
      </c>
      <c r="G26" s="37">
        <v>0.2084861</v>
      </c>
    </row>
    <row r="27" spans="1:7" ht="12">
      <c r="A27" s="20" t="s">
        <v>34</v>
      </c>
      <c r="B27" s="29">
        <v>0.4737417</v>
      </c>
      <c r="C27" s="13">
        <v>0.2780286</v>
      </c>
      <c r="D27" s="13">
        <v>0.4022121</v>
      </c>
      <c r="E27" s="13">
        <v>0.347532</v>
      </c>
      <c r="F27" s="25">
        <v>0.7446571</v>
      </c>
      <c r="G27" s="50">
        <v>0.4151833</v>
      </c>
    </row>
    <row r="28" spans="1:7" ht="12">
      <c r="A28" s="20" t="s">
        <v>35</v>
      </c>
      <c r="B28" s="29">
        <v>-0.3399276</v>
      </c>
      <c r="C28" s="13">
        <v>-0.286078</v>
      </c>
      <c r="D28" s="13">
        <v>-0.4056855</v>
      </c>
      <c r="E28" s="13">
        <v>-0.3180082</v>
      </c>
      <c r="F28" s="25">
        <v>-0.2854864</v>
      </c>
      <c r="G28" s="35">
        <v>-0.330253</v>
      </c>
    </row>
    <row r="29" spans="1:7" ht="12">
      <c r="A29" s="20" t="s">
        <v>36</v>
      </c>
      <c r="B29" s="29">
        <v>0.07811815</v>
      </c>
      <c r="C29" s="13">
        <v>0.1071094</v>
      </c>
      <c r="D29" s="13">
        <v>0.0685508</v>
      </c>
      <c r="E29" s="13">
        <v>0.06583075</v>
      </c>
      <c r="F29" s="25">
        <v>0.1122397</v>
      </c>
      <c r="G29" s="35">
        <v>0.08438658</v>
      </c>
    </row>
    <row r="30" spans="1:7" ht="12">
      <c r="A30" s="21" t="s">
        <v>37</v>
      </c>
      <c r="B30" s="31">
        <v>0.113883</v>
      </c>
      <c r="C30" s="15">
        <v>0.1054803</v>
      </c>
      <c r="D30" s="15">
        <v>0.05370532</v>
      </c>
      <c r="E30" s="15">
        <v>0.02396673</v>
      </c>
      <c r="F30" s="27">
        <v>0.2070785</v>
      </c>
      <c r="G30" s="37">
        <v>0.08817576</v>
      </c>
    </row>
    <row r="31" spans="1:7" ht="12">
      <c r="A31" s="20" t="s">
        <v>38</v>
      </c>
      <c r="B31" s="29">
        <v>0.04793716</v>
      </c>
      <c r="C31" s="13">
        <v>0.06672331</v>
      </c>
      <c r="D31" s="13">
        <v>0.04459791</v>
      </c>
      <c r="E31" s="13">
        <v>0.04102785</v>
      </c>
      <c r="F31" s="25">
        <v>0.03153546</v>
      </c>
      <c r="G31" s="35">
        <v>0.04780596</v>
      </c>
    </row>
    <row r="32" spans="1:7" ht="12">
      <c r="A32" s="20" t="s">
        <v>39</v>
      </c>
      <c r="B32" s="29">
        <v>-0.006705708</v>
      </c>
      <c r="C32" s="13">
        <v>-0.02375656</v>
      </c>
      <c r="D32" s="13">
        <v>-0.01739671</v>
      </c>
      <c r="E32" s="13">
        <v>0.01315819</v>
      </c>
      <c r="F32" s="25">
        <v>-0.0185798</v>
      </c>
      <c r="G32" s="35">
        <v>-0.01018457</v>
      </c>
    </row>
    <row r="33" spans="1:7" ht="12">
      <c r="A33" s="20" t="s">
        <v>40</v>
      </c>
      <c r="B33" s="29">
        <v>0.103569</v>
      </c>
      <c r="C33" s="13">
        <v>0.0732293</v>
      </c>
      <c r="D33" s="13">
        <v>0.08930947</v>
      </c>
      <c r="E33" s="13">
        <v>0.07852931</v>
      </c>
      <c r="F33" s="25">
        <v>0.1012613</v>
      </c>
      <c r="G33" s="35">
        <v>0.08650244</v>
      </c>
    </row>
    <row r="34" spans="1:7" ht="12">
      <c r="A34" s="21" t="s">
        <v>41</v>
      </c>
      <c r="B34" s="31">
        <v>0.004473581</v>
      </c>
      <c r="C34" s="15">
        <v>0.008762613</v>
      </c>
      <c r="D34" s="15">
        <v>0.003406468</v>
      </c>
      <c r="E34" s="15">
        <v>0.004837609</v>
      </c>
      <c r="F34" s="27">
        <v>-0.0276561</v>
      </c>
      <c r="G34" s="37">
        <v>0.00105558</v>
      </c>
    </row>
    <row r="35" spans="1:7" ht="12.75" thickBot="1">
      <c r="A35" s="22" t="s">
        <v>42</v>
      </c>
      <c r="B35" s="32">
        <v>0.0005831424</v>
      </c>
      <c r="C35" s="16">
        <v>0.0071187</v>
      </c>
      <c r="D35" s="16">
        <v>0.004197746</v>
      </c>
      <c r="E35" s="16">
        <v>0.004835571</v>
      </c>
      <c r="F35" s="28">
        <v>0.004301892</v>
      </c>
      <c r="G35" s="38">
        <v>0.004544971</v>
      </c>
    </row>
    <row r="36" spans="1:7" ht="12">
      <c r="A36" s="4" t="s">
        <v>43</v>
      </c>
      <c r="B36" s="3">
        <v>21.74378</v>
      </c>
      <c r="C36" s="3">
        <v>21.74072</v>
      </c>
      <c r="D36" s="3">
        <v>21.74683</v>
      </c>
      <c r="E36" s="3">
        <v>21.74072</v>
      </c>
      <c r="F36" s="3">
        <v>21.74683</v>
      </c>
      <c r="G36" s="3"/>
    </row>
    <row r="37" spans="1:6" ht="12">
      <c r="A37" s="4" t="s">
        <v>44</v>
      </c>
      <c r="B37" s="2">
        <v>0.1637777</v>
      </c>
      <c r="C37" s="2">
        <v>0.09867351</v>
      </c>
      <c r="D37" s="2">
        <v>0.06306966</v>
      </c>
      <c r="E37" s="2">
        <v>0.04679362</v>
      </c>
      <c r="F37" s="2">
        <v>0.02390544</v>
      </c>
    </row>
    <row r="38" spans="1:7" ht="12">
      <c r="A38" s="4" t="s">
        <v>52</v>
      </c>
      <c r="B38" s="2">
        <v>5.213082E-05</v>
      </c>
      <c r="C38" s="2">
        <v>-0.0001570873</v>
      </c>
      <c r="D38" s="2">
        <v>0</v>
      </c>
      <c r="E38" s="2">
        <v>-7.583141E-05</v>
      </c>
      <c r="F38" s="2">
        <v>0.0003685141</v>
      </c>
      <c r="G38" s="2">
        <v>0.0002612981</v>
      </c>
    </row>
    <row r="39" spans="1:7" ht="12.75" thickBot="1">
      <c r="A39" s="4" t="s">
        <v>53</v>
      </c>
      <c r="B39" s="2">
        <v>9.971461E-05</v>
      </c>
      <c r="C39" s="2">
        <v>-0.0001283715</v>
      </c>
      <c r="D39" s="2">
        <v>-1.35298E-05</v>
      </c>
      <c r="E39" s="2">
        <v>-3.039617E-05</v>
      </c>
      <c r="F39" s="2">
        <v>0.0002045397</v>
      </c>
      <c r="G39" s="2">
        <v>0.0007780428</v>
      </c>
    </row>
    <row r="40" spans="2:7" ht="12.75" thickBot="1">
      <c r="B40" s="7" t="s">
        <v>45</v>
      </c>
      <c r="C40" s="18">
        <v>-0.003759</v>
      </c>
      <c r="D40" s="17" t="s">
        <v>46</v>
      </c>
      <c r="E40" s="18">
        <v>3.116366</v>
      </c>
      <c r="F40" s="17" t="s">
        <v>47</v>
      </c>
      <c r="G40" s="8">
        <v>55.095828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0.002261</v>
      </c>
      <c r="C4">
        <v>0.00376</v>
      </c>
      <c r="D4">
        <v>0.003758</v>
      </c>
      <c r="E4">
        <v>0.003759</v>
      </c>
      <c r="F4">
        <v>0.002083</v>
      </c>
      <c r="G4">
        <v>0.011714</v>
      </c>
    </row>
    <row r="5" spans="1:7" ht="12.75">
      <c r="A5" t="s">
        <v>12</v>
      </c>
      <c r="B5">
        <v>1.037729</v>
      </c>
      <c r="C5">
        <v>0.901083</v>
      </c>
      <c r="D5">
        <v>-0.187687</v>
      </c>
      <c r="E5">
        <v>-0.192402</v>
      </c>
      <c r="F5">
        <v>-2.058227</v>
      </c>
      <c r="G5">
        <v>3.617572</v>
      </c>
    </row>
    <row r="6" spans="1:7" ht="12.75">
      <c r="A6" t="s">
        <v>13</v>
      </c>
      <c r="B6" s="51">
        <v>-30.54345</v>
      </c>
      <c r="C6" s="51">
        <v>92.26822</v>
      </c>
      <c r="D6" s="51">
        <v>1.868952</v>
      </c>
      <c r="E6" s="51">
        <v>44.61359</v>
      </c>
      <c r="F6" s="51">
        <v>-217.2683</v>
      </c>
      <c r="G6" s="51">
        <v>0.0007334516</v>
      </c>
    </row>
    <row r="7" spans="1:7" ht="12.75">
      <c r="A7" t="s">
        <v>14</v>
      </c>
      <c r="B7" s="51">
        <v>10000</v>
      </c>
      <c r="C7" s="51">
        <v>10000</v>
      </c>
      <c r="D7" s="51">
        <v>10000</v>
      </c>
      <c r="E7" s="51">
        <v>10000</v>
      </c>
      <c r="F7" s="51">
        <v>10000</v>
      </c>
      <c r="G7" s="51">
        <v>10000</v>
      </c>
    </row>
    <row r="8" spans="1:7" ht="12.75">
      <c r="A8" t="s">
        <v>15</v>
      </c>
      <c r="B8" s="51">
        <v>-0.5053251</v>
      </c>
      <c r="C8" s="51">
        <v>0.06852023</v>
      </c>
      <c r="D8" s="51">
        <v>0.2805324</v>
      </c>
      <c r="E8" s="51">
        <v>-1.175691</v>
      </c>
      <c r="F8" s="51">
        <v>-0.7108419</v>
      </c>
      <c r="G8" s="51">
        <v>-0.3668677</v>
      </c>
    </row>
    <row r="9" spans="1:7" ht="12.75">
      <c r="A9" t="s">
        <v>16</v>
      </c>
      <c r="B9" s="51">
        <v>0.09615119</v>
      </c>
      <c r="C9" s="51">
        <v>0.2691208</v>
      </c>
      <c r="D9" s="51">
        <v>0.15387</v>
      </c>
      <c r="E9" s="51">
        <v>0.5831821</v>
      </c>
      <c r="F9" s="51">
        <v>-0.6982574</v>
      </c>
      <c r="G9" s="51">
        <v>0.1629288</v>
      </c>
    </row>
    <row r="10" spans="1:7" ht="12.75">
      <c r="A10" t="s">
        <v>17</v>
      </c>
      <c r="B10" s="51">
        <v>0.2447271</v>
      </c>
      <c r="C10" s="51">
        <v>0.181534</v>
      </c>
      <c r="D10" s="51">
        <v>-0.1238326</v>
      </c>
      <c r="E10" s="51">
        <v>0.3233271</v>
      </c>
      <c r="F10" s="51">
        <v>-3.046139</v>
      </c>
      <c r="G10" s="51">
        <v>-0.2790469</v>
      </c>
    </row>
    <row r="11" spans="1:7" ht="12.75">
      <c r="A11" t="s">
        <v>18</v>
      </c>
      <c r="B11" s="51">
        <v>4.623821</v>
      </c>
      <c r="C11" s="51">
        <v>3.556171</v>
      </c>
      <c r="D11" s="51">
        <v>4.044037</v>
      </c>
      <c r="E11" s="51">
        <v>3.483419</v>
      </c>
      <c r="F11" s="51">
        <v>14.98465</v>
      </c>
      <c r="G11" s="51">
        <v>5.334485</v>
      </c>
    </row>
    <row r="12" spans="1:7" ht="12.75">
      <c r="A12" t="s">
        <v>19</v>
      </c>
      <c r="B12" s="51">
        <v>-0.06395204</v>
      </c>
      <c r="C12" s="51">
        <v>-0.1667831</v>
      </c>
      <c r="D12" s="51">
        <v>-0.3844801</v>
      </c>
      <c r="E12" s="51">
        <v>-0.1813458</v>
      </c>
      <c r="F12" s="51">
        <v>-0.3710005</v>
      </c>
      <c r="G12" s="51">
        <v>-0.2350024</v>
      </c>
    </row>
    <row r="13" spans="1:7" ht="12.75">
      <c r="A13" t="s">
        <v>20</v>
      </c>
      <c r="B13" s="51">
        <v>0.05723515</v>
      </c>
      <c r="C13" s="51">
        <v>0.02297744</v>
      </c>
      <c r="D13" s="51">
        <v>0.035617</v>
      </c>
      <c r="E13" s="51">
        <v>0.1719073</v>
      </c>
      <c r="F13" s="51">
        <v>-0.01427463</v>
      </c>
      <c r="G13" s="51">
        <v>0.06184545</v>
      </c>
    </row>
    <row r="14" spans="1:7" ht="12.75">
      <c r="A14" t="s">
        <v>21</v>
      </c>
      <c r="B14" s="51">
        <v>0.1507222</v>
      </c>
      <c r="C14" s="51">
        <v>0.05534162</v>
      </c>
      <c r="D14" s="51">
        <v>0.004560894</v>
      </c>
      <c r="E14" s="51">
        <v>0.01872442</v>
      </c>
      <c r="F14" s="51">
        <v>0.168498</v>
      </c>
      <c r="G14" s="51">
        <v>0.06320959</v>
      </c>
    </row>
    <row r="15" spans="1:7" ht="12.75">
      <c r="A15" t="s">
        <v>22</v>
      </c>
      <c r="B15" s="51">
        <v>-0.4075172</v>
      </c>
      <c r="C15" s="51">
        <v>-0.2080409</v>
      </c>
      <c r="D15" s="51">
        <v>-0.1926163</v>
      </c>
      <c r="E15" s="51">
        <v>-0.2069183</v>
      </c>
      <c r="F15" s="51">
        <v>-0.4263316</v>
      </c>
      <c r="G15" s="51">
        <v>-0.2620414</v>
      </c>
    </row>
    <row r="16" spans="1:7" ht="12.75">
      <c r="A16" t="s">
        <v>23</v>
      </c>
      <c r="B16" s="51">
        <v>-0.0176671</v>
      </c>
      <c r="C16" s="51">
        <v>-0.02198244</v>
      </c>
      <c r="D16" s="51">
        <v>-0.02889996</v>
      </c>
      <c r="E16" s="51">
        <v>-0.01599045</v>
      </c>
      <c r="F16" s="51">
        <v>-0.02803852</v>
      </c>
      <c r="G16" s="51">
        <v>-0.02238695</v>
      </c>
    </row>
    <row r="17" spans="1:7" ht="12.75">
      <c r="A17" t="s">
        <v>24</v>
      </c>
      <c r="B17" s="51">
        <v>-0.02328307</v>
      </c>
      <c r="C17" s="51">
        <v>-0.0135321</v>
      </c>
      <c r="D17" s="51">
        <v>-0.02312064</v>
      </c>
      <c r="E17" s="51">
        <v>-0.02167446</v>
      </c>
      <c r="F17" s="51">
        <v>-0.01285567</v>
      </c>
      <c r="G17" s="51">
        <v>-0.0191197</v>
      </c>
    </row>
    <row r="18" spans="1:7" ht="12.75">
      <c r="A18" t="s">
        <v>25</v>
      </c>
      <c r="B18" s="51">
        <v>0.04407948</v>
      </c>
      <c r="C18" s="51">
        <v>0.01705744</v>
      </c>
      <c r="D18" s="51">
        <v>0.03709582</v>
      </c>
      <c r="E18" s="51">
        <v>0.01371167</v>
      </c>
      <c r="F18" s="51">
        <v>0.03987651</v>
      </c>
      <c r="G18" s="51">
        <v>0.0280287</v>
      </c>
    </row>
    <row r="19" spans="1:7" ht="12.75">
      <c r="A19" t="s">
        <v>26</v>
      </c>
      <c r="B19" s="51">
        <v>-0.2025726</v>
      </c>
      <c r="C19" s="51">
        <v>-0.1843317</v>
      </c>
      <c r="D19" s="51">
        <v>-0.1951481</v>
      </c>
      <c r="E19" s="51">
        <v>-0.1816106</v>
      </c>
      <c r="F19" s="51">
        <v>-0.1501217</v>
      </c>
      <c r="G19" s="51">
        <v>-0.1843578</v>
      </c>
    </row>
    <row r="20" spans="1:7" ht="12.75">
      <c r="A20" t="s">
        <v>27</v>
      </c>
      <c r="B20" s="51">
        <v>-0.004579861</v>
      </c>
      <c r="C20" s="51">
        <v>-0.001305315</v>
      </c>
      <c r="D20" s="51">
        <v>0.0004809934</v>
      </c>
      <c r="E20" s="51">
        <v>-0.005967586</v>
      </c>
      <c r="F20" s="51">
        <v>-0.00255201</v>
      </c>
      <c r="G20" s="51">
        <v>-0.00263767</v>
      </c>
    </row>
    <row r="21" spans="1:7" ht="12.75">
      <c r="A21" t="s">
        <v>28</v>
      </c>
      <c r="B21" s="51">
        <v>-58.7193</v>
      </c>
      <c r="C21" s="51">
        <v>75.67917</v>
      </c>
      <c r="D21" s="51">
        <v>7.958004</v>
      </c>
      <c r="E21" s="51">
        <v>17.86293</v>
      </c>
      <c r="F21" s="51">
        <v>-119.4252</v>
      </c>
      <c r="G21" s="51">
        <v>0.003643686</v>
      </c>
    </row>
    <row r="22" spans="1:7" ht="12.75">
      <c r="A22" t="s">
        <v>29</v>
      </c>
      <c r="B22" s="51">
        <v>20.75462</v>
      </c>
      <c r="C22" s="51">
        <v>18.02167</v>
      </c>
      <c r="D22" s="51">
        <v>-3.753744</v>
      </c>
      <c r="E22" s="51">
        <v>-3.848034</v>
      </c>
      <c r="F22" s="51">
        <v>-41.16477</v>
      </c>
      <c r="G22" s="51">
        <v>0</v>
      </c>
    </row>
    <row r="23" spans="1:7" ht="12.75">
      <c r="A23" t="s">
        <v>30</v>
      </c>
      <c r="B23" s="51">
        <v>1.107752</v>
      </c>
      <c r="C23" s="51">
        <v>0.2777863</v>
      </c>
      <c r="D23" s="51">
        <v>1.029968</v>
      </c>
      <c r="E23" s="51">
        <v>0.899308</v>
      </c>
      <c r="F23" s="51">
        <v>4.840982</v>
      </c>
      <c r="G23" s="51">
        <v>1.336918</v>
      </c>
    </row>
    <row r="24" spans="1:7" ht="12.75">
      <c r="A24" t="s">
        <v>31</v>
      </c>
      <c r="B24" s="51">
        <v>-2.910211</v>
      </c>
      <c r="C24" s="51">
        <v>-0.6422867</v>
      </c>
      <c r="D24" s="51">
        <v>-2.194384</v>
      </c>
      <c r="E24" s="51">
        <v>-4.016962</v>
      </c>
      <c r="F24" s="51">
        <v>-1.529261</v>
      </c>
      <c r="G24" s="51">
        <v>-2.274334</v>
      </c>
    </row>
    <row r="25" spans="1:7" ht="12.75">
      <c r="A25" t="s">
        <v>32</v>
      </c>
      <c r="B25" s="51">
        <v>0.444402</v>
      </c>
      <c r="C25" s="51">
        <v>0.0604687</v>
      </c>
      <c r="D25" s="51">
        <v>0.36838</v>
      </c>
      <c r="E25" s="51">
        <v>0.6078118</v>
      </c>
      <c r="F25" s="51">
        <v>-1.114264</v>
      </c>
      <c r="G25" s="51">
        <v>0.1651936</v>
      </c>
    </row>
    <row r="26" spans="1:7" ht="12.75">
      <c r="A26" t="s">
        <v>33</v>
      </c>
      <c r="B26" s="51">
        <v>0.2777306</v>
      </c>
      <c r="C26" s="51">
        <v>0.1912693</v>
      </c>
      <c r="D26" s="51">
        <v>-0.105582</v>
      </c>
      <c r="E26" s="51">
        <v>0.09615514</v>
      </c>
      <c r="F26" s="51">
        <v>0.9340386</v>
      </c>
      <c r="G26" s="51">
        <v>0.2084861</v>
      </c>
    </row>
    <row r="27" spans="1:7" ht="12.75">
      <c r="A27" t="s">
        <v>34</v>
      </c>
      <c r="B27" s="51">
        <v>0.4737417</v>
      </c>
      <c r="C27" s="51">
        <v>0.2780286</v>
      </c>
      <c r="D27" s="51">
        <v>0.4022121</v>
      </c>
      <c r="E27" s="51">
        <v>0.347532</v>
      </c>
      <c r="F27" s="51">
        <v>0.7446571</v>
      </c>
      <c r="G27" s="51">
        <v>0.4151833</v>
      </c>
    </row>
    <row r="28" spans="1:7" ht="12.75">
      <c r="A28" t="s">
        <v>35</v>
      </c>
      <c r="B28" s="51">
        <v>-0.3399276</v>
      </c>
      <c r="C28" s="51">
        <v>-0.286078</v>
      </c>
      <c r="D28" s="51">
        <v>-0.4056855</v>
      </c>
      <c r="E28" s="51">
        <v>-0.3180082</v>
      </c>
      <c r="F28" s="51">
        <v>-0.2854864</v>
      </c>
      <c r="G28" s="51">
        <v>-0.330253</v>
      </c>
    </row>
    <row r="29" spans="1:7" ht="12.75">
      <c r="A29" t="s">
        <v>36</v>
      </c>
      <c r="B29" s="51">
        <v>0.07811815</v>
      </c>
      <c r="C29" s="51">
        <v>0.1071094</v>
      </c>
      <c r="D29" s="51">
        <v>0.0685508</v>
      </c>
      <c r="E29" s="51">
        <v>0.06583075</v>
      </c>
      <c r="F29" s="51">
        <v>0.1122397</v>
      </c>
      <c r="G29" s="51">
        <v>0.08438658</v>
      </c>
    </row>
    <row r="30" spans="1:7" ht="12.75">
      <c r="A30" t="s">
        <v>37</v>
      </c>
      <c r="B30" s="51">
        <v>0.113883</v>
      </c>
      <c r="C30" s="51">
        <v>0.1054803</v>
      </c>
      <c r="D30" s="51">
        <v>0.05370532</v>
      </c>
      <c r="E30" s="51">
        <v>0.02396673</v>
      </c>
      <c r="F30" s="51">
        <v>0.2070785</v>
      </c>
      <c r="G30" s="51">
        <v>0.08817576</v>
      </c>
    </row>
    <row r="31" spans="1:7" ht="12.75">
      <c r="A31" t="s">
        <v>38</v>
      </c>
      <c r="B31" s="51">
        <v>0.04793716</v>
      </c>
      <c r="C31" s="51">
        <v>0.06672331</v>
      </c>
      <c r="D31" s="51">
        <v>0.04459791</v>
      </c>
      <c r="E31" s="51">
        <v>0.04102785</v>
      </c>
      <c r="F31" s="51">
        <v>0.03153546</v>
      </c>
      <c r="G31" s="51">
        <v>0.04780596</v>
      </c>
    </row>
    <row r="32" spans="1:7" ht="12.75">
      <c r="A32" t="s">
        <v>39</v>
      </c>
      <c r="B32" s="51">
        <v>-0.006705708</v>
      </c>
      <c r="C32" s="51">
        <v>-0.02375656</v>
      </c>
      <c r="D32" s="51">
        <v>-0.01739671</v>
      </c>
      <c r="E32" s="51">
        <v>0.01315819</v>
      </c>
      <c r="F32" s="51">
        <v>-0.0185798</v>
      </c>
      <c r="G32" s="51">
        <v>-0.01018457</v>
      </c>
    </row>
    <row r="33" spans="1:7" ht="12.75">
      <c r="A33" t="s">
        <v>40</v>
      </c>
      <c r="B33" s="51">
        <v>0.103569</v>
      </c>
      <c r="C33" s="51">
        <v>0.0732293</v>
      </c>
      <c r="D33" s="51">
        <v>0.08930947</v>
      </c>
      <c r="E33" s="51">
        <v>0.07852931</v>
      </c>
      <c r="F33" s="51">
        <v>0.1012613</v>
      </c>
      <c r="G33" s="51">
        <v>0.08650244</v>
      </c>
    </row>
    <row r="34" spans="1:7" ht="12.75">
      <c r="A34" t="s">
        <v>41</v>
      </c>
      <c r="B34" s="51">
        <v>0.004473581</v>
      </c>
      <c r="C34" s="51">
        <v>0.008762613</v>
      </c>
      <c r="D34" s="51">
        <v>0.003406468</v>
      </c>
      <c r="E34" s="51">
        <v>0.004837609</v>
      </c>
      <c r="F34" s="51">
        <v>-0.0276561</v>
      </c>
      <c r="G34" s="51">
        <v>0.00105558</v>
      </c>
    </row>
    <row r="35" spans="1:7" ht="12.75">
      <c r="A35" t="s">
        <v>42</v>
      </c>
      <c r="B35" s="51">
        <v>0.0005831424</v>
      </c>
      <c r="C35" s="51">
        <v>0.0071187</v>
      </c>
      <c r="D35" s="51">
        <v>0.004197746</v>
      </c>
      <c r="E35" s="51">
        <v>0.004835571</v>
      </c>
      <c r="F35" s="51">
        <v>0.004301892</v>
      </c>
      <c r="G35" s="51">
        <v>0.004544971</v>
      </c>
    </row>
    <row r="36" spans="1:6" ht="12.75">
      <c r="A36" t="s">
        <v>43</v>
      </c>
      <c r="B36" s="51">
        <v>21.74378</v>
      </c>
      <c r="C36" s="51">
        <v>21.74072</v>
      </c>
      <c r="D36" s="51">
        <v>21.74683</v>
      </c>
      <c r="E36" s="51">
        <v>21.74072</v>
      </c>
      <c r="F36" s="51">
        <v>21.74683</v>
      </c>
    </row>
    <row r="37" spans="1:6" ht="12.75">
      <c r="A37" t="s">
        <v>44</v>
      </c>
      <c r="B37" s="51">
        <v>0.1637777</v>
      </c>
      <c r="C37" s="51">
        <v>0.09867351</v>
      </c>
      <c r="D37" s="51">
        <v>0.06306966</v>
      </c>
      <c r="E37" s="51">
        <v>0.04679362</v>
      </c>
      <c r="F37" s="51">
        <v>0.02390544</v>
      </c>
    </row>
    <row r="38" spans="1:7" ht="12.75">
      <c r="A38" t="s">
        <v>55</v>
      </c>
      <c r="B38" s="51">
        <v>5.213082E-05</v>
      </c>
      <c r="C38" s="51">
        <v>-0.0001570873</v>
      </c>
      <c r="D38" s="51">
        <v>0</v>
      </c>
      <c r="E38" s="51">
        <v>-7.583141E-05</v>
      </c>
      <c r="F38" s="51">
        <v>0.0003685141</v>
      </c>
      <c r="G38" s="51">
        <v>0.0002612981</v>
      </c>
    </row>
    <row r="39" spans="1:7" ht="12.75">
      <c r="A39" t="s">
        <v>56</v>
      </c>
      <c r="B39" s="51">
        <v>9.971461E-05</v>
      </c>
      <c r="C39" s="51">
        <v>-0.0001283715</v>
      </c>
      <c r="D39" s="51">
        <v>-1.35298E-05</v>
      </c>
      <c r="E39" s="51">
        <v>-3.039617E-05</v>
      </c>
      <c r="F39" s="51">
        <v>0.0002045397</v>
      </c>
      <c r="G39" s="51">
        <v>0.0007780428</v>
      </c>
    </row>
    <row r="40" spans="2:7" ht="12.75">
      <c r="B40" t="s">
        <v>45</v>
      </c>
      <c r="C40">
        <v>-0.003759</v>
      </c>
      <c r="D40" t="s">
        <v>46</v>
      </c>
      <c r="E40">
        <v>3.116366</v>
      </c>
      <c r="F40" t="s">
        <v>47</v>
      </c>
      <c r="G40">
        <v>55.095828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5.213081889316958E-05</v>
      </c>
      <c r="C50">
        <f>-0.017/(C7*C7+C22*C22)*(C21*C22+C6*C7)</f>
        <v>-0.00015708732086556747</v>
      </c>
      <c r="D50">
        <f>-0.017/(D7*D7+D22*D22)*(D21*D22+D6*D7)</f>
        <v>-3.172139660366293E-06</v>
      </c>
      <c r="E50">
        <f>-0.017/(E7*E7+E22*E22)*(E21*E22+E6*E7)</f>
        <v>-7.583140645382983E-05</v>
      </c>
      <c r="F50">
        <f>-0.017/(F7*F7+F22*F22)*(F21*F22+F6*F7)</f>
        <v>0.0003685141265356902</v>
      </c>
      <c r="G50">
        <f>(B50*B$4+C50*C$4+D50*D$4+E50*E$4+F50*F$4)/SUM(B$4:F$4)</f>
        <v>-1.3678875019763133E-07</v>
      </c>
    </row>
    <row r="51" spans="1:7" ht="12.75">
      <c r="A51" t="s">
        <v>59</v>
      </c>
      <c r="B51">
        <f>-0.017/(B7*B7+B22*B22)*(B21*B7-B6*B22)</f>
        <v>9.971461446635836E-05</v>
      </c>
      <c r="C51">
        <f>-0.017/(C7*C7+C22*C22)*(C21*C7-C6*C22)</f>
        <v>-0.00012837149141421765</v>
      </c>
      <c r="D51">
        <f>-0.017/(D7*D7+D22*D22)*(D21*D7-D6*D22)</f>
        <v>-1.3529797540021724E-05</v>
      </c>
      <c r="E51">
        <f>-0.017/(E7*E7+E22*E22)*(E21*E7-E6*E22)</f>
        <v>-3.0396161183030215E-05</v>
      </c>
      <c r="F51">
        <f>-0.017/(F7*F7+F22*F22)*(F21*F7-F6*F22)</f>
        <v>0.00020453981992605923</v>
      </c>
      <c r="G51">
        <f>(B51*B$4+C51*C$4+D51*D$4+E51*E$4+F51*F$4)/SUM(B$4:F$4)</f>
        <v>2.3879594485289256E-07</v>
      </c>
    </row>
    <row r="58" ht="12.75">
      <c r="A58" t="s">
        <v>61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9999.98390563825</v>
      </c>
      <c r="C62">
        <f>C7+(2/0.017)*(C8*C50-C23*C51)</f>
        <v>10000.00292896262</v>
      </c>
      <c r="D62">
        <f>D7+(2/0.017)*(D8*D50-D23*D51)</f>
        <v>10000.001534749477</v>
      </c>
      <c r="E62">
        <f>E7+(2/0.017)*(E8*E50-E23*E51)</f>
        <v>10000.013704683883</v>
      </c>
      <c r="F62">
        <f>F7+(2/0.017)*(F8*F50-F23*F51)</f>
        <v>9999.852690721362</v>
      </c>
    </row>
    <row r="63" spans="1:6" ht="12.75">
      <c r="A63" t="s">
        <v>67</v>
      </c>
      <c r="B63">
        <f>B8+(3/0.017)*(B9*B50-B24*B51)</f>
        <v>-0.4532304515024103</v>
      </c>
      <c r="C63">
        <f>C8+(3/0.017)*(C9*C50-C24*C51)</f>
        <v>0.04650962404899158</v>
      </c>
      <c r="D63">
        <f>D8+(3/0.017)*(D9*D50-D24*D51)</f>
        <v>0.2752069291103641</v>
      </c>
      <c r="E63">
        <f>E8+(3/0.017)*(E9*E50-E24*E51)</f>
        <v>-1.2050422488140833</v>
      </c>
      <c r="F63">
        <f>F8+(3/0.017)*(F9*F50-F24*F51)</f>
        <v>-0.7010518316996712</v>
      </c>
    </row>
    <row r="64" spans="1:6" ht="12.75">
      <c r="A64" t="s">
        <v>68</v>
      </c>
      <c r="B64">
        <f>B9+(4/0.017)*(B10*B50-B25*B51)</f>
        <v>0.08872635471300518</v>
      </c>
      <c r="C64">
        <f>C9+(4/0.017)*(C10*C50-C25*C51)</f>
        <v>0.2642374511757339</v>
      </c>
      <c r="D64">
        <f>D9+(4/0.017)*(D10*D50-D25*D51)</f>
        <v>0.15513515791047047</v>
      </c>
      <c r="E64">
        <f>E9+(4/0.017)*(E10*E50-E25*E51)</f>
        <v>0.5817601698127317</v>
      </c>
      <c r="F64">
        <f>F9+(4/0.017)*(F10*F50-F25*F51)</f>
        <v>-0.9087594929367554</v>
      </c>
    </row>
    <row r="65" spans="1:6" ht="12.75">
      <c r="A65" t="s">
        <v>69</v>
      </c>
      <c r="B65">
        <f>B10+(5/0.017)*(B11*B50-B26*B51)</f>
        <v>0.3074770339532129</v>
      </c>
      <c r="C65">
        <f>C10+(5/0.017)*(C11*C50-C26*C51)</f>
        <v>0.02445286775674338</v>
      </c>
      <c r="D65">
        <f>D10+(5/0.017)*(D11*D50-D26*D51)</f>
        <v>-0.12802576271751745</v>
      </c>
      <c r="E65">
        <f>E10+(5/0.017)*(E11*E50-E26*E51)</f>
        <v>0.24649480149883038</v>
      </c>
      <c r="F65">
        <f>F10+(5/0.017)*(F11*F50-F26*F51)</f>
        <v>-1.478195729663223</v>
      </c>
    </row>
    <row r="66" spans="1:6" ht="12.75">
      <c r="A66" t="s">
        <v>70</v>
      </c>
      <c r="B66">
        <f>B11+(6/0.017)*(B12*B50-B27*B51)</f>
        <v>4.605971761228038</v>
      </c>
      <c r="C66">
        <f>C11+(6/0.017)*(C12*C50-C27*C51)</f>
        <v>3.5780146904879273</v>
      </c>
      <c r="D66">
        <f>D11+(6/0.017)*(D12*D50-D27*D51)</f>
        <v>4.046388108066464</v>
      </c>
      <c r="E66">
        <f>E11+(6/0.017)*(E12*E50-E27*E51)</f>
        <v>3.4920008867376784</v>
      </c>
      <c r="F66">
        <f>F11+(6/0.017)*(F12*F50-F27*F51)</f>
        <v>14.882639074937954</v>
      </c>
    </row>
    <row r="67" spans="1:6" ht="12.75">
      <c r="A67" t="s">
        <v>71</v>
      </c>
      <c r="B67">
        <f>B12+(7/0.017)*(B13*B50-B28*B51)</f>
        <v>-0.048766378015521465</v>
      </c>
      <c r="C67">
        <f>C12+(7/0.017)*(C13*C50-C28*C51)</f>
        <v>-0.18339110400442477</v>
      </c>
      <c r="D67">
        <f>D12+(7/0.017)*(D13*D50-D28*D51)</f>
        <v>-0.38678673373220235</v>
      </c>
      <c r="E67">
        <f>E12+(7/0.017)*(E13*E50-E28*E51)</f>
        <v>-0.1906937650531671</v>
      </c>
      <c r="F67">
        <f>F12+(7/0.017)*(F13*F50-F28*F51)</f>
        <v>-0.34912223304183054</v>
      </c>
    </row>
    <row r="68" spans="1:6" ht="12.75">
      <c r="A68" t="s">
        <v>72</v>
      </c>
      <c r="B68">
        <f>B13+(8/0.017)*(B14*B50-B29*B51)</f>
        <v>0.05726703258884938</v>
      </c>
      <c r="C68">
        <f>C13+(8/0.017)*(C14*C50-C29*C51)</f>
        <v>0.025356887813798443</v>
      </c>
      <c r="D68">
        <f>D13+(8/0.017)*(D14*D50-D29*D51)</f>
        <v>0.03604665207174701</v>
      </c>
      <c r="E68">
        <f>E13+(8/0.017)*(E14*E50-E29*E51)</f>
        <v>0.17218076022784357</v>
      </c>
      <c r="F68">
        <f>F13+(8/0.017)*(F14*F50-F29*F51)</f>
        <v>0.004142501890096857</v>
      </c>
    </row>
    <row r="69" spans="1:6" ht="12.75">
      <c r="A69" t="s">
        <v>73</v>
      </c>
      <c r="B69">
        <f>B14+(9/0.017)*(B15*B50-B30*B51)</f>
        <v>0.13346337393559327</v>
      </c>
      <c r="C69">
        <f>C14+(9/0.017)*(C15*C50-C30*C51)</f>
        <v>0.07981169407856029</v>
      </c>
      <c r="D69">
        <f>D14+(9/0.017)*(D15*D50-D30*D51)</f>
        <v>0.005269049952821519</v>
      </c>
      <c r="E69">
        <f>E14+(9/0.017)*(E15*E50-E30*E51)</f>
        <v>0.02741704474607711</v>
      </c>
      <c r="F69">
        <f>F14+(9/0.017)*(F15*F50-F30*F51)</f>
        <v>0.06289887372928853</v>
      </c>
    </row>
    <row r="70" spans="1:6" ht="12.75">
      <c r="A70" t="s">
        <v>74</v>
      </c>
      <c r="B70">
        <f>B15+(10/0.017)*(B16*B50-B31*B51)</f>
        <v>-0.41087075048145866</v>
      </c>
      <c r="C70">
        <f>C15+(10/0.017)*(C16*C50-C31*C51)</f>
        <v>-0.20097117445736395</v>
      </c>
      <c r="D70">
        <f>D15+(10/0.017)*(D16*D50-D31*D51)</f>
        <v>-0.19220743211628993</v>
      </c>
      <c r="E70">
        <f>E15+(10/0.017)*(E16*E50-E31*E51)</f>
        <v>-0.20547143679122187</v>
      </c>
      <c r="F70">
        <f>F15+(10/0.017)*(F16*F50-F31*F51)</f>
        <v>-0.436203863539317</v>
      </c>
    </row>
    <row r="71" spans="1:6" ht="12.75">
      <c r="A71" t="s">
        <v>75</v>
      </c>
      <c r="B71">
        <f>B16+(11/0.017)*(B17*B50-B32*B51)</f>
        <v>-0.018019817211325482</v>
      </c>
      <c r="C71">
        <f>C16+(11/0.017)*(C17*C50-C32*C51)</f>
        <v>-0.02258028592572061</v>
      </c>
      <c r="D71">
        <f>D16+(11/0.017)*(D17*D50-D32*D51)</f>
        <v>-0.02900480427738233</v>
      </c>
      <c r="E71">
        <f>E16+(11/0.017)*(E17*E50-E32*E51)</f>
        <v>-0.01466814436761845</v>
      </c>
      <c r="F71">
        <f>F16+(11/0.017)*(F17*F50-F32*F51)</f>
        <v>-0.0286449351531181</v>
      </c>
    </row>
    <row r="72" spans="1:6" ht="12.75">
      <c r="A72" t="s">
        <v>76</v>
      </c>
      <c r="B72">
        <f>B17+(12/0.017)*(B18*B50-B33*B51)</f>
        <v>-0.028950912482504358</v>
      </c>
      <c r="C72">
        <f>C17+(12/0.017)*(C18*C50-C33*C51)</f>
        <v>-0.008787831595910116</v>
      </c>
      <c r="D72">
        <f>D17+(12/0.017)*(D18*D50-D33*D51)</f>
        <v>-0.022350758170128823</v>
      </c>
      <c r="E72">
        <f>E17+(12/0.017)*(E18*E50-E33*E51)</f>
        <v>-0.020723485169349628</v>
      </c>
      <c r="F72">
        <f>F17+(12/0.017)*(F18*F50-F33*F51)</f>
        <v>-0.017102901163908432</v>
      </c>
    </row>
    <row r="73" spans="1:6" ht="12.75">
      <c r="A73" t="s">
        <v>77</v>
      </c>
      <c r="B73">
        <f>B18+(13/0.017)*(B19*B50-B34*B51)</f>
        <v>0.035662854113868964</v>
      </c>
      <c r="C73">
        <f>C18+(13/0.017)*(C19*C50-C34*C51)</f>
        <v>0.040060590225893214</v>
      </c>
      <c r="D73">
        <f>D18+(13/0.017)*(D19*D50-D34*D51)</f>
        <v>0.03760444565001659</v>
      </c>
      <c r="E73">
        <f>E18+(13/0.017)*(E19*E50-E34*E51)</f>
        <v>0.02435548268128053</v>
      </c>
      <c r="F73">
        <f>F18+(13/0.017)*(F19*F50-F34*F51)</f>
        <v>0.0018972444315267095</v>
      </c>
    </row>
    <row r="74" spans="1:6" ht="12.75">
      <c r="A74" t="s">
        <v>78</v>
      </c>
      <c r="B74">
        <f>B19+(14/0.017)*(B20*B50-B35*B51)</f>
        <v>-0.20281710565501096</v>
      </c>
      <c r="C74">
        <f>C19+(14/0.017)*(C20*C50-C35*C51)</f>
        <v>-0.18341026399939267</v>
      </c>
      <c r="D74">
        <f>D19+(14/0.017)*(D20*D50-D35*D51)</f>
        <v>-0.195102584455665</v>
      </c>
      <c r="E74">
        <f>E19+(14/0.017)*(E20*E50-E35*E51)</f>
        <v>-0.18111688321820058</v>
      </c>
      <c r="F74">
        <f>F19+(14/0.017)*(F20*F50-F35*F51)</f>
        <v>-0.15162081995971433</v>
      </c>
    </row>
    <row r="75" spans="1:6" ht="12.75">
      <c r="A75" t="s">
        <v>79</v>
      </c>
      <c r="B75" s="51">
        <f>B20</f>
        <v>-0.004579861</v>
      </c>
      <c r="C75" s="51">
        <f>C20</f>
        <v>-0.001305315</v>
      </c>
      <c r="D75" s="51">
        <f>D20</f>
        <v>0.0004809934</v>
      </c>
      <c r="E75" s="51">
        <f>E20</f>
        <v>-0.005967586</v>
      </c>
      <c r="F75" s="51">
        <f>F20</f>
        <v>-0.00255201</v>
      </c>
    </row>
    <row r="78" ht="12.75">
      <c r="A78" t="s">
        <v>61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20.75548584957222</v>
      </c>
      <c r="C82">
        <f>C22+(2/0.017)*(C8*C51+C23*C50)</f>
        <v>18.015501441205025</v>
      </c>
      <c r="D82">
        <f>D22+(2/0.017)*(D8*D51+D23*D50)</f>
        <v>-3.754574911637309</v>
      </c>
      <c r="E82">
        <f>E22+(2/0.017)*(E8*E51+E23*E50)</f>
        <v>-3.851852740863264</v>
      </c>
      <c r="F82">
        <f>F22+(2/0.017)*(F8*F51+F23*F50)</f>
        <v>-40.971996496578456</v>
      </c>
    </row>
    <row r="83" spans="1:6" ht="12.75">
      <c r="A83" t="s">
        <v>82</v>
      </c>
      <c r="B83">
        <f>B23+(3/0.017)*(B9*B51+B24*B50)</f>
        <v>1.082671293457545</v>
      </c>
      <c r="C83">
        <f>C23+(3/0.017)*(C9*C51+C24*C50)</f>
        <v>0.2894947103171763</v>
      </c>
      <c r="D83">
        <f>D23+(3/0.017)*(D9*D51+D24*D50)</f>
        <v>1.0308290110415865</v>
      </c>
      <c r="E83">
        <f>E23+(3/0.017)*(E9*E51+E24*E50)</f>
        <v>0.9499348319448702</v>
      </c>
      <c r="F83">
        <f>F23+(3/0.017)*(F9*F51+F24*F50)</f>
        <v>4.716327460379153</v>
      </c>
    </row>
    <row r="84" spans="1:6" ht="12.75">
      <c r="A84" t="s">
        <v>83</v>
      </c>
      <c r="B84">
        <f>B24+(4/0.017)*(B10*B51+B25*B50)</f>
        <v>-2.8990180803285335</v>
      </c>
      <c r="C84">
        <f>C24+(4/0.017)*(C10*C51+C25*C50)</f>
        <v>-0.650004972094497</v>
      </c>
      <c r="D84">
        <f>D24+(4/0.017)*(D10*D51+D25*D50)</f>
        <v>-2.1942647347767603</v>
      </c>
      <c r="E84">
        <f>E24+(4/0.017)*(E10*E51+E25*E50)</f>
        <v>-4.030119441482277</v>
      </c>
      <c r="F84">
        <f>F24+(4/0.017)*(F10*F51+F25*F50)</f>
        <v>-1.772479528757626</v>
      </c>
    </row>
    <row r="85" spans="1:6" ht="12.75">
      <c r="A85" t="s">
        <v>84</v>
      </c>
      <c r="B85">
        <f>B25+(5/0.017)*(B11*B51+B26*B50)</f>
        <v>0.5842669564665126</v>
      </c>
      <c r="C85">
        <f>C25+(5/0.017)*(C11*C51+C26*C50)</f>
        <v>-0.08263628732200655</v>
      </c>
      <c r="D85">
        <f>D25+(5/0.017)*(D11*D51+D26*D50)</f>
        <v>0.3523858585280188</v>
      </c>
      <c r="E85">
        <f>E25+(5/0.017)*(E11*E51+E26*E50)</f>
        <v>0.5745252867952957</v>
      </c>
      <c r="F85">
        <f>F25+(5/0.017)*(F11*F51+F26*F50)</f>
        <v>-0.11156869662216384</v>
      </c>
    </row>
    <row r="86" spans="1:6" ht="12.75">
      <c r="A86" t="s">
        <v>85</v>
      </c>
      <c r="B86">
        <f>B26+(6/0.017)*(B12*B51+B27*B50)</f>
        <v>0.2841963375594959</v>
      </c>
      <c r="C86">
        <f>C26+(6/0.017)*(C12*C51+C27*C50)</f>
        <v>0.18341121555000545</v>
      </c>
      <c r="D86">
        <f>D26+(6/0.017)*(D12*D51+D27*D50)</f>
        <v>-0.1041963300152195</v>
      </c>
      <c r="E86">
        <f>E26+(6/0.017)*(E12*E51+E27*E50)</f>
        <v>0.08879927264198348</v>
      </c>
      <c r="F86">
        <f>F26+(6/0.017)*(F12*F51+F27*F50)</f>
        <v>1.0041088183456315</v>
      </c>
    </row>
    <row r="87" spans="1:6" ht="12.75">
      <c r="A87" t="s">
        <v>86</v>
      </c>
      <c r="B87">
        <f>B27+(7/0.017)*(B13*B51+B28*B50)</f>
        <v>0.4687949551380289</v>
      </c>
      <c r="C87">
        <f>C27+(7/0.017)*(C13*C51+C28*C50)</f>
        <v>0.2953184263740173</v>
      </c>
      <c r="D87">
        <f>D27+(7/0.017)*(D13*D51+D28*D50)</f>
        <v>0.40254357069743635</v>
      </c>
      <c r="E87">
        <f>E27+(7/0.017)*(E13*E51+E28*E50)</f>
        <v>0.35531010644079875</v>
      </c>
      <c r="F87">
        <f>F27+(7/0.017)*(F13*F51+F28*F50)</f>
        <v>0.7001348346420759</v>
      </c>
    </row>
    <row r="88" spans="1:6" ht="12.75">
      <c r="A88" t="s">
        <v>87</v>
      </c>
      <c r="B88">
        <f>B28+(8/0.017)*(B14*B51+B29*B50)</f>
        <v>-0.3309386262614396</v>
      </c>
      <c r="C88">
        <f>C28+(8/0.017)*(C14*C51+C29*C50)</f>
        <v>-0.297339089403387</v>
      </c>
      <c r="D88">
        <f>D28+(8/0.017)*(D14*D51+D29*D50)</f>
        <v>-0.40581686973357706</v>
      </c>
      <c r="E88">
        <f>E28+(8/0.017)*(E14*E51+E29*E50)</f>
        <v>-0.3206252300464891</v>
      </c>
      <c r="F88">
        <f>F28+(8/0.017)*(F14*F51+F29*F50)</f>
        <v>-0.24980335737128043</v>
      </c>
    </row>
    <row r="89" spans="1:6" ht="12.75">
      <c r="A89" t="s">
        <v>88</v>
      </c>
      <c r="B89">
        <f>B29+(9/0.017)*(B15*B51+B30*B50)</f>
        <v>0.05974829953261228</v>
      </c>
      <c r="C89">
        <f>C29+(9/0.017)*(C15*C51+C30*C50)</f>
        <v>0.11247599564079636</v>
      </c>
      <c r="D89">
        <f>D29+(9/0.017)*(D15*D51+D30*D50)</f>
        <v>0.06984028758219239</v>
      </c>
      <c r="E89">
        <f>E29+(9/0.017)*(E15*E51+E30*E50)</f>
        <v>0.06819832767003968</v>
      </c>
      <c r="F89">
        <f>F29+(9/0.017)*(F15*F51+F30*F50)</f>
        <v>0.10647417498419352</v>
      </c>
    </row>
    <row r="90" spans="1:6" ht="12.75">
      <c r="A90" t="s">
        <v>89</v>
      </c>
      <c r="B90">
        <f>B30+(10/0.017)*(B16*B51+B31*B50)</f>
        <v>0.11431672667116134</v>
      </c>
      <c r="C90">
        <f>C30+(10/0.017)*(C16*C51+C31*C50)</f>
        <v>0.1009747309414946</v>
      </c>
      <c r="D90">
        <f>D30+(10/0.017)*(D16*D51+D31*D50)</f>
        <v>0.05385210812272605</v>
      </c>
      <c r="E90">
        <f>E30+(10/0.017)*(E16*E51+E31*E50)</f>
        <v>0.022422523368419073</v>
      </c>
      <c r="F90">
        <f>F30+(10/0.017)*(F16*F51+F31*F50)</f>
        <v>0.21054101097941647</v>
      </c>
    </row>
    <row r="91" spans="1:6" ht="12.75">
      <c r="A91" t="s">
        <v>90</v>
      </c>
      <c r="B91">
        <f>B31+(11/0.017)*(B17*B51+B32*B50)</f>
        <v>0.04620871291897889</v>
      </c>
      <c r="C91">
        <f>C31+(11/0.017)*(C17*C51+C32*C50)</f>
        <v>0.07026206837916663</v>
      </c>
      <c r="D91">
        <f>D31+(11/0.017)*(D17*D51+D32*D50)</f>
        <v>0.04483602918184781</v>
      </c>
      <c r="E91">
        <f>E31+(11/0.017)*(E17*E51+E32*E50)</f>
        <v>0.04080850762246545</v>
      </c>
      <c r="F91">
        <f>F31+(11/0.017)*(F17*F51+F32*F50)</f>
        <v>0.02540366193262334</v>
      </c>
    </row>
    <row r="92" spans="1:6" ht="12.75">
      <c r="A92" t="s">
        <v>91</v>
      </c>
      <c r="B92">
        <f>B32+(12/0.017)*(B18*B51+B33*B50)</f>
        <v>0.0002080603313112236</v>
      </c>
      <c r="C92">
        <f>C32+(12/0.017)*(C18*C51+C33*C50)</f>
        <v>-0.03342226604120195</v>
      </c>
      <c r="D92">
        <f>D32+(12/0.017)*(D18*D51+D33*D50)</f>
        <v>-0.017950969561892505</v>
      </c>
      <c r="E92">
        <f>E32+(12/0.017)*(E18*E51+E33*E50)</f>
        <v>0.008660469889488948</v>
      </c>
      <c r="F92">
        <f>F32+(12/0.017)*(F18*F51+F33*F50)</f>
        <v>0.013518473197210487</v>
      </c>
    </row>
    <row r="93" spans="1:6" ht="12.75">
      <c r="A93" t="s">
        <v>92</v>
      </c>
      <c r="B93">
        <f>B33+(13/0.017)*(B19*B51+B34*B50)</f>
        <v>0.08830070091153366</v>
      </c>
      <c r="C93">
        <f>C33+(13/0.017)*(C19*C51+C34*C50)</f>
        <v>0.09027187164538603</v>
      </c>
      <c r="D93">
        <f>D33+(13/0.017)*(D19*D51+D34*D50)</f>
        <v>0.09132027061082232</v>
      </c>
      <c r="E93">
        <f>E33+(13/0.017)*(E19*E51+E34*E50)</f>
        <v>0.08247016240502592</v>
      </c>
      <c r="F93">
        <f>F33+(13/0.017)*(F19*F51+F34*F50)</f>
        <v>0.0699867189847995</v>
      </c>
    </row>
    <row r="94" spans="1:6" ht="12.75">
      <c r="A94" t="s">
        <v>93</v>
      </c>
      <c r="B94">
        <f>B34+(14/0.017)*(B20*B51+B35*B50)</f>
        <v>0.004122527390403732</v>
      </c>
      <c r="C94">
        <f>C34+(14/0.017)*(C20*C51+C35*C50)</f>
        <v>0.007979689947751464</v>
      </c>
      <c r="D94">
        <f>D34+(14/0.017)*(D20*D51+D35*D50)</f>
        <v>0.0033901426989134337</v>
      </c>
      <c r="E94">
        <f>E34+(14/0.017)*(E20*E51+E35*E50)</f>
        <v>0.004685011928464199</v>
      </c>
      <c r="F94">
        <f>F34+(14/0.017)*(F20*F51+F35*F50)</f>
        <v>-0.026780424453074166</v>
      </c>
    </row>
    <row r="95" spans="1:6" ht="12.75">
      <c r="A95" t="s">
        <v>94</v>
      </c>
      <c r="B95" s="51">
        <f>B35</f>
        <v>0.0005831424</v>
      </c>
      <c r="C95" s="51">
        <f>C35</f>
        <v>0.0071187</v>
      </c>
      <c r="D95" s="51">
        <f>D35</f>
        <v>0.004197746</v>
      </c>
      <c r="E95" s="51">
        <f>E35</f>
        <v>0.004835571</v>
      </c>
      <c r="F95" s="51">
        <f>F35</f>
        <v>0.004301892</v>
      </c>
    </row>
    <row r="98" ht="12.75">
      <c r="A98" t="s">
        <v>62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-0.4532311809490686</v>
      </c>
      <c r="C103">
        <f>C63*10000/C62</f>
        <v>0.04650961042650054</v>
      </c>
      <c r="D103">
        <f>D63*10000/D62</f>
        <v>0.2752068868730015</v>
      </c>
      <c r="E103">
        <f>E63*10000/E62</f>
        <v>-1.2050405973440381</v>
      </c>
      <c r="F103">
        <f>F63*10000/F62</f>
        <v>-0.7010621589957634</v>
      </c>
      <c r="G103">
        <f>AVERAGE(C103:E103)</f>
        <v>-0.29444136668151205</v>
      </c>
      <c r="H103">
        <f>STDEV(C103:E103)</f>
        <v>0.7968493146297486</v>
      </c>
      <c r="I103">
        <f>(B103*B4+C103*C4+D103*D4+E103*E4+F103*F4)/SUM(B4:F4)</f>
        <v>-0.37166072381139986</v>
      </c>
      <c r="K103">
        <f>(LN(H103)+LN(H123))/2-LN(K114*K115^3)</f>
        <v>-4.441967705750742</v>
      </c>
    </row>
    <row r="104" spans="1:11" ht="12.75">
      <c r="A104" t="s">
        <v>68</v>
      </c>
      <c r="B104">
        <f>B64*10000/B62</f>
        <v>0.08872649751263996</v>
      </c>
      <c r="C104">
        <f>C64*10000/C62</f>
        <v>0.26423737378159484</v>
      </c>
      <c r="D104">
        <f>D64*10000/D62</f>
        <v>0.15513513410111388</v>
      </c>
      <c r="E104">
        <f>E64*10000/E62</f>
        <v>0.5817593725299021</v>
      </c>
      <c r="F104">
        <f>F64*10000/F62</f>
        <v>-0.9087728800044954</v>
      </c>
      <c r="G104">
        <f>AVERAGE(C104:E104)</f>
        <v>0.3337106268042036</v>
      </c>
      <c r="H104">
        <f>STDEV(C104:E104)</f>
        <v>0.22163474427059823</v>
      </c>
      <c r="I104">
        <f>(B104*B4+C104*C4+D104*D4+E104*E4+F104*F4)/SUM(B4:F4)</f>
        <v>0.13257797468391264</v>
      </c>
      <c r="K104">
        <f>(LN(H104)+LN(H124))/2-LN(K114*K115^4)</f>
        <v>-3.777600156993828</v>
      </c>
    </row>
    <row r="105" spans="1:11" ht="12.75">
      <c r="A105" t="s">
        <v>69</v>
      </c>
      <c r="B105">
        <f>B65*10000/B62</f>
        <v>0.3074775288186708</v>
      </c>
      <c r="C105">
        <f>C65*10000/C62</f>
        <v>0.024452860594591917</v>
      </c>
      <c r="D105">
        <f>D65*10000/D62</f>
        <v>-0.12802574306877323</v>
      </c>
      <c r="E105">
        <f>E65*10000/E62</f>
        <v>0.24649446368596</v>
      </c>
      <c r="F105">
        <f>F65*10000/F62</f>
        <v>-1.4782175051786588</v>
      </c>
      <c r="G105">
        <f>AVERAGE(C105:E105)</f>
        <v>0.0476405270705929</v>
      </c>
      <c r="H105">
        <f>STDEV(C105:E105)</f>
        <v>0.18833373894327518</v>
      </c>
      <c r="I105">
        <f>(B105*B4+C105*C4+D105*D4+E105*E4+F105*F4)/SUM(B4:F4)</f>
        <v>-0.11820790399138291</v>
      </c>
      <c r="K105">
        <f>(LN(H105)+LN(H125))/2-LN(K114*K115^5)</f>
        <v>-4.078586028210915</v>
      </c>
    </row>
    <row r="106" spans="1:11" ht="12.75">
      <c r="A106" t="s">
        <v>70</v>
      </c>
      <c r="B106">
        <f>B66*10000/B62</f>
        <v>4.605979174257542</v>
      </c>
      <c r="C106">
        <f>C66*10000/C62</f>
        <v>3.578013642501106</v>
      </c>
      <c r="D106">
        <f>D66*10000/D62</f>
        <v>4.0463874870473555</v>
      </c>
      <c r="E106">
        <f>E66*10000/E62</f>
        <v>3.49199610106741</v>
      </c>
      <c r="F106">
        <f>F66*10000/F62</f>
        <v>14.882858313250173</v>
      </c>
      <c r="G106">
        <f>AVERAGE(C106:E106)</f>
        <v>3.7054657435386233</v>
      </c>
      <c r="H106">
        <f>STDEV(C106:E106)</f>
        <v>0.2983630016546178</v>
      </c>
      <c r="I106">
        <f>(B106*B4+C106*C4+D106*D4+E106*E4+F106*F4)/SUM(B4:F4)</f>
        <v>5.326239139334033</v>
      </c>
      <c r="K106">
        <f>(LN(H106)+LN(H126))/2-LN(K114*K115^6)</f>
        <v>-3.669421126158715</v>
      </c>
    </row>
    <row r="107" spans="1:11" ht="12.75">
      <c r="A107" t="s">
        <v>71</v>
      </c>
      <c r="B107">
        <f>B67*10000/B62</f>
        <v>-0.04876645650202068</v>
      </c>
      <c r="C107">
        <f>C67*10000/C62</f>
        <v>-0.18339105028987165</v>
      </c>
      <c r="D107">
        <f>D67*10000/D62</f>
        <v>-0.38678667437013775</v>
      </c>
      <c r="E107">
        <f>E67*10000/E62</f>
        <v>-0.1906935037137484</v>
      </c>
      <c r="F107">
        <f>F67*10000/F62</f>
        <v>-0.3491273760120219</v>
      </c>
      <c r="G107">
        <f>AVERAGE(C107:E107)</f>
        <v>-0.2536237427912526</v>
      </c>
      <c r="H107">
        <f>STDEV(C107:E107)</f>
        <v>0.11538026788196555</v>
      </c>
      <c r="I107">
        <f>(B107*B4+C107*C4+D107*D4+E107*E4+F107*F4)/SUM(B4:F4)</f>
        <v>-0.23669450318270188</v>
      </c>
      <c r="K107">
        <f>(LN(H107)+LN(H127))/2-LN(K114*K115^7)</f>
        <v>-4.054868883874155</v>
      </c>
    </row>
    <row r="108" spans="1:9" ht="12.75">
      <c r="A108" t="s">
        <v>72</v>
      </c>
      <c r="B108">
        <f>B68*10000/B62</f>
        <v>0.05726712475663161</v>
      </c>
      <c r="C108">
        <f>C68*10000/C62</f>
        <v>0.02535688038686296</v>
      </c>
      <c r="D108">
        <f>D68*10000/D62</f>
        <v>0.036046646539489816</v>
      </c>
      <c r="E108">
        <f>E68*10000/E62</f>
        <v>0.172180524259878</v>
      </c>
      <c r="F108">
        <f>F68*10000/F62</f>
        <v>0.004142562913892313</v>
      </c>
      <c r="G108">
        <f>AVERAGE(C108:E108)</f>
        <v>0.07786135039541026</v>
      </c>
      <c r="H108">
        <f>STDEV(C108:E108)</f>
        <v>0.0818574840436489</v>
      </c>
      <c r="I108">
        <f>(B108*B4+C108*C4+D108*D4+E108*E4+F108*F4)/SUM(B4:F4)</f>
        <v>0.06504972064959162</v>
      </c>
    </row>
    <row r="109" spans="1:9" ht="12.75">
      <c r="A109" t="s">
        <v>73</v>
      </c>
      <c r="B109">
        <f>B69*10000/B62</f>
        <v>0.13346358873672104</v>
      </c>
      <c r="C109">
        <f>C69*10000/C62</f>
        <v>0.07981167070202028</v>
      </c>
      <c r="D109">
        <f>D69*10000/D62</f>
        <v>0.005269049144154477</v>
      </c>
      <c r="E109">
        <f>E69*10000/E62</f>
        <v>0.027417007171935483</v>
      </c>
      <c r="F109">
        <f>F69*10000/F62</f>
        <v>0.06289980030170943</v>
      </c>
      <c r="G109">
        <f>AVERAGE(C109:E109)</f>
        <v>0.03749924233937008</v>
      </c>
      <c r="H109">
        <f>STDEV(C109:E109)</f>
        <v>0.0382804023837053</v>
      </c>
      <c r="I109">
        <f>(B109*B4+C109*C4+D109*D4+E109*E4+F109*F4)/SUM(B4:F4)</f>
        <v>0.05478106117692985</v>
      </c>
    </row>
    <row r="110" spans="1:11" ht="12.75">
      <c r="A110" t="s">
        <v>74</v>
      </c>
      <c r="B110">
        <f>B70*10000/B62</f>
        <v>-0.410871411752772</v>
      </c>
      <c r="C110">
        <f>C70*10000/C62</f>
        <v>-0.20097111559367545</v>
      </c>
      <c r="D110">
        <f>D70*10000/D62</f>
        <v>-0.19220740261726887</v>
      </c>
      <c r="E110">
        <f>E70*10000/E62</f>
        <v>-0.20547115519949896</v>
      </c>
      <c r="F110">
        <f>F70*10000/F62</f>
        <v>-0.4362102893216224</v>
      </c>
      <c r="G110">
        <f>AVERAGE(C110:E110)</f>
        <v>-0.19954989113681443</v>
      </c>
      <c r="H110">
        <f>STDEV(C110:E110)</f>
        <v>0.006745123598440522</v>
      </c>
      <c r="I110">
        <f>(B110*B4+C110*C4+D110*D4+E110*E4+F110*F4)/SUM(B4:F4)</f>
        <v>-0.26169510151032516</v>
      </c>
      <c r="K110">
        <f>EXP(AVERAGE(K103:K107))</f>
        <v>0.01823360825805526</v>
      </c>
    </row>
    <row r="111" spans="1:9" ht="12.75">
      <c r="A111" t="s">
        <v>75</v>
      </c>
      <c r="B111">
        <f>B71*10000/B62</f>
        <v>-0.018019846213117845</v>
      </c>
      <c r="C111">
        <f>C71*10000/C62</f>
        <v>-0.022580279312041207</v>
      </c>
      <c r="D111">
        <f>D71*10000/D62</f>
        <v>-0.02900479982587219</v>
      </c>
      <c r="E111">
        <f>E71*10000/E62</f>
        <v>-0.01466812426541783</v>
      </c>
      <c r="F111">
        <f>F71*10000/F62</f>
        <v>-0.02864535712580756</v>
      </c>
      <c r="G111">
        <f>AVERAGE(C111:E111)</f>
        <v>-0.02208440113444374</v>
      </c>
      <c r="H111">
        <f>STDEV(C111:E111)</f>
        <v>0.007181189867055132</v>
      </c>
      <c r="I111">
        <f>(B111*B4+C111*C4+D111*D4+E111*E4+F111*F4)/SUM(B4:F4)</f>
        <v>-0.02237056003159368</v>
      </c>
    </row>
    <row r="112" spans="1:9" ht="12.75">
      <c r="A112" t="s">
        <v>76</v>
      </c>
      <c r="B112">
        <f>B72*10000/B62</f>
        <v>-0.028950959077225197</v>
      </c>
      <c r="C112">
        <f>C72*10000/C62</f>
        <v>-0.008787829021987844</v>
      </c>
      <c r="D112">
        <f>D72*10000/D62</f>
        <v>-0.022350754739847906</v>
      </c>
      <c r="E112">
        <f>E72*10000/E62</f>
        <v>-0.02072345676850723</v>
      </c>
      <c r="F112">
        <f>F72*10000/F62</f>
        <v>-0.01710315310922313</v>
      </c>
      <c r="G112">
        <f>AVERAGE(C112:E112)</f>
        <v>-0.01728734684344766</v>
      </c>
      <c r="H112">
        <f>STDEV(C112:E112)</f>
        <v>0.007405631443021387</v>
      </c>
      <c r="I112">
        <f>(B112*B4+C112*C4+D112*D4+E112*E4+F112*F4)/SUM(B4:F4)</f>
        <v>-0.01895012059586194</v>
      </c>
    </row>
    <row r="113" spans="1:9" ht="12.75">
      <c r="A113" t="s">
        <v>77</v>
      </c>
      <c r="B113">
        <f>B73*10000/B62</f>
        <v>0.035662911511048855</v>
      </c>
      <c r="C113">
        <f>C73*10000/C62</f>
        <v>0.04006057849229952</v>
      </c>
      <c r="D113">
        <f>D73*10000/D62</f>
        <v>0.03760443987867714</v>
      </c>
      <c r="E113">
        <f>E73*10000/E62</f>
        <v>0.024355449302907176</v>
      </c>
      <c r="F113">
        <f>F73*10000/F62</f>
        <v>0.0018972723801092787</v>
      </c>
      <c r="G113">
        <f>AVERAGE(C113:E113)</f>
        <v>0.03400682255796128</v>
      </c>
      <c r="H113">
        <f>STDEV(C113:E113)</f>
        <v>0.008448071288975486</v>
      </c>
      <c r="I113">
        <f>(B113*B4+C113*C4+D113*D4+E113*E4+F113*F4)/SUM(B4:F4)</f>
        <v>0.029964999386658482</v>
      </c>
    </row>
    <row r="114" spans="1:11" ht="12.75">
      <c r="A114" t="s">
        <v>78</v>
      </c>
      <c r="B114">
        <f>B74*10000/B62</f>
        <v>-0.20281743207672306</v>
      </c>
      <c r="C114">
        <f>C74*10000/C62</f>
        <v>-0.18341021027922766</v>
      </c>
      <c r="D114">
        <f>D74*10000/D62</f>
        <v>-0.19510255451231065</v>
      </c>
      <c r="E114">
        <f>E74*10000/E62</f>
        <v>-0.1811166350035777</v>
      </c>
      <c r="F114">
        <f>F74*10000/F62</f>
        <v>-0.15162305350797803</v>
      </c>
      <c r="G114">
        <f>AVERAGE(C114:E114)</f>
        <v>-0.18654313326503866</v>
      </c>
      <c r="H114">
        <f>STDEV(C114:E114)</f>
        <v>0.007500859347599177</v>
      </c>
      <c r="I114">
        <f>(B114*B4+C114*C4+D114*D4+E114*E4+F114*F4)/SUM(B4:F4)</f>
        <v>-0.18424148619603078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-0.004579868371005834</v>
      </c>
      <c r="C115">
        <f>C75*10000/C62</f>
        <v>-0.0013053146176782277</v>
      </c>
      <c r="D115">
        <f>D75*10000/D62</f>
        <v>0.00048099332617957443</v>
      </c>
      <c r="E115">
        <f>E75*10000/E62</f>
        <v>-0.005967577821623242</v>
      </c>
      <c r="F115">
        <f>F75*10000/F62</f>
        <v>-0.0025520475940290126</v>
      </c>
      <c r="G115">
        <f>AVERAGE(C115:E115)</f>
        <v>-0.002263966371040632</v>
      </c>
      <c r="H115">
        <f>STDEV(C115:E115)</f>
        <v>0.003329456014161674</v>
      </c>
      <c r="I115">
        <f>(B115*B4+C115*C4+D115*D4+E115*E4+F115*F4)/SUM(B4:F4)</f>
        <v>-0.0026377013379025468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20.75551925425574</v>
      </c>
      <c r="C122">
        <f>C82*10000/C62</f>
        <v>18.01549616453354</v>
      </c>
      <c r="D122">
        <f>D82*10000/D62</f>
        <v>-3.754574335404209</v>
      </c>
      <c r="E122">
        <f>E82*10000/E62</f>
        <v>-3.851847462028081</v>
      </c>
      <c r="F122">
        <f>F82*10000/F62</f>
        <v>-40.972600060994345</v>
      </c>
      <c r="G122">
        <f>AVERAGE(C122:E122)</f>
        <v>3.469691455700417</v>
      </c>
      <c r="H122">
        <f>STDEV(C122:E122)</f>
        <v>12.597130287725244</v>
      </c>
      <c r="I122">
        <f>(B122*B4+C122*C4+D122*D4+E122*E4+F122*F4)/SUM(B4:F4)</f>
        <v>0.046846150902921664</v>
      </c>
    </row>
    <row r="123" spans="1:9" ht="12.75">
      <c r="A123" t="s">
        <v>82</v>
      </c>
      <c r="B123">
        <f>B83*10000/B62</f>
        <v>1.0826730359506949</v>
      </c>
      <c r="C123">
        <f>C83*10000/C62</f>
        <v>0.2894946255252826</v>
      </c>
      <c r="D123">
        <f>D83*10000/D62</f>
        <v>1.030828852835182</v>
      </c>
      <c r="E123">
        <f>E83*10000/E62</f>
        <v>0.9499335300909962</v>
      </c>
      <c r="F123">
        <f>F83*10000/F62</f>
        <v>4.716396937282214</v>
      </c>
      <c r="G123">
        <f>AVERAGE(C123:E123)</f>
        <v>0.756752336150487</v>
      </c>
      <c r="H123">
        <f>STDEV(C123:E123)</f>
        <v>0.40667350468711644</v>
      </c>
      <c r="I123">
        <f>(B123*B4+C123*C4+D123*D4+E123*E4+F123*F4)/SUM(B4:F4)</f>
        <v>1.3318822940391208</v>
      </c>
    </row>
    <row r="124" spans="1:9" ht="12.75">
      <c r="A124" t="s">
        <v>83</v>
      </c>
      <c r="B124">
        <f>B84*10000/B62</f>
        <v>-2.8990227461206133</v>
      </c>
      <c r="C124">
        <f>C84*10000/C62</f>
        <v>-0.6500047817105262</v>
      </c>
      <c r="D124">
        <f>D84*10000/D62</f>
        <v>-2.194264398012147</v>
      </c>
      <c r="E124">
        <f>E84*10000/E62</f>
        <v>-4.030113918338552</v>
      </c>
      <c r="F124">
        <f>F84*10000/F62</f>
        <v>-1.7725056394103385</v>
      </c>
      <c r="G124">
        <f>AVERAGE(C124:E124)</f>
        <v>-2.291461032687075</v>
      </c>
      <c r="H124">
        <f>STDEV(C124:E124)</f>
        <v>1.692149471300678</v>
      </c>
      <c r="I124">
        <f>(B124*B4+C124*C4+D124*D4+E124*E4+F124*F4)/SUM(B4:F4)</f>
        <v>-2.3101006005931946</v>
      </c>
    </row>
    <row r="125" spans="1:9" ht="12.75">
      <c r="A125" t="s">
        <v>84</v>
      </c>
      <c r="B125">
        <f>B85*10000/B62</f>
        <v>0.5842678968084016</v>
      </c>
      <c r="C125">
        <f>C85*10000/C62</f>
        <v>-0.08263626311815397</v>
      </c>
      <c r="D125">
        <f>D85*10000/D62</f>
        <v>0.3523858044456259</v>
      </c>
      <c r="E125">
        <f>E85*10000/E62</f>
        <v>0.574524499427631</v>
      </c>
      <c r="F125">
        <f>F85*10000/F62</f>
        <v>-0.11157034015679643</v>
      </c>
      <c r="G125">
        <f>AVERAGE(C125:E125)</f>
        <v>0.2814246802517009</v>
      </c>
      <c r="H125">
        <f>STDEV(C125:E125)</f>
        <v>0.33427784523893983</v>
      </c>
      <c r="I125">
        <f>(B125*B4+C125*C4+D125*D4+E125*E4+F125*F4)/SUM(B4:F4)</f>
        <v>0.27282631030459364</v>
      </c>
    </row>
    <row r="126" spans="1:9" ht="12.75">
      <c r="A126" t="s">
        <v>85</v>
      </c>
      <c r="B126">
        <f>B86*10000/B62</f>
        <v>0.2841967949560985</v>
      </c>
      <c r="C126">
        <f>C86*10000/C62</f>
        <v>0.18341116182956174</v>
      </c>
      <c r="D126">
        <f>D86*10000/D62</f>
        <v>-0.10419631402369564</v>
      </c>
      <c r="E126">
        <f>E86*10000/E62</f>
        <v>0.0887991509455542</v>
      </c>
      <c r="F126">
        <f>F86*10000/F62</f>
        <v>1.004123610018097</v>
      </c>
      <c r="G126">
        <f>AVERAGE(C126:E126)</f>
        <v>0.056004666250473435</v>
      </c>
      <c r="H126">
        <f>STDEV(C126:E126)</f>
        <v>0.1465814575977549</v>
      </c>
      <c r="I126">
        <f>(B126*B4+C126*C4+D126*D4+E126*E4+F126*F4)/SUM(B4:F4)</f>
        <v>0.21547984519850696</v>
      </c>
    </row>
    <row r="127" spans="1:9" ht="12.75">
      <c r="A127" t="s">
        <v>86</v>
      </c>
      <c r="B127">
        <f>B87*10000/B62</f>
        <v>0.46879570963480266</v>
      </c>
      <c r="C127">
        <f>C87*10000/C62</f>
        <v>0.29531833987637945</v>
      </c>
      <c r="D127">
        <f>D87*10000/D62</f>
        <v>0.40254350891709234</v>
      </c>
      <c r="E127">
        <f>E87*10000/E62</f>
        <v>0.3553096195001972</v>
      </c>
      <c r="F127">
        <f>F87*10000/F62</f>
        <v>0.7001451484297516</v>
      </c>
      <c r="G127">
        <f>AVERAGE(C127:E127)</f>
        <v>0.3510571560978897</v>
      </c>
      <c r="H127">
        <f>STDEV(C127:E127)</f>
        <v>0.05373892260450787</v>
      </c>
      <c r="I127">
        <f>(B127*B4+C127*C4+D127*D4+E127*E4+F127*F4)/SUM(B4:F4)</f>
        <v>0.41464142934577314</v>
      </c>
    </row>
    <row r="128" spans="1:9" ht="12.75">
      <c r="A128" t="s">
        <v>87</v>
      </c>
      <c r="B128">
        <f>B88*10000/B62</f>
        <v>-0.3309391588868936</v>
      </c>
      <c r="C128">
        <f>C88*10000/C62</f>
        <v>-0.29733900231390464</v>
      </c>
      <c r="D128">
        <f>D88*10000/D62</f>
        <v>-0.40581680745086374</v>
      </c>
      <c r="E128">
        <f>E88*10000/E62</f>
        <v>-0.320624790640349</v>
      </c>
      <c r="F128">
        <f>F88*10000/F62</f>
        <v>-0.2498070372607262</v>
      </c>
      <c r="G128">
        <f>AVERAGE(C128:E128)</f>
        <v>-0.3412602001350391</v>
      </c>
      <c r="H128">
        <f>STDEV(C128:E128)</f>
        <v>0.05710712429805232</v>
      </c>
      <c r="I128">
        <f>(B128*B4+C128*C4+D128*D4+E128*E4+F128*F4)/SUM(B4:F4)</f>
        <v>-0.32756445144197294</v>
      </c>
    </row>
    <row r="129" spans="1:9" ht="12.75">
      <c r="A129" t="s">
        <v>88</v>
      </c>
      <c r="B129">
        <f>B89*10000/B62</f>
        <v>0.05974839569384171</v>
      </c>
      <c r="C129">
        <f>C89*10000/C62</f>
        <v>0.11247596269700731</v>
      </c>
      <c r="D129">
        <f>D89*10000/D62</f>
        <v>0.06984027686345955</v>
      </c>
      <c r="E129">
        <f>E89*10000/E62</f>
        <v>0.06819823420651557</v>
      </c>
      <c r="F129">
        <f>F89*10000/F62</f>
        <v>0.10647574347068983</v>
      </c>
      <c r="G129">
        <f>AVERAGE(C129:E129)</f>
        <v>0.08350482458899415</v>
      </c>
      <c r="H129">
        <f>STDEV(C129:E129)</f>
        <v>0.025103171283265897</v>
      </c>
      <c r="I129">
        <f>(B129*B4+C129*C4+D129*D4+E129*E4+F129*F4)/SUM(B4:F4)</f>
        <v>0.0831321067082225</v>
      </c>
    </row>
    <row r="130" spans="1:9" ht="12.75">
      <c r="A130" t="s">
        <v>89</v>
      </c>
      <c r="B130">
        <f>B90*10000/B62</f>
        <v>0.11431691065693277</v>
      </c>
      <c r="C130">
        <f>C90*10000/C62</f>
        <v>0.10097470136638201</v>
      </c>
      <c r="D130">
        <f>D90*10000/D62</f>
        <v>0.05385209985777783</v>
      </c>
      <c r="E130">
        <f>E90*10000/E62</f>
        <v>0.022422492639101725</v>
      </c>
      <c r="F130">
        <f>F90*10000/F62</f>
        <v>0.2105441124895497</v>
      </c>
      <c r="G130">
        <f>AVERAGE(C130:E130)</f>
        <v>0.05908309795442052</v>
      </c>
      <c r="H130">
        <f>STDEV(C130:E130)</f>
        <v>0.039536500601328656</v>
      </c>
      <c r="I130">
        <f>(B130*B4+C130*C4+D130*D4+E130*E4+F130*F4)/SUM(B4:F4)</f>
        <v>0.08727745595957788</v>
      </c>
    </row>
    <row r="131" spans="1:9" ht="12.75">
      <c r="A131" t="s">
        <v>90</v>
      </c>
      <c r="B131">
        <f>B91*10000/B62</f>
        <v>0.04620878728907276</v>
      </c>
      <c r="C131">
        <f>C91*10000/C62</f>
        <v>0.07026204779967546</v>
      </c>
      <c r="D131">
        <f>D91*10000/D62</f>
        <v>0.044836022300641626</v>
      </c>
      <c r="E131">
        <f>E91*10000/E62</f>
        <v>0.04080845169577242</v>
      </c>
      <c r="F131">
        <f>F91*10000/F62</f>
        <v>0.02540403615764743</v>
      </c>
      <c r="G131">
        <f>AVERAGE(C131:E131)</f>
        <v>0.0519688405986965</v>
      </c>
      <c r="H131">
        <f>STDEV(C131:E131)</f>
        <v>0.015969859220348926</v>
      </c>
      <c r="I131">
        <f>(B131*B4+C131*C4+D131*D4+E131*E4+F131*F4)/SUM(B4:F4)</f>
        <v>0.04759443805351595</v>
      </c>
    </row>
    <row r="132" spans="1:9" ht="12.75">
      <c r="A132" t="s">
        <v>91</v>
      </c>
      <c r="B132">
        <f>B92*10000/B62</f>
        <v>0.00020806066617158636</v>
      </c>
      <c r="C132">
        <f>C92*10000/C62</f>
        <v>-0.03342225625194802</v>
      </c>
      <c r="D132">
        <f>D92*10000/D62</f>
        <v>-0.017950966806868814</v>
      </c>
      <c r="E132">
        <f>E92*10000/E62</f>
        <v>0.008660458020605003</v>
      </c>
      <c r="F132">
        <f>F92*10000/F62</f>
        <v>0.013518672339797541</v>
      </c>
      <c r="G132">
        <f>AVERAGE(C132:E132)</f>
        <v>-0.014237588346070612</v>
      </c>
      <c r="H132">
        <f>STDEV(C132:E132)</f>
        <v>0.021285689907333857</v>
      </c>
      <c r="I132">
        <f>(B132*B4+C132*C4+D132*D4+E132*E4+F132*F4)/SUM(B4:F4)</f>
        <v>-0.008446510173360932</v>
      </c>
    </row>
    <row r="133" spans="1:9" ht="12.75">
      <c r="A133" t="s">
        <v>92</v>
      </c>
      <c r="B133">
        <f>B93*10000/B62</f>
        <v>0.0883008430261047</v>
      </c>
      <c r="C133">
        <f>C93*10000/C62</f>
        <v>0.0902718452051</v>
      </c>
      <c r="D133">
        <f>D93*10000/D62</f>
        <v>0.09132025659545072</v>
      </c>
      <c r="E133">
        <f>E93*10000/E62</f>
        <v>0.08247004938243026</v>
      </c>
      <c r="F133">
        <f>F93*10000/F62</f>
        <v>0.06998774996929565</v>
      </c>
      <c r="G133">
        <f>AVERAGE(C133:E133)</f>
        <v>0.08802071706099367</v>
      </c>
      <c r="H133">
        <f>STDEV(C133:E133)</f>
        <v>0.004835517073616972</v>
      </c>
      <c r="I133">
        <f>(B133*B4+C133*C4+D133*D4+E133*E4+F133*F4)/SUM(B4:F4)</f>
        <v>0.085656569179534</v>
      </c>
    </row>
    <row r="134" spans="1:9" ht="12.75">
      <c r="A134" t="s">
        <v>93</v>
      </c>
      <c r="B134">
        <f>B94*10000/B62</f>
        <v>0.004122534025359125</v>
      </c>
      <c r="C134">
        <f>C94*10000/C62</f>
        <v>0.007979687610530792</v>
      </c>
      <c r="D134">
        <f>D94*10000/D62</f>
        <v>0.00339014217861154</v>
      </c>
      <c r="E134">
        <f>E94*10000/E62</f>
        <v>0.004685005507812252</v>
      </c>
      <c r="F134">
        <f>F94*10000/F62</f>
        <v>-0.026780818959386388</v>
      </c>
      <c r="G134">
        <f>AVERAGE(C134:E134)</f>
        <v>0.005351611765651528</v>
      </c>
      <c r="H134">
        <f>STDEV(C134:E134)</f>
        <v>0.002366274444174973</v>
      </c>
      <c r="I134">
        <f>(B134*B4+C134*C4+D134*D4+E134*E4+F134*F4)/SUM(B4:F4)</f>
        <v>0.0008892720674489042</v>
      </c>
    </row>
    <row r="135" spans="1:9" ht="12.75">
      <c r="A135" t="s">
        <v>94</v>
      </c>
      <c r="B135">
        <f>B95*10000/B62</f>
        <v>0.0005831433385319842</v>
      </c>
      <c r="C135">
        <f>C95*10000/C62</f>
        <v>0.00711869791495999</v>
      </c>
      <c r="D135">
        <f>D95*10000/D62</f>
        <v>0.004197745355751251</v>
      </c>
      <c r="E135">
        <f>E95*10000/E62</f>
        <v>0.0048355643730118875</v>
      </c>
      <c r="F135">
        <f>F95*10000/F62</f>
        <v>0.004301955371794256</v>
      </c>
      <c r="G135">
        <f>AVERAGE(C135:E135)</f>
        <v>0.0053840025479077085</v>
      </c>
      <c r="H135">
        <f>STDEV(C135:E135)</f>
        <v>0.001535766677281845</v>
      </c>
      <c r="I135">
        <f>(B135*B4+C135*C4+D135*D4+E135*E4+F135*F4)/SUM(B4:F4)</f>
        <v>0.0045450213054979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2005-11-04T06:45:16Z</cp:lastPrinted>
  <dcterms:created xsi:type="dcterms:W3CDTF">2005-11-04T06:45:16Z</dcterms:created>
  <dcterms:modified xsi:type="dcterms:W3CDTF">2005-11-04T07:52:22Z</dcterms:modified>
  <cp:category/>
  <cp:version/>
  <cp:contentType/>
  <cp:contentStatus/>
</cp:coreProperties>
</file>