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<sst xmlns="http://schemas.openxmlformats.org/spreadsheetml/2006/main" count="711" uniqueCount="166">
  <si>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</si>
  <si>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</si>
  <si>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</si>
  <si>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</si>
  <si>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</si>
  <si>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</si>
  <si>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</si>
  <si>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</si>
  <si>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</si>
  <si>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</si>
  <si>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</si>
  <si>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</si>
  <si>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</si>
  <si>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</si>
  <si>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</si>
  <si>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</si>
  <si>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</si>
  <si>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</si>
  <si>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</si>
  <si>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</si>
  <si>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</si>
  <si>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</si>
  <si>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</si>
  <si>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</si>
  <si>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</si>
  <si>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</si>
  <si>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</si>
  <si>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</si>
  <si>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</si>
  <si>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</si>
  <si>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</si>
  <si>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</si>
  <si>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</si>
  <si>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</si>
  <si>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</si>
  <si>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</si>
  <si>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</si>
  <si>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</si>
  <si>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</si>
  <si>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</si>
  <si>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</si>
  <si>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</si>
  <si>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</si>
  <si>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</si>
  <si>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</si>
  <si>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</si>
  <si>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</si>
  <si>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</si>
  <si>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</si>
  <si>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</si>
  <si>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</si>
  <si>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</si>
  <si>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</si>
  <si>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</si>
  <si>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</si>
  <si>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</si>
  <si>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</si>
  <si>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</si>
  <si>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</si>
  <si>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</si>
  <si>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</si>
  <si>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</si>
  <si>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</si>
  <si>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</si>
  <si>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</si>
  <si>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</si>
  <si>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</si>
  <si>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</si>
  <si>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</si>
  <si>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</si>
  <si>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</si>
  <si>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</si>
  <si>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</si>
  <si>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</si>
  <si>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</si>
  <si>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</si>
  <si>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</si>
  <si>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</si>
  <si>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</si>
  <si>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</si>
  <si>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</si>
  <si>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</si>
  <si>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</si>
  <si>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</si>
  <si>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</si>
  <si>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</si>
  <si>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</si>
  <si>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</si>
  <si>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</si>
  <si>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</si>
  <si>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</si>
  <si>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</si>
  <si>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</si>
  <si>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</si>
  <si>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</si>
  <si>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</si>
  <si>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</si>
  <si>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</si>
  <si>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</si>
  <si>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</si>
  <si>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</si>
  <si>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</si>
  <si>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</si>
  <si>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</si>
  <si>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</si>
  <si>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</si>
  <si>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</si>
  <si>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</si>
  <si>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</si>
  <si>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</si>
  <si>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</si>
  <si>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</si>
  <si>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</si>
  <si>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</si>
  <si>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</si>
  <si>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</si>
  <si>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</si>
  <si>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</si>
  <si>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</si>
  <si>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</si>
  <si>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</si>
  <si>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</si>
  <si>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</si>
  <si>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</si>
  <si>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</si>
  <si>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</si>
  <si>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</si>
  <si>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</si>
  <si>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</si>
  <si>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</si>
  <si>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</si>
  <si>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</si>
  <si>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</si>
  <si>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</si>
  <si>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</si>
  <si>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</si>
  <si>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</si>
  <si>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</si>
  <si>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</si>
  <si>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</si>
  <si>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</si>
  <si>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</si>
  <si>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</si>
  <si>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</si>
  <si>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</si>
  <si>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</si>
  <si>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</si>
  <si>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</si>
  <si>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</si>
  <si>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</si>
  <si>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</si>
  <si>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</si>
  <si>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</si>
  <si>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</si>
  <si>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</si>
  <si>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</si>
  <si>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</si>
  <si>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</si>
  <si>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</si>
  <si>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</si>
  <si>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</si>
  <si>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</si>
  <si>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5</t>
  </si>
  <si>
    <t>AP 403</t>
  </si>
  <si>
    <t>4E14469D-1</t>
  </si>
  <si>
    <t>Perm. 1,007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</si>
</sst>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91.67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106.5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0.9177614090068857</v>
      </c>
      <c r="C41" s="2">
        <f aca="true" t="shared" si="0" ref="C41:C55">($B$41*H41+$B$42*J41+$B$43*L41+$B$44*N41+$B$45*P41+$B$46*R41+$B$47*T41+$B$48*V41)/100</f>
        <v>-1.3555054394629208E-08</v>
      </c>
      <c r="D41" s="2">
        <f aca="true" t="shared" si="1" ref="D41:D55">($B$41*I41+$B$42*K41+$B$43*M41+$B$44*O41+$B$45*Q41+$B$46*S41+$B$47*U41+$B$48*W41)/100</f>
        <v>-1.7487381824739254E-08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9.694791741063028</v>
      </c>
      <c r="C42" s="2">
        <f t="shared" si="0"/>
        <v>-1.1631405837780143E-10</v>
      </c>
      <c r="D42" s="2">
        <f t="shared" si="1"/>
        <v>-4.335337999758361E-08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-4.565471858365555</v>
      </c>
      <c r="C43" s="2">
        <f t="shared" si="0"/>
        <v>0.1621860930114226</v>
      </c>
      <c r="D43" s="2">
        <f t="shared" si="1"/>
        <v>-0.21153084289603502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13.932933958230613</v>
      </c>
      <c r="C44" s="2">
        <f t="shared" si="0"/>
        <v>0.002902988747113539</v>
      </c>
      <c r="D44" s="2">
        <f t="shared" si="1"/>
        <v>0.5333655391263523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0.9177614090068857</v>
      </c>
      <c r="C45" s="2">
        <f t="shared" si="0"/>
        <v>-0.03896170023512167</v>
      </c>
      <c r="D45" s="2">
        <f t="shared" si="1"/>
        <v>-0.04963722993262748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9.694791741063028</v>
      </c>
      <c r="C46" s="2">
        <f t="shared" si="0"/>
        <v>-0.0008075191540024149</v>
      </c>
      <c r="D46" s="2">
        <f t="shared" si="1"/>
        <v>-0.07807253848660674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-4.565471858365555</v>
      </c>
      <c r="C47" s="2">
        <f t="shared" si="0"/>
        <v>0.006421519328653995</v>
      </c>
      <c r="D47" s="2">
        <f t="shared" si="1"/>
        <v>-0.00856506300370411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13.932933958230613</v>
      </c>
      <c r="C48" s="2">
        <f t="shared" si="0"/>
        <v>0.00033206020849996747</v>
      </c>
      <c r="D48" s="2">
        <f t="shared" si="1"/>
        <v>0.015297119336540273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-0.0008311599193226313</v>
      </c>
      <c r="D49" s="2">
        <f t="shared" si="1"/>
        <v>-0.001003618935901369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-6.489744763101248E-05</v>
      </c>
      <c r="D50" s="2">
        <f t="shared" si="1"/>
        <v>-0.001200037443728127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7.64955513240984E-05</v>
      </c>
      <c r="D51" s="2">
        <f t="shared" si="1"/>
        <v>-0.000117789590461438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2.3640220329128773E-05</v>
      </c>
      <c r="D52" s="2">
        <f t="shared" si="1"/>
        <v>0.00022389374075469995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-1.9880721995468487E-05</v>
      </c>
      <c r="D53" s="2">
        <f t="shared" si="1"/>
        <v>-2.0455013436662593E-05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-5.118539399635793E-06</v>
      </c>
      <c r="D54" s="2">
        <f t="shared" si="1"/>
        <v>-4.430115558961857E-05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4.528939390133923E-06</v>
      </c>
      <c r="D55" s="2">
        <f t="shared" si="1"/>
        <v>-7.494032609406377E-06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1531</v>
      </c>
      <c r="B3" s="31">
        <v>105.42666666666666</v>
      </c>
      <c r="C3" s="31">
        <v>105.77666666666669</v>
      </c>
      <c r="D3" s="31">
        <v>9.136812055659933</v>
      </c>
      <c r="E3" s="31">
        <v>9.335421509087473</v>
      </c>
      <c r="F3" s="32" t="s">
        <v>69</v>
      </c>
      <c r="H3" s="34">
        <v>0.0625</v>
      </c>
    </row>
    <row r="4" spans="1:9" ht="16.5" customHeight="1">
      <c r="A4" s="35">
        <v>1532</v>
      </c>
      <c r="B4" s="36">
        <v>106.54666666666668</v>
      </c>
      <c r="C4" s="36">
        <v>111.79666666666667</v>
      </c>
      <c r="D4" s="36">
        <v>8.727071439200824</v>
      </c>
      <c r="E4" s="36">
        <v>8.873300994595352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1529</v>
      </c>
      <c r="B5" s="41">
        <v>91.67</v>
      </c>
      <c r="C5" s="41">
        <v>109.37</v>
      </c>
      <c r="D5" s="41">
        <v>9.058762189050977</v>
      </c>
      <c r="E5" s="41">
        <v>9.100054218638737</v>
      </c>
      <c r="F5" s="37" t="s">
        <v>71</v>
      </c>
      <c r="I5" s="42">
        <v>3160</v>
      </c>
    </row>
    <row r="6" spans="1:6" s="33" customFormat="1" ht="13.5" thickBot="1">
      <c r="A6" s="43">
        <v>1530</v>
      </c>
      <c r="B6" s="44">
        <v>120.28333333333332</v>
      </c>
      <c r="C6" s="44">
        <v>135.3666666666667</v>
      </c>
      <c r="D6" s="44">
        <v>8.767688281255934</v>
      </c>
      <c r="E6" s="44">
        <v>8.796496880591308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 t="s">
        <v>165</v>
      </c>
      <c r="D15" s="55"/>
      <c r="E15" s="55"/>
      <c r="F15" s="42">
        <v>3162</v>
      </c>
      <c r="K15" s="42">
        <v>2869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0.9177614090068857</v>
      </c>
      <c r="C19" s="62">
        <v>39.964428075673574</v>
      </c>
      <c r="D19" s="63">
        <v>14.663824529899514</v>
      </c>
      <c r="K19" s="64" t="s">
        <v>93</v>
      </c>
    </row>
    <row r="20" spans="1:11" ht="12.75">
      <c r="A20" s="61" t="s">
        <v>57</v>
      </c>
      <c r="B20" s="62">
        <v>9.694791741063028</v>
      </c>
      <c r="C20" s="62">
        <v>33.86479174106303</v>
      </c>
      <c r="D20" s="63">
        <v>12.906072947753486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-4.565471858365555</v>
      </c>
      <c r="C21" s="62">
        <v>48.217861474967755</v>
      </c>
      <c r="D21" s="63">
        <v>17.76427203088024</v>
      </c>
      <c r="F21" s="39" t="s">
        <v>96</v>
      </c>
    </row>
    <row r="22" spans="1:11" ht="16.5" thickBot="1">
      <c r="A22" s="67" t="s">
        <v>59</v>
      </c>
      <c r="B22" s="68">
        <v>13.932933958230613</v>
      </c>
      <c r="C22" s="68">
        <v>51.859600624897276</v>
      </c>
      <c r="D22" s="69">
        <v>19.92275675125329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10.932488071371214</v>
      </c>
      <c r="I23" s="42">
        <v>3181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0.1621860930114226</v>
      </c>
      <c r="C27" s="78">
        <v>0.002902988747113539</v>
      </c>
      <c r="D27" s="78">
        <v>-0.03896170023512167</v>
      </c>
      <c r="E27" s="78">
        <v>-0.0008075191540024149</v>
      </c>
      <c r="F27" s="78">
        <v>0.006421519328653995</v>
      </c>
      <c r="G27" s="78">
        <v>0.00033206020849996747</v>
      </c>
      <c r="H27" s="78">
        <v>-0.0008311599193226313</v>
      </c>
      <c r="I27" s="79">
        <v>-6.489744763101248E-05</v>
      </c>
    </row>
    <row r="28" spans="1:9" ht="13.5" thickBot="1">
      <c r="A28" s="80" t="s">
        <v>61</v>
      </c>
      <c r="B28" s="81">
        <v>-0.21153084289603502</v>
      </c>
      <c r="C28" s="81">
        <v>0.5333655391263523</v>
      </c>
      <c r="D28" s="81">
        <v>-0.04963722993262748</v>
      </c>
      <c r="E28" s="81">
        <v>-0.07807253848660674</v>
      </c>
      <c r="F28" s="81">
        <v>-0.00856506300370411</v>
      </c>
      <c r="G28" s="81">
        <v>0.015297119336540273</v>
      </c>
      <c r="H28" s="81">
        <v>-0.001003618935901369</v>
      </c>
      <c r="I28" s="82">
        <v>-0.001200037443728127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1531</v>
      </c>
      <c r="B39" s="89">
        <v>105.42666666666666</v>
      </c>
      <c r="C39" s="89">
        <v>105.77666666666669</v>
      </c>
      <c r="D39" s="89">
        <v>9.136812055659933</v>
      </c>
      <c r="E39" s="89">
        <v>9.335421509087473</v>
      </c>
      <c r="F39" s="90">
        <f>I39*D39/(23678+B39)*1000</f>
        <v>19.92275675125329</v>
      </c>
      <c r="G39" s="91" t="s">
        <v>59</v>
      </c>
      <c r="H39" s="92">
        <f>I39-B39+X39</f>
        <v>13.932933958230613</v>
      </c>
      <c r="I39" s="92">
        <f>(B39+C42-2*X39)*(23678+B39)*E42/((23678+C42)*D39+E42*(23678+B39))</f>
        <v>51.859600624897276</v>
      </c>
      <c r="J39" s="39" t="s">
        <v>73</v>
      </c>
      <c r="K39" s="39">
        <f>(K40*K40+L40*L40+M40*M40+N40*N40+O40*O40+P40*P40+Q40*Q40+R40*R40+S40*S40+T40*T40+U40*U40+V40*V40+W40*W40)</f>
        <v>0.36596661797773766</v>
      </c>
      <c r="M39" s="39" t="s">
        <v>68</v>
      </c>
      <c r="N39" s="39">
        <f>(K44*K44+L44*L44+M44*M44+N44*N44+O44*O44+P44*P44+Q44*Q44+R44*R44+S44*S44+T44*T44+U44*U44+V44*V44+W44*W44)</f>
        <v>0.3181333292686707</v>
      </c>
      <c r="X39" s="28">
        <f>(1-$H$2)*1000</f>
        <v>67.5</v>
      </c>
    </row>
    <row r="40" spans="1:24" ht="12.75">
      <c r="A40" s="86">
        <v>1532</v>
      </c>
      <c r="B40" s="89">
        <v>106.54666666666668</v>
      </c>
      <c r="C40" s="89">
        <v>111.79666666666667</v>
      </c>
      <c r="D40" s="89">
        <v>8.727071439200824</v>
      </c>
      <c r="E40" s="89">
        <v>8.873300994595352</v>
      </c>
      <c r="F40" s="90">
        <f>I40*D40/(23678+B40)*1000</f>
        <v>14.663824529899514</v>
      </c>
      <c r="G40" s="91" t="s">
        <v>56</v>
      </c>
      <c r="H40" s="92">
        <f>I40-B40+X40</f>
        <v>0.9177614090068857</v>
      </c>
      <c r="I40" s="92">
        <f>(B40+C39-2*X40)*(23678+B40)*E39/((23678+C39)*D40+E39*(23678+B40))</f>
        <v>39.964428075673574</v>
      </c>
      <c r="J40" s="39" t="s">
        <v>62</v>
      </c>
      <c r="K40" s="73">
        <f aca="true" t="shared" si="0" ref="K40:W40">SQRT(K41*K41+K42*K42)</f>
        <v>0.2665513576454205</v>
      </c>
      <c r="L40" s="73">
        <f t="shared" si="0"/>
        <v>0.5333734392254739</v>
      </c>
      <c r="M40" s="73">
        <f t="shared" si="0"/>
        <v>0.06310204973371317</v>
      </c>
      <c r="N40" s="73">
        <f t="shared" si="0"/>
        <v>0.07807671453722147</v>
      </c>
      <c r="O40" s="73">
        <f t="shared" si="0"/>
        <v>0.010704962155266954</v>
      </c>
      <c r="P40" s="73">
        <f t="shared" si="0"/>
        <v>0.015300722988748712</v>
      </c>
      <c r="Q40" s="73">
        <f t="shared" si="0"/>
        <v>0.0013031031348240242</v>
      </c>
      <c r="R40" s="73">
        <f t="shared" si="0"/>
        <v>0.0012017909739462007</v>
      </c>
      <c r="S40" s="73">
        <f t="shared" si="0"/>
        <v>0.00014044912599746237</v>
      </c>
      <c r="T40" s="73">
        <f t="shared" si="0"/>
        <v>0.00022513832895875935</v>
      </c>
      <c r="U40" s="73">
        <f t="shared" si="0"/>
        <v>2.8524562779386325E-05</v>
      </c>
      <c r="V40" s="73">
        <f t="shared" si="0"/>
        <v>4.459587236685943E-05</v>
      </c>
      <c r="W40" s="73">
        <f t="shared" si="0"/>
        <v>8.7562444432732E-06</v>
      </c>
      <c r="X40" s="28">
        <f>(1-$H$2)*1000</f>
        <v>67.5</v>
      </c>
    </row>
    <row r="41" spans="1:24" ht="12.75">
      <c r="A41" s="86">
        <v>1529</v>
      </c>
      <c r="B41" s="89">
        <v>91.67</v>
      </c>
      <c r="C41" s="89">
        <v>109.37</v>
      </c>
      <c r="D41" s="89">
        <v>9.058762189050977</v>
      </c>
      <c r="E41" s="89">
        <v>9.100054218638737</v>
      </c>
      <c r="F41" s="90">
        <f>I41*D41/(23678+B41)*1000</f>
        <v>12.906072947753486</v>
      </c>
      <c r="G41" s="91" t="s">
        <v>57</v>
      </c>
      <c r="H41" s="92">
        <f>I41-B41+X41</f>
        <v>9.694791741063028</v>
      </c>
      <c r="I41" s="92">
        <f>(B41+C40-2*X41)*(23678+B41)*E40/((23678+C40)*D41+E40*(23678+B41))</f>
        <v>33.86479174106303</v>
      </c>
      <c r="J41" s="39" t="s">
        <v>60</v>
      </c>
      <c r="K41" s="73">
        <f>'calcul config'!C43</f>
        <v>0.1621860930114226</v>
      </c>
      <c r="L41" s="73">
        <f>'calcul config'!C44</f>
        <v>0.002902988747113539</v>
      </c>
      <c r="M41" s="73">
        <f>'calcul config'!C45</f>
        <v>-0.03896170023512167</v>
      </c>
      <c r="N41" s="73">
        <f>'calcul config'!C46</f>
        <v>-0.0008075191540024149</v>
      </c>
      <c r="O41" s="73">
        <f>'calcul config'!C47</f>
        <v>0.006421519328653995</v>
      </c>
      <c r="P41" s="73">
        <f>'calcul config'!C48</f>
        <v>0.00033206020849996747</v>
      </c>
      <c r="Q41" s="73">
        <f>'calcul config'!C49</f>
        <v>-0.0008311599193226313</v>
      </c>
      <c r="R41" s="73">
        <f>'calcul config'!C50</f>
        <v>-6.489744763101248E-05</v>
      </c>
      <c r="S41" s="73">
        <f>'calcul config'!C51</f>
        <v>7.64955513240984E-05</v>
      </c>
      <c r="T41" s="73">
        <f>'calcul config'!C52</f>
        <v>2.3640220329128773E-05</v>
      </c>
      <c r="U41" s="73">
        <f>'calcul config'!C53</f>
        <v>-1.9880721995468487E-05</v>
      </c>
      <c r="V41" s="73">
        <f>'calcul config'!C54</f>
        <v>-5.118539399635793E-06</v>
      </c>
      <c r="W41" s="73">
        <f>'calcul config'!C55</f>
        <v>4.528939390133923E-06</v>
      </c>
      <c r="X41" s="28">
        <f>(1-$H$2)*1000</f>
        <v>67.5</v>
      </c>
    </row>
    <row r="42" spans="1:24" ht="12.75">
      <c r="A42" s="86">
        <v>1530</v>
      </c>
      <c r="B42" s="89">
        <v>120.28333333333332</v>
      </c>
      <c r="C42" s="89">
        <v>135.3666666666667</v>
      </c>
      <c r="D42" s="89">
        <v>8.767688281255934</v>
      </c>
      <c r="E42" s="89">
        <v>8.796496880591308</v>
      </c>
      <c r="F42" s="90">
        <f>I42*D42/(23678+B42)*1000</f>
        <v>17.76427203088024</v>
      </c>
      <c r="G42" s="91" t="s">
        <v>58</v>
      </c>
      <c r="H42" s="92">
        <f>I42-B42+X42</f>
        <v>-4.565471858365555</v>
      </c>
      <c r="I42" s="92">
        <f>(B42+C41-2*X42)*(23678+B42)*E41/((23678+C41)*D42+E41*(23678+B42))</f>
        <v>48.217861474967755</v>
      </c>
      <c r="J42" s="39" t="s">
        <v>61</v>
      </c>
      <c r="K42" s="73">
        <f>'calcul config'!D43</f>
        <v>-0.21153084289603502</v>
      </c>
      <c r="L42" s="73">
        <f>'calcul config'!D44</f>
        <v>0.5333655391263523</v>
      </c>
      <c r="M42" s="73">
        <f>'calcul config'!D45</f>
        <v>-0.04963722993262748</v>
      </c>
      <c r="N42" s="73">
        <f>'calcul config'!D46</f>
        <v>-0.07807253848660674</v>
      </c>
      <c r="O42" s="73">
        <f>'calcul config'!D47</f>
        <v>-0.00856506300370411</v>
      </c>
      <c r="P42" s="73">
        <f>'calcul config'!D48</f>
        <v>0.015297119336540273</v>
      </c>
      <c r="Q42" s="73">
        <f>'calcul config'!D49</f>
        <v>-0.001003618935901369</v>
      </c>
      <c r="R42" s="73">
        <f>'calcul config'!D50</f>
        <v>-0.001200037443728127</v>
      </c>
      <c r="S42" s="73">
        <f>'calcul config'!D51</f>
        <v>-0.000117789590461438</v>
      </c>
      <c r="T42" s="73">
        <f>'calcul config'!D52</f>
        <v>0.00022389374075469995</v>
      </c>
      <c r="U42" s="73">
        <f>'calcul config'!D53</f>
        <v>-2.0455013436662593E-05</v>
      </c>
      <c r="V42" s="73">
        <f>'calcul config'!D54</f>
        <v>-4.430115558961857E-05</v>
      </c>
      <c r="W42" s="73">
        <f>'calcul config'!D55</f>
        <v>-7.494032609406377E-06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0.177700905096947</v>
      </c>
      <c r="L44" s="73">
        <f>L40/(L43*1.5)</f>
        <v>0.5079747040242609</v>
      </c>
      <c r="M44" s="73">
        <f aca="true" t="shared" si="1" ref="M44:W44">M40/(M43*1.5)</f>
        <v>0.07011338859301464</v>
      </c>
      <c r="N44" s="73">
        <f t="shared" si="1"/>
        <v>0.10410228604962862</v>
      </c>
      <c r="O44" s="73">
        <f t="shared" si="1"/>
        <v>0.047577609578964244</v>
      </c>
      <c r="P44" s="73">
        <f t="shared" si="1"/>
        <v>0.1020048199249914</v>
      </c>
      <c r="Q44" s="73">
        <f t="shared" si="1"/>
        <v>0.00868735423216016</v>
      </c>
      <c r="R44" s="73">
        <f t="shared" si="1"/>
        <v>0.0026706466087693353</v>
      </c>
      <c r="S44" s="73">
        <f t="shared" si="1"/>
        <v>0.001872655013299498</v>
      </c>
      <c r="T44" s="73">
        <f t="shared" si="1"/>
        <v>0.003001844386116791</v>
      </c>
      <c r="U44" s="73">
        <f t="shared" si="1"/>
        <v>0.00038032750372515097</v>
      </c>
      <c r="V44" s="73">
        <f t="shared" si="1"/>
        <v>0.0005946116315581257</v>
      </c>
      <c r="W44" s="73">
        <f t="shared" si="1"/>
        <v>0.00011674992591030931</v>
      </c>
      <c r="X44" s="73"/>
      <c r="Y44" s="73"/>
    </row>
    <row r="45" s="101" customFormat="1" ht="12.75"/>
    <row r="46" spans="1:24" s="101" customFormat="1" ht="12.75">
      <c r="A46" s="101">
        <v>1532</v>
      </c>
      <c r="B46" s="101">
        <v>124.76</v>
      </c>
      <c r="C46" s="101">
        <v>121.06</v>
      </c>
      <c r="D46" s="101">
        <v>8.366957764154256</v>
      </c>
      <c r="E46" s="101">
        <v>8.687317157726927</v>
      </c>
      <c r="F46" s="101">
        <v>23.44393428027021</v>
      </c>
      <c r="G46" s="101" t="s">
        <v>59</v>
      </c>
      <c r="H46" s="101">
        <v>9.434533049964656</v>
      </c>
      <c r="I46" s="101">
        <v>66.69453304996466</v>
      </c>
      <c r="J46" s="101" t="s">
        <v>73</v>
      </c>
      <c r="K46" s="101">
        <v>0.5931606579240715</v>
      </c>
      <c r="M46" s="101" t="s">
        <v>68</v>
      </c>
      <c r="N46" s="101">
        <v>0.3211194683022686</v>
      </c>
      <c r="X46" s="101">
        <v>67.5</v>
      </c>
    </row>
    <row r="47" spans="1:24" s="101" customFormat="1" ht="12.75">
      <c r="A47" s="101">
        <v>1529</v>
      </c>
      <c r="B47" s="101">
        <v>97.23999786376953</v>
      </c>
      <c r="C47" s="101">
        <v>110.13999938964844</v>
      </c>
      <c r="D47" s="101">
        <v>9.102827072143555</v>
      </c>
      <c r="E47" s="101">
        <v>9.009446144104004</v>
      </c>
      <c r="F47" s="101">
        <v>15.566106621212999</v>
      </c>
      <c r="G47" s="101" t="s">
        <v>56</v>
      </c>
      <c r="H47" s="101">
        <v>10.916373812697593</v>
      </c>
      <c r="I47" s="101">
        <v>40.656371676467124</v>
      </c>
      <c r="J47" s="101" t="s">
        <v>62</v>
      </c>
      <c r="K47" s="101">
        <v>0.7319240222596625</v>
      </c>
      <c r="L47" s="101">
        <v>0.15041249447320792</v>
      </c>
      <c r="M47" s="101">
        <v>0.17327276737475364</v>
      </c>
      <c r="N47" s="101">
        <v>0.062481328765822616</v>
      </c>
      <c r="O47" s="101">
        <v>0.029395422854898275</v>
      </c>
      <c r="P47" s="101">
        <v>0.004314731641801514</v>
      </c>
      <c r="Q47" s="101">
        <v>0.003578148091280349</v>
      </c>
      <c r="R47" s="101">
        <v>0.0009617801322460273</v>
      </c>
      <c r="S47" s="101">
        <v>0.0003856730486000644</v>
      </c>
      <c r="T47" s="101">
        <v>6.348403319803841E-05</v>
      </c>
      <c r="U47" s="101">
        <v>7.827368009599052E-05</v>
      </c>
      <c r="V47" s="101">
        <v>3.569193177881617E-05</v>
      </c>
      <c r="W47" s="101">
        <v>2.4046964120057478E-05</v>
      </c>
      <c r="X47" s="101">
        <v>67.5</v>
      </c>
    </row>
    <row r="48" spans="1:24" s="101" customFormat="1" ht="12.75">
      <c r="A48" s="101">
        <v>1531</v>
      </c>
      <c r="B48" s="101">
        <v>104.63999938964844</v>
      </c>
      <c r="C48" s="101">
        <v>106.73999786376953</v>
      </c>
      <c r="D48" s="101">
        <v>9.164121627807617</v>
      </c>
      <c r="E48" s="101">
        <v>9.247198104858398</v>
      </c>
      <c r="F48" s="101">
        <v>15.23814368915443</v>
      </c>
      <c r="G48" s="101" t="s">
        <v>57</v>
      </c>
      <c r="H48" s="101">
        <v>2.405884038879435</v>
      </c>
      <c r="I48" s="101">
        <v>39.54588342852787</v>
      </c>
      <c r="J48" s="101" t="s">
        <v>60</v>
      </c>
      <c r="K48" s="101">
        <v>0.2676885547065335</v>
      </c>
      <c r="L48" s="101">
        <v>0.0008193316849055679</v>
      </c>
      <c r="M48" s="101">
        <v>-0.06520023707266046</v>
      </c>
      <c r="N48" s="101">
        <v>-0.0006459804424619602</v>
      </c>
      <c r="O48" s="101">
        <v>0.010455076791481464</v>
      </c>
      <c r="P48" s="101">
        <v>9.36609419687903E-05</v>
      </c>
      <c r="Q48" s="101">
        <v>-0.0014329020882837018</v>
      </c>
      <c r="R48" s="101">
        <v>-5.192002335150149E-05</v>
      </c>
      <c r="S48" s="101">
        <v>0.00011253009181275452</v>
      </c>
      <c r="T48" s="101">
        <v>6.661501080888536E-06</v>
      </c>
      <c r="U48" s="101">
        <v>-3.69349051875768E-05</v>
      </c>
      <c r="V48" s="101">
        <v>-4.094850372044794E-06</v>
      </c>
      <c r="W48" s="101">
        <v>6.250226855110932E-06</v>
      </c>
      <c r="X48" s="101">
        <v>67.5</v>
      </c>
    </row>
    <row r="49" spans="1:24" s="101" customFormat="1" ht="12.75">
      <c r="A49" s="101">
        <v>1530</v>
      </c>
      <c r="B49" s="101">
        <v>123.87999725341797</v>
      </c>
      <c r="C49" s="101">
        <v>141.5800018310547</v>
      </c>
      <c r="D49" s="101">
        <v>8.581524848937988</v>
      </c>
      <c r="E49" s="101">
        <v>8.638264656066895</v>
      </c>
      <c r="F49" s="101">
        <v>17.887201668794596</v>
      </c>
      <c r="G49" s="101" t="s">
        <v>58</v>
      </c>
      <c r="H49" s="101">
        <v>-6.767715624936898</v>
      </c>
      <c r="I49" s="101">
        <v>49.61228162848108</v>
      </c>
      <c r="J49" s="101" t="s">
        <v>61</v>
      </c>
      <c r="K49" s="101">
        <v>-0.6812162740568446</v>
      </c>
      <c r="L49" s="101">
        <v>0.1504102629119533</v>
      </c>
      <c r="M49" s="101">
        <v>-0.1605377868271964</v>
      </c>
      <c r="N49" s="101">
        <v>-0.06247798935313755</v>
      </c>
      <c r="O49" s="101">
        <v>-0.027473300750046427</v>
      </c>
      <c r="P49" s="101">
        <v>0.004313714961458709</v>
      </c>
      <c r="Q49" s="101">
        <v>-0.0032787094059287124</v>
      </c>
      <c r="R49" s="101">
        <v>-0.0009603777038011478</v>
      </c>
      <c r="S49" s="101">
        <v>-0.0003688911477022466</v>
      </c>
      <c r="T49" s="101">
        <v>6.313356377109537E-05</v>
      </c>
      <c r="U49" s="101">
        <v>-6.901146118257586E-05</v>
      </c>
      <c r="V49" s="101">
        <v>-3.545625748065117E-05</v>
      </c>
      <c r="W49" s="101">
        <v>-2.322048982366612E-05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1532</v>
      </c>
      <c r="B56" s="101">
        <v>100.24</v>
      </c>
      <c r="C56" s="101">
        <v>105.14</v>
      </c>
      <c r="D56" s="101">
        <v>8.716289084600222</v>
      </c>
      <c r="E56" s="101">
        <v>8.87130768967833</v>
      </c>
      <c r="F56" s="101">
        <v>14.095984128254772</v>
      </c>
      <c r="G56" s="101" t="s">
        <v>59</v>
      </c>
      <c r="H56" s="101">
        <v>5.714173603537148</v>
      </c>
      <c r="I56" s="101">
        <v>38.45417360353714</v>
      </c>
      <c r="J56" s="101" t="s">
        <v>73</v>
      </c>
      <c r="K56" s="101">
        <v>0.4201074612867408</v>
      </c>
      <c r="M56" s="101" t="s">
        <v>68</v>
      </c>
      <c r="N56" s="101">
        <v>0.3037017224345526</v>
      </c>
      <c r="X56" s="101">
        <v>67.5</v>
      </c>
    </row>
    <row r="57" spans="1:24" s="101" customFormat="1" ht="12.75" hidden="1">
      <c r="A57" s="101">
        <v>1530</v>
      </c>
      <c r="B57" s="101">
        <v>123.69999694824219</v>
      </c>
      <c r="C57" s="101">
        <v>141</v>
      </c>
      <c r="D57" s="101">
        <v>8.970908164978027</v>
      </c>
      <c r="E57" s="101">
        <v>9.13530158996582</v>
      </c>
      <c r="F57" s="101">
        <v>17.59241968575159</v>
      </c>
      <c r="G57" s="101" t="s">
        <v>56</v>
      </c>
      <c r="H57" s="101">
        <v>-9.52361949792288</v>
      </c>
      <c r="I57" s="101">
        <v>46.676377450319315</v>
      </c>
      <c r="J57" s="101" t="s">
        <v>62</v>
      </c>
      <c r="K57" s="101">
        <v>0.45447448608719165</v>
      </c>
      <c r="L57" s="101">
        <v>0.44796414009763214</v>
      </c>
      <c r="M57" s="101">
        <v>0.10759065243849134</v>
      </c>
      <c r="N57" s="101">
        <v>0.02844740176060141</v>
      </c>
      <c r="O57" s="101">
        <v>0.018252783752848705</v>
      </c>
      <c r="P57" s="101">
        <v>0.012850716603577336</v>
      </c>
      <c r="Q57" s="101">
        <v>0.002221738139414203</v>
      </c>
      <c r="R57" s="101">
        <v>0.00043783466526900336</v>
      </c>
      <c r="S57" s="101">
        <v>0.00023949147171288602</v>
      </c>
      <c r="T57" s="101">
        <v>0.00018909030241209856</v>
      </c>
      <c r="U57" s="101">
        <v>4.858252511982873E-05</v>
      </c>
      <c r="V57" s="101">
        <v>1.6244282153641064E-05</v>
      </c>
      <c r="W57" s="101">
        <v>1.4936184658182648E-05</v>
      </c>
      <c r="X57" s="101">
        <v>67.5</v>
      </c>
    </row>
    <row r="58" spans="1:24" s="101" customFormat="1" ht="12.75" hidden="1">
      <c r="A58" s="101">
        <v>1531</v>
      </c>
      <c r="B58" s="101">
        <v>123.66000366210938</v>
      </c>
      <c r="C58" s="101">
        <v>100.66000366210938</v>
      </c>
      <c r="D58" s="101">
        <v>8.930974006652832</v>
      </c>
      <c r="E58" s="101">
        <v>9.45317268371582</v>
      </c>
      <c r="F58" s="101">
        <v>24.592092710484057</v>
      </c>
      <c r="G58" s="101" t="s">
        <v>57</v>
      </c>
      <c r="H58" s="101">
        <v>9.379614865215274</v>
      </c>
      <c r="I58" s="101">
        <v>65.53961852732465</v>
      </c>
      <c r="J58" s="101" t="s">
        <v>60</v>
      </c>
      <c r="K58" s="101">
        <v>-0.13929880958016805</v>
      </c>
      <c r="L58" s="101">
        <v>0.002437479320195117</v>
      </c>
      <c r="M58" s="101">
        <v>0.03413911180155285</v>
      </c>
      <c r="N58" s="101">
        <v>-0.0002944785390152616</v>
      </c>
      <c r="O58" s="101">
        <v>-0.005406880121208125</v>
      </c>
      <c r="P58" s="101">
        <v>0.0002788781214004563</v>
      </c>
      <c r="Q58" s="101">
        <v>0.0007600282655916404</v>
      </c>
      <c r="R58" s="101">
        <v>-2.3662853397120255E-05</v>
      </c>
      <c r="S58" s="101">
        <v>-5.531341030586389E-05</v>
      </c>
      <c r="T58" s="101">
        <v>1.9860848723431686E-05</v>
      </c>
      <c r="U58" s="101">
        <v>2.0177310313054895E-05</v>
      </c>
      <c r="V58" s="101">
        <v>-1.8670432878967183E-06</v>
      </c>
      <c r="W58" s="101">
        <v>-2.9593048119140163E-06</v>
      </c>
      <c r="X58" s="101">
        <v>67.5</v>
      </c>
    </row>
    <row r="59" spans="1:24" s="101" customFormat="1" ht="12.75" hidden="1">
      <c r="A59" s="101">
        <v>1529</v>
      </c>
      <c r="B59" s="101">
        <v>98.87999725341797</v>
      </c>
      <c r="C59" s="101">
        <v>109.58000183105469</v>
      </c>
      <c r="D59" s="101">
        <v>8.984193801879883</v>
      </c>
      <c r="E59" s="101">
        <v>9.220451354980469</v>
      </c>
      <c r="F59" s="101">
        <v>12.503053039654311</v>
      </c>
      <c r="G59" s="101" t="s">
        <v>58</v>
      </c>
      <c r="H59" s="101">
        <v>1.709626398840129</v>
      </c>
      <c r="I59" s="101">
        <v>33.0896236522581</v>
      </c>
      <c r="J59" s="101" t="s">
        <v>61</v>
      </c>
      <c r="K59" s="101">
        <v>0.43260016198998935</v>
      </c>
      <c r="L59" s="101">
        <v>0.4479575085964902</v>
      </c>
      <c r="M59" s="101">
        <v>0.10203072839856293</v>
      </c>
      <c r="N59" s="101">
        <v>-0.028445877545245947</v>
      </c>
      <c r="O59" s="101">
        <v>0.017433581447400363</v>
      </c>
      <c r="P59" s="101">
        <v>0.012847690228942414</v>
      </c>
      <c r="Q59" s="101">
        <v>0.00208769667232322</v>
      </c>
      <c r="R59" s="101">
        <v>-0.0004371947660715149</v>
      </c>
      <c r="S59" s="101">
        <v>0.00023301629055398518</v>
      </c>
      <c r="T59" s="101">
        <v>0.00018804438081017962</v>
      </c>
      <c r="U59" s="101">
        <v>4.4194319720406126E-05</v>
      </c>
      <c r="V59" s="101">
        <v>-1.613663075267639E-05</v>
      </c>
      <c r="W59" s="101">
        <v>1.4640086310316386E-05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1532</v>
      </c>
      <c r="B61" s="101">
        <v>97.12</v>
      </c>
      <c r="C61" s="101">
        <v>107.52</v>
      </c>
      <c r="D61" s="101">
        <v>8.964647410436463</v>
      </c>
      <c r="E61" s="101">
        <v>8.929430681990356</v>
      </c>
      <c r="F61" s="101">
        <v>13.736438176368322</v>
      </c>
      <c r="G61" s="101" t="s">
        <v>59</v>
      </c>
      <c r="H61" s="101">
        <v>6.810374900805769</v>
      </c>
      <c r="I61" s="101">
        <v>36.430374900805774</v>
      </c>
      <c r="J61" s="101" t="s">
        <v>73</v>
      </c>
      <c r="K61" s="101">
        <v>0.828170249242733</v>
      </c>
      <c r="M61" s="101" t="s">
        <v>68</v>
      </c>
      <c r="N61" s="101">
        <v>0.5676578450371096</v>
      </c>
      <c r="X61" s="101">
        <v>67.5</v>
      </c>
    </row>
    <row r="62" spans="1:24" s="101" customFormat="1" ht="12.75" hidden="1">
      <c r="A62" s="101">
        <v>1530</v>
      </c>
      <c r="B62" s="101">
        <v>112.37999725341797</v>
      </c>
      <c r="C62" s="101">
        <v>135.97999572753906</v>
      </c>
      <c r="D62" s="101">
        <v>8.846739768981934</v>
      </c>
      <c r="E62" s="101">
        <v>8.72237777709961</v>
      </c>
      <c r="F62" s="101">
        <v>15.860587479699314</v>
      </c>
      <c r="G62" s="101" t="s">
        <v>56</v>
      </c>
      <c r="H62" s="101">
        <v>-2.2281941061497434</v>
      </c>
      <c r="I62" s="101">
        <v>42.65180314726822</v>
      </c>
      <c r="J62" s="101" t="s">
        <v>62</v>
      </c>
      <c r="K62" s="101">
        <v>0.7109291039759916</v>
      </c>
      <c r="L62" s="101">
        <v>0.5252963779148594</v>
      </c>
      <c r="M62" s="101">
        <v>0.1683030154076964</v>
      </c>
      <c r="N62" s="101">
        <v>0.1320194632859516</v>
      </c>
      <c r="O62" s="101">
        <v>0.028552477208507707</v>
      </c>
      <c r="P62" s="101">
        <v>0.015069064572987638</v>
      </c>
      <c r="Q62" s="101">
        <v>0.0034754264893422883</v>
      </c>
      <c r="R62" s="101">
        <v>0.0020320715073112697</v>
      </c>
      <c r="S62" s="101">
        <v>0.0003745758449111442</v>
      </c>
      <c r="T62" s="101">
        <v>0.00022170675182794567</v>
      </c>
      <c r="U62" s="101">
        <v>7.598109454556901E-05</v>
      </c>
      <c r="V62" s="101">
        <v>7.540124734437426E-05</v>
      </c>
      <c r="W62" s="101">
        <v>2.3352916593076547E-05</v>
      </c>
      <c r="X62" s="101">
        <v>67.5</v>
      </c>
    </row>
    <row r="63" spans="1:24" s="101" customFormat="1" ht="12.75" hidden="1">
      <c r="A63" s="101">
        <v>1531</v>
      </c>
      <c r="B63" s="101">
        <v>86.4800033569336</v>
      </c>
      <c r="C63" s="101">
        <v>101.9800033569336</v>
      </c>
      <c r="D63" s="101">
        <v>9.211097717285156</v>
      </c>
      <c r="E63" s="101">
        <v>9.246273040771484</v>
      </c>
      <c r="F63" s="101">
        <v>16.470189220295644</v>
      </c>
      <c r="G63" s="101" t="s">
        <v>57</v>
      </c>
      <c r="H63" s="101">
        <v>23.512812851358916</v>
      </c>
      <c r="I63" s="101">
        <v>42.49281620829251</v>
      </c>
      <c r="J63" s="101" t="s">
        <v>60</v>
      </c>
      <c r="K63" s="101">
        <v>-0.641221271547522</v>
      </c>
      <c r="L63" s="101">
        <v>0.0028592918034668043</v>
      </c>
      <c r="M63" s="101">
        <v>0.15261715344298532</v>
      </c>
      <c r="N63" s="101">
        <v>-0.001365784589049577</v>
      </c>
      <c r="O63" s="101">
        <v>-0.025618211787671145</v>
      </c>
      <c r="P63" s="101">
        <v>0.00032714482634076363</v>
      </c>
      <c r="Q63" s="101">
        <v>0.0031889218996569084</v>
      </c>
      <c r="R63" s="101">
        <v>-0.00010978897839248687</v>
      </c>
      <c r="S63" s="101">
        <v>-0.00032412878228410693</v>
      </c>
      <c r="T63" s="101">
        <v>2.3296864663470732E-05</v>
      </c>
      <c r="U63" s="101">
        <v>7.189432489159892E-05</v>
      </c>
      <c r="V63" s="101">
        <v>-8.667171010437348E-06</v>
      </c>
      <c r="W63" s="101">
        <v>-1.9801110870110777E-05</v>
      </c>
      <c r="X63" s="101">
        <v>67.5</v>
      </c>
    </row>
    <row r="64" spans="1:24" s="101" customFormat="1" ht="12.75" hidden="1">
      <c r="A64" s="101">
        <v>1529</v>
      </c>
      <c r="B64" s="101">
        <v>91.05999755859375</v>
      </c>
      <c r="C64" s="101">
        <v>110.45999908447266</v>
      </c>
      <c r="D64" s="101">
        <v>9.097295761108398</v>
      </c>
      <c r="E64" s="101">
        <v>9.039339065551758</v>
      </c>
      <c r="F64" s="101">
        <v>11.194679345617597</v>
      </c>
      <c r="G64" s="101" t="s">
        <v>58</v>
      </c>
      <c r="H64" s="101">
        <v>5.68902456916382</v>
      </c>
      <c r="I64" s="101">
        <v>29.249022127757566</v>
      </c>
      <c r="J64" s="101" t="s">
        <v>61</v>
      </c>
      <c r="K64" s="101">
        <v>0.30701054020193735</v>
      </c>
      <c r="L64" s="101">
        <v>0.5252885960125666</v>
      </c>
      <c r="M64" s="101">
        <v>0.07095004912107933</v>
      </c>
      <c r="N64" s="101">
        <v>-0.13201239835245412</v>
      </c>
      <c r="O64" s="101">
        <v>0.012607584207308682</v>
      </c>
      <c r="P64" s="101">
        <v>0.015065513046938348</v>
      </c>
      <c r="Q64" s="101">
        <v>0.0013817982489171985</v>
      </c>
      <c r="R64" s="101">
        <v>-0.002029103494415657</v>
      </c>
      <c r="S64" s="101">
        <v>0.00018774343153868142</v>
      </c>
      <c r="T64" s="101">
        <v>0.0002204793412157933</v>
      </c>
      <c r="U64" s="101">
        <v>2.4583180769052567E-05</v>
      </c>
      <c r="V64" s="101">
        <v>-7.490145691348961E-05</v>
      </c>
      <c r="W64" s="101">
        <v>1.2380416863448932E-05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1532</v>
      </c>
      <c r="B66" s="101">
        <v>99.08</v>
      </c>
      <c r="C66" s="101">
        <v>111.08</v>
      </c>
      <c r="D66" s="101">
        <v>8.945264102008155</v>
      </c>
      <c r="E66" s="101">
        <v>9.07155230270379</v>
      </c>
      <c r="F66" s="101">
        <v>14.918353651049536</v>
      </c>
      <c r="G66" s="101" t="s">
        <v>59</v>
      </c>
      <c r="H66" s="101">
        <v>8.073931307591657</v>
      </c>
      <c r="I66" s="101">
        <v>39.653931307591655</v>
      </c>
      <c r="J66" s="101" t="s">
        <v>73</v>
      </c>
      <c r="K66" s="101">
        <v>0.4382146194192682</v>
      </c>
      <c r="M66" s="101" t="s">
        <v>68</v>
      </c>
      <c r="N66" s="101">
        <v>0.2865349261176326</v>
      </c>
      <c r="X66" s="101">
        <v>67.5</v>
      </c>
    </row>
    <row r="67" spans="1:24" s="101" customFormat="1" ht="12.75" hidden="1">
      <c r="A67" s="101">
        <v>1530</v>
      </c>
      <c r="B67" s="101">
        <v>117.4800033569336</v>
      </c>
      <c r="C67" s="101">
        <v>130.77999877929688</v>
      </c>
      <c r="D67" s="101">
        <v>8.82473373413086</v>
      </c>
      <c r="E67" s="101">
        <v>8.910863876342773</v>
      </c>
      <c r="F67" s="101">
        <v>17.590317066132503</v>
      </c>
      <c r="G67" s="101" t="s">
        <v>56</v>
      </c>
      <c r="H67" s="101">
        <v>-2.54853963117975</v>
      </c>
      <c r="I67" s="101">
        <v>47.43146372575385</v>
      </c>
      <c r="J67" s="101" t="s">
        <v>62</v>
      </c>
      <c r="K67" s="101">
        <v>0.5548376512743425</v>
      </c>
      <c r="L67" s="101">
        <v>0.3131629497149665</v>
      </c>
      <c r="M67" s="101">
        <v>0.1313503340861572</v>
      </c>
      <c r="N67" s="101">
        <v>0.12024016417791268</v>
      </c>
      <c r="O67" s="101">
        <v>0.022283635833551203</v>
      </c>
      <c r="P67" s="101">
        <v>0.008983638247475846</v>
      </c>
      <c r="Q67" s="101">
        <v>0.002712322384820368</v>
      </c>
      <c r="R67" s="101">
        <v>0.0018507684701125147</v>
      </c>
      <c r="S67" s="101">
        <v>0.0002923560194563904</v>
      </c>
      <c r="T67" s="101">
        <v>0.00013217604061660284</v>
      </c>
      <c r="U67" s="101">
        <v>5.93018955840101E-05</v>
      </c>
      <c r="V67" s="101">
        <v>6.8679496501463E-05</v>
      </c>
      <c r="W67" s="101">
        <v>1.823390709665213E-05</v>
      </c>
      <c r="X67" s="101">
        <v>67.5</v>
      </c>
    </row>
    <row r="68" spans="1:24" s="101" customFormat="1" ht="12.75" hidden="1">
      <c r="A68" s="101">
        <v>1531</v>
      </c>
      <c r="B68" s="101">
        <v>98.81999969482422</v>
      </c>
      <c r="C68" s="101">
        <v>113.31999969482422</v>
      </c>
      <c r="D68" s="101">
        <v>9.151491165161133</v>
      </c>
      <c r="E68" s="101">
        <v>9.224172592163086</v>
      </c>
      <c r="F68" s="101">
        <v>17.95060080893418</v>
      </c>
      <c r="G68" s="101" t="s">
        <v>57</v>
      </c>
      <c r="H68" s="101">
        <v>15.31810513613744</v>
      </c>
      <c r="I68" s="101">
        <v>46.63810483096166</v>
      </c>
      <c r="J68" s="101" t="s">
        <v>60</v>
      </c>
      <c r="K68" s="101">
        <v>-0.27675730020799955</v>
      </c>
      <c r="L68" s="101">
        <v>0.001704964029523011</v>
      </c>
      <c r="M68" s="101">
        <v>0.0668086011845978</v>
      </c>
      <c r="N68" s="101">
        <v>-0.00124377804707933</v>
      </c>
      <c r="O68" s="101">
        <v>-0.010906194486193708</v>
      </c>
      <c r="P68" s="101">
        <v>0.00019501600709787606</v>
      </c>
      <c r="Q68" s="101">
        <v>0.0014404249887830266</v>
      </c>
      <c r="R68" s="101">
        <v>-9.998236442327777E-05</v>
      </c>
      <c r="S68" s="101">
        <v>-0.000125513825937344</v>
      </c>
      <c r="T68" s="101">
        <v>1.3884838856489876E-05</v>
      </c>
      <c r="U68" s="101">
        <v>3.536997008425957E-05</v>
      </c>
      <c r="V68" s="101">
        <v>-7.890268143130152E-06</v>
      </c>
      <c r="W68" s="101">
        <v>-7.268011652499052E-06</v>
      </c>
      <c r="X68" s="101">
        <v>67.5</v>
      </c>
    </row>
    <row r="69" spans="1:24" s="101" customFormat="1" ht="12.75" hidden="1">
      <c r="A69" s="101">
        <v>1529</v>
      </c>
      <c r="B69" s="101">
        <v>94.72000122070312</v>
      </c>
      <c r="C69" s="101">
        <v>115.12000274658203</v>
      </c>
      <c r="D69" s="101">
        <v>8.906219482421875</v>
      </c>
      <c r="E69" s="101">
        <v>8.975712776184082</v>
      </c>
      <c r="F69" s="101">
        <v>13.91645521495313</v>
      </c>
      <c r="G69" s="101" t="s">
        <v>58</v>
      </c>
      <c r="H69" s="101">
        <v>9.926174425155203</v>
      </c>
      <c r="I69" s="101">
        <v>37.14617564585833</v>
      </c>
      <c r="J69" s="101" t="s">
        <v>61</v>
      </c>
      <c r="K69" s="101">
        <v>0.4808848261831601</v>
      </c>
      <c r="L69" s="101">
        <v>0.3131583084828449</v>
      </c>
      <c r="M69" s="101">
        <v>0.1130907647524875</v>
      </c>
      <c r="N69" s="101">
        <v>-0.12023373111444641</v>
      </c>
      <c r="O69" s="101">
        <v>0.01943232738998716</v>
      </c>
      <c r="P69" s="101">
        <v>0.008981521303124905</v>
      </c>
      <c r="Q69" s="101">
        <v>0.00229823161819845</v>
      </c>
      <c r="R69" s="101">
        <v>-0.0018480658691634746</v>
      </c>
      <c r="S69" s="101">
        <v>0.0002640422723939397</v>
      </c>
      <c r="T69" s="101">
        <v>0.00013144472968898812</v>
      </c>
      <c r="U69" s="101">
        <v>4.759916003560798E-05</v>
      </c>
      <c r="V69" s="101">
        <v>-6.822475290042445E-05</v>
      </c>
      <c r="W69" s="101">
        <v>1.6722780110629896E-05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1532</v>
      </c>
      <c r="B71" s="101">
        <v>98.28</v>
      </c>
      <c r="C71" s="101">
        <v>106.58</v>
      </c>
      <c r="D71" s="101">
        <v>8.674890156656446</v>
      </c>
      <c r="E71" s="101">
        <v>8.76859322317708</v>
      </c>
      <c r="F71" s="101">
        <v>12.643424307038547</v>
      </c>
      <c r="G71" s="101" t="s">
        <v>59</v>
      </c>
      <c r="H71" s="101">
        <v>3.8733029299842627</v>
      </c>
      <c r="I71" s="101">
        <v>34.653302929984264</v>
      </c>
      <c r="J71" s="101" t="s">
        <v>73</v>
      </c>
      <c r="K71" s="101">
        <v>0.5016289982748329</v>
      </c>
      <c r="M71" s="101" t="s">
        <v>68</v>
      </c>
      <c r="N71" s="101">
        <v>0.26740328233814625</v>
      </c>
      <c r="X71" s="101">
        <v>67.5</v>
      </c>
    </row>
    <row r="72" spans="1:24" s="101" customFormat="1" ht="12.75" hidden="1">
      <c r="A72" s="101">
        <v>1530</v>
      </c>
      <c r="B72" s="101">
        <v>116.08000183105469</v>
      </c>
      <c r="C72" s="101">
        <v>131.17999267578125</v>
      </c>
      <c r="D72" s="101">
        <v>8.814569473266602</v>
      </c>
      <c r="E72" s="101">
        <v>8.756640434265137</v>
      </c>
      <c r="F72" s="101">
        <v>16.197706498040283</v>
      </c>
      <c r="G72" s="101" t="s">
        <v>56</v>
      </c>
      <c r="H72" s="101">
        <v>-4.85585563997364</v>
      </c>
      <c r="I72" s="101">
        <v>43.724146191081054</v>
      </c>
      <c r="J72" s="101" t="s">
        <v>62</v>
      </c>
      <c r="K72" s="101">
        <v>0.6825981761726946</v>
      </c>
      <c r="L72" s="101">
        <v>0.05947394311132453</v>
      </c>
      <c r="M72" s="101">
        <v>0.1615958535095223</v>
      </c>
      <c r="N72" s="101">
        <v>0.07260415749301724</v>
      </c>
      <c r="O72" s="101">
        <v>0.027414635585005</v>
      </c>
      <c r="P72" s="101">
        <v>0.001706147705683821</v>
      </c>
      <c r="Q72" s="101">
        <v>0.0033369264363173924</v>
      </c>
      <c r="R72" s="101">
        <v>0.0011175333688459275</v>
      </c>
      <c r="S72" s="101">
        <v>0.0003596835796023549</v>
      </c>
      <c r="T72" s="101">
        <v>2.5102267164717894E-05</v>
      </c>
      <c r="U72" s="101">
        <v>7.2978249577836E-05</v>
      </c>
      <c r="V72" s="101">
        <v>4.1473183664882843E-05</v>
      </c>
      <c r="W72" s="101">
        <v>2.2432512209662097E-05</v>
      </c>
      <c r="X72" s="101">
        <v>67.5</v>
      </c>
    </row>
    <row r="73" spans="1:24" s="101" customFormat="1" ht="12.75" hidden="1">
      <c r="A73" s="101">
        <v>1531</v>
      </c>
      <c r="B73" s="101">
        <v>114.58000183105469</v>
      </c>
      <c r="C73" s="101">
        <v>110.77999877929688</v>
      </c>
      <c r="D73" s="101">
        <v>9.192086219787598</v>
      </c>
      <c r="E73" s="101">
        <v>9.443930625915527</v>
      </c>
      <c r="F73" s="101">
        <v>20.869123028958295</v>
      </c>
      <c r="G73" s="101" t="s">
        <v>57</v>
      </c>
      <c r="H73" s="101">
        <v>6.9371458938736765</v>
      </c>
      <c r="I73" s="101">
        <v>54.017147724928364</v>
      </c>
      <c r="J73" s="101" t="s">
        <v>60</v>
      </c>
      <c r="K73" s="101">
        <v>-0.11522513839135869</v>
      </c>
      <c r="L73" s="101">
        <v>0.00032411200837476805</v>
      </c>
      <c r="M73" s="101">
        <v>0.029086727055387597</v>
      </c>
      <c r="N73" s="101">
        <v>-0.0007510269962791567</v>
      </c>
      <c r="O73" s="101">
        <v>-0.004335960089227781</v>
      </c>
      <c r="P73" s="101">
        <v>3.7032385299685976E-05</v>
      </c>
      <c r="Q73" s="101">
        <v>0.0006865846440883436</v>
      </c>
      <c r="R73" s="101">
        <v>-6.0376035985875405E-05</v>
      </c>
      <c r="S73" s="101">
        <v>-3.276032761674115E-05</v>
      </c>
      <c r="T73" s="101">
        <v>2.6359341927437813E-06</v>
      </c>
      <c r="U73" s="101">
        <v>2.0623191927454807E-05</v>
      </c>
      <c r="V73" s="101">
        <v>-4.763941925905683E-06</v>
      </c>
      <c r="W73" s="101">
        <v>-1.2960662906901665E-06</v>
      </c>
      <c r="X73" s="101">
        <v>67.5</v>
      </c>
    </row>
    <row r="74" spans="1:24" s="101" customFormat="1" ht="12.75" hidden="1">
      <c r="A74" s="101">
        <v>1529</v>
      </c>
      <c r="B74" s="101">
        <v>86.33999633789062</v>
      </c>
      <c r="C74" s="101">
        <v>104.04000091552734</v>
      </c>
      <c r="D74" s="101">
        <v>9.19140338897705</v>
      </c>
      <c r="E74" s="101">
        <v>9.20467758178711</v>
      </c>
      <c r="F74" s="101">
        <v>12.169783442140902</v>
      </c>
      <c r="G74" s="101" t="s">
        <v>58</v>
      </c>
      <c r="H74" s="101">
        <v>12.624934441632774</v>
      </c>
      <c r="I74" s="101">
        <v>31.464930779523396</v>
      </c>
      <c r="J74" s="101" t="s">
        <v>61</v>
      </c>
      <c r="K74" s="101">
        <v>0.6728026735952981</v>
      </c>
      <c r="L74" s="101">
        <v>0.05947305995671564</v>
      </c>
      <c r="M74" s="101">
        <v>0.15895654179893437</v>
      </c>
      <c r="N74" s="101">
        <v>-0.07260027302787306</v>
      </c>
      <c r="O74" s="101">
        <v>0.027069571373836827</v>
      </c>
      <c r="P74" s="101">
        <v>0.0017057457594991058</v>
      </c>
      <c r="Q74" s="101">
        <v>0.0032655289874530245</v>
      </c>
      <c r="R74" s="101">
        <v>-0.0011159012343226258</v>
      </c>
      <c r="S74" s="101">
        <v>0.00035818855142230236</v>
      </c>
      <c r="T74" s="101">
        <v>2.4963486690372368E-05</v>
      </c>
      <c r="U74" s="101">
        <v>7.000363466398215E-05</v>
      </c>
      <c r="V74" s="101">
        <v>-4.119866284999676E-05</v>
      </c>
      <c r="W74" s="101">
        <v>2.2395039991185004E-05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1532</v>
      </c>
      <c r="B76" s="101">
        <v>119.8</v>
      </c>
      <c r="C76" s="101">
        <v>119.4</v>
      </c>
      <c r="D76" s="101">
        <v>8.694380117349407</v>
      </c>
      <c r="E76" s="101">
        <v>8.911604912295623</v>
      </c>
      <c r="F76" s="101">
        <v>17.180154247819537</v>
      </c>
      <c r="G76" s="101" t="s">
        <v>59</v>
      </c>
      <c r="H76" s="101">
        <v>-5.275385336223039</v>
      </c>
      <c r="I76" s="101">
        <v>47.02461466377696</v>
      </c>
      <c r="J76" s="101" t="s">
        <v>73</v>
      </c>
      <c r="K76" s="101">
        <v>0.7525070221000141</v>
      </c>
      <c r="M76" s="101" t="s">
        <v>68</v>
      </c>
      <c r="N76" s="101">
        <v>0.39246672102911784</v>
      </c>
      <c r="X76" s="101">
        <v>67.5</v>
      </c>
    </row>
    <row r="77" spans="1:24" s="101" customFormat="1" ht="12.75" hidden="1">
      <c r="A77" s="101">
        <v>1530</v>
      </c>
      <c r="B77" s="101">
        <v>128.17999267578125</v>
      </c>
      <c r="C77" s="101">
        <v>131.67999267578125</v>
      </c>
      <c r="D77" s="101">
        <v>8.56765365600586</v>
      </c>
      <c r="E77" s="101">
        <v>8.615532875061035</v>
      </c>
      <c r="F77" s="101">
        <v>20.66069088813387</v>
      </c>
      <c r="G77" s="101" t="s">
        <v>56</v>
      </c>
      <c r="H77" s="101">
        <v>-3.2719617487646246</v>
      </c>
      <c r="I77" s="101">
        <v>57.40803092701662</v>
      </c>
      <c r="J77" s="101" t="s">
        <v>62</v>
      </c>
      <c r="K77" s="101">
        <v>0.8418975493799451</v>
      </c>
      <c r="L77" s="101">
        <v>0.0014795833868329557</v>
      </c>
      <c r="M77" s="101">
        <v>0.19930756453187579</v>
      </c>
      <c r="N77" s="101">
        <v>0.05318607150925341</v>
      </c>
      <c r="O77" s="101">
        <v>0.03381225284635555</v>
      </c>
      <c r="P77" s="101">
        <v>4.240199847023232E-05</v>
      </c>
      <c r="Q77" s="101">
        <v>0.004115679882835268</v>
      </c>
      <c r="R77" s="101">
        <v>0.0008186360355576307</v>
      </c>
      <c r="S77" s="101">
        <v>0.00044360210928139646</v>
      </c>
      <c r="T77" s="101">
        <v>6.427932449618735E-07</v>
      </c>
      <c r="U77" s="101">
        <v>9.000854809018868E-05</v>
      </c>
      <c r="V77" s="101">
        <v>3.0374727246901454E-05</v>
      </c>
      <c r="W77" s="101">
        <v>2.7660506872423726E-05</v>
      </c>
      <c r="X77" s="101">
        <v>67.5</v>
      </c>
    </row>
    <row r="78" spans="1:24" s="101" customFormat="1" ht="12.75" hidden="1">
      <c r="A78" s="101">
        <v>1531</v>
      </c>
      <c r="B78" s="101">
        <v>104.37999725341797</v>
      </c>
      <c r="C78" s="101">
        <v>101.18000030517578</v>
      </c>
      <c r="D78" s="101">
        <v>9.171101570129395</v>
      </c>
      <c r="E78" s="101">
        <v>9.397780418395996</v>
      </c>
      <c r="F78" s="101">
        <v>18.86586964972465</v>
      </c>
      <c r="G78" s="101" t="s">
        <v>57</v>
      </c>
      <c r="H78" s="101">
        <v>12.042727847539723</v>
      </c>
      <c r="I78" s="101">
        <v>48.92272510095769</v>
      </c>
      <c r="J78" s="101" t="s">
        <v>60</v>
      </c>
      <c r="K78" s="101">
        <v>-0.6640827519536313</v>
      </c>
      <c r="L78" s="101">
        <v>-7.783226441221807E-06</v>
      </c>
      <c r="M78" s="101">
        <v>0.15859492049119558</v>
      </c>
      <c r="N78" s="101">
        <v>-0.0005503861318360469</v>
      </c>
      <c r="O78" s="101">
        <v>-0.026445002655015034</v>
      </c>
      <c r="P78" s="101">
        <v>-8.294449572488049E-07</v>
      </c>
      <c r="Q78" s="101">
        <v>0.0033392678549207812</v>
      </c>
      <c r="R78" s="101">
        <v>-4.425592960318921E-05</v>
      </c>
      <c r="S78" s="101">
        <v>-0.00032748210070517275</v>
      </c>
      <c r="T78" s="101">
        <v>-5.38107200435616E-08</v>
      </c>
      <c r="U78" s="101">
        <v>7.696772837913631E-05</v>
      </c>
      <c r="V78" s="101">
        <v>-3.4972242613278547E-06</v>
      </c>
      <c r="W78" s="101">
        <v>-1.9785181262635928E-05</v>
      </c>
      <c r="X78" s="101">
        <v>67.5</v>
      </c>
    </row>
    <row r="79" spans="1:24" s="101" customFormat="1" ht="12.75" hidden="1">
      <c r="A79" s="101">
        <v>1529</v>
      </c>
      <c r="B79" s="101">
        <v>81.77999877929688</v>
      </c>
      <c r="C79" s="101">
        <v>106.87999725341797</v>
      </c>
      <c r="D79" s="101">
        <v>9.070634841918945</v>
      </c>
      <c r="E79" s="101">
        <v>9.150697708129883</v>
      </c>
      <c r="F79" s="101">
        <v>9.313136554622774</v>
      </c>
      <c r="G79" s="101" t="s">
        <v>58</v>
      </c>
      <c r="H79" s="101">
        <v>10.114994459083107</v>
      </c>
      <c r="I79" s="101">
        <v>24.394993238379982</v>
      </c>
      <c r="J79" s="101" t="s">
        <v>61</v>
      </c>
      <c r="K79" s="101">
        <v>0.5174800307351473</v>
      </c>
      <c r="L79" s="101">
        <v>-0.0014795629151807788</v>
      </c>
      <c r="M79" s="101">
        <v>0.12071104536876144</v>
      </c>
      <c r="N79" s="101">
        <v>-0.05318322364894121</v>
      </c>
      <c r="O79" s="101">
        <v>0.021069652990073826</v>
      </c>
      <c r="P79" s="101">
        <v>-4.2393885117225084E-05</v>
      </c>
      <c r="Q79" s="101">
        <v>0.0024058493492044946</v>
      </c>
      <c r="R79" s="101">
        <v>-0.000817438909893866</v>
      </c>
      <c r="S79" s="101">
        <v>0.0002992295190595859</v>
      </c>
      <c r="T79" s="101">
        <v>-6.405369327189561E-07</v>
      </c>
      <c r="U79" s="101">
        <v>4.6663770930554926E-05</v>
      </c>
      <c r="V79" s="101">
        <v>-3.017272738400752E-05</v>
      </c>
      <c r="W79" s="101">
        <v>1.9330034734682717E-05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1532</v>
      </c>
      <c r="B81" s="101">
        <v>124.76</v>
      </c>
      <c r="C81" s="101">
        <v>121.06</v>
      </c>
      <c r="D81" s="101">
        <v>8.366957764154256</v>
      </c>
      <c r="E81" s="101">
        <v>8.687317157726927</v>
      </c>
      <c r="F81" s="101">
        <v>18.21261879476813</v>
      </c>
      <c r="G81" s="101" t="s">
        <v>59</v>
      </c>
      <c r="H81" s="101">
        <v>-5.447787441619198</v>
      </c>
      <c r="I81" s="101">
        <v>51.812212558380814</v>
      </c>
      <c r="J81" s="101" t="s">
        <v>73</v>
      </c>
      <c r="K81" s="101">
        <v>0.8557599549536618</v>
      </c>
      <c r="M81" s="101" t="s">
        <v>68</v>
      </c>
      <c r="N81" s="101">
        <v>0.45566699739818217</v>
      </c>
      <c r="X81" s="101">
        <v>67.5</v>
      </c>
    </row>
    <row r="82" spans="1:24" s="101" customFormat="1" ht="12.75" hidden="1">
      <c r="A82" s="101">
        <v>1530</v>
      </c>
      <c r="B82" s="101">
        <v>123.87999725341797</v>
      </c>
      <c r="C82" s="101">
        <v>141.5800018310547</v>
      </c>
      <c r="D82" s="101">
        <v>8.581524848937988</v>
      </c>
      <c r="E82" s="101">
        <v>8.638264656066895</v>
      </c>
      <c r="F82" s="101">
        <v>19.94146020313626</v>
      </c>
      <c r="G82" s="101" t="s">
        <v>56</v>
      </c>
      <c r="H82" s="101">
        <v>-1.0699852124001268</v>
      </c>
      <c r="I82" s="101">
        <v>55.31001204101784</v>
      </c>
      <c r="J82" s="101" t="s">
        <v>62</v>
      </c>
      <c r="K82" s="101">
        <v>0.8865362425101073</v>
      </c>
      <c r="L82" s="101">
        <v>0.14455176016177168</v>
      </c>
      <c r="M82" s="101">
        <v>0.20987539054779067</v>
      </c>
      <c r="N82" s="101">
        <v>0.059714209151430435</v>
      </c>
      <c r="O82" s="101">
        <v>0.03560494322451744</v>
      </c>
      <c r="P82" s="101">
        <v>0.004146749136351658</v>
      </c>
      <c r="Q82" s="101">
        <v>0.004333909231931314</v>
      </c>
      <c r="R82" s="101">
        <v>0.0009191218768773265</v>
      </c>
      <c r="S82" s="101">
        <v>0.0004671125463570082</v>
      </c>
      <c r="T82" s="101">
        <v>6.0989673767350616E-05</v>
      </c>
      <c r="U82" s="101">
        <v>9.477445962165813E-05</v>
      </c>
      <c r="V82" s="101">
        <v>3.409946475949583E-05</v>
      </c>
      <c r="W82" s="101">
        <v>2.9123321327946434E-05</v>
      </c>
      <c r="X82" s="101">
        <v>67.5</v>
      </c>
    </row>
    <row r="83" spans="1:24" s="101" customFormat="1" ht="12.75" hidden="1">
      <c r="A83" s="101">
        <v>1531</v>
      </c>
      <c r="B83" s="101">
        <v>104.63999938964844</v>
      </c>
      <c r="C83" s="101">
        <v>106.73999786376953</v>
      </c>
      <c r="D83" s="101">
        <v>9.164121627807617</v>
      </c>
      <c r="E83" s="101">
        <v>9.247198104858398</v>
      </c>
      <c r="F83" s="101">
        <v>20.77853188262126</v>
      </c>
      <c r="G83" s="101" t="s">
        <v>57</v>
      </c>
      <c r="H83" s="101">
        <v>16.78424600455461</v>
      </c>
      <c r="I83" s="101">
        <v>53.92424539420305</v>
      </c>
      <c r="J83" s="101" t="s">
        <v>60</v>
      </c>
      <c r="K83" s="101">
        <v>-0.854173752540214</v>
      </c>
      <c r="L83" s="101">
        <v>0.0007868982349164444</v>
      </c>
      <c r="M83" s="101">
        <v>0.20283977765823707</v>
      </c>
      <c r="N83" s="101">
        <v>-0.0006179754941432565</v>
      </c>
      <c r="O83" s="101">
        <v>-0.034200320626453846</v>
      </c>
      <c r="P83" s="101">
        <v>9.012672207068812E-05</v>
      </c>
      <c r="Q83" s="101">
        <v>0.004216395104552589</v>
      </c>
      <c r="R83" s="101">
        <v>-4.968716703858539E-05</v>
      </c>
      <c r="S83" s="101">
        <v>-0.0004388858461380611</v>
      </c>
      <c r="T83" s="101">
        <v>6.424346812018469E-06</v>
      </c>
      <c r="U83" s="101">
        <v>9.365241398668489E-05</v>
      </c>
      <c r="V83" s="101">
        <v>-3.9275769133019875E-06</v>
      </c>
      <c r="W83" s="101">
        <v>-2.701500843598893E-05</v>
      </c>
      <c r="X83" s="101">
        <v>67.5</v>
      </c>
    </row>
    <row r="84" spans="1:24" s="101" customFormat="1" ht="12.75" hidden="1">
      <c r="A84" s="101">
        <v>1529</v>
      </c>
      <c r="B84" s="101">
        <v>97.23999786376953</v>
      </c>
      <c r="C84" s="101">
        <v>110.13999938964844</v>
      </c>
      <c r="D84" s="101">
        <v>9.102827072143555</v>
      </c>
      <c r="E84" s="101">
        <v>9.009446144104004</v>
      </c>
      <c r="F84" s="101">
        <v>13.30644268730611</v>
      </c>
      <c r="G84" s="101" t="s">
        <v>58</v>
      </c>
      <c r="H84" s="101">
        <v>5.014465326754859</v>
      </c>
      <c r="I84" s="101">
        <v>34.75446319052439</v>
      </c>
      <c r="J84" s="101" t="s">
        <v>61</v>
      </c>
      <c r="K84" s="101">
        <v>0.23734723456427495</v>
      </c>
      <c r="L84" s="101">
        <v>0.14454961832199437</v>
      </c>
      <c r="M84" s="101">
        <v>0.053886029331772126</v>
      </c>
      <c r="N84" s="101">
        <v>-0.05971101138709188</v>
      </c>
      <c r="O84" s="101">
        <v>0.009902022574649371</v>
      </c>
      <c r="P84" s="101">
        <v>0.004145769599700641</v>
      </c>
      <c r="Q84" s="101">
        <v>0.0010023879253684346</v>
      </c>
      <c r="R84" s="101">
        <v>-0.0009177778652736069</v>
      </c>
      <c r="S84" s="101">
        <v>0.00015991668150573367</v>
      </c>
      <c r="T84" s="101">
        <v>6.065037571430835E-05</v>
      </c>
      <c r="U84" s="101">
        <v>1.4540410965440218E-05</v>
      </c>
      <c r="V84" s="101">
        <v>-3.387252037381032E-05</v>
      </c>
      <c r="W84" s="101">
        <v>1.0879207892777246E-05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9.313136554622774</v>
      </c>
      <c r="G85" s="102"/>
      <c r="H85" s="102"/>
      <c r="I85" s="115"/>
      <c r="J85" s="115" t="s">
        <v>158</v>
      </c>
      <c r="K85" s="102">
        <f>AVERAGE(K83,K78,K73,K68,K63,K58)</f>
        <v>-0.44845983737014894</v>
      </c>
      <c r="L85" s="102">
        <f>AVERAGE(L83,L78,L73,L68,L63,L58)</f>
        <v>0.001350827028339154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24.592092710484057</v>
      </c>
      <c r="G86" s="102"/>
      <c r="H86" s="102"/>
      <c r="I86" s="115"/>
      <c r="J86" s="115" t="s">
        <v>159</v>
      </c>
      <c r="K86" s="102">
        <f>AVERAGE(K84,K79,K74,K69,K64,K59)</f>
        <v>0.44135424454496786</v>
      </c>
      <c r="L86" s="102">
        <f>AVERAGE(L84,L79,L74,L69,L64,L59)</f>
        <v>0.2481579214092385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0.2802873983563431</v>
      </c>
      <c r="L87" s="102">
        <f>ABS(L85/$H$33)</f>
        <v>0.0037522973009420945</v>
      </c>
      <c r="M87" s="115" t="s">
        <v>111</v>
      </c>
      <c r="N87" s="102">
        <f>K87+L87+L88+K88</f>
        <v>0.689907853665882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0.25076945712782267</v>
      </c>
      <c r="L88" s="102">
        <f>ABS(L86/$H$34)</f>
        <v>0.15509870088077407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1532</v>
      </c>
      <c r="B91" s="101">
        <v>100.24</v>
      </c>
      <c r="C91" s="101">
        <v>105.14</v>
      </c>
      <c r="D91" s="101">
        <v>8.716289084600222</v>
      </c>
      <c r="E91" s="101">
        <v>8.87130768967833</v>
      </c>
      <c r="F91" s="101">
        <v>12.568087831459398</v>
      </c>
      <c r="G91" s="101" t="s">
        <v>59</v>
      </c>
      <c r="H91" s="101">
        <v>1.5460368554685147</v>
      </c>
      <c r="I91" s="101">
        <v>34.28603685546852</v>
      </c>
      <c r="J91" s="101" t="s">
        <v>73</v>
      </c>
      <c r="K91" s="101">
        <v>1.2126259982887952</v>
      </c>
      <c r="M91" s="101" t="s">
        <v>68</v>
      </c>
      <c r="N91" s="101">
        <v>0.8726994891017255</v>
      </c>
      <c r="X91" s="101">
        <v>67.5</v>
      </c>
    </row>
    <row r="92" spans="1:24" s="101" customFormat="1" ht="12.75" hidden="1">
      <c r="A92" s="101">
        <v>1530</v>
      </c>
      <c r="B92" s="101">
        <v>123.69999694824219</v>
      </c>
      <c r="C92" s="101">
        <v>141</v>
      </c>
      <c r="D92" s="101">
        <v>8.970908164978027</v>
      </c>
      <c r="E92" s="101">
        <v>9.13530158996582</v>
      </c>
      <c r="F92" s="101">
        <v>17.59241968575159</v>
      </c>
      <c r="G92" s="101" t="s">
        <v>56</v>
      </c>
      <c r="H92" s="101">
        <v>-9.52361949792288</v>
      </c>
      <c r="I92" s="101">
        <v>46.676377450319315</v>
      </c>
      <c r="J92" s="101" t="s">
        <v>62</v>
      </c>
      <c r="K92" s="101">
        <v>0.7759181338200907</v>
      </c>
      <c r="L92" s="101">
        <v>0.7580095082997024</v>
      </c>
      <c r="M92" s="101">
        <v>0.1836881776075087</v>
      </c>
      <c r="N92" s="101">
        <v>0.02825759298682815</v>
      </c>
      <c r="O92" s="101">
        <v>0.03116245439249807</v>
      </c>
      <c r="P92" s="101">
        <v>0.021744932032546953</v>
      </c>
      <c r="Q92" s="101">
        <v>0.0037931536011213845</v>
      </c>
      <c r="R92" s="101">
        <v>0.00043489658190844525</v>
      </c>
      <c r="S92" s="101">
        <v>0.00040882417511818884</v>
      </c>
      <c r="T92" s="101">
        <v>0.0003199431857182809</v>
      </c>
      <c r="U92" s="101">
        <v>8.29369437494247E-05</v>
      </c>
      <c r="V92" s="101">
        <v>1.6124425888038896E-05</v>
      </c>
      <c r="W92" s="101">
        <v>2.5484984133071682E-05</v>
      </c>
      <c r="X92" s="101">
        <v>67.5</v>
      </c>
    </row>
    <row r="93" spans="1:24" s="101" customFormat="1" ht="12.75" hidden="1">
      <c r="A93" s="101">
        <v>1529</v>
      </c>
      <c r="B93" s="101">
        <v>98.87999725341797</v>
      </c>
      <c r="C93" s="101">
        <v>109.58000183105469</v>
      </c>
      <c r="D93" s="101">
        <v>8.984193801879883</v>
      </c>
      <c r="E93" s="101">
        <v>9.220451354980469</v>
      </c>
      <c r="F93" s="101">
        <v>19.962384190294106</v>
      </c>
      <c r="G93" s="101" t="s">
        <v>57</v>
      </c>
      <c r="H93" s="101">
        <v>21.450921560062646</v>
      </c>
      <c r="I93" s="101">
        <v>52.830918813480615</v>
      </c>
      <c r="J93" s="101" t="s">
        <v>60</v>
      </c>
      <c r="K93" s="101">
        <v>-0.7650871688169429</v>
      </c>
      <c r="L93" s="101">
        <v>0.004124412587139244</v>
      </c>
      <c r="M93" s="101">
        <v>0.18146011389850056</v>
      </c>
      <c r="N93" s="101">
        <v>-0.000292822131094444</v>
      </c>
      <c r="O93" s="101">
        <v>-0.030669654212686144</v>
      </c>
      <c r="P93" s="101">
        <v>0.00047200179387856493</v>
      </c>
      <c r="Q93" s="101">
        <v>0.003761315870499401</v>
      </c>
      <c r="R93" s="101">
        <v>-2.3528861177138592E-05</v>
      </c>
      <c r="S93" s="101">
        <v>-0.00039654285288321614</v>
      </c>
      <c r="T93" s="101">
        <v>3.361965078984436E-05</v>
      </c>
      <c r="U93" s="101">
        <v>8.28324547348404E-05</v>
      </c>
      <c r="V93" s="101">
        <v>-1.8619435393939923E-06</v>
      </c>
      <c r="W93" s="101">
        <v>-2.4497874190307988E-05</v>
      </c>
      <c r="X93" s="101">
        <v>67.5</v>
      </c>
    </row>
    <row r="94" spans="1:24" s="101" customFormat="1" ht="12.75" hidden="1">
      <c r="A94" s="101">
        <v>1531</v>
      </c>
      <c r="B94" s="101">
        <v>123.66000366210938</v>
      </c>
      <c r="C94" s="101">
        <v>100.66000366210938</v>
      </c>
      <c r="D94" s="101">
        <v>8.930974006652832</v>
      </c>
      <c r="E94" s="101">
        <v>9.45317268371582</v>
      </c>
      <c r="F94" s="101">
        <v>18.730433439232815</v>
      </c>
      <c r="G94" s="101" t="s">
        <v>58</v>
      </c>
      <c r="H94" s="101">
        <v>-6.242110259917439</v>
      </c>
      <c r="I94" s="101">
        <v>49.91789340219193</v>
      </c>
      <c r="J94" s="101" t="s">
        <v>61</v>
      </c>
      <c r="K94" s="101">
        <v>0.1291920063414403</v>
      </c>
      <c r="L94" s="101">
        <v>0.7579982875268041</v>
      </c>
      <c r="M94" s="101">
        <v>0.028523212594496812</v>
      </c>
      <c r="N94" s="101">
        <v>-0.028256075746797903</v>
      </c>
      <c r="O94" s="101">
        <v>0.005520042956244585</v>
      </c>
      <c r="P94" s="101">
        <v>0.021739808725162738</v>
      </c>
      <c r="Q94" s="101">
        <v>0.0004904254928421434</v>
      </c>
      <c r="R94" s="101">
        <v>-0.0004342596339142702</v>
      </c>
      <c r="S94" s="101">
        <v>9.94533658973266E-05</v>
      </c>
      <c r="T94" s="101">
        <v>0.0003181719050581483</v>
      </c>
      <c r="U94" s="101">
        <v>4.161860292688035E-06</v>
      </c>
      <c r="V94" s="101">
        <v>-1.6016562567385295E-05</v>
      </c>
      <c r="W94" s="101">
        <v>7.024142397386113E-06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1532</v>
      </c>
      <c r="B96" s="101">
        <v>97.12</v>
      </c>
      <c r="C96" s="101">
        <v>107.52</v>
      </c>
      <c r="D96" s="101">
        <v>8.964647410436463</v>
      </c>
      <c r="E96" s="101">
        <v>8.929430681990356</v>
      </c>
      <c r="F96" s="101">
        <v>12.27042667651512</v>
      </c>
      <c r="G96" s="101" t="s">
        <v>59</v>
      </c>
      <c r="H96" s="101">
        <v>2.9223693011864498</v>
      </c>
      <c r="I96" s="101">
        <v>32.54236930118645</v>
      </c>
      <c r="J96" s="101" t="s">
        <v>73</v>
      </c>
      <c r="K96" s="101">
        <v>0.9424293636303186</v>
      </c>
      <c r="M96" s="101" t="s">
        <v>68</v>
      </c>
      <c r="N96" s="101">
        <v>0.5453775998803565</v>
      </c>
      <c r="X96" s="101">
        <v>67.5</v>
      </c>
    </row>
    <row r="97" spans="1:24" s="101" customFormat="1" ht="12.75" hidden="1">
      <c r="A97" s="101">
        <v>1530</v>
      </c>
      <c r="B97" s="101">
        <v>112.37999725341797</v>
      </c>
      <c r="C97" s="101">
        <v>135.97999572753906</v>
      </c>
      <c r="D97" s="101">
        <v>8.846739768981934</v>
      </c>
      <c r="E97" s="101">
        <v>8.72237777709961</v>
      </c>
      <c r="F97" s="101">
        <v>15.860587479699314</v>
      </c>
      <c r="G97" s="101" t="s">
        <v>56</v>
      </c>
      <c r="H97" s="101">
        <v>-2.2281941061497434</v>
      </c>
      <c r="I97" s="101">
        <v>42.65180314726822</v>
      </c>
      <c r="J97" s="101" t="s">
        <v>62</v>
      </c>
      <c r="K97" s="101">
        <v>0.8910693723672354</v>
      </c>
      <c r="L97" s="101">
        <v>0.2916837565060901</v>
      </c>
      <c r="M97" s="101">
        <v>0.2109485636982568</v>
      </c>
      <c r="N97" s="101">
        <v>0.1321813864803777</v>
      </c>
      <c r="O97" s="101">
        <v>0.03578725343733924</v>
      </c>
      <c r="P97" s="101">
        <v>0.008367480492160441</v>
      </c>
      <c r="Q97" s="101">
        <v>0.004356040277226065</v>
      </c>
      <c r="R97" s="101">
        <v>0.0020345643718850965</v>
      </c>
      <c r="S97" s="101">
        <v>0.0004695025461300989</v>
      </c>
      <c r="T97" s="101">
        <v>0.00012309645598345315</v>
      </c>
      <c r="U97" s="101">
        <v>9.524775518510353E-05</v>
      </c>
      <c r="V97" s="101">
        <v>7.549589278901235E-05</v>
      </c>
      <c r="W97" s="101">
        <v>2.9275330551706737E-05</v>
      </c>
      <c r="X97" s="101">
        <v>67.5</v>
      </c>
    </row>
    <row r="98" spans="1:24" s="101" customFormat="1" ht="12.75" hidden="1">
      <c r="A98" s="101">
        <v>1529</v>
      </c>
      <c r="B98" s="101">
        <v>91.05999755859375</v>
      </c>
      <c r="C98" s="101">
        <v>110.45999908447266</v>
      </c>
      <c r="D98" s="101">
        <v>9.097295761108398</v>
      </c>
      <c r="E98" s="101">
        <v>9.039339065551758</v>
      </c>
      <c r="F98" s="101">
        <v>17.226348406768352</v>
      </c>
      <c r="G98" s="101" t="s">
        <v>57</v>
      </c>
      <c r="H98" s="101">
        <v>21.448334540464842</v>
      </c>
      <c r="I98" s="101">
        <v>45.00833209905859</v>
      </c>
      <c r="J98" s="101" t="s">
        <v>60</v>
      </c>
      <c r="K98" s="101">
        <v>-0.7104604505008177</v>
      </c>
      <c r="L98" s="101">
        <v>0.001588126467813673</v>
      </c>
      <c r="M98" s="101">
        <v>0.16962851547149868</v>
      </c>
      <c r="N98" s="101">
        <v>-0.0013674465556762596</v>
      </c>
      <c r="O98" s="101">
        <v>-0.0282987771283167</v>
      </c>
      <c r="P98" s="101">
        <v>0.00018171135763958145</v>
      </c>
      <c r="Q98" s="101">
        <v>0.0035695895612164364</v>
      </c>
      <c r="R98" s="101">
        <v>-0.00010993095773922643</v>
      </c>
      <c r="S98" s="101">
        <v>-0.0003509841290103765</v>
      </c>
      <c r="T98" s="101">
        <v>1.2941391286496507E-05</v>
      </c>
      <c r="U98" s="101">
        <v>8.213203960503275E-05</v>
      </c>
      <c r="V98" s="101">
        <v>-8.679087599241611E-06</v>
      </c>
      <c r="W98" s="101">
        <v>-2.121906158154903E-05</v>
      </c>
      <c r="X98" s="101">
        <v>67.5</v>
      </c>
    </row>
    <row r="99" spans="1:24" s="101" customFormat="1" ht="12.75" hidden="1">
      <c r="A99" s="101">
        <v>1531</v>
      </c>
      <c r="B99" s="101">
        <v>86.4800033569336</v>
      </c>
      <c r="C99" s="101">
        <v>101.9800033569336</v>
      </c>
      <c r="D99" s="101">
        <v>9.211097717285156</v>
      </c>
      <c r="E99" s="101">
        <v>9.246273040771484</v>
      </c>
      <c r="F99" s="101">
        <v>11.884928787985482</v>
      </c>
      <c r="G99" s="101" t="s">
        <v>58</v>
      </c>
      <c r="H99" s="101">
        <v>11.68291665458564</v>
      </c>
      <c r="I99" s="101">
        <v>30.662920011519233</v>
      </c>
      <c r="J99" s="101" t="s">
        <v>61</v>
      </c>
      <c r="K99" s="101">
        <v>0.5378202066165921</v>
      </c>
      <c r="L99" s="101">
        <v>0.2916794330490689</v>
      </c>
      <c r="M99" s="101">
        <v>0.12540120918592865</v>
      </c>
      <c r="N99" s="101">
        <v>-0.13217431301804577</v>
      </c>
      <c r="O99" s="101">
        <v>0.021906773418972694</v>
      </c>
      <c r="P99" s="101">
        <v>0.0083655072033434</v>
      </c>
      <c r="Q99" s="101">
        <v>0.0024966211689542305</v>
      </c>
      <c r="R99" s="101">
        <v>-0.002031592323246653</v>
      </c>
      <c r="S99" s="101">
        <v>0.0003118377494875709</v>
      </c>
      <c r="T99" s="101">
        <v>0.00012241428783951654</v>
      </c>
      <c r="U99" s="101">
        <v>4.823342138101702E-05</v>
      </c>
      <c r="V99" s="101">
        <v>-7.499535496585597E-05</v>
      </c>
      <c r="W99" s="101">
        <v>2.0169194443758132E-05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1532</v>
      </c>
      <c r="B101" s="101">
        <v>99.08</v>
      </c>
      <c r="C101" s="101">
        <v>111.08</v>
      </c>
      <c r="D101" s="101">
        <v>8.945264102008155</v>
      </c>
      <c r="E101" s="101">
        <v>9.07155230270379</v>
      </c>
      <c r="F101" s="101">
        <v>14.778608046980356</v>
      </c>
      <c r="G101" s="101" t="s">
        <v>59</v>
      </c>
      <c r="H101" s="101">
        <v>7.7024786182456495</v>
      </c>
      <c r="I101" s="101">
        <v>39.28247861824565</v>
      </c>
      <c r="J101" s="101" t="s">
        <v>73</v>
      </c>
      <c r="K101" s="101">
        <v>0.5077360565494502</v>
      </c>
      <c r="M101" s="101" t="s">
        <v>68</v>
      </c>
      <c r="N101" s="101">
        <v>0.3493760483550665</v>
      </c>
      <c r="X101" s="101">
        <v>67.5</v>
      </c>
    </row>
    <row r="102" spans="1:24" s="101" customFormat="1" ht="12.75" hidden="1">
      <c r="A102" s="101">
        <v>1530</v>
      </c>
      <c r="B102" s="101">
        <v>117.4800033569336</v>
      </c>
      <c r="C102" s="101">
        <v>130.77999877929688</v>
      </c>
      <c r="D102" s="101">
        <v>8.82473373413086</v>
      </c>
      <c r="E102" s="101">
        <v>8.910863876342773</v>
      </c>
      <c r="F102" s="101">
        <v>17.590317066132503</v>
      </c>
      <c r="G102" s="101" t="s">
        <v>56</v>
      </c>
      <c r="H102" s="101">
        <v>-2.54853963117975</v>
      </c>
      <c r="I102" s="101">
        <v>47.43146372575385</v>
      </c>
      <c r="J102" s="101" t="s">
        <v>62</v>
      </c>
      <c r="K102" s="101">
        <v>0.5604533848863594</v>
      </c>
      <c r="L102" s="101">
        <v>0.4009729499645144</v>
      </c>
      <c r="M102" s="101">
        <v>0.13267982298433773</v>
      </c>
      <c r="N102" s="101">
        <v>0.12080876066962522</v>
      </c>
      <c r="O102" s="101">
        <v>0.022509155070874306</v>
      </c>
      <c r="P102" s="101">
        <v>0.011502625671533897</v>
      </c>
      <c r="Q102" s="101">
        <v>0.0027397875772475744</v>
      </c>
      <c r="R102" s="101">
        <v>0.0018595171821850795</v>
      </c>
      <c r="S102" s="101">
        <v>0.0002953050651716189</v>
      </c>
      <c r="T102" s="101">
        <v>0.00016923741235000254</v>
      </c>
      <c r="U102" s="101">
        <v>5.98977719983057E-05</v>
      </c>
      <c r="V102" s="101">
        <v>6.900177374357365E-05</v>
      </c>
      <c r="W102" s="101">
        <v>1.841485861376969E-05</v>
      </c>
      <c r="X102" s="101">
        <v>67.5</v>
      </c>
    </row>
    <row r="103" spans="1:24" s="101" customFormat="1" ht="12.75" hidden="1">
      <c r="A103" s="101">
        <v>1529</v>
      </c>
      <c r="B103" s="101">
        <v>94.72000122070312</v>
      </c>
      <c r="C103" s="101">
        <v>115.12000274658203</v>
      </c>
      <c r="D103" s="101">
        <v>8.906219482421875</v>
      </c>
      <c r="E103" s="101">
        <v>8.975712776184082</v>
      </c>
      <c r="F103" s="101">
        <v>16.94404603621767</v>
      </c>
      <c r="G103" s="101" t="s">
        <v>57</v>
      </c>
      <c r="H103" s="101">
        <v>18.007501077192288</v>
      </c>
      <c r="I103" s="101">
        <v>45.22750229789541</v>
      </c>
      <c r="J103" s="101" t="s">
        <v>60</v>
      </c>
      <c r="K103" s="101">
        <v>-0.39480818172487553</v>
      </c>
      <c r="L103" s="101">
        <v>0.00218274771813533</v>
      </c>
      <c r="M103" s="101">
        <v>0.09453016658516543</v>
      </c>
      <c r="N103" s="101">
        <v>-0.0012497216836078195</v>
      </c>
      <c r="O103" s="101">
        <v>-0.015683061477190008</v>
      </c>
      <c r="P103" s="101">
        <v>0.0002497030392357807</v>
      </c>
      <c r="Q103" s="101">
        <v>0.002001844761722987</v>
      </c>
      <c r="R103" s="101">
        <v>-0.0001004590921782819</v>
      </c>
      <c r="S103" s="101">
        <v>-0.00019095053124286012</v>
      </c>
      <c r="T103" s="101">
        <v>1.7780279146465782E-05</v>
      </c>
      <c r="U103" s="101">
        <v>4.6865991723960765E-05</v>
      </c>
      <c r="V103" s="101">
        <v>-7.928900036617193E-06</v>
      </c>
      <c r="W103" s="101">
        <v>-1.142547976785477E-05</v>
      </c>
      <c r="X103" s="101">
        <v>67.5</v>
      </c>
    </row>
    <row r="104" spans="1:24" s="101" customFormat="1" ht="12.75" hidden="1">
      <c r="A104" s="101">
        <v>1531</v>
      </c>
      <c r="B104" s="101">
        <v>98.81999969482422</v>
      </c>
      <c r="C104" s="101">
        <v>113.31999969482422</v>
      </c>
      <c r="D104" s="101">
        <v>9.151491165161133</v>
      </c>
      <c r="E104" s="101">
        <v>9.224172592163086</v>
      </c>
      <c r="F104" s="101">
        <v>15.039142522878674</v>
      </c>
      <c r="G104" s="101" t="s">
        <v>58</v>
      </c>
      <c r="H104" s="101">
        <v>7.753740121210065</v>
      </c>
      <c r="I104" s="101">
        <v>39.07373981603428</v>
      </c>
      <c r="J104" s="101" t="s">
        <v>61</v>
      </c>
      <c r="K104" s="101">
        <v>0.3977869986232273</v>
      </c>
      <c r="L104" s="101">
        <v>0.4009670088868209</v>
      </c>
      <c r="M104" s="101">
        <v>0.09310200337552392</v>
      </c>
      <c r="N104" s="101">
        <v>-0.1208022965437508</v>
      </c>
      <c r="O104" s="101">
        <v>0.016146319850273788</v>
      </c>
      <c r="P104" s="101">
        <v>0.011499915031495974</v>
      </c>
      <c r="Q104" s="101">
        <v>0.0018705757184360036</v>
      </c>
      <c r="R104" s="101">
        <v>-0.0018568015838102503</v>
      </c>
      <c r="S104" s="101">
        <v>0.0002252620166252704</v>
      </c>
      <c r="T104" s="101">
        <v>0.00016830081227492202</v>
      </c>
      <c r="U104" s="101">
        <v>3.7300427746751856E-05</v>
      </c>
      <c r="V104" s="101">
        <v>-6.854471040108537E-05</v>
      </c>
      <c r="W104" s="101">
        <v>1.4441794550521381E-05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1532</v>
      </c>
      <c r="B106" s="101">
        <v>98.28</v>
      </c>
      <c r="C106" s="101">
        <v>106.58</v>
      </c>
      <c r="D106" s="101">
        <v>8.674890156656446</v>
      </c>
      <c r="E106" s="101">
        <v>8.76859322317708</v>
      </c>
      <c r="F106" s="101">
        <v>14.08047593858179</v>
      </c>
      <c r="G106" s="101" t="s">
        <v>59</v>
      </c>
      <c r="H106" s="101">
        <v>7.811997408992887</v>
      </c>
      <c r="I106" s="101">
        <v>38.59199740899289</v>
      </c>
      <c r="J106" s="101" t="s">
        <v>73</v>
      </c>
      <c r="K106" s="101">
        <v>0.8844594920226134</v>
      </c>
      <c r="M106" s="101" t="s">
        <v>68</v>
      </c>
      <c r="N106" s="101">
        <v>0.7157340135132272</v>
      </c>
      <c r="X106" s="101">
        <v>67.5</v>
      </c>
    </row>
    <row r="107" spans="1:24" s="101" customFormat="1" ht="12.75" hidden="1">
      <c r="A107" s="101">
        <v>1530</v>
      </c>
      <c r="B107" s="101">
        <v>116.08000183105469</v>
      </c>
      <c r="C107" s="101">
        <v>131.17999267578125</v>
      </c>
      <c r="D107" s="101">
        <v>8.814569473266602</v>
      </c>
      <c r="E107" s="101">
        <v>8.756640434265137</v>
      </c>
      <c r="F107" s="101">
        <v>16.197706498040283</v>
      </c>
      <c r="G107" s="101" t="s">
        <v>56</v>
      </c>
      <c r="H107" s="101">
        <v>-4.85585563997364</v>
      </c>
      <c r="I107" s="101">
        <v>43.724146191081054</v>
      </c>
      <c r="J107" s="101" t="s">
        <v>62</v>
      </c>
      <c r="K107" s="101">
        <v>0.5221190872331175</v>
      </c>
      <c r="L107" s="101">
        <v>0.7681572211993419</v>
      </c>
      <c r="M107" s="101">
        <v>0.1236049672559023</v>
      </c>
      <c r="N107" s="101">
        <v>0.07466006143192372</v>
      </c>
      <c r="O107" s="101">
        <v>0.020969394737291414</v>
      </c>
      <c r="P107" s="101">
        <v>0.022035980482673835</v>
      </c>
      <c r="Q107" s="101">
        <v>0.0025524575349761343</v>
      </c>
      <c r="R107" s="101">
        <v>0.001149163630036792</v>
      </c>
      <c r="S107" s="101">
        <v>0.00027507999533701524</v>
      </c>
      <c r="T107" s="101">
        <v>0.0003242270912475839</v>
      </c>
      <c r="U107" s="101">
        <v>5.580030165007866E-05</v>
      </c>
      <c r="V107" s="101">
        <v>4.263371603781212E-05</v>
      </c>
      <c r="W107" s="101">
        <v>1.7143751118616088E-05</v>
      </c>
      <c r="X107" s="101">
        <v>67.5</v>
      </c>
    </row>
    <row r="108" spans="1:24" s="101" customFormat="1" ht="12.75" hidden="1">
      <c r="A108" s="101">
        <v>1529</v>
      </c>
      <c r="B108" s="101">
        <v>86.33999633789062</v>
      </c>
      <c r="C108" s="101">
        <v>104.04000091552734</v>
      </c>
      <c r="D108" s="101">
        <v>9.19140338897705</v>
      </c>
      <c r="E108" s="101">
        <v>9.20467758178711</v>
      </c>
      <c r="F108" s="101">
        <v>15.556653472177128</v>
      </c>
      <c r="G108" s="101" t="s">
        <v>57</v>
      </c>
      <c r="H108" s="101">
        <v>21.38167457271146</v>
      </c>
      <c r="I108" s="101">
        <v>40.221670910602086</v>
      </c>
      <c r="J108" s="101" t="s">
        <v>60</v>
      </c>
      <c r="K108" s="101">
        <v>-0.5219708314019471</v>
      </c>
      <c r="L108" s="101">
        <v>0.004180209603506604</v>
      </c>
      <c r="M108" s="101">
        <v>0.12352839716516373</v>
      </c>
      <c r="N108" s="101">
        <v>-0.0007725777062329049</v>
      </c>
      <c r="O108" s="101">
        <v>-0.020967614989981655</v>
      </c>
      <c r="P108" s="101">
        <v>0.00047830973781809054</v>
      </c>
      <c r="Q108" s="101">
        <v>0.00254763558678823</v>
      </c>
      <c r="R108" s="101">
        <v>-6.209194024447166E-05</v>
      </c>
      <c r="S108" s="101">
        <v>-0.0002746694697093249</v>
      </c>
      <c r="T108" s="101">
        <v>3.4063136710951013E-05</v>
      </c>
      <c r="U108" s="101">
        <v>5.524525362234146E-05</v>
      </c>
      <c r="V108" s="101">
        <v>-4.9026680155087655E-06</v>
      </c>
      <c r="W108" s="101">
        <v>-1.7076971137111524E-05</v>
      </c>
      <c r="X108" s="101">
        <v>67.5</v>
      </c>
    </row>
    <row r="109" spans="1:24" s="101" customFormat="1" ht="12.75" hidden="1">
      <c r="A109" s="101">
        <v>1531</v>
      </c>
      <c r="B109" s="101">
        <v>114.58000183105469</v>
      </c>
      <c r="C109" s="101">
        <v>110.77999877929688</v>
      </c>
      <c r="D109" s="101">
        <v>9.192086219787598</v>
      </c>
      <c r="E109" s="101">
        <v>9.443930625915527</v>
      </c>
      <c r="F109" s="101">
        <v>16.167617162574672</v>
      </c>
      <c r="G109" s="101" t="s">
        <v>58</v>
      </c>
      <c r="H109" s="101">
        <v>-5.232121428076567</v>
      </c>
      <c r="I109" s="101">
        <v>41.84788040297812</v>
      </c>
      <c r="J109" s="101" t="s">
        <v>61</v>
      </c>
      <c r="K109" s="101">
        <v>-0.01244156013946187</v>
      </c>
      <c r="L109" s="101">
        <v>0.7681458470423215</v>
      </c>
      <c r="M109" s="101">
        <v>-0.004350060245358513</v>
      </c>
      <c r="N109" s="101">
        <v>-0.0746560640317078</v>
      </c>
      <c r="O109" s="101">
        <v>-0.0002731982434817337</v>
      </c>
      <c r="P109" s="101">
        <v>0.02203078881083223</v>
      </c>
      <c r="Q109" s="101">
        <v>-0.00015681959312100076</v>
      </c>
      <c r="R109" s="101">
        <v>-0.0011474849190974206</v>
      </c>
      <c r="S109" s="101">
        <v>1.5022857391674498E-05</v>
      </c>
      <c r="T109" s="101">
        <v>0.0003224327982949007</v>
      </c>
      <c r="U109" s="101">
        <v>-7.850835397773835E-06</v>
      </c>
      <c r="V109" s="101">
        <v>-4.235088652581556E-05</v>
      </c>
      <c r="W109" s="101">
        <v>1.5117073788634581E-06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1532</v>
      </c>
      <c r="B111" s="101">
        <v>119.8</v>
      </c>
      <c r="C111" s="101">
        <v>119.4</v>
      </c>
      <c r="D111" s="101">
        <v>8.694380117349407</v>
      </c>
      <c r="E111" s="101">
        <v>8.911604912295623</v>
      </c>
      <c r="F111" s="101">
        <v>16.322904620507774</v>
      </c>
      <c r="G111" s="101" t="s">
        <v>59</v>
      </c>
      <c r="H111" s="101">
        <v>-7.621803931394751</v>
      </c>
      <c r="I111" s="101">
        <v>44.678196068605246</v>
      </c>
      <c r="J111" s="101" t="s">
        <v>73</v>
      </c>
      <c r="K111" s="101">
        <v>1.7178686209539136</v>
      </c>
      <c r="M111" s="101" t="s">
        <v>68</v>
      </c>
      <c r="N111" s="101">
        <v>0.9465575642414795</v>
      </c>
      <c r="X111" s="101">
        <v>67.5</v>
      </c>
    </row>
    <row r="112" spans="1:24" s="101" customFormat="1" ht="12.75" hidden="1">
      <c r="A112" s="101">
        <v>1530</v>
      </c>
      <c r="B112" s="101">
        <v>128.17999267578125</v>
      </c>
      <c r="C112" s="101">
        <v>131.67999267578125</v>
      </c>
      <c r="D112" s="101">
        <v>8.56765365600586</v>
      </c>
      <c r="E112" s="101">
        <v>8.615532875061035</v>
      </c>
      <c r="F112" s="101">
        <v>20.66069088813387</v>
      </c>
      <c r="G112" s="101" t="s">
        <v>56</v>
      </c>
      <c r="H112" s="101">
        <v>-3.2719617487646246</v>
      </c>
      <c r="I112" s="101">
        <v>57.40803092701662</v>
      </c>
      <c r="J112" s="101" t="s">
        <v>62</v>
      </c>
      <c r="K112" s="101">
        <v>1.224542349770712</v>
      </c>
      <c r="L112" s="101">
        <v>0.35872084534302245</v>
      </c>
      <c r="M112" s="101">
        <v>0.2898938213238231</v>
      </c>
      <c r="N112" s="101">
        <v>0.055533776369789366</v>
      </c>
      <c r="O112" s="101">
        <v>0.049179875072869084</v>
      </c>
      <c r="P112" s="101">
        <v>0.010290595962701078</v>
      </c>
      <c r="Q112" s="101">
        <v>0.005986290309912609</v>
      </c>
      <c r="R112" s="101">
        <v>0.000854757698286837</v>
      </c>
      <c r="S112" s="101">
        <v>0.0006452068656559135</v>
      </c>
      <c r="T112" s="101">
        <v>0.00015138290303002801</v>
      </c>
      <c r="U112" s="101">
        <v>0.00013090795894618175</v>
      </c>
      <c r="V112" s="101">
        <v>3.1704705989612115E-05</v>
      </c>
      <c r="W112" s="101">
        <v>4.0225527957752503E-05</v>
      </c>
      <c r="X112" s="101">
        <v>67.5</v>
      </c>
    </row>
    <row r="113" spans="1:24" s="101" customFormat="1" ht="12.75" hidden="1">
      <c r="A113" s="101">
        <v>1529</v>
      </c>
      <c r="B113" s="101">
        <v>81.77999877929688</v>
      </c>
      <c r="C113" s="101">
        <v>106.87999725341797</v>
      </c>
      <c r="D113" s="101">
        <v>9.070634841918945</v>
      </c>
      <c r="E113" s="101">
        <v>9.150697708129883</v>
      </c>
      <c r="F113" s="101">
        <v>14.57553138246028</v>
      </c>
      <c r="G113" s="101" t="s">
        <v>57</v>
      </c>
      <c r="H113" s="101">
        <v>23.899403770579724</v>
      </c>
      <c r="I113" s="101">
        <v>38.1794025498766</v>
      </c>
      <c r="J113" s="101" t="s">
        <v>60</v>
      </c>
      <c r="K113" s="101">
        <v>-1.211692768510388</v>
      </c>
      <c r="L113" s="101">
        <v>0.0019520949531141563</v>
      </c>
      <c r="M113" s="101">
        <v>0.28730954235416367</v>
      </c>
      <c r="N113" s="101">
        <v>-0.0005749509842763574</v>
      </c>
      <c r="O113" s="101">
        <v>-0.04858428419115359</v>
      </c>
      <c r="P113" s="101">
        <v>0.00022350863985534392</v>
      </c>
      <c r="Q113" s="101">
        <v>0.005951817988036563</v>
      </c>
      <c r="R113" s="101">
        <v>-4.6227170641367474E-05</v>
      </c>
      <c r="S113" s="101">
        <v>-0.0006291755724999021</v>
      </c>
      <c r="T113" s="101">
        <v>1.592680037195524E-05</v>
      </c>
      <c r="U113" s="101">
        <v>0.00013085674018340184</v>
      </c>
      <c r="V113" s="101">
        <v>-3.6574981353100804E-06</v>
      </c>
      <c r="W113" s="101">
        <v>-3.890672387756222E-05</v>
      </c>
      <c r="X113" s="101">
        <v>67.5</v>
      </c>
    </row>
    <row r="114" spans="1:24" s="101" customFormat="1" ht="12.75" hidden="1">
      <c r="A114" s="101">
        <v>1531</v>
      </c>
      <c r="B114" s="101">
        <v>104.37999725341797</v>
      </c>
      <c r="C114" s="101">
        <v>101.18000030517578</v>
      </c>
      <c r="D114" s="101">
        <v>9.171101570129395</v>
      </c>
      <c r="E114" s="101">
        <v>9.397780418395996</v>
      </c>
      <c r="F114" s="101">
        <v>14.686766673949695</v>
      </c>
      <c r="G114" s="101" t="s">
        <v>58</v>
      </c>
      <c r="H114" s="101">
        <v>1.20553296342176</v>
      </c>
      <c r="I114" s="101">
        <v>38.08553021683973</v>
      </c>
      <c r="J114" s="101" t="s">
        <v>61</v>
      </c>
      <c r="K114" s="101">
        <v>0.17693106319018193</v>
      </c>
      <c r="L114" s="101">
        <v>0.3587155338271632</v>
      </c>
      <c r="M114" s="101">
        <v>0.038621943425592865</v>
      </c>
      <c r="N114" s="101">
        <v>-0.055530800005541565</v>
      </c>
      <c r="O114" s="101">
        <v>0.007630690782375664</v>
      </c>
      <c r="P114" s="101">
        <v>0.0102881684062553</v>
      </c>
      <c r="Q114" s="101">
        <v>0.0006415094012078039</v>
      </c>
      <c r="R114" s="101">
        <v>-0.0008535067495193612</v>
      </c>
      <c r="S114" s="101">
        <v>0.00014293354560406194</v>
      </c>
      <c r="T114" s="101">
        <v>0.00015054275259776125</v>
      </c>
      <c r="U114" s="101">
        <v>3.6615930998502346E-06</v>
      </c>
      <c r="V114" s="101">
        <v>-3.1493032392545967E-05</v>
      </c>
      <c r="W114" s="101">
        <v>1.0215671127980685E-05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1532</v>
      </c>
      <c r="B116" s="101">
        <v>124.76</v>
      </c>
      <c r="C116" s="101">
        <v>121.06</v>
      </c>
      <c r="D116" s="101">
        <v>8.366957764154256</v>
      </c>
      <c r="E116" s="101">
        <v>8.687317157726927</v>
      </c>
      <c r="F116" s="101">
        <v>17.81443671069272</v>
      </c>
      <c r="G116" s="101" t="s">
        <v>59</v>
      </c>
      <c r="H116" s="101">
        <v>-6.580556705036727</v>
      </c>
      <c r="I116" s="101">
        <v>50.67944329496328</v>
      </c>
      <c r="J116" s="101" t="s">
        <v>73</v>
      </c>
      <c r="K116" s="101">
        <v>1.2555364444329093</v>
      </c>
      <c r="M116" s="101" t="s">
        <v>68</v>
      </c>
      <c r="N116" s="101">
        <v>0.6804101687697139</v>
      </c>
      <c r="X116" s="101">
        <v>67.5</v>
      </c>
    </row>
    <row r="117" spans="1:24" s="101" customFormat="1" ht="12.75" hidden="1">
      <c r="A117" s="101">
        <v>1530</v>
      </c>
      <c r="B117" s="101">
        <v>123.87999725341797</v>
      </c>
      <c r="C117" s="101">
        <v>141.5800018310547</v>
      </c>
      <c r="D117" s="101">
        <v>8.581524848937988</v>
      </c>
      <c r="E117" s="101">
        <v>8.638264656066895</v>
      </c>
      <c r="F117" s="101">
        <v>19.94146020313626</v>
      </c>
      <c r="G117" s="101" t="s">
        <v>56</v>
      </c>
      <c r="H117" s="101">
        <v>-1.0699852124001268</v>
      </c>
      <c r="I117" s="101">
        <v>55.31001204101784</v>
      </c>
      <c r="J117" s="101" t="s">
        <v>62</v>
      </c>
      <c r="K117" s="101">
        <v>1.0601302297028359</v>
      </c>
      <c r="L117" s="101">
        <v>0.25120452044017544</v>
      </c>
      <c r="M117" s="101">
        <v>0.2509715181411454</v>
      </c>
      <c r="N117" s="101">
        <v>0.06063948167729278</v>
      </c>
      <c r="O117" s="101">
        <v>0.0425767644071805</v>
      </c>
      <c r="P117" s="101">
        <v>0.007206276782586392</v>
      </c>
      <c r="Q117" s="101">
        <v>0.005182548210078901</v>
      </c>
      <c r="R117" s="101">
        <v>0.0009333587900067801</v>
      </c>
      <c r="S117" s="101">
        <v>0.0005585768862355108</v>
      </c>
      <c r="T117" s="101">
        <v>0.00010600234343740325</v>
      </c>
      <c r="U117" s="101">
        <v>0.00011333187351318318</v>
      </c>
      <c r="V117" s="101">
        <v>3.4624308257660214E-05</v>
      </c>
      <c r="W117" s="101">
        <v>3.482467772683514E-05</v>
      </c>
      <c r="X117" s="101">
        <v>67.5</v>
      </c>
    </row>
    <row r="118" spans="1:24" s="101" customFormat="1" ht="12.75" hidden="1">
      <c r="A118" s="101">
        <v>1529</v>
      </c>
      <c r="B118" s="101">
        <v>97.23999786376953</v>
      </c>
      <c r="C118" s="101">
        <v>110.13999938964844</v>
      </c>
      <c r="D118" s="101">
        <v>9.102827072143555</v>
      </c>
      <c r="E118" s="101">
        <v>9.009446144104004</v>
      </c>
      <c r="F118" s="101">
        <v>19.335846625848895</v>
      </c>
      <c r="G118" s="101" t="s">
        <v>57</v>
      </c>
      <c r="H118" s="101">
        <v>20.7623779858452</v>
      </c>
      <c r="I118" s="101">
        <v>50.50237584961473</v>
      </c>
      <c r="J118" s="101" t="s">
        <v>60</v>
      </c>
      <c r="K118" s="101">
        <v>-1.0511386372458065</v>
      </c>
      <c r="L118" s="101">
        <v>0.0013671998920736464</v>
      </c>
      <c r="M118" s="101">
        <v>0.2491976475235872</v>
      </c>
      <c r="N118" s="101">
        <v>-0.0006276431797876342</v>
      </c>
      <c r="O118" s="101">
        <v>-0.042153463050571445</v>
      </c>
      <c r="P118" s="101">
        <v>0.00015655687093620596</v>
      </c>
      <c r="Q118" s="101">
        <v>0.00516029309614749</v>
      </c>
      <c r="R118" s="101">
        <v>-5.046380757860515E-05</v>
      </c>
      <c r="S118" s="101">
        <v>-0.0005464541933450224</v>
      </c>
      <c r="T118" s="101">
        <v>1.1156822525911434E-05</v>
      </c>
      <c r="U118" s="101">
        <v>0.00011332184073753689</v>
      </c>
      <c r="V118" s="101">
        <v>-3.990568876673527E-06</v>
      </c>
      <c r="W118" s="101">
        <v>-3.380897469603602E-05</v>
      </c>
      <c r="X118" s="101">
        <v>67.5</v>
      </c>
    </row>
    <row r="119" spans="1:24" s="101" customFormat="1" ht="12.75" hidden="1">
      <c r="A119" s="101">
        <v>1531</v>
      </c>
      <c r="B119" s="101">
        <v>104.63999938964844</v>
      </c>
      <c r="C119" s="101">
        <v>106.73999786376953</v>
      </c>
      <c r="D119" s="101">
        <v>9.164121627807617</v>
      </c>
      <c r="E119" s="101">
        <v>9.247198104858398</v>
      </c>
      <c r="F119" s="101">
        <v>15.23814368915443</v>
      </c>
      <c r="G119" s="101" t="s">
        <v>58</v>
      </c>
      <c r="H119" s="101">
        <v>2.405884038879435</v>
      </c>
      <c r="I119" s="101">
        <v>39.54588342852787</v>
      </c>
      <c r="J119" s="101" t="s">
        <v>61</v>
      </c>
      <c r="K119" s="101">
        <v>0.1377812368169789</v>
      </c>
      <c r="L119" s="101">
        <v>0.25120079986742405</v>
      </c>
      <c r="M119" s="101">
        <v>0.02978649671883665</v>
      </c>
      <c r="N119" s="101">
        <v>-0.06063623340981523</v>
      </c>
      <c r="O119" s="101">
        <v>0.005988858007054438</v>
      </c>
      <c r="P119" s="101">
        <v>0.007204575977349836</v>
      </c>
      <c r="Q119" s="101">
        <v>0.00047977193711654667</v>
      </c>
      <c r="R119" s="101">
        <v>-0.0009319935809905507</v>
      </c>
      <c r="S119" s="101">
        <v>0.00011574088479098305</v>
      </c>
      <c r="T119" s="101">
        <v>0.00010541357657031898</v>
      </c>
      <c r="U119" s="101">
        <v>1.5079674613455283E-06</v>
      </c>
      <c r="V119" s="101">
        <v>-3.4393576178728516E-05</v>
      </c>
      <c r="W119" s="101">
        <v>8.349335828718562E-06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11.884928787985482</v>
      </c>
      <c r="G120" s="102"/>
      <c r="H120" s="102"/>
      <c r="I120" s="115"/>
      <c r="J120" s="115" t="s">
        <v>158</v>
      </c>
      <c r="K120" s="102">
        <f>AVERAGE(K118,K113,K108,K103,K98,K93)</f>
        <v>-0.7758596730334629</v>
      </c>
      <c r="L120" s="102">
        <f>AVERAGE(L118,L113,L108,L103,L98,L93)</f>
        <v>0.0025657985369637757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20.66069088813387</v>
      </c>
      <c r="G121" s="102"/>
      <c r="H121" s="102"/>
      <c r="I121" s="115"/>
      <c r="J121" s="115" t="s">
        <v>159</v>
      </c>
      <c r="K121" s="102">
        <f>AVERAGE(K119,K114,K109,K104,K99,K94)</f>
        <v>0.2278449919081598</v>
      </c>
      <c r="L121" s="102">
        <f>AVERAGE(L119,L114,L109,L104,L99,L94)</f>
        <v>0.47145115169993373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0.4849122956459143</v>
      </c>
      <c r="L122" s="102">
        <f>ABS(L120/$H$33)</f>
        <v>0.007127218158232711</v>
      </c>
      <c r="M122" s="115" t="s">
        <v>111</v>
      </c>
      <c r="N122" s="102">
        <f>K122+L122+L123+K123</f>
        <v>0.9161538653826055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0.12945738176599988</v>
      </c>
      <c r="L123" s="102">
        <f>ABS(L121/$H$34)</f>
        <v>0.2946569698124586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1532</v>
      </c>
      <c r="B126" s="101">
        <v>100.24</v>
      </c>
      <c r="C126" s="101">
        <v>105.14</v>
      </c>
      <c r="D126" s="101">
        <v>8.716289084600222</v>
      </c>
      <c r="E126" s="101">
        <v>8.87130768967833</v>
      </c>
      <c r="F126" s="101">
        <v>14.095984128254772</v>
      </c>
      <c r="G126" s="101" t="s">
        <v>59</v>
      </c>
      <c r="H126" s="101">
        <v>5.714173603537148</v>
      </c>
      <c r="I126" s="101">
        <v>38.45417360353714</v>
      </c>
      <c r="J126" s="101" t="s">
        <v>73</v>
      </c>
      <c r="K126" s="101">
        <v>1.9989831099268116</v>
      </c>
      <c r="M126" s="101" t="s">
        <v>68</v>
      </c>
      <c r="N126" s="101">
        <v>1.0794356448336793</v>
      </c>
      <c r="X126" s="101">
        <v>67.5</v>
      </c>
    </row>
    <row r="127" spans="1:24" s="101" customFormat="1" ht="12.75" hidden="1">
      <c r="A127" s="101">
        <v>1531</v>
      </c>
      <c r="B127" s="101">
        <v>123.66000366210938</v>
      </c>
      <c r="C127" s="101">
        <v>100.66000366210938</v>
      </c>
      <c r="D127" s="101">
        <v>8.930974006652832</v>
      </c>
      <c r="E127" s="101">
        <v>9.45317268371582</v>
      </c>
      <c r="F127" s="101">
        <v>17.545912859081533</v>
      </c>
      <c r="G127" s="101" t="s">
        <v>56</v>
      </c>
      <c r="H127" s="101">
        <v>-9.39893907781564</v>
      </c>
      <c r="I127" s="101">
        <v>46.76106458429373</v>
      </c>
      <c r="J127" s="101" t="s">
        <v>62</v>
      </c>
      <c r="K127" s="101">
        <v>1.3374060807092172</v>
      </c>
      <c r="L127" s="101">
        <v>0.3259194193455582</v>
      </c>
      <c r="M127" s="101">
        <v>0.3166133181284444</v>
      </c>
      <c r="N127" s="101">
        <v>0.029063137835711666</v>
      </c>
      <c r="O127" s="101">
        <v>0.053712751152602496</v>
      </c>
      <c r="P127" s="101">
        <v>0.009349514177021796</v>
      </c>
      <c r="Q127" s="101">
        <v>0.006538100446683229</v>
      </c>
      <c r="R127" s="101">
        <v>0.000447336185668236</v>
      </c>
      <c r="S127" s="101">
        <v>0.0007047066077809216</v>
      </c>
      <c r="T127" s="101">
        <v>0.00013754581335375505</v>
      </c>
      <c r="U127" s="101">
        <v>0.00014300011706056112</v>
      </c>
      <c r="V127" s="101">
        <v>1.6614960468505466E-05</v>
      </c>
      <c r="W127" s="101">
        <v>4.394234440588648E-05</v>
      </c>
      <c r="X127" s="101">
        <v>67.5</v>
      </c>
    </row>
    <row r="128" spans="1:24" s="101" customFormat="1" ht="12.75" hidden="1">
      <c r="A128" s="101">
        <v>1530</v>
      </c>
      <c r="B128" s="101">
        <v>123.69999694824219</v>
      </c>
      <c r="C128" s="101">
        <v>141</v>
      </c>
      <c r="D128" s="101">
        <v>8.970908164978027</v>
      </c>
      <c r="E128" s="101">
        <v>9.13530158996582</v>
      </c>
      <c r="F128" s="101">
        <v>17.288929437940656</v>
      </c>
      <c r="G128" s="101" t="s">
        <v>57</v>
      </c>
      <c r="H128" s="101">
        <v>-10.328842748183746</v>
      </c>
      <c r="I128" s="101">
        <v>45.87115420005844</v>
      </c>
      <c r="J128" s="101" t="s">
        <v>60</v>
      </c>
      <c r="K128" s="101">
        <v>0.6216597578303942</v>
      </c>
      <c r="L128" s="101">
        <v>-0.0017733013847626886</v>
      </c>
      <c r="M128" s="101">
        <v>-0.14397383969382532</v>
      </c>
      <c r="N128" s="101">
        <v>-0.0003004030518370215</v>
      </c>
      <c r="O128" s="101">
        <v>0.025478477278108813</v>
      </c>
      <c r="P128" s="101">
        <v>-0.0002030442451105191</v>
      </c>
      <c r="Q128" s="101">
        <v>-0.0028192115112663507</v>
      </c>
      <c r="R128" s="101">
        <v>-2.4152656924782636E-05</v>
      </c>
      <c r="S128" s="101">
        <v>0.00037539440971751776</v>
      </c>
      <c r="T128" s="101">
        <v>-1.4464545944102035E-05</v>
      </c>
      <c r="U128" s="101">
        <v>-5.1227786251967093E-05</v>
      </c>
      <c r="V128" s="101">
        <v>-1.899207481345543E-06</v>
      </c>
      <c r="W128" s="101">
        <v>2.462822547361168E-05</v>
      </c>
      <c r="X128" s="101">
        <v>67.5</v>
      </c>
    </row>
    <row r="129" spans="1:24" s="101" customFormat="1" ht="12.75" hidden="1">
      <c r="A129" s="101">
        <v>1529</v>
      </c>
      <c r="B129" s="101">
        <v>98.87999725341797</v>
      </c>
      <c r="C129" s="101">
        <v>109.58000183105469</v>
      </c>
      <c r="D129" s="101">
        <v>8.984193801879883</v>
      </c>
      <c r="E129" s="101">
        <v>9.220451354980469</v>
      </c>
      <c r="F129" s="101">
        <v>19.962384190294106</v>
      </c>
      <c r="G129" s="101" t="s">
        <v>58</v>
      </c>
      <c r="H129" s="101">
        <v>21.450921560062646</v>
      </c>
      <c r="I129" s="101">
        <v>52.830918813480615</v>
      </c>
      <c r="J129" s="101" t="s">
        <v>61</v>
      </c>
      <c r="K129" s="101">
        <v>1.184142799755268</v>
      </c>
      <c r="L129" s="101">
        <v>-0.3259145951146475</v>
      </c>
      <c r="M129" s="101">
        <v>0.2819849760184401</v>
      </c>
      <c r="N129" s="101">
        <v>-0.029061585277889126</v>
      </c>
      <c r="O129" s="101">
        <v>0.047285376512937835</v>
      </c>
      <c r="P129" s="101">
        <v>-0.009347309151882111</v>
      </c>
      <c r="Q129" s="101">
        <v>0.005899051102140304</v>
      </c>
      <c r="R129" s="101">
        <v>-0.0004466836824551354</v>
      </c>
      <c r="S129" s="101">
        <v>0.0005963978874903315</v>
      </c>
      <c r="T129" s="101">
        <v>-0.00013678314107292967</v>
      </c>
      <c r="U129" s="101">
        <v>0.00013350935321188907</v>
      </c>
      <c r="V129" s="101">
        <v>-1.650605714011679E-05</v>
      </c>
      <c r="W129" s="101">
        <v>3.639203404464345E-05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1532</v>
      </c>
      <c r="B131" s="101">
        <v>97.12</v>
      </c>
      <c r="C131" s="101">
        <v>107.52</v>
      </c>
      <c r="D131" s="101">
        <v>8.964647410436463</v>
      </c>
      <c r="E131" s="101">
        <v>8.929430681990356</v>
      </c>
      <c r="F131" s="101">
        <v>13.736438176368322</v>
      </c>
      <c r="G131" s="101" t="s">
        <v>59</v>
      </c>
      <c r="H131" s="101">
        <v>6.810374900805769</v>
      </c>
      <c r="I131" s="101">
        <v>36.430374900805774</v>
      </c>
      <c r="J131" s="101" t="s">
        <v>73</v>
      </c>
      <c r="K131" s="101">
        <v>0.7365519372853252</v>
      </c>
      <c r="M131" s="101" t="s">
        <v>68</v>
      </c>
      <c r="N131" s="101">
        <v>0.5400728583738994</v>
      </c>
      <c r="X131" s="101">
        <v>67.5</v>
      </c>
    </row>
    <row r="132" spans="1:24" s="101" customFormat="1" ht="12.75" hidden="1">
      <c r="A132" s="101">
        <v>1531</v>
      </c>
      <c r="B132" s="101">
        <v>86.4800033569336</v>
      </c>
      <c r="C132" s="101">
        <v>101.9800033569336</v>
      </c>
      <c r="D132" s="101">
        <v>9.211097717285156</v>
      </c>
      <c r="E132" s="101">
        <v>9.246273040771484</v>
      </c>
      <c r="F132" s="101">
        <v>11.251586251750371</v>
      </c>
      <c r="G132" s="101" t="s">
        <v>56</v>
      </c>
      <c r="H132" s="101">
        <v>10.048903369785663</v>
      </c>
      <c r="I132" s="101">
        <v>29.02890672671926</v>
      </c>
      <c r="J132" s="101" t="s">
        <v>62</v>
      </c>
      <c r="K132" s="101">
        <v>0.612651628805525</v>
      </c>
      <c r="L132" s="101">
        <v>0.5671381723450472</v>
      </c>
      <c r="M132" s="101">
        <v>0.14503707657892212</v>
      </c>
      <c r="N132" s="101">
        <v>0.1328345587631581</v>
      </c>
      <c r="O132" s="101">
        <v>0.02460529760318956</v>
      </c>
      <c r="P132" s="101">
        <v>0.016269473748133534</v>
      </c>
      <c r="Q132" s="101">
        <v>0.0029949468570066814</v>
      </c>
      <c r="R132" s="101">
        <v>0.0020446926948478913</v>
      </c>
      <c r="S132" s="101">
        <v>0.0003228109753864646</v>
      </c>
      <c r="T132" s="101">
        <v>0.0002393929834378502</v>
      </c>
      <c r="U132" s="101">
        <v>6.549950347483125E-05</v>
      </c>
      <c r="V132" s="101">
        <v>7.58919753153447E-05</v>
      </c>
      <c r="W132" s="101">
        <v>2.01305747382313E-05</v>
      </c>
      <c r="X132" s="101">
        <v>67.5</v>
      </c>
    </row>
    <row r="133" spans="1:24" s="101" customFormat="1" ht="12.75" hidden="1">
      <c r="A133" s="101">
        <v>1530</v>
      </c>
      <c r="B133" s="101">
        <v>112.37999725341797</v>
      </c>
      <c r="C133" s="101">
        <v>135.97999572753906</v>
      </c>
      <c r="D133" s="101">
        <v>8.846739768981934</v>
      </c>
      <c r="E133" s="101">
        <v>8.72237777709961</v>
      </c>
      <c r="F133" s="101">
        <v>15.084544453072967</v>
      </c>
      <c r="G133" s="101" t="s">
        <v>57</v>
      </c>
      <c r="H133" s="101">
        <v>-4.315105101586894</v>
      </c>
      <c r="I133" s="101">
        <v>40.564892151831074</v>
      </c>
      <c r="J133" s="101" t="s">
        <v>60</v>
      </c>
      <c r="K133" s="101">
        <v>0.4296123835656174</v>
      </c>
      <c r="L133" s="101">
        <v>-0.003084438302453278</v>
      </c>
      <c r="M133" s="101">
        <v>-0.10052281110463664</v>
      </c>
      <c r="N133" s="101">
        <v>-0.001373426289412497</v>
      </c>
      <c r="O133" s="101">
        <v>0.017442281594928742</v>
      </c>
      <c r="P133" s="101">
        <v>-0.000353095183042181</v>
      </c>
      <c r="Q133" s="101">
        <v>-0.0020184002951735202</v>
      </c>
      <c r="R133" s="101">
        <v>-0.00011042020466637013</v>
      </c>
      <c r="S133" s="101">
        <v>0.00024369958417548603</v>
      </c>
      <c r="T133" s="101">
        <v>-2.5156413913578845E-05</v>
      </c>
      <c r="U133" s="101">
        <v>-4.01669786025284E-05</v>
      </c>
      <c r="V133" s="101">
        <v>-8.709016874626673E-06</v>
      </c>
      <c r="W133" s="101">
        <v>1.562471858349107E-05</v>
      </c>
      <c r="X133" s="101">
        <v>67.5</v>
      </c>
    </row>
    <row r="134" spans="1:24" s="101" customFormat="1" ht="12.75" hidden="1">
      <c r="A134" s="101">
        <v>1529</v>
      </c>
      <c r="B134" s="101">
        <v>91.05999755859375</v>
      </c>
      <c r="C134" s="101">
        <v>110.45999908447266</v>
      </c>
      <c r="D134" s="101">
        <v>9.097295761108398</v>
      </c>
      <c r="E134" s="101">
        <v>9.039339065551758</v>
      </c>
      <c r="F134" s="101">
        <v>17.226348406768352</v>
      </c>
      <c r="G134" s="101" t="s">
        <v>58</v>
      </c>
      <c r="H134" s="101">
        <v>21.448334540464842</v>
      </c>
      <c r="I134" s="101">
        <v>45.00833209905859</v>
      </c>
      <c r="J134" s="101" t="s">
        <v>61</v>
      </c>
      <c r="K134" s="101">
        <v>0.4367782253788893</v>
      </c>
      <c r="L134" s="101">
        <v>-0.5671297847682123</v>
      </c>
      <c r="M134" s="101">
        <v>0.10455103074662468</v>
      </c>
      <c r="N134" s="101">
        <v>-0.13282745838880775</v>
      </c>
      <c r="O134" s="101">
        <v>0.017354753899284654</v>
      </c>
      <c r="P134" s="101">
        <v>-0.016265641697545123</v>
      </c>
      <c r="Q134" s="101">
        <v>0.002212638001286619</v>
      </c>
      <c r="R134" s="101">
        <v>-0.002041708988755687</v>
      </c>
      <c r="S134" s="101">
        <v>0.00021170129546759002</v>
      </c>
      <c r="T134" s="101">
        <v>-0.0002380675436893562</v>
      </c>
      <c r="U134" s="101">
        <v>5.173778875631869E-05</v>
      </c>
      <c r="V134" s="101">
        <v>-7.539061574454978E-05</v>
      </c>
      <c r="W134" s="101">
        <v>1.2692840835613792E-05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1532</v>
      </c>
      <c r="B136" s="101">
        <v>99.08</v>
      </c>
      <c r="C136" s="101">
        <v>111.08</v>
      </c>
      <c r="D136" s="101">
        <v>8.945264102008155</v>
      </c>
      <c r="E136" s="101">
        <v>9.07155230270379</v>
      </c>
      <c r="F136" s="101">
        <v>14.918353651049536</v>
      </c>
      <c r="G136" s="101" t="s">
        <v>59</v>
      </c>
      <c r="H136" s="101">
        <v>8.073931307591657</v>
      </c>
      <c r="I136" s="101">
        <v>39.653931307591655</v>
      </c>
      <c r="J136" s="101" t="s">
        <v>73</v>
      </c>
      <c r="K136" s="101">
        <v>0.48060105817306736</v>
      </c>
      <c r="M136" s="101" t="s">
        <v>68</v>
      </c>
      <c r="N136" s="101">
        <v>0.31352357134916375</v>
      </c>
      <c r="X136" s="101">
        <v>67.5</v>
      </c>
    </row>
    <row r="137" spans="1:24" s="101" customFormat="1" ht="12.75" hidden="1">
      <c r="A137" s="101">
        <v>1531</v>
      </c>
      <c r="B137" s="101">
        <v>98.81999969482422</v>
      </c>
      <c r="C137" s="101">
        <v>113.31999969482422</v>
      </c>
      <c r="D137" s="101">
        <v>9.151491165161133</v>
      </c>
      <c r="E137" s="101">
        <v>9.224172592163086</v>
      </c>
      <c r="F137" s="101">
        <v>14.347233438375703</v>
      </c>
      <c r="G137" s="101" t="s">
        <v>56</v>
      </c>
      <c r="H137" s="101">
        <v>5.9560661179820755</v>
      </c>
      <c r="I137" s="101">
        <v>37.276065812806294</v>
      </c>
      <c r="J137" s="101" t="s">
        <v>62</v>
      </c>
      <c r="K137" s="101">
        <v>0.5805862203361705</v>
      </c>
      <c r="L137" s="101">
        <v>0.3305879131490322</v>
      </c>
      <c r="M137" s="101">
        <v>0.13744603837663896</v>
      </c>
      <c r="N137" s="101">
        <v>0.12122546580275372</v>
      </c>
      <c r="O137" s="101">
        <v>0.02331750537539638</v>
      </c>
      <c r="P137" s="101">
        <v>0.009483576101017846</v>
      </c>
      <c r="Q137" s="101">
        <v>0.002838193808511472</v>
      </c>
      <c r="R137" s="101">
        <v>0.0018659830474317708</v>
      </c>
      <c r="S137" s="101">
        <v>0.00030592320356843575</v>
      </c>
      <c r="T137" s="101">
        <v>0.0001395425504507513</v>
      </c>
      <c r="U137" s="101">
        <v>6.207221167681883E-05</v>
      </c>
      <c r="V137" s="101">
        <v>6.925694022993673E-05</v>
      </c>
      <c r="W137" s="101">
        <v>1.907960684361009E-05</v>
      </c>
      <c r="X137" s="101">
        <v>67.5</v>
      </c>
    </row>
    <row r="138" spans="1:24" s="101" customFormat="1" ht="12.75" hidden="1">
      <c r="A138" s="101">
        <v>1530</v>
      </c>
      <c r="B138" s="101">
        <v>117.4800033569336</v>
      </c>
      <c r="C138" s="101">
        <v>130.77999877929688</v>
      </c>
      <c r="D138" s="101">
        <v>8.82473373413086</v>
      </c>
      <c r="E138" s="101">
        <v>8.910863876342773</v>
      </c>
      <c r="F138" s="101">
        <v>18.158765354878636</v>
      </c>
      <c r="G138" s="101" t="s">
        <v>57</v>
      </c>
      <c r="H138" s="101">
        <v>-1.0157455214282436</v>
      </c>
      <c r="I138" s="101">
        <v>48.96425783550534</v>
      </c>
      <c r="J138" s="101" t="s">
        <v>60</v>
      </c>
      <c r="K138" s="101">
        <v>0.35140912994289686</v>
      </c>
      <c r="L138" s="101">
        <v>-0.0017975252227348795</v>
      </c>
      <c r="M138" s="101">
        <v>-0.08194214747599368</v>
      </c>
      <c r="N138" s="101">
        <v>-0.0012534879040847014</v>
      </c>
      <c r="O138" s="101">
        <v>0.014312625892307558</v>
      </c>
      <c r="P138" s="101">
        <v>-0.00020583032122720898</v>
      </c>
      <c r="Q138" s="101">
        <v>-0.001631700574319437</v>
      </c>
      <c r="R138" s="101">
        <v>-0.00010077271251840469</v>
      </c>
      <c r="S138" s="101">
        <v>0.00020367016184926522</v>
      </c>
      <c r="T138" s="101">
        <v>-1.4667578124931637E-05</v>
      </c>
      <c r="U138" s="101">
        <v>-3.1550472259884845E-05</v>
      </c>
      <c r="V138" s="101">
        <v>-7.948082706069668E-06</v>
      </c>
      <c r="W138" s="101">
        <v>1.3166141308893866E-05</v>
      </c>
      <c r="X138" s="101">
        <v>67.5</v>
      </c>
    </row>
    <row r="139" spans="1:24" s="101" customFormat="1" ht="12.75" hidden="1">
      <c r="A139" s="101">
        <v>1529</v>
      </c>
      <c r="B139" s="101">
        <v>94.72000122070312</v>
      </c>
      <c r="C139" s="101">
        <v>115.12000274658203</v>
      </c>
      <c r="D139" s="101">
        <v>8.906219482421875</v>
      </c>
      <c r="E139" s="101">
        <v>8.975712776184082</v>
      </c>
      <c r="F139" s="101">
        <v>16.94404603621767</v>
      </c>
      <c r="G139" s="101" t="s">
        <v>58</v>
      </c>
      <c r="H139" s="101">
        <v>18.007501077192288</v>
      </c>
      <c r="I139" s="101">
        <v>45.22750229789541</v>
      </c>
      <c r="J139" s="101" t="s">
        <v>61</v>
      </c>
      <c r="K139" s="101">
        <v>0.46216012661956946</v>
      </c>
      <c r="L139" s="101">
        <v>-0.3305830262177804</v>
      </c>
      <c r="M139" s="101">
        <v>0.11034898247131693</v>
      </c>
      <c r="N139" s="101">
        <v>-0.12121898501129649</v>
      </c>
      <c r="O139" s="101">
        <v>0.01840800904493711</v>
      </c>
      <c r="P139" s="101">
        <v>-0.00948134218044367</v>
      </c>
      <c r="Q139" s="101">
        <v>0.0023222612537004686</v>
      </c>
      <c r="R139" s="101">
        <v>-0.0018632599372375399</v>
      </c>
      <c r="S139" s="101">
        <v>0.00022827061057847258</v>
      </c>
      <c r="T139" s="101">
        <v>-0.0001387695411041252</v>
      </c>
      <c r="U139" s="101">
        <v>5.3455843110272246E-05</v>
      </c>
      <c r="V139" s="101">
        <v>-6.879935865479056E-05</v>
      </c>
      <c r="W139" s="101">
        <v>1.3808842107177976E-05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1532</v>
      </c>
      <c r="B141" s="101">
        <v>98.28</v>
      </c>
      <c r="C141" s="101">
        <v>106.58</v>
      </c>
      <c r="D141" s="101">
        <v>8.674890156656446</v>
      </c>
      <c r="E141" s="101">
        <v>8.76859322317708</v>
      </c>
      <c r="F141" s="101">
        <v>12.643424307038547</v>
      </c>
      <c r="G141" s="101" t="s">
        <v>59</v>
      </c>
      <c r="H141" s="101">
        <v>3.8733029299842627</v>
      </c>
      <c r="I141" s="101">
        <v>34.653302929984264</v>
      </c>
      <c r="J141" s="101" t="s">
        <v>73</v>
      </c>
      <c r="K141" s="101">
        <v>1.2038197860126936</v>
      </c>
      <c r="M141" s="101" t="s">
        <v>68</v>
      </c>
      <c r="N141" s="101">
        <v>0.6592172873047903</v>
      </c>
      <c r="X141" s="101">
        <v>67.5</v>
      </c>
    </row>
    <row r="142" spans="1:24" s="101" customFormat="1" ht="12.75" hidden="1">
      <c r="A142" s="101">
        <v>1531</v>
      </c>
      <c r="B142" s="101">
        <v>114.58000183105469</v>
      </c>
      <c r="C142" s="101">
        <v>110.77999877929688</v>
      </c>
      <c r="D142" s="101">
        <v>9.192086219787598</v>
      </c>
      <c r="E142" s="101">
        <v>9.443930625915527</v>
      </c>
      <c r="F142" s="101">
        <v>16.253996194598777</v>
      </c>
      <c r="G142" s="101" t="s">
        <v>56</v>
      </c>
      <c r="H142" s="101">
        <v>-5.008539971073901</v>
      </c>
      <c r="I142" s="101">
        <v>42.07146185998079</v>
      </c>
      <c r="J142" s="101" t="s">
        <v>62</v>
      </c>
      <c r="K142" s="101">
        <v>1.032620028028899</v>
      </c>
      <c r="L142" s="101">
        <v>0.2651982754891459</v>
      </c>
      <c r="M142" s="101">
        <v>0.24445900432158363</v>
      </c>
      <c r="N142" s="101">
        <v>0.07496921833701826</v>
      </c>
      <c r="O142" s="101">
        <v>0.04147210117504468</v>
      </c>
      <c r="P142" s="101">
        <v>0.007607652441992337</v>
      </c>
      <c r="Q142" s="101">
        <v>0.005048069307432805</v>
      </c>
      <c r="R142" s="101">
        <v>0.001153946439246572</v>
      </c>
      <c r="S142" s="101">
        <v>0.0005441127481836925</v>
      </c>
      <c r="T142" s="101">
        <v>0.00011193361769903126</v>
      </c>
      <c r="U142" s="101">
        <v>0.00011041035722502993</v>
      </c>
      <c r="V142" s="101">
        <v>4.283206070353673E-05</v>
      </c>
      <c r="W142" s="101">
        <v>3.3932142466866286E-05</v>
      </c>
      <c r="X142" s="101">
        <v>67.5</v>
      </c>
    </row>
    <row r="143" spans="1:24" s="101" customFormat="1" ht="12.75" hidden="1">
      <c r="A143" s="101">
        <v>1530</v>
      </c>
      <c r="B143" s="101">
        <v>116.08000183105469</v>
      </c>
      <c r="C143" s="101">
        <v>131.17999267578125</v>
      </c>
      <c r="D143" s="101">
        <v>8.814569473266602</v>
      </c>
      <c r="E143" s="101">
        <v>8.756640434265137</v>
      </c>
      <c r="F143" s="101">
        <v>17.6032568229435</v>
      </c>
      <c r="G143" s="101" t="s">
        <v>57</v>
      </c>
      <c r="H143" s="101">
        <v>-1.06170812332212</v>
      </c>
      <c r="I143" s="101">
        <v>47.518293707732575</v>
      </c>
      <c r="J143" s="101" t="s">
        <v>60</v>
      </c>
      <c r="K143" s="101">
        <v>0.19375854766020484</v>
      </c>
      <c r="L143" s="101">
        <v>-0.0014424517243236332</v>
      </c>
      <c r="M143" s="101">
        <v>-0.04313749046340739</v>
      </c>
      <c r="N143" s="101">
        <v>-0.0007753082727505948</v>
      </c>
      <c r="O143" s="101">
        <v>0.008220628686097874</v>
      </c>
      <c r="P143" s="101">
        <v>-0.0001651506334192722</v>
      </c>
      <c r="Q143" s="101">
        <v>-0.0007600729298793979</v>
      </c>
      <c r="R143" s="101">
        <v>-6.233387880330877E-05</v>
      </c>
      <c r="S143" s="101">
        <v>0.00014362469983357032</v>
      </c>
      <c r="T143" s="101">
        <v>-1.1764695796787897E-05</v>
      </c>
      <c r="U143" s="101">
        <v>-7.917270818774823E-06</v>
      </c>
      <c r="V143" s="101">
        <v>-4.91576098140794E-06</v>
      </c>
      <c r="W143" s="101">
        <v>1.0038623397490753E-05</v>
      </c>
      <c r="X143" s="101">
        <v>67.5</v>
      </c>
    </row>
    <row r="144" spans="1:24" s="101" customFormat="1" ht="12.75" hidden="1">
      <c r="A144" s="101">
        <v>1529</v>
      </c>
      <c r="B144" s="101">
        <v>86.33999633789062</v>
      </c>
      <c r="C144" s="101">
        <v>104.04000091552734</v>
      </c>
      <c r="D144" s="101">
        <v>9.19140338897705</v>
      </c>
      <c r="E144" s="101">
        <v>9.20467758178711</v>
      </c>
      <c r="F144" s="101">
        <v>15.556653472177128</v>
      </c>
      <c r="G144" s="101" t="s">
        <v>58</v>
      </c>
      <c r="H144" s="101">
        <v>21.38167457271146</v>
      </c>
      <c r="I144" s="101">
        <v>40.221670910602086</v>
      </c>
      <c r="J144" s="101" t="s">
        <v>61</v>
      </c>
      <c r="K144" s="101">
        <v>1.0142789298289758</v>
      </c>
      <c r="L144" s="101">
        <v>-0.2651943526084971</v>
      </c>
      <c r="M144" s="101">
        <v>0.24062286198617844</v>
      </c>
      <c r="N144" s="101">
        <v>-0.0749652092316544</v>
      </c>
      <c r="O144" s="101">
        <v>0.0406491874442583</v>
      </c>
      <c r="P144" s="101">
        <v>-0.007605859645459755</v>
      </c>
      <c r="Q144" s="101">
        <v>0.004990520300921505</v>
      </c>
      <c r="R144" s="101">
        <v>-0.0011522616335725045</v>
      </c>
      <c r="S144" s="101">
        <v>0.0005248148514797645</v>
      </c>
      <c r="T144" s="101">
        <v>-0.00011131364114070622</v>
      </c>
      <c r="U144" s="101">
        <v>0.00011012612680622567</v>
      </c>
      <c r="V144" s="101">
        <v>-4.2549038979571824E-05</v>
      </c>
      <c r="W144" s="101">
        <v>3.2413212316508555E-05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1532</v>
      </c>
      <c r="B146" s="101">
        <v>119.8</v>
      </c>
      <c r="C146" s="101">
        <v>119.4</v>
      </c>
      <c r="D146" s="101">
        <v>8.694380117349407</v>
      </c>
      <c r="E146" s="101">
        <v>8.911604912295623</v>
      </c>
      <c r="F146" s="101">
        <v>17.180154247819537</v>
      </c>
      <c r="G146" s="101" t="s">
        <v>59</v>
      </c>
      <c r="H146" s="101">
        <v>-5.275385336223039</v>
      </c>
      <c r="I146" s="101">
        <v>47.02461466377696</v>
      </c>
      <c r="J146" s="101" t="s">
        <v>73</v>
      </c>
      <c r="K146" s="101">
        <v>1.3713114504522688</v>
      </c>
      <c r="M146" s="101" t="s">
        <v>68</v>
      </c>
      <c r="N146" s="101">
        <v>1.0778050706168103</v>
      </c>
      <c r="X146" s="101">
        <v>67.5</v>
      </c>
    </row>
    <row r="147" spans="1:24" s="101" customFormat="1" ht="12.75" hidden="1">
      <c r="A147" s="101">
        <v>1531</v>
      </c>
      <c r="B147" s="101">
        <v>104.37999725341797</v>
      </c>
      <c r="C147" s="101">
        <v>101.18000030517578</v>
      </c>
      <c r="D147" s="101">
        <v>9.171101570129395</v>
      </c>
      <c r="E147" s="101">
        <v>9.397780418395996</v>
      </c>
      <c r="F147" s="101">
        <v>16.86687865476845</v>
      </c>
      <c r="G147" s="101" t="s">
        <v>56</v>
      </c>
      <c r="H147" s="101">
        <v>6.858970684934739</v>
      </c>
      <c r="I147" s="101">
        <v>43.73896793835271</v>
      </c>
      <c r="J147" s="101" t="s">
        <v>62</v>
      </c>
      <c r="K147" s="101">
        <v>0.6950822808142187</v>
      </c>
      <c r="L147" s="101">
        <v>0.925485495203594</v>
      </c>
      <c r="M147" s="101">
        <v>0.16455151186388822</v>
      </c>
      <c r="N147" s="101">
        <v>0.05545042078181084</v>
      </c>
      <c r="O147" s="101">
        <v>0.027915787202215075</v>
      </c>
      <c r="P147" s="101">
        <v>0.026549245981331224</v>
      </c>
      <c r="Q147" s="101">
        <v>0.003397989482410976</v>
      </c>
      <c r="R147" s="101">
        <v>0.0008535521499520257</v>
      </c>
      <c r="S147" s="101">
        <v>0.00036622040056575136</v>
      </c>
      <c r="T147" s="101">
        <v>0.0003906513018901503</v>
      </c>
      <c r="U147" s="101">
        <v>7.432411846110291E-05</v>
      </c>
      <c r="V147" s="101">
        <v>3.168940203314264E-05</v>
      </c>
      <c r="W147" s="101">
        <v>2.2833158425513996E-05</v>
      </c>
      <c r="X147" s="101">
        <v>67.5</v>
      </c>
    </row>
    <row r="148" spans="1:24" s="101" customFormat="1" ht="12.75" hidden="1">
      <c r="A148" s="101">
        <v>1530</v>
      </c>
      <c r="B148" s="101">
        <v>128.17999267578125</v>
      </c>
      <c r="C148" s="101">
        <v>131.67999267578125</v>
      </c>
      <c r="D148" s="101">
        <v>8.56765365600586</v>
      </c>
      <c r="E148" s="101">
        <v>8.615532875061035</v>
      </c>
      <c r="F148" s="101">
        <v>17.773895839157714</v>
      </c>
      <c r="G148" s="101" t="s">
        <v>57</v>
      </c>
      <c r="H148" s="101">
        <v>-11.293243338470006</v>
      </c>
      <c r="I148" s="101">
        <v>49.38674933731125</v>
      </c>
      <c r="J148" s="101" t="s">
        <v>60</v>
      </c>
      <c r="K148" s="101">
        <v>0.23400805067844402</v>
      </c>
      <c r="L148" s="101">
        <v>-0.005035118979142616</v>
      </c>
      <c r="M148" s="101">
        <v>-0.05363359724457039</v>
      </c>
      <c r="N148" s="101">
        <v>-0.0005731447183010556</v>
      </c>
      <c r="O148" s="101">
        <v>0.009681348096159467</v>
      </c>
      <c r="P148" s="101">
        <v>-0.0005761916520617934</v>
      </c>
      <c r="Q148" s="101">
        <v>-0.0010228459027190099</v>
      </c>
      <c r="R148" s="101">
        <v>-4.609995823311336E-05</v>
      </c>
      <c r="S148" s="101">
        <v>0.00014990936288363104</v>
      </c>
      <c r="T148" s="101">
        <v>-4.103661546385461E-05</v>
      </c>
      <c r="U148" s="101">
        <v>-1.666440165823475E-05</v>
      </c>
      <c r="V148" s="101">
        <v>-3.6360254310054808E-06</v>
      </c>
      <c r="W148" s="101">
        <v>1.0029062439956898E-05</v>
      </c>
      <c r="X148" s="101">
        <v>67.5</v>
      </c>
    </row>
    <row r="149" spans="1:24" s="101" customFormat="1" ht="12.75" hidden="1">
      <c r="A149" s="101">
        <v>1529</v>
      </c>
      <c r="B149" s="101">
        <v>81.77999877929688</v>
      </c>
      <c r="C149" s="101">
        <v>106.87999725341797</v>
      </c>
      <c r="D149" s="101">
        <v>9.070634841918945</v>
      </c>
      <c r="E149" s="101">
        <v>9.150697708129883</v>
      </c>
      <c r="F149" s="101">
        <v>14.57553138246028</v>
      </c>
      <c r="G149" s="101" t="s">
        <v>58</v>
      </c>
      <c r="H149" s="101">
        <v>23.899403770579724</v>
      </c>
      <c r="I149" s="101">
        <v>38.1794025498766</v>
      </c>
      <c r="J149" s="101" t="s">
        <v>61</v>
      </c>
      <c r="K149" s="101">
        <v>0.6545071499377002</v>
      </c>
      <c r="L149" s="101">
        <v>-0.9254717982786442</v>
      </c>
      <c r="M149" s="101">
        <v>0.15556554021793695</v>
      </c>
      <c r="N149" s="101">
        <v>-0.05544745864340189</v>
      </c>
      <c r="O149" s="101">
        <v>0.026183251787361028</v>
      </c>
      <c r="P149" s="101">
        <v>-0.026542992773184535</v>
      </c>
      <c r="Q149" s="101">
        <v>0.0032403886775920175</v>
      </c>
      <c r="R149" s="101">
        <v>-0.0008523063220102445</v>
      </c>
      <c r="S149" s="101">
        <v>0.00033413255559786926</v>
      </c>
      <c r="T149" s="101">
        <v>-0.00038848994306126005</v>
      </c>
      <c r="U149" s="101">
        <v>7.243184591319677E-05</v>
      </c>
      <c r="V149" s="101">
        <v>-3.1480113091970084E-05</v>
      </c>
      <c r="W149" s="101">
        <v>2.0512704118669155E-05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1532</v>
      </c>
      <c r="B151" s="101">
        <v>124.76</v>
      </c>
      <c r="C151" s="101">
        <v>121.06</v>
      </c>
      <c r="D151" s="101">
        <v>8.366957764154256</v>
      </c>
      <c r="E151" s="101">
        <v>8.687317157726927</v>
      </c>
      <c r="F151" s="101">
        <v>18.21261879476813</v>
      </c>
      <c r="G151" s="101" t="s">
        <v>59</v>
      </c>
      <c r="H151" s="101">
        <v>-5.447787441619198</v>
      </c>
      <c r="I151" s="101">
        <v>51.812212558380814</v>
      </c>
      <c r="J151" s="101" t="s">
        <v>73</v>
      </c>
      <c r="K151" s="101">
        <v>0.9146461848443113</v>
      </c>
      <c r="M151" s="101" t="s">
        <v>68</v>
      </c>
      <c r="N151" s="101">
        <v>0.7377254186523526</v>
      </c>
      <c r="X151" s="101">
        <v>67.5</v>
      </c>
    </row>
    <row r="152" spans="1:24" s="101" customFormat="1" ht="12.75" hidden="1">
      <c r="A152" s="101">
        <v>1531</v>
      </c>
      <c r="B152" s="101">
        <v>104.63999938964844</v>
      </c>
      <c r="C152" s="101">
        <v>106.73999786376953</v>
      </c>
      <c r="D152" s="101">
        <v>9.164121627807617</v>
      </c>
      <c r="E152" s="101">
        <v>9.247198104858398</v>
      </c>
      <c r="F152" s="101">
        <v>17.0018671769842</v>
      </c>
      <c r="G152" s="101" t="s">
        <v>56</v>
      </c>
      <c r="H152" s="101">
        <v>6.983082211614537</v>
      </c>
      <c r="I152" s="101">
        <v>44.123081601262975</v>
      </c>
      <c r="J152" s="101" t="s">
        <v>62</v>
      </c>
      <c r="K152" s="101">
        <v>0.5324082494716719</v>
      </c>
      <c r="L152" s="101">
        <v>0.7814415378086842</v>
      </c>
      <c r="M152" s="101">
        <v>0.126040478001716</v>
      </c>
      <c r="N152" s="101">
        <v>0.06068760713271081</v>
      </c>
      <c r="O152" s="101">
        <v>0.021382493773247004</v>
      </c>
      <c r="P152" s="101">
        <v>0.022417088814878527</v>
      </c>
      <c r="Q152" s="101">
        <v>0.0026027226828343997</v>
      </c>
      <c r="R152" s="101">
        <v>0.0009341602614044587</v>
      </c>
      <c r="S152" s="101">
        <v>0.00028050938630838857</v>
      </c>
      <c r="T152" s="101">
        <v>0.0003298555904769937</v>
      </c>
      <c r="U152" s="101">
        <v>5.6932518061127E-05</v>
      </c>
      <c r="V152" s="101">
        <v>3.467709507600797E-05</v>
      </c>
      <c r="W152" s="101">
        <v>1.749088641554512E-05</v>
      </c>
      <c r="X152" s="101">
        <v>67.5</v>
      </c>
    </row>
    <row r="153" spans="1:24" s="101" customFormat="1" ht="12.75" hidden="1">
      <c r="A153" s="101">
        <v>1530</v>
      </c>
      <c r="B153" s="101">
        <v>123.87999725341797</v>
      </c>
      <c r="C153" s="101">
        <v>141.5800018310547</v>
      </c>
      <c r="D153" s="101">
        <v>8.581524848937988</v>
      </c>
      <c r="E153" s="101">
        <v>8.638264656066895</v>
      </c>
      <c r="F153" s="101">
        <v>17.887201668794596</v>
      </c>
      <c r="G153" s="101" t="s">
        <v>57</v>
      </c>
      <c r="H153" s="101">
        <v>-6.767715624936898</v>
      </c>
      <c r="I153" s="101">
        <v>49.61228162848108</v>
      </c>
      <c r="J153" s="101" t="s">
        <v>60</v>
      </c>
      <c r="K153" s="101">
        <v>0.0528291445670129</v>
      </c>
      <c r="L153" s="101">
        <v>-0.004251316417936564</v>
      </c>
      <c r="M153" s="101">
        <v>-0.01108028015793682</v>
      </c>
      <c r="N153" s="101">
        <v>-0.000627406598015882</v>
      </c>
      <c r="O153" s="101">
        <v>0.002351252100286898</v>
      </c>
      <c r="P153" s="101">
        <v>-0.00048648355425117014</v>
      </c>
      <c r="Q153" s="101">
        <v>-0.00016068809381364308</v>
      </c>
      <c r="R153" s="101">
        <v>-5.046011365950295E-05</v>
      </c>
      <c r="S153" s="101">
        <v>4.959703316710013E-05</v>
      </c>
      <c r="T153" s="101">
        <v>-3.464692833943333E-05</v>
      </c>
      <c r="U153" s="101">
        <v>1.013570062788784E-06</v>
      </c>
      <c r="V153" s="101">
        <v>-3.981596193382785E-06</v>
      </c>
      <c r="W153" s="101">
        <v>3.658913097191363E-06</v>
      </c>
      <c r="X153" s="101">
        <v>67.5</v>
      </c>
    </row>
    <row r="154" spans="1:24" s="101" customFormat="1" ht="12.75" hidden="1">
      <c r="A154" s="101">
        <v>1529</v>
      </c>
      <c r="B154" s="101">
        <v>97.23999786376953</v>
      </c>
      <c r="C154" s="101">
        <v>110.13999938964844</v>
      </c>
      <c r="D154" s="101">
        <v>9.102827072143555</v>
      </c>
      <c r="E154" s="101">
        <v>9.009446144104004</v>
      </c>
      <c r="F154" s="101">
        <v>19.335846625848895</v>
      </c>
      <c r="G154" s="101" t="s">
        <v>58</v>
      </c>
      <c r="H154" s="101">
        <v>20.7623779858452</v>
      </c>
      <c r="I154" s="101">
        <v>50.50237584961473</v>
      </c>
      <c r="J154" s="101" t="s">
        <v>61</v>
      </c>
      <c r="K154" s="101">
        <v>0.5297807335018967</v>
      </c>
      <c r="L154" s="101">
        <v>-0.7814299733958993</v>
      </c>
      <c r="M154" s="101">
        <v>0.1255524969346396</v>
      </c>
      <c r="N154" s="101">
        <v>-0.060684363887701896</v>
      </c>
      <c r="O154" s="101">
        <v>0.02125282695369826</v>
      </c>
      <c r="P154" s="101">
        <v>-0.022411809491551436</v>
      </c>
      <c r="Q154" s="101">
        <v>0.0025977576292347277</v>
      </c>
      <c r="R154" s="101">
        <v>-0.0009327964252272393</v>
      </c>
      <c r="S154" s="101">
        <v>0.0002760899311965765</v>
      </c>
      <c r="T154" s="101">
        <v>-0.0003280309450731262</v>
      </c>
      <c r="U154" s="101">
        <v>5.6923495048252E-05</v>
      </c>
      <c r="V154" s="101">
        <v>-3.444775485664249E-05</v>
      </c>
      <c r="W154" s="101">
        <v>1.7103901968518834E-05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11.251586251750371</v>
      </c>
      <c r="G155" s="102"/>
      <c r="H155" s="102"/>
      <c r="I155" s="115"/>
      <c r="J155" s="115" t="s">
        <v>158</v>
      </c>
      <c r="K155" s="102">
        <f>AVERAGE(K153,K148,K143,K138,K133,K128)</f>
        <v>0.313879502374095</v>
      </c>
      <c r="L155" s="102">
        <f>AVERAGE(L153,L148,L143,L138,L133,L128)</f>
        <v>-0.0028973586718922767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19.962384190294106</v>
      </c>
      <c r="G156" s="102"/>
      <c r="H156" s="102"/>
      <c r="I156" s="115"/>
      <c r="J156" s="115" t="s">
        <v>159</v>
      </c>
      <c r="K156" s="102">
        <f>AVERAGE(K154,K149,K144,K139,K134,K129)</f>
        <v>0.7136079941703833</v>
      </c>
      <c r="L156" s="102">
        <f>AVERAGE(L154,L149,L144,L139,L134,L129)</f>
        <v>-0.5326205883972801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0.19617468898380938</v>
      </c>
      <c r="L157" s="102">
        <f>ABS(L155/$H$33)</f>
        <v>0.008048218533034102</v>
      </c>
      <c r="M157" s="115" t="s">
        <v>111</v>
      </c>
      <c r="N157" s="102">
        <f>K157+L157+L158+K158</f>
        <v>0.9425698628619522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0.4054590875968087</v>
      </c>
      <c r="L158" s="102">
        <f>ABS(L156/$H$34)</f>
        <v>0.33288786774830004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1532</v>
      </c>
      <c r="B161" s="101">
        <v>100.24</v>
      </c>
      <c r="C161" s="101">
        <v>105.14</v>
      </c>
      <c r="D161" s="101">
        <v>8.716289084600222</v>
      </c>
      <c r="E161" s="101">
        <v>8.87130768967833</v>
      </c>
      <c r="F161" s="101">
        <v>19.912354345000487</v>
      </c>
      <c r="G161" s="101" t="s">
        <v>59</v>
      </c>
      <c r="H161" s="101">
        <v>21.581367268210677</v>
      </c>
      <c r="I161" s="101">
        <v>54.32136726821067</v>
      </c>
      <c r="J161" s="101" t="s">
        <v>73</v>
      </c>
      <c r="K161" s="101">
        <v>1.217009942138515</v>
      </c>
      <c r="M161" s="101" t="s">
        <v>68</v>
      </c>
      <c r="N161" s="101">
        <v>0.8788342656008209</v>
      </c>
      <c r="X161" s="101">
        <v>67.5</v>
      </c>
    </row>
    <row r="162" spans="1:24" s="101" customFormat="1" ht="12.75" hidden="1">
      <c r="A162" s="101">
        <v>1531</v>
      </c>
      <c r="B162" s="101">
        <v>123.66000366210938</v>
      </c>
      <c r="C162" s="101">
        <v>100.66000366210938</v>
      </c>
      <c r="D162" s="101">
        <v>8.930974006652832</v>
      </c>
      <c r="E162" s="101">
        <v>9.45317268371582</v>
      </c>
      <c r="F162" s="101">
        <v>17.545912859081533</v>
      </c>
      <c r="G162" s="101" t="s">
        <v>56</v>
      </c>
      <c r="H162" s="101">
        <v>-9.39893907781564</v>
      </c>
      <c r="I162" s="101">
        <v>46.76106458429373</v>
      </c>
      <c r="J162" s="101" t="s">
        <v>62</v>
      </c>
      <c r="K162" s="101">
        <v>0.7731283088986873</v>
      </c>
      <c r="L162" s="101">
        <v>0.7638460455979806</v>
      </c>
      <c r="M162" s="101">
        <v>0.1830275165246963</v>
      </c>
      <c r="N162" s="101">
        <v>0.029388590890383353</v>
      </c>
      <c r="O162" s="101">
        <v>0.03104998477046188</v>
      </c>
      <c r="P162" s="101">
        <v>0.02191230840668471</v>
      </c>
      <c r="Q162" s="101">
        <v>0.0037794883725065153</v>
      </c>
      <c r="R162" s="101">
        <v>0.00045233950263243644</v>
      </c>
      <c r="S162" s="101">
        <v>0.0004073924507448047</v>
      </c>
      <c r="T162" s="101">
        <v>0.0003224502522807366</v>
      </c>
      <c r="U162" s="101">
        <v>8.267428793045156E-05</v>
      </c>
      <c r="V162" s="101">
        <v>1.6788705179856145E-05</v>
      </c>
      <c r="W162" s="101">
        <v>2.5408002595326313E-05</v>
      </c>
      <c r="X162" s="101">
        <v>67.5</v>
      </c>
    </row>
    <row r="163" spans="1:24" s="101" customFormat="1" ht="12.75" hidden="1">
      <c r="A163" s="101">
        <v>1529</v>
      </c>
      <c r="B163" s="101">
        <v>98.87999725341797</v>
      </c>
      <c r="C163" s="101">
        <v>109.58000183105469</v>
      </c>
      <c r="D163" s="101">
        <v>8.984193801879883</v>
      </c>
      <c r="E163" s="101">
        <v>9.220451354980469</v>
      </c>
      <c r="F163" s="101">
        <v>12.503053039654311</v>
      </c>
      <c r="G163" s="101" t="s">
        <v>57</v>
      </c>
      <c r="H163" s="101">
        <v>1.709626398840129</v>
      </c>
      <c r="I163" s="101">
        <v>33.0896236522581</v>
      </c>
      <c r="J163" s="101" t="s">
        <v>60</v>
      </c>
      <c r="K163" s="101">
        <v>0.7647558545389995</v>
      </c>
      <c r="L163" s="101">
        <v>0.004156458676400339</v>
      </c>
      <c r="M163" s="101">
        <v>-0.1807283120893165</v>
      </c>
      <c r="N163" s="101">
        <v>-0.00030390098878859166</v>
      </c>
      <c r="O163" s="101">
        <v>0.030761078085242043</v>
      </c>
      <c r="P163" s="101">
        <v>0.0004754067188015134</v>
      </c>
      <c r="Q163" s="101">
        <v>-0.0037150549956240374</v>
      </c>
      <c r="R163" s="101">
        <v>-2.4397374711551532E-05</v>
      </c>
      <c r="S163" s="101">
        <v>0.00040642224807959564</v>
      </c>
      <c r="T163" s="101">
        <v>3.3845862121282104E-05</v>
      </c>
      <c r="U163" s="101">
        <v>-7.980831028366322E-05</v>
      </c>
      <c r="V163" s="101">
        <v>-1.9167884366481356E-06</v>
      </c>
      <c r="W163" s="101">
        <v>2.539157792994399E-05</v>
      </c>
      <c r="X163" s="101">
        <v>67.5</v>
      </c>
    </row>
    <row r="164" spans="1:24" s="101" customFormat="1" ht="12.75" hidden="1">
      <c r="A164" s="101">
        <v>1530</v>
      </c>
      <c r="B164" s="101">
        <v>123.69999694824219</v>
      </c>
      <c r="C164" s="101">
        <v>141</v>
      </c>
      <c r="D164" s="101">
        <v>8.970908164978027</v>
      </c>
      <c r="E164" s="101">
        <v>9.13530158996582</v>
      </c>
      <c r="F164" s="101">
        <v>18.780522511315464</v>
      </c>
      <c r="G164" s="101" t="s">
        <v>58</v>
      </c>
      <c r="H164" s="101">
        <v>-6.371333631259219</v>
      </c>
      <c r="I164" s="101">
        <v>49.82866331698297</v>
      </c>
      <c r="J164" s="101" t="s">
        <v>61</v>
      </c>
      <c r="K164" s="101">
        <v>0.11347186862332309</v>
      </c>
      <c r="L164" s="101">
        <v>0.7638347368553906</v>
      </c>
      <c r="M164" s="101">
        <v>0.028919699420024928</v>
      </c>
      <c r="N164" s="101">
        <v>-0.029387019561557048</v>
      </c>
      <c r="O164" s="101">
        <v>0.0042258288275267885</v>
      </c>
      <c r="P164" s="101">
        <v>0.021907150617124622</v>
      </c>
      <c r="Q164" s="101">
        <v>0.000694909157660792</v>
      </c>
      <c r="R164" s="101">
        <v>-0.00045168107526101216</v>
      </c>
      <c r="S164" s="101">
        <v>2.809920265391415E-05</v>
      </c>
      <c r="T164" s="101">
        <v>0.00032066902378180816</v>
      </c>
      <c r="U164" s="101">
        <v>2.1579422941166533E-05</v>
      </c>
      <c r="V164" s="101">
        <v>-1.6678925136388753E-05</v>
      </c>
      <c r="W164" s="101">
        <v>9.134364300211987E-07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1532</v>
      </c>
      <c r="B166" s="101">
        <v>97.12</v>
      </c>
      <c r="C166" s="101">
        <v>107.52</v>
      </c>
      <c r="D166" s="101">
        <v>8.964647410436463</v>
      </c>
      <c r="E166" s="101">
        <v>8.929430681990356</v>
      </c>
      <c r="F166" s="101">
        <v>18.226360093830458</v>
      </c>
      <c r="G166" s="101" t="s">
        <v>59</v>
      </c>
      <c r="H166" s="101">
        <v>18.718086101362076</v>
      </c>
      <c r="I166" s="101">
        <v>48.33808610136208</v>
      </c>
      <c r="J166" s="101" t="s">
        <v>73</v>
      </c>
      <c r="K166" s="101">
        <v>0.5411928888159905</v>
      </c>
      <c r="M166" s="101" t="s">
        <v>68</v>
      </c>
      <c r="N166" s="101">
        <v>0.33785550882005955</v>
      </c>
      <c r="X166" s="101">
        <v>67.5</v>
      </c>
    </row>
    <row r="167" spans="1:24" s="101" customFormat="1" ht="12.75" hidden="1">
      <c r="A167" s="101">
        <v>1531</v>
      </c>
      <c r="B167" s="101">
        <v>86.4800033569336</v>
      </c>
      <c r="C167" s="101">
        <v>101.9800033569336</v>
      </c>
      <c r="D167" s="101">
        <v>9.211097717285156</v>
      </c>
      <c r="E167" s="101">
        <v>9.246273040771484</v>
      </c>
      <c r="F167" s="101">
        <v>11.251586251750371</v>
      </c>
      <c r="G167" s="101" t="s">
        <v>56</v>
      </c>
      <c r="H167" s="101">
        <v>10.048903369785663</v>
      </c>
      <c r="I167" s="101">
        <v>29.02890672671926</v>
      </c>
      <c r="J167" s="101" t="s">
        <v>62</v>
      </c>
      <c r="K167" s="101">
        <v>0.6444293803295112</v>
      </c>
      <c r="L167" s="101">
        <v>0.29026473927899704</v>
      </c>
      <c r="M167" s="101">
        <v>0.1525592239819988</v>
      </c>
      <c r="N167" s="101">
        <v>0.13274905487672667</v>
      </c>
      <c r="O167" s="101">
        <v>0.02588128694054748</v>
      </c>
      <c r="P167" s="101">
        <v>0.00832662537480612</v>
      </c>
      <c r="Q167" s="101">
        <v>0.00315039377424416</v>
      </c>
      <c r="R167" s="101">
        <v>0.002043370771745063</v>
      </c>
      <c r="S167" s="101">
        <v>0.000339577128515134</v>
      </c>
      <c r="T167" s="101">
        <v>0.00012252035386726824</v>
      </c>
      <c r="U167" s="101">
        <v>6.892804397025745E-05</v>
      </c>
      <c r="V167" s="101">
        <v>7.583304692680981E-05</v>
      </c>
      <c r="W167" s="101">
        <v>2.117286670153687E-05</v>
      </c>
      <c r="X167" s="101">
        <v>67.5</v>
      </c>
    </row>
    <row r="168" spans="1:24" s="101" customFormat="1" ht="12.75" hidden="1">
      <c r="A168" s="101">
        <v>1529</v>
      </c>
      <c r="B168" s="101">
        <v>91.05999755859375</v>
      </c>
      <c r="C168" s="101">
        <v>110.45999908447266</v>
      </c>
      <c r="D168" s="101">
        <v>9.097295761108398</v>
      </c>
      <c r="E168" s="101">
        <v>9.039339065551758</v>
      </c>
      <c r="F168" s="101">
        <v>11.194679345617597</v>
      </c>
      <c r="G168" s="101" t="s">
        <v>57</v>
      </c>
      <c r="H168" s="101">
        <v>5.68902456916382</v>
      </c>
      <c r="I168" s="101">
        <v>29.249022127757566</v>
      </c>
      <c r="J168" s="101" t="s">
        <v>60</v>
      </c>
      <c r="K168" s="101">
        <v>0.4995452250957964</v>
      </c>
      <c r="L168" s="101">
        <v>0.0015809526043954413</v>
      </c>
      <c r="M168" s="101">
        <v>-0.11934786375238066</v>
      </c>
      <c r="N168" s="101">
        <v>-0.0013726630135738357</v>
      </c>
      <c r="O168" s="101">
        <v>0.01988498125205976</v>
      </c>
      <c r="P168" s="101">
        <v>0.00018070110363392733</v>
      </c>
      <c r="Q168" s="101">
        <v>-0.002515148045356905</v>
      </c>
      <c r="R168" s="101">
        <v>-0.00011033075170412155</v>
      </c>
      <c r="S168" s="101">
        <v>0.0002456443456568776</v>
      </c>
      <c r="T168" s="101">
        <v>1.2854045817860517E-05</v>
      </c>
      <c r="U168" s="101">
        <v>-5.814342415070393E-05</v>
      </c>
      <c r="V168" s="101">
        <v>-8.700982883873237E-06</v>
      </c>
      <c r="W168" s="101">
        <v>1.4827232523833045E-05</v>
      </c>
      <c r="X168" s="101">
        <v>67.5</v>
      </c>
    </row>
    <row r="169" spans="1:24" s="101" customFormat="1" ht="12.75" hidden="1">
      <c r="A169" s="101">
        <v>1530</v>
      </c>
      <c r="B169" s="101">
        <v>112.37999725341797</v>
      </c>
      <c r="C169" s="101">
        <v>135.97999572753906</v>
      </c>
      <c r="D169" s="101">
        <v>8.846739768981934</v>
      </c>
      <c r="E169" s="101">
        <v>8.72237777709961</v>
      </c>
      <c r="F169" s="101">
        <v>16.50870684056642</v>
      </c>
      <c r="G169" s="101" t="s">
        <v>58</v>
      </c>
      <c r="H169" s="101">
        <v>-0.48529149103418945</v>
      </c>
      <c r="I169" s="101">
        <v>44.394705762383786</v>
      </c>
      <c r="J169" s="101" t="s">
        <v>61</v>
      </c>
      <c r="K169" s="101">
        <v>-0.4071164382776356</v>
      </c>
      <c r="L169" s="101">
        <v>0.2902604338478925</v>
      </c>
      <c r="M169" s="101">
        <v>-0.09502843911026249</v>
      </c>
      <c r="N169" s="101">
        <v>-0.1327419578238748</v>
      </c>
      <c r="O169" s="101">
        <v>-0.016565884652024635</v>
      </c>
      <c r="P169" s="101">
        <v>0.00832466439224493</v>
      </c>
      <c r="Q169" s="101">
        <v>-0.0018971060177896501</v>
      </c>
      <c r="R169" s="101">
        <v>-0.0020403899715619113</v>
      </c>
      <c r="S169" s="101">
        <v>-0.00023445997879678368</v>
      </c>
      <c r="T169" s="101">
        <v>0.00012184420633691604</v>
      </c>
      <c r="U169" s="101">
        <v>-3.7019150092851714E-05</v>
      </c>
      <c r="V169" s="101">
        <v>-7.533222353719745E-05</v>
      </c>
      <c r="W169" s="101">
        <v>-1.511434616664698E-05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1532</v>
      </c>
      <c r="B171" s="101">
        <v>99.08</v>
      </c>
      <c r="C171" s="101">
        <v>111.08</v>
      </c>
      <c r="D171" s="101">
        <v>8.945264102008155</v>
      </c>
      <c r="E171" s="101">
        <v>9.07155230270379</v>
      </c>
      <c r="F171" s="101">
        <v>17.79755391428827</v>
      </c>
      <c r="G171" s="101" t="s">
        <v>59</v>
      </c>
      <c r="H171" s="101">
        <v>15.72702843411247</v>
      </c>
      <c r="I171" s="101">
        <v>47.30702843411247</v>
      </c>
      <c r="J171" s="101" t="s">
        <v>73</v>
      </c>
      <c r="K171" s="101">
        <v>0.2980580918228633</v>
      </c>
      <c r="M171" s="101" t="s">
        <v>68</v>
      </c>
      <c r="N171" s="101">
        <v>0.24063710850341213</v>
      </c>
      <c r="X171" s="101">
        <v>67.5</v>
      </c>
    </row>
    <row r="172" spans="1:24" s="101" customFormat="1" ht="12.75" hidden="1">
      <c r="A172" s="101">
        <v>1531</v>
      </c>
      <c r="B172" s="101">
        <v>98.81999969482422</v>
      </c>
      <c r="C172" s="101">
        <v>113.31999969482422</v>
      </c>
      <c r="D172" s="101">
        <v>9.151491165161133</v>
      </c>
      <c r="E172" s="101">
        <v>9.224172592163086</v>
      </c>
      <c r="F172" s="101">
        <v>14.347233438375703</v>
      </c>
      <c r="G172" s="101" t="s">
        <v>56</v>
      </c>
      <c r="H172" s="101">
        <v>5.9560661179820755</v>
      </c>
      <c r="I172" s="101">
        <v>37.276065812806294</v>
      </c>
      <c r="J172" s="101" t="s">
        <v>62</v>
      </c>
      <c r="K172" s="101">
        <v>0.3414374629283819</v>
      </c>
      <c r="L172" s="101">
        <v>0.40011227995243265</v>
      </c>
      <c r="M172" s="101">
        <v>0.08083019910401001</v>
      </c>
      <c r="N172" s="101">
        <v>0.12053681175548489</v>
      </c>
      <c r="O172" s="101">
        <v>0.01371253065585092</v>
      </c>
      <c r="P172" s="101">
        <v>0.01147784110711563</v>
      </c>
      <c r="Q172" s="101">
        <v>0.0016692059961791498</v>
      </c>
      <c r="R172" s="101">
        <v>0.0018553738794072267</v>
      </c>
      <c r="S172" s="101">
        <v>0.00017991796813657924</v>
      </c>
      <c r="T172" s="101">
        <v>0.00016888368196346561</v>
      </c>
      <c r="U172" s="101">
        <v>3.653423027263039E-05</v>
      </c>
      <c r="V172" s="101">
        <v>6.885269718768253E-05</v>
      </c>
      <c r="W172" s="101">
        <v>1.121664295459713E-05</v>
      </c>
      <c r="X172" s="101">
        <v>67.5</v>
      </c>
    </row>
    <row r="173" spans="1:24" s="101" customFormat="1" ht="12.75" hidden="1">
      <c r="A173" s="101">
        <v>1529</v>
      </c>
      <c r="B173" s="101">
        <v>94.72000122070312</v>
      </c>
      <c r="C173" s="101">
        <v>115.12000274658203</v>
      </c>
      <c r="D173" s="101">
        <v>8.906219482421875</v>
      </c>
      <c r="E173" s="101">
        <v>8.975712776184082</v>
      </c>
      <c r="F173" s="101">
        <v>13.91645521495313</v>
      </c>
      <c r="G173" s="101" t="s">
        <v>57</v>
      </c>
      <c r="H173" s="101">
        <v>9.926174425155203</v>
      </c>
      <c r="I173" s="101">
        <v>37.14617564585833</v>
      </c>
      <c r="J173" s="101" t="s">
        <v>60</v>
      </c>
      <c r="K173" s="101">
        <v>0.22210596067584837</v>
      </c>
      <c r="L173" s="101">
        <v>0.0021783981592154284</v>
      </c>
      <c r="M173" s="101">
        <v>-0.05327448928217973</v>
      </c>
      <c r="N173" s="101">
        <v>-0.001246544972914657</v>
      </c>
      <c r="O173" s="101">
        <v>0.008807187466348699</v>
      </c>
      <c r="P173" s="101">
        <v>0.00024911248023045367</v>
      </c>
      <c r="Q173" s="101">
        <v>-0.001132654248268719</v>
      </c>
      <c r="R173" s="101">
        <v>-0.00010019333172918243</v>
      </c>
      <c r="S173" s="101">
        <v>0.00010600434717674022</v>
      </c>
      <c r="T173" s="101">
        <v>1.7729923697002457E-05</v>
      </c>
      <c r="U173" s="101">
        <v>-2.6840758596878254E-05</v>
      </c>
      <c r="V173" s="101">
        <v>-7.903229877633675E-06</v>
      </c>
      <c r="W173" s="101">
        <v>6.31074637408341E-06</v>
      </c>
      <c r="X173" s="101">
        <v>67.5</v>
      </c>
    </row>
    <row r="174" spans="1:24" s="101" customFormat="1" ht="12.75" hidden="1">
      <c r="A174" s="101">
        <v>1530</v>
      </c>
      <c r="B174" s="101">
        <v>117.4800033569336</v>
      </c>
      <c r="C174" s="101">
        <v>130.77999877929688</v>
      </c>
      <c r="D174" s="101">
        <v>8.82473373413086</v>
      </c>
      <c r="E174" s="101">
        <v>8.910863876342773</v>
      </c>
      <c r="F174" s="101">
        <v>18.252249212379727</v>
      </c>
      <c r="G174" s="101" t="s">
        <v>58</v>
      </c>
      <c r="H174" s="101">
        <v>-0.7636706907508994</v>
      </c>
      <c r="I174" s="101">
        <v>49.2163326661827</v>
      </c>
      <c r="J174" s="101" t="s">
        <v>61</v>
      </c>
      <c r="K174" s="101">
        <v>-0.2593231253151725</v>
      </c>
      <c r="L174" s="101">
        <v>0.4001063497998923</v>
      </c>
      <c r="M174" s="101">
        <v>-0.06078938952577841</v>
      </c>
      <c r="N174" s="101">
        <v>-0.12053036594073588</v>
      </c>
      <c r="O174" s="101">
        <v>-0.010510325680978759</v>
      </c>
      <c r="P174" s="101">
        <v>0.011475137448082562</v>
      </c>
      <c r="Q174" s="101">
        <v>-0.0012261088905799725</v>
      </c>
      <c r="R174" s="101">
        <v>-0.0018526665994354269</v>
      </c>
      <c r="S174" s="101">
        <v>-0.00014537384096882173</v>
      </c>
      <c r="T174" s="101">
        <v>0.00016795043268546666</v>
      </c>
      <c r="U174" s="101">
        <v>-2.478555344465177E-05</v>
      </c>
      <c r="V174" s="101">
        <v>-6.839760863889895E-05</v>
      </c>
      <c r="W174" s="101">
        <v>-9.272947717576463E-06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1532</v>
      </c>
      <c r="B176" s="101">
        <v>98.28</v>
      </c>
      <c r="C176" s="101">
        <v>106.58</v>
      </c>
      <c r="D176" s="101">
        <v>8.674890156656446</v>
      </c>
      <c r="E176" s="101">
        <v>8.76859322317708</v>
      </c>
      <c r="F176" s="101">
        <v>17.300992528879984</v>
      </c>
      <c r="G176" s="101" t="s">
        <v>59</v>
      </c>
      <c r="H176" s="101">
        <v>16.638841647109224</v>
      </c>
      <c r="I176" s="101">
        <v>47.418841647109225</v>
      </c>
      <c r="J176" s="101" t="s">
        <v>73</v>
      </c>
      <c r="K176" s="101">
        <v>0.6237425715483412</v>
      </c>
      <c r="M176" s="101" t="s">
        <v>68</v>
      </c>
      <c r="N176" s="101">
        <v>0.5820466973902265</v>
      </c>
      <c r="X176" s="101">
        <v>67.5</v>
      </c>
    </row>
    <row r="177" spans="1:24" s="101" customFormat="1" ht="12.75" hidden="1">
      <c r="A177" s="101">
        <v>1531</v>
      </c>
      <c r="B177" s="101">
        <v>114.58000183105469</v>
      </c>
      <c r="C177" s="101">
        <v>110.77999877929688</v>
      </c>
      <c r="D177" s="101">
        <v>9.192086219787598</v>
      </c>
      <c r="E177" s="101">
        <v>9.443930625915527</v>
      </c>
      <c r="F177" s="101">
        <v>16.253996194598777</v>
      </c>
      <c r="G177" s="101" t="s">
        <v>56</v>
      </c>
      <c r="H177" s="101">
        <v>-5.008539971073901</v>
      </c>
      <c r="I177" s="101">
        <v>42.07146185998079</v>
      </c>
      <c r="J177" s="101" t="s">
        <v>62</v>
      </c>
      <c r="K177" s="101">
        <v>0.15441326899139107</v>
      </c>
      <c r="L177" s="101">
        <v>0.7696912936551162</v>
      </c>
      <c r="M177" s="101">
        <v>0.03655487679804361</v>
      </c>
      <c r="N177" s="101">
        <v>0.07490108972932338</v>
      </c>
      <c r="O177" s="101">
        <v>0.006201290458868839</v>
      </c>
      <c r="P177" s="101">
        <v>0.022079965591385815</v>
      </c>
      <c r="Q177" s="101">
        <v>0.0007548342385290442</v>
      </c>
      <c r="R177" s="101">
        <v>0.0011528880280760425</v>
      </c>
      <c r="S177" s="101">
        <v>8.138881504140748E-05</v>
      </c>
      <c r="T177" s="101">
        <v>0.0003248940440915118</v>
      </c>
      <c r="U177" s="101">
        <v>1.653158454474101E-05</v>
      </c>
      <c r="V177" s="101">
        <v>4.277948970281964E-05</v>
      </c>
      <c r="W177" s="101">
        <v>5.081800488413652E-06</v>
      </c>
      <c r="X177" s="101">
        <v>67.5</v>
      </c>
    </row>
    <row r="178" spans="1:24" s="101" customFormat="1" ht="12.75" hidden="1">
      <c r="A178" s="101">
        <v>1529</v>
      </c>
      <c r="B178" s="101">
        <v>86.33999633789062</v>
      </c>
      <c r="C178" s="101">
        <v>104.04000091552734</v>
      </c>
      <c r="D178" s="101">
        <v>9.19140338897705</v>
      </c>
      <c r="E178" s="101">
        <v>9.20467758178711</v>
      </c>
      <c r="F178" s="101">
        <v>12.169783442140902</v>
      </c>
      <c r="G178" s="101" t="s">
        <v>57</v>
      </c>
      <c r="H178" s="101">
        <v>12.624934441632774</v>
      </c>
      <c r="I178" s="101">
        <v>31.464930779523396</v>
      </c>
      <c r="J178" s="101" t="s">
        <v>60</v>
      </c>
      <c r="K178" s="101">
        <v>0.15437008610489714</v>
      </c>
      <c r="L178" s="101">
        <v>0.004188676357882819</v>
      </c>
      <c r="M178" s="101">
        <v>-0.036552121297968955</v>
      </c>
      <c r="N178" s="101">
        <v>-0.0007747997466181567</v>
      </c>
      <c r="O178" s="101">
        <v>0.00619762230504641</v>
      </c>
      <c r="P178" s="101">
        <v>0.00047916271083831263</v>
      </c>
      <c r="Q178" s="101">
        <v>-0.0007547615592260041</v>
      </c>
      <c r="R178" s="101">
        <v>-6.22608631313093E-05</v>
      </c>
      <c r="S178" s="101">
        <v>8.096916342510424E-05</v>
      </c>
      <c r="T178" s="101">
        <v>3.4116747650307885E-05</v>
      </c>
      <c r="U178" s="101">
        <v>-1.6461465932013746E-05</v>
      </c>
      <c r="V178" s="101">
        <v>-4.9099292097180796E-06</v>
      </c>
      <c r="W178" s="101">
        <v>5.036655371363577E-06</v>
      </c>
      <c r="X178" s="101">
        <v>67.5</v>
      </c>
    </row>
    <row r="179" spans="1:24" s="101" customFormat="1" ht="12.75" hidden="1">
      <c r="A179" s="101">
        <v>1530</v>
      </c>
      <c r="B179" s="101">
        <v>116.08000183105469</v>
      </c>
      <c r="C179" s="101">
        <v>131.17999267578125</v>
      </c>
      <c r="D179" s="101">
        <v>8.814569473266602</v>
      </c>
      <c r="E179" s="101">
        <v>8.756640434265137</v>
      </c>
      <c r="F179" s="101">
        <v>16.11177062348798</v>
      </c>
      <c r="G179" s="101" t="s">
        <v>58</v>
      </c>
      <c r="H179" s="101">
        <v>-5.087831243583793</v>
      </c>
      <c r="I179" s="101">
        <v>43.49217058747089</v>
      </c>
      <c r="J179" s="101" t="s">
        <v>61</v>
      </c>
      <c r="K179" s="101">
        <v>-0.003651596441878648</v>
      </c>
      <c r="L179" s="101">
        <v>0.7696798961379043</v>
      </c>
      <c r="M179" s="101">
        <v>-0.0004488277383488469</v>
      </c>
      <c r="N179" s="101">
        <v>-0.0748970822395158</v>
      </c>
      <c r="O179" s="101">
        <v>-0.00021326302832161564</v>
      </c>
      <c r="P179" s="101">
        <v>0.022074765765763487</v>
      </c>
      <c r="Q179" s="101">
        <v>1.0474558246201449E-05</v>
      </c>
      <c r="R179" s="101">
        <v>-0.00115120562464019</v>
      </c>
      <c r="S179" s="101">
        <v>-8.25431935917191E-06</v>
      </c>
      <c r="T179" s="101">
        <v>0.000323097798531501</v>
      </c>
      <c r="U179" s="101">
        <v>1.520995374440917E-06</v>
      </c>
      <c r="V179" s="101">
        <v>-4.2496792048214756E-05</v>
      </c>
      <c r="W179" s="101">
        <v>-6.758689770626153E-07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1532</v>
      </c>
      <c r="B181" s="101">
        <v>119.8</v>
      </c>
      <c r="C181" s="101">
        <v>119.4</v>
      </c>
      <c r="D181" s="101">
        <v>8.694380117349407</v>
      </c>
      <c r="E181" s="101">
        <v>8.911604912295623</v>
      </c>
      <c r="F181" s="101">
        <v>21.175395264740374</v>
      </c>
      <c r="G181" s="101" t="s">
        <v>59</v>
      </c>
      <c r="H181" s="101">
        <v>5.6601782564882015</v>
      </c>
      <c r="I181" s="101">
        <v>57.9601782564882</v>
      </c>
      <c r="J181" s="101" t="s">
        <v>73</v>
      </c>
      <c r="K181" s="101">
        <v>0.549091007716685</v>
      </c>
      <c r="M181" s="101" t="s">
        <v>68</v>
      </c>
      <c r="N181" s="101">
        <v>0.339594361035299</v>
      </c>
      <c r="X181" s="101">
        <v>67.5</v>
      </c>
    </row>
    <row r="182" spans="1:24" s="101" customFormat="1" ht="12.75" hidden="1">
      <c r="A182" s="101">
        <v>1531</v>
      </c>
      <c r="B182" s="101">
        <v>104.37999725341797</v>
      </c>
      <c r="C182" s="101">
        <v>101.18000030517578</v>
      </c>
      <c r="D182" s="101">
        <v>9.171101570129395</v>
      </c>
      <c r="E182" s="101">
        <v>9.397780418395996</v>
      </c>
      <c r="F182" s="101">
        <v>16.86687865476845</v>
      </c>
      <c r="G182" s="101" t="s">
        <v>56</v>
      </c>
      <c r="H182" s="101">
        <v>6.858970684934739</v>
      </c>
      <c r="I182" s="101">
        <v>43.73896793835271</v>
      </c>
      <c r="J182" s="101" t="s">
        <v>62</v>
      </c>
      <c r="K182" s="101">
        <v>0.6328879770168716</v>
      </c>
      <c r="L182" s="101">
        <v>0.349988232831586</v>
      </c>
      <c r="M182" s="101">
        <v>0.14982785986963326</v>
      </c>
      <c r="N182" s="101">
        <v>0.05335174614044211</v>
      </c>
      <c r="O182" s="101">
        <v>0.025417897713757468</v>
      </c>
      <c r="P182" s="101">
        <v>0.01003996252984242</v>
      </c>
      <c r="Q182" s="101">
        <v>0.0030940235062532806</v>
      </c>
      <c r="R182" s="101">
        <v>0.0008212285481907426</v>
      </c>
      <c r="S182" s="101">
        <v>0.00033347147103974606</v>
      </c>
      <c r="T182" s="101">
        <v>0.00014771695822651682</v>
      </c>
      <c r="U182" s="101">
        <v>6.76798832012325E-05</v>
      </c>
      <c r="V182" s="101">
        <v>3.0469424996452587E-05</v>
      </c>
      <c r="W182" s="101">
        <v>2.0789521633089086E-05</v>
      </c>
      <c r="X182" s="101">
        <v>67.5</v>
      </c>
    </row>
    <row r="183" spans="1:24" s="101" customFormat="1" ht="12.75" hidden="1">
      <c r="A183" s="101">
        <v>1529</v>
      </c>
      <c r="B183" s="101">
        <v>81.77999877929688</v>
      </c>
      <c r="C183" s="101">
        <v>106.87999725341797</v>
      </c>
      <c r="D183" s="101">
        <v>9.070634841918945</v>
      </c>
      <c r="E183" s="101">
        <v>9.150697708129883</v>
      </c>
      <c r="F183" s="101">
        <v>9.313136554622774</v>
      </c>
      <c r="G183" s="101" t="s">
        <v>57</v>
      </c>
      <c r="H183" s="101">
        <v>10.114994459083107</v>
      </c>
      <c r="I183" s="101">
        <v>24.394993238379982</v>
      </c>
      <c r="J183" s="101" t="s">
        <v>60</v>
      </c>
      <c r="K183" s="101">
        <v>-0.17371053065178826</v>
      </c>
      <c r="L183" s="101">
        <v>0.00190501348275163</v>
      </c>
      <c r="M183" s="101">
        <v>0.03948368649008489</v>
      </c>
      <c r="N183" s="101">
        <v>-0.0005518260023291615</v>
      </c>
      <c r="O183" s="101">
        <v>-0.007239820406058805</v>
      </c>
      <c r="P183" s="101">
        <v>0.00021796095322274597</v>
      </c>
      <c r="Q183" s="101">
        <v>0.0007367425621012907</v>
      </c>
      <c r="R183" s="101">
        <v>-4.4351677042612494E-05</v>
      </c>
      <c r="S183" s="101">
        <v>-0.0001163342109371787</v>
      </c>
      <c r="T183" s="101">
        <v>1.5518746088784523E-05</v>
      </c>
      <c r="U183" s="101">
        <v>1.0837354991919366E-05</v>
      </c>
      <c r="V183" s="101">
        <v>-3.501219399088051E-06</v>
      </c>
      <c r="W183" s="101">
        <v>-7.893406473454668E-06</v>
      </c>
      <c r="X183" s="101">
        <v>67.5</v>
      </c>
    </row>
    <row r="184" spans="1:24" s="101" customFormat="1" ht="12.75" hidden="1">
      <c r="A184" s="101">
        <v>1530</v>
      </c>
      <c r="B184" s="101">
        <v>128.17999267578125</v>
      </c>
      <c r="C184" s="101">
        <v>131.67999267578125</v>
      </c>
      <c r="D184" s="101">
        <v>8.56765365600586</v>
      </c>
      <c r="E184" s="101">
        <v>8.615532875061035</v>
      </c>
      <c r="F184" s="101">
        <v>18.605934063330675</v>
      </c>
      <c r="G184" s="101" t="s">
        <v>58</v>
      </c>
      <c r="H184" s="101">
        <v>-8.981332455895654</v>
      </c>
      <c r="I184" s="101">
        <v>51.6986602198856</v>
      </c>
      <c r="J184" s="101" t="s">
        <v>61</v>
      </c>
      <c r="K184" s="101">
        <v>-0.6085818293320812</v>
      </c>
      <c r="L184" s="101">
        <v>0.34998304822406323</v>
      </c>
      <c r="M184" s="101">
        <v>-0.14453174770363483</v>
      </c>
      <c r="N184" s="101">
        <v>-0.053348892249955225</v>
      </c>
      <c r="O184" s="101">
        <v>-0.024365026670928387</v>
      </c>
      <c r="P184" s="101">
        <v>0.010037596356872996</v>
      </c>
      <c r="Q184" s="101">
        <v>-0.003005027762673129</v>
      </c>
      <c r="R184" s="101">
        <v>-0.0008200300342712959</v>
      </c>
      <c r="S184" s="101">
        <v>-0.00031252131665381836</v>
      </c>
      <c r="T184" s="101">
        <v>0.00014689951758779316</v>
      </c>
      <c r="U184" s="101">
        <v>-6.680657397974838E-05</v>
      </c>
      <c r="V184" s="101">
        <v>-3.0267595251917506E-05</v>
      </c>
      <c r="W184" s="101">
        <v>-1.923274145766804E-05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1532</v>
      </c>
      <c r="B186" s="101">
        <v>124.76</v>
      </c>
      <c r="C186" s="101">
        <v>121.06</v>
      </c>
      <c r="D186" s="101">
        <v>8.366957764154256</v>
      </c>
      <c r="E186" s="101">
        <v>8.687317157726927</v>
      </c>
      <c r="F186" s="101">
        <v>23.44393428027021</v>
      </c>
      <c r="G186" s="101" t="s">
        <v>59</v>
      </c>
      <c r="H186" s="101">
        <v>9.434533049964656</v>
      </c>
      <c r="I186" s="101">
        <v>66.69453304996466</v>
      </c>
      <c r="J186" s="101" t="s">
        <v>73</v>
      </c>
      <c r="K186" s="101">
        <v>0.34998964423798945</v>
      </c>
      <c r="M186" s="101" t="s">
        <v>68</v>
      </c>
      <c r="N186" s="101">
        <v>0.2137303823049859</v>
      </c>
      <c r="X186" s="101">
        <v>67.5</v>
      </c>
    </row>
    <row r="187" spans="1:24" s="101" customFormat="1" ht="12.75" hidden="1">
      <c r="A187" s="101">
        <v>1531</v>
      </c>
      <c r="B187" s="101">
        <v>104.63999938964844</v>
      </c>
      <c r="C187" s="101">
        <v>106.73999786376953</v>
      </c>
      <c r="D187" s="101">
        <v>9.164121627807617</v>
      </c>
      <c r="E187" s="101">
        <v>9.247198104858398</v>
      </c>
      <c r="F187" s="101">
        <v>17.0018671769842</v>
      </c>
      <c r="G187" s="101" t="s">
        <v>56</v>
      </c>
      <c r="H187" s="101">
        <v>6.983082211614537</v>
      </c>
      <c r="I187" s="101">
        <v>44.123081601262975</v>
      </c>
      <c r="J187" s="101" t="s">
        <v>62</v>
      </c>
      <c r="K187" s="101">
        <v>0.5148271006763343</v>
      </c>
      <c r="L187" s="101">
        <v>0.25650848876247523</v>
      </c>
      <c r="M187" s="101">
        <v>0.12187809100581957</v>
      </c>
      <c r="N187" s="101">
        <v>0.061667214439915144</v>
      </c>
      <c r="O187" s="101">
        <v>0.02067634327969135</v>
      </c>
      <c r="P187" s="101">
        <v>0.00735831819184763</v>
      </c>
      <c r="Q187" s="101">
        <v>0.0025168443508350514</v>
      </c>
      <c r="R187" s="101">
        <v>0.0009492324188485702</v>
      </c>
      <c r="S187" s="101">
        <v>0.00027127394314577723</v>
      </c>
      <c r="T187" s="101">
        <v>0.00010826826106586728</v>
      </c>
      <c r="U187" s="101">
        <v>5.506236784884711E-05</v>
      </c>
      <c r="V187" s="101">
        <v>3.522484752555697E-05</v>
      </c>
      <c r="W187" s="101">
        <v>1.6913088451474886E-05</v>
      </c>
      <c r="X187" s="101">
        <v>67.5</v>
      </c>
    </row>
    <row r="188" spans="1:24" s="101" customFormat="1" ht="12.75" hidden="1">
      <c r="A188" s="101">
        <v>1529</v>
      </c>
      <c r="B188" s="101">
        <v>97.23999786376953</v>
      </c>
      <c r="C188" s="101">
        <v>110.13999938964844</v>
      </c>
      <c r="D188" s="101">
        <v>9.102827072143555</v>
      </c>
      <c r="E188" s="101">
        <v>9.009446144104004</v>
      </c>
      <c r="F188" s="101">
        <v>13.30644268730611</v>
      </c>
      <c r="G188" s="101" t="s">
        <v>57</v>
      </c>
      <c r="H188" s="101">
        <v>5.014465326754859</v>
      </c>
      <c r="I188" s="101">
        <v>34.75446319052439</v>
      </c>
      <c r="J188" s="101" t="s">
        <v>60</v>
      </c>
      <c r="K188" s="101">
        <v>0.1681133332184745</v>
      </c>
      <c r="L188" s="101">
        <v>0.0013965015761550326</v>
      </c>
      <c r="M188" s="101">
        <v>-0.04110503288205417</v>
      </c>
      <c r="N188" s="101">
        <v>-0.0006376722987307291</v>
      </c>
      <c r="O188" s="101">
        <v>0.006540471091525411</v>
      </c>
      <c r="P188" s="101">
        <v>0.00015971211331092524</v>
      </c>
      <c r="Q188" s="101">
        <v>-0.000910688499319178</v>
      </c>
      <c r="R188" s="101">
        <v>-5.1250930300410944E-05</v>
      </c>
      <c r="S188" s="101">
        <v>6.825365017112981E-05</v>
      </c>
      <c r="T188" s="101">
        <v>1.136687035752485E-05</v>
      </c>
      <c r="U188" s="101">
        <v>-2.3935229439997936E-05</v>
      </c>
      <c r="V188" s="101">
        <v>-4.042531946556529E-06</v>
      </c>
      <c r="W188" s="101">
        <v>3.7124777061466827E-06</v>
      </c>
      <c r="X188" s="101">
        <v>67.5</v>
      </c>
    </row>
    <row r="189" spans="1:24" s="101" customFormat="1" ht="12.75" hidden="1">
      <c r="A189" s="101">
        <v>1530</v>
      </c>
      <c r="B189" s="101">
        <v>123.87999725341797</v>
      </c>
      <c r="C189" s="101">
        <v>141.5800018310547</v>
      </c>
      <c r="D189" s="101">
        <v>8.581524848937988</v>
      </c>
      <c r="E189" s="101">
        <v>8.638264656066895</v>
      </c>
      <c r="F189" s="101">
        <v>18.289705431043483</v>
      </c>
      <c r="G189" s="101" t="s">
        <v>58</v>
      </c>
      <c r="H189" s="101">
        <v>-5.651323559874385</v>
      </c>
      <c r="I189" s="101">
        <v>50.728673693543584</v>
      </c>
      <c r="J189" s="101" t="s">
        <v>61</v>
      </c>
      <c r="K189" s="101">
        <v>-0.48660543645234244</v>
      </c>
      <c r="L189" s="101">
        <v>0.25650468726819925</v>
      </c>
      <c r="M189" s="101">
        <v>-0.1147372883546935</v>
      </c>
      <c r="N189" s="101">
        <v>-0.06166391741381592</v>
      </c>
      <c r="O189" s="101">
        <v>-0.01961462233438508</v>
      </c>
      <c r="P189" s="101">
        <v>0.007356584713937408</v>
      </c>
      <c r="Q189" s="101">
        <v>-0.0023463060208630277</v>
      </c>
      <c r="R189" s="101">
        <v>-0.0009478478396538391</v>
      </c>
      <c r="S189" s="101">
        <v>-0.0002625471223764896</v>
      </c>
      <c r="T189" s="101">
        <v>0.0001076699150761345</v>
      </c>
      <c r="U189" s="101">
        <v>-4.958799395797745E-05</v>
      </c>
      <c r="V189" s="101">
        <v>-3.4992110806006074E-05</v>
      </c>
      <c r="W189" s="101">
        <v>-1.6500608178148377E-05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9.313136554622774</v>
      </c>
      <c r="G190" s="102"/>
      <c r="H190" s="102"/>
      <c r="I190" s="115"/>
      <c r="J190" s="115" t="s">
        <v>158</v>
      </c>
      <c r="K190" s="102">
        <f>AVERAGE(K188,K183,K178,K173,K168,K163)</f>
        <v>0.2725299881637046</v>
      </c>
      <c r="L190" s="102">
        <f>AVERAGE(L188,L183,L178,L173,L168,L163)</f>
        <v>0.002567666809466782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23.44393428027021</v>
      </c>
      <c r="G191" s="102"/>
      <c r="H191" s="102"/>
      <c r="I191" s="115"/>
      <c r="J191" s="115" t="s">
        <v>159</v>
      </c>
      <c r="K191" s="102">
        <f>AVERAGE(K189,K184,K179,K174,K169,K164)</f>
        <v>-0.2753010928659645</v>
      </c>
      <c r="L191" s="102">
        <f>AVERAGE(L189,L184,L179,L174,L169,L164)</f>
        <v>0.47172819202222366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0.17033124260231536</v>
      </c>
      <c r="L192" s="102">
        <f>ABS(L190/$H$33)</f>
        <v>0.007132407804074394</v>
      </c>
      <c r="M192" s="115" t="s">
        <v>111</v>
      </c>
      <c r="N192" s="102">
        <f>K192+L192+L193+K193</f>
        <v>0.6287148459123049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0.15642107549202527</v>
      </c>
      <c r="L193" s="102">
        <f>ABS(L191/$H$34)</f>
        <v>0.29483012001388975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1532</v>
      </c>
      <c r="B196" s="116">
        <v>100.24</v>
      </c>
      <c r="C196" s="116">
        <v>105.14</v>
      </c>
      <c r="D196" s="116">
        <v>8.716289084600222</v>
      </c>
      <c r="E196" s="116">
        <v>8.87130768967833</v>
      </c>
      <c r="F196" s="116">
        <v>12.568087831459398</v>
      </c>
      <c r="G196" s="116" t="s">
        <v>59</v>
      </c>
      <c r="H196" s="116">
        <v>1.5460368554685147</v>
      </c>
      <c r="I196" s="116">
        <v>34.28603685546852</v>
      </c>
      <c r="J196" s="116" t="s">
        <v>73</v>
      </c>
      <c r="K196" s="116">
        <v>0.27654706789079414</v>
      </c>
      <c r="M196" s="116" t="s">
        <v>68</v>
      </c>
      <c r="N196" s="116">
        <v>0.19174127219216522</v>
      </c>
      <c r="X196" s="116">
        <v>67.5</v>
      </c>
    </row>
    <row r="197" spans="1:24" s="116" customFormat="1" ht="12.75">
      <c r="A197" s="116">
        <v>1529</v>
      </c>
      <c r="B197" s="116">
        <v>98.87999725341797</v>
      </c>
      <c r="C197" s="116">
        <v>109.58000183105469</v>
      </c>
      <c r="D197" s="116">
        <v>8.984193801879883</v>
      </c>
      <c r="E197" s="116">
        <v>9.220451354980469</v>
      </c>
      <c r="F197" s="116">
        <v>12.955591478720418</v>
      </c>
      <c r="G197" s="116" t="s">
        <v>56</v>
      </c>
      <c r="H197" s="116">
        <v>2.9072800110727286</v>
      </c>
      <c r="I197" s="116">
        <v>34.2872772644907</v>
      </c>
      <c r="J197" s="116" t="s">
        <v>62</v>
      </c>
      <c r="K197" s="116">
        <v>0.39332277931730486</v>
      </c>
      <c r="L197" s="116">
        <v>0.3346314336517163</v>
      </c>
      <c r="M197" s="116">
        <v>0.09311399654953176</v>
      </c>
      <c r="N197" s="116">
        <v>0.02915819122174066</v>
      </c>
      <c r="O197" s="116">
        <v>0.015796570759482376</v>
      </c>
      <c r="P197" s="116">
        <v>0.009599528323091456</v>
      </c>
      <c r="Q197" s="116">
        <v>0.0019227972684015837</v>
      </c>
      <c r="R197" s="116">
        <v>0.00044883438252439037</v>
      </c>
      <c r="S197" s="116">
        <v>0.00020723944279188862</v>
      </c>
      <c r="T197" s="116">
        <v>0.00014124382438535898</v>
      </c>
      <c r="U197" s="116">
        <v>4.205107868702966E-05</v>
      </c>
      <c r="V197" s="116">
        <v>1.6663973569241673E-05</v>
      </c>
      <c r="W197" s="116">
        <v>1.2920632641852896E-05</v>
      </c>
      <c r="X197" s="116">
        <v>67.5</v>
      </c>
    </row>
    <row r="198" spans="1:24" s="116" customFormat="1" ht="12.75">
      <c r="A198" s="116">
        <v>1530</v>
      </c>
      <c r="B198" s="116">
        <v>123.69999694824219</v>
      </c>
      <c r="C198" s="116">
        <v>141</v>
      </c>
      <c r="D198" s="116">
        <v>8.970908164978027</v>
      </c>
      <c r="E198" s="116">
        <v>9.13530158996582</v>
      </c>
      <c r="F198" s="116">
        <v>18.780522511315464</v>
      </c>
      <c r="G198" s="116" t="s">
        <v>57</v>
      </c>
      <c r="H198" s="116">
        <v>-6.371333631259219</v>
      </c>
      <c r="I198" s="116">
        <v>49.82866331698297</v>
      </c>
      <c r="J198" s="116" t="s">
        <v>60</v>
      </c>
      <c r="K198" s="116">
        <v>0.3054850860810885</v>
      </c>
      <c r="L198" s="116">
        <v>-0.00182043576640933</v>
      </c>
      <c r="M198" s="116">
        <v>-0.07164812416521625</v>
      </c>
      <c r="N198" s="116">
        <v>-0.00030134613208851295</v>
      </c>
      <c r="O198" s="116">
        <v>0.01237548726064539</v>
      </c>
      <c r="P198" s="116">
        <v>-0.0002083659772467397</v>
      </c>
      <c r="Q198" s="116">
        <v>-0.0014467893616283236</v>
      </c>
      <c r="R198" s="116">
        <v>-2.4230997755630327E-05</v>
      </c>
      <c r="S198" s="116">
        <v>0.00017068596652216998</v>
      </c>
      <c r="T198" s="116">
        <v>-1.4842759214090816E-05</v>
      </c>
      <c r="U198" s="116">
        <v>-2.934094986394682E-05</v>
      </c>
      <c r="V198" s="116">
        <v>-1.909401091078966E-06</v>
      </c>
      <c r="W198" s="116">
        <v>1.087840724235985E-05</v>
      </c>
      <c r="X198" s="116">
        <v>67.5</v>
      </c>
    </row>
    <row r="199" spans="1:24" s="116" customFormat="1" ht="12.75">
      <c r="A199" s="116">
        <v>1531</v>
      </c>
      <c r="B199" s="116">
        <v>123.66000366210938</v>
      </c>
      <c r="C199" s="116">
        <v>100.66000366210938</v>
      </c>
      <c r="D199" s="116">
        <v>8.930974006652832</v>
      </c>
      <c r="E199" s="116">
        <v>9.45317268371582</v>
      </c>
      <c r="F199" s="116">
        <v>24.592092710484057</v>
      </c>
      <c r="G199" s="116" t="s">
        <v>58</v>
      </c>
      <c r="H199" s="116">
        <v>9.379614865215274</v>
      </c>
      <c r="I199" s="116">
        <v>65.53961852732465</v>
      </c>
      <c r="J199" s="116" t="s">
        <v>61</v>
      </c>
      <c r="K199" s="116">
        <v>0.2477532460169175</v>
      </c>
      <c r="L199" s="116">
        <v>-0.3346264819189052</v>
      </c>
      <c r="M199" s="116">
        <v>0.05947068737648799</v>
      </c>
      <c r="N199" s="116">
        <v>-0.029156633993523147</v>
      </c>
      <c r="O199" s="116">
        <v>0.009817278788999389</v>
      </c>
      <c r="P199" s="116">
        <v>-0.00959726667574477</v>
      </c>
      <c r="Q199" s="116">
        <v>0.001266471428201876</v>
      </c>
      <c r="R199" s="116">
        <v>-0.00044817983185750046</v>
      </c>
      <c r="S199" s="116">
        <v>0.0001175350478839616</v>
      </c>
      <c r="T199" s="116">
        <v>-0.00014046177567550062</v>
      </c>
      <c r="U199" s="116">
        <v>3.0123112054104222E-05</v>
      </c>
      <c r="V199" s="116">
        <v>-1.655422008400793E-05</v>
      </c>
      <c r="W199" s="116">
        <v>6.971585453473787E-06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1532</v>
      </c>
      <c r="B201" s="116">
        <v>97.12</v>
      </c>
      <c r="C201" s="116">
        <v>107.52</v>
      </c>
      <c r="D201" s="116">
        <v>8.964647410436463</v>
      </c>
      <c r="E201" s="116">
        <v>8.929430681990356</v>
      </c>
      <c r="F201" s="116">
        <v>12.27042667651512</v>
      </c>
      <c r="G201" s="116" t="s">
        <v>59</v>
      </c>
      <c r="H201" s="116">
        <v>2.9223693011864498</v>
      </c>
      <c r="I201" s="116">
        <v>32.54236930118645</v>
      </c>
      <c r="J201" s="116" t="s">
        <v>73</v>
      </c>
      <c r="K201" s="116">
        <v>0.7378141630616553</v>
      </c>
      <c r="M201" s="116" t="s">
        <v>68</v>
      </c>
      <c r="N201" s="116">
        <v>0.5405376515399706</v>
      </c>
      <c r="X201" s="116">
        <v>67.5</v>
      </c>
    </row>
    <row r="202" spans="1:24" s="116" customFormat="1" ht="12.75">
      <c r="A202" s="116">
        <v>1529</v>
      </c>
      <c r="B202" s="116">
        <v>91.05999755859375</v>
      </c>
      <c r="C202" s="116">
        <v>110.45999908447266</v>
      </c>
      <c r="D202" s="116">
        <v>9.097295761108398</v>
      </c>
      <c r="E202" s="116">
        <v>9.039339065551758</v>
      </c>
      <c r="F202" s="116">
        <v>12.049692623141528</v>
      </c>
      <c r="G202" s="116" t="s">
        <v>56</v>
      </c>
      <c r="H202" s="116">
        <v>7.922969955336399</v>
      </c>
      <c r="I202" s="116">
        <v>31.482967513930152</v>
      </c>
      <c r="J202" s="116" t="s">
        <v>62</v>
      </c>
      <c r="K202" s="116">
        <v>0.6137764901490971</v>
      </c>
      <c r="L202" s="116">
        <v>0.5670739558767569</v>
      </c>
      <c r="M202" s="116">
        <v>0.14530336493730953</v>
      </c>
      <c r="N202" s="116">
        <v>0.13236704217450806</v>
      </c>
      <c r="O202" s="116">
        <v>0.02465053423097763</v>
      </c>
      <c r="P202" s="116">
        <v>0.016267602835290818</v>
      </c>
      <c r="Q202" s="116">
        <v>0.0030004432903446457</v>
      </c>
      <c r="R202" s="116">
        <v>0.0020374826944932487</v>
      </c>
      <c r="S202" s="116">
        <v>0.0003233970859223457</v>
      </c>
      <c r="T202" s="116">
        <v>0.00023937229293916092</v>
      </c>
      <c r="U202" s="116">
        <v>6.562235912440353E-05</v>
      </c>
      <c r="V202" s="116">
        <v>7.56216449443161E-05</v>
      </c>
      <c r="W202" s="116">
        <v>2.0169735797809677E-05</v>
      </c>
      <c r="X202" s="116">
        <v>67.5</v>
      </c>
    </row>
    <row r="203" spans="1:24" s="116" customFormat="1" ht="12.75">
      <c r="A203" s="116">
        <v>1530</v>
      </c>
      <c r="B203" s="116">
        <v>112.37999725341797</v>
      </c>
      <c r="C203" s="116">
        <v>135.97999572753906</v>
      </c>
      <c r="D203" s="116">
        <v>8.846739768981934</v>
      </c>
      <c r="E203" s="116">
        <v>8.72237777709961</v>
      </c>
      <c r="F203" s="116">
        <v>16.50870684056642</v>
      </c>
      <c r="G203" s="116" t="s">
        <v>57</v>
      </c>
      <c r="H203" s="116">
        <v>-0.48529149103418945</v>
      </c>
      <c r="I203" s="116">
        <v>44.394705762383786</v>
      </c>
      <c r="J203" s="116" t="s">
        <v>60</v>
      </c>
      <c r="K203" s="116">
        <v>0.1333981010176495</v>
      </c>
      <c r="L203" s="116">
        <v>-0.003084202511206995</v>
      </c>
      <c r="M203" s="116">
        <v>-0.029965875079897827</v>
      </c>
      <c r="N203" s="116">
        <v>-0.0013687393534332173</v>
      </c>
      <c r="O203" s="116">
        <v>0.005616815180091117</v>
      </c>
      <c r="P203" s="116">
        <v>-0.0003530202877675389</v>
      </c>
      <c r="Q203" s="116">
        <v>-0.000541515527268461</v>
      </c>
      <c r="R203" s="116">
        <v>-0.00011004805429649212</v>
      </c>
      <c r="S203" s="116">
        <v>9.479641493928792E-05</v>
      </c>
      <c r="T203" s="116">
        <v>-2.514747949889509E-05</v>
      </c>
      <c r="U203" s="116">
        <v>-6.6880169942005424E-06</v>
      </c>
      <c r="V203" s="116">
        <v>-8.68210191125509E-06</v>
      </c>
      <c r="W203" s="116">
        <v>6.547895103210037E-06</v>
      </c>
      <c r="X203" s="116">
        <v>67.5</v>
      </c>
    </row>
    <row r="204" spans="1:24" s="116" customFormat="1" ht="12.75">
      <c r="A204" s="116">
        <v>1531</v>
      </c>
      <c r="B204" s="116">
        <v>86.4800033569336</v>
      </c>
      <c r="C204" s="116">
        <v>101.9800033569336</v>
      </c>
      <c r="D204" s="116">
        <v>9.211097717285156</v>
      </c>
      <c r="E204" s="116">
        <v>9.246273040771484</v>
      </c>
      <c r="F204" s="116">
        <v>16.470189220295644</v>
      </c>
      <c r="G204" s="116" t="s">
        <v>58</v>
      </c>
      <c r="H204" s="116">
        <v>23.512812851358916</v>
      </c>
      <c r="I204" s="116">
        <v>42.49281620829251</v>
      </c>
      <c r="J204" s="116" t="s">
        <v>61</v>
      </c>
      <c r="K204" s="116">
        <v>0.599104770891227</v>
      </c>
      <c r="L204" s="116">
        <v>-0.5670655686325735</v>
      </c>
      <c r="M204" s="116">
        <v>0.14217986563786347</v>
      </c>
      <c r="N204" s="116">
        <v>-0.13235996527126456</v>
      </c>
      <c r="O204" s="116">
        <v>0.02400208793220494</v>
      </c>
      <c r="P204" s="116">
        <v>-0.016263771969724193</v>
      </c>
      <c r="Q204" s="116">
        <v>0.0029511727960763946</v>
      </c>
      <c r="R204" s="116">
        <v>-0.002034508578528246</v>
      </c>
      <c r="S204" s="116">
        <v>0.0003091913887832638</v>
      </c>
      <c r="T204" s="116">
        <v>-0.0002380476819920835</v>
      </c>
      <c r="U204" s="116">
        <v>6.528065904797126E-05</v>
      </c>
      <c r="V204" s="116">
        <v>-7.512159669819852E-05</v>
      </c>
      <c r="W204" s="116">
        <v>1.9077298337836078E-05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1532</v>
      </c>
      <c r="B206" s="116">
        <v>99.08</v>
      </c>
      <c r="C206" s="116">
        <v>111.08</v>
      </c>
      <c r="D206" s="116">
        <v>8.945264102008155</v>
      </c>
      <c r="E206" s="116">
        <v>9.07155230270379</v>
      </c>
      <c r="F206" s="116">
        <v>14.778608046980356</v>
      </c>
      <c r="G206" s="116" t="s">
        <v>59</v>
      </c>
      <c r="H206" s="116">
        <v>7.7024786182456495</v>
      </c>
      <c r="I206" s="116">
        <v>39.28247861824565</v>
      </c>
      <c r="J206" s="116" t="s">
        <v>73</v>
      </c>
      <c r="K206" s="116">
        <v>0.3084240755707196</v>
      </c>
      <c r="M206" s="116" t="s">
        <v>68</v>
      </c>
      <c r="N206" s="116">
        <v>0.22403914166110353</v>
      </c>
      <c r="X206" s="116">
        <v>67.5</v>
      </c>
    </row>
    <row r="207" spans="1:24" s="116" customFormat="1" ht="12.75">
      <c r="A207" s="116">
        <v>1529</v>
      </c>
      <c r="B207" s="116">
        <v>94.72000122070312</v>
      </c>
      <c r="C207" s="116">
        <v>115.12000274658203</v>
      </c>
      <c r="D207" s="116">
        <v>8.906219482421875</v>
      </c>
      <c r="E207" s="116">
        <v>8.975712776184082</v>
      </c>
      <c r="F207" s="116">
        <v>13.379672762594257</v>
      </c>
      <c r="G207" s="116" t="s">
        <v>56</v>
      </c>
      <c r="H207" s="116">
        <v>8.493380301152094</v>
      </c>
      <c r="I207" s="116">
        <v>35.71338152185522</v>
      </c>
      <c r="J207" s="116" t="s">
        <v>62</v>
      </c>
      <c r="K207" s="116">
        <v>0.4182524477324075</v>
      </c>
      <c r="L207" s="116">
        <v>0.32994831731389307</v>
      </c>
      <c r="M207" s="116">
        <v>0.09901557890349251</v>
      </c>
      <c r="N207" s="116">
        <v>0.1201646925716991</v>
      </c>
      <c r="O207" s="116">
        <v>0.016797849701846765</v>
      </c>
      <c r="P207" s="116">
        <v>0.009465248955894344</v>
      </c>
      <c r="Q207" s="116">
        <v>0.002044606394471394</v>
      </c>
      <c r="R207" s="116">
        <v>0.0018496632978576755</v>
      </c>
      <c r="S207" s="116">
        <v>0.00022038789079490518</v>
      </c>
      <c r="T207" s="116">
        <v>0.00013927563569589757</v>
      </c>
      <c r="U207" s="116">
        <v>4.471591335470993E-05</v>
      </c>
      <c r="V207" s="116">
        <v>6.865034293191289E-05</v>
      </c>
      <c r="W207" s="116">
        <v>1.374484983615754E-05</v>
      </c>
      <c r="X207" s="116">
        <v>67.5</v>
      </c>
    </row>
    <row r="208" spans="1:24" s="116" customFormat="1" ht="12.75">
      <c r="A208" s="116">
        <v>1530</v>
      </c>
      <c r="B208" s="116">
        <v>117.4800033569336</v>
      </c>
      <c r="C208" s="116">
        <v>130.77999877929688</v>
      </c>
      <c r="D208" s="116">
        <v>8.82473373413086</v>
      </c>
      <c r="E208" s="116">
        <v>8.910863876342773</v>
      </c>
      <c r="F208" s="116">
        <v>18.252249212379727</v>
      </c>
      <c r="G208" s="116" t="s">
        <v>57</v>
      </c>
      <c r="H208" s="116">
        <v>-0.7636706907508994</v>
      </c>
      <c r="I208" s="116">
        <v>49.2163326661827</v>
      </c>
      <c r="J208" s="116" t="s">
        <v>60</v>
      </c>
      <c r="K208" s="116">
        <v>0.3266450533224273</v>
      </c>
      <c r="L208" s="116">
        <v>-0.0017939916452350795</v>
      </c>
      <c r="M208" s="116">
        <v>-0.07662061994093232</v>
      </c>
      <c r="N208" s="116">
        <v>-0.0012424927666832952</v>
      </c>
      <c r="O208" s="116">
        <v>0.013231076992770614</v>
      </c>
      <c r="P208" s="116">
        <v>-0.00020541723750045154</v>
      </c>
      <c r="Q208" s="116">
        <v>-0.0015476621480795224</v>
      </c>
      <c r="R208" s="116">
        <v>-9.988867380733265E-05</v>
      </c>
      <c r="S208" s="116">
        <v>0.0001823733689748535</v>
      </c>
      <c r="T208" s="116">
        <v>-1.4638387035020363E-05</v>
      </c>
      <c r="U208" s="116">
        <v>-3.142847978726873E-05</v>
      </c>
      <c r="V208" s="116">
        <v>-7.87880069715356E-06</v>
      </c>
      <c r="W208" s="116">
        <v>1.1622180568445035E-05</v>
      </c>
      <c r="X208" s="116">
        <v>67.5</v>
      </c>
    </row>
    <row r="209" spans="1:24" s="116" customFormat="1" ht="12.75">
      <c r="A209" s="116">
        <v>1531</v>
      </c>
      <c r="B209" s="116">
        <v>98.81999969482422</v>
      </c>
      <c r="C209" s="116">
        <v>113.31999969482422</v>
      </c>
      <c r="D209" s="116">
        <v>9.151491165161133</v>
      </c>
      <c r="E209" s="116">
        <v>9.224172592163086</v>
      </c>
      <c r="F209" s="116">
        <v>17.95060080893418</v>
      </c>
      <c r="G209" s="116" t="s">
        <v>58</v>
      </c>
      <c r="H209" s="116">
        <v>15.31810513613744</v>
      </c>
      <c r="I209" s="116">
        <v>46.63810483096166</v>
      </c>
      <c r="J209" s="116" t="s">
        <v>61</v>
      </c>
      <c r="K209" s="116">
        <v>0.26122426987961683</v>
      </c>
      <c r="L209" s="116">
        <v>-0.3299434401412556</v>
      </c>
      <c r="M209" s="116">
        <v>0.06271654857739666</v>
      </c>
      <c r="N209" s="116">
        <v>-0.12015826876489065</v>
      </c>
      <c r="O209" s="116">
        <v>0.01034922007772613</v>
      </c>
      <c r="P209" s="116">
        <v>-0.00946301968483616</v>
      </c>
      <c r="Q209" s="116">
        <v>0.0013360977448207867</v>
      </c>
      <c r="R209" s="116">
        <v>-0.001846964149161197</v>
      </c>
      <c r="S209" s="116">
        <v>0.00012373672331926768</v>
      </c>
      <c r="T209" s="116">
        <v>-0.00013850422493017793</v>
      </c>
      <c r="U209" s="116">
        <v>3.1808231095223874E-05</v>
      </c>
      <c r="V209" s="116">
        <v>-6.819673074454358E-05</v>
      </c>
      <c r="W209" s="116">
        <v>7.3379708266644556E-06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1532</v>
      </c>
      <c r="B211" s="116">
        <v>98.28</v>
      </c>
      <c r="C211" s="116">
        <v>106.58</v>
      </c>
      <c r="D211" s="116">
        <v>8.674890156656446</v>
      </c>
      <c r="E211" s="116">
        <v>8.76859322317708</v>
      </c>
      <c r="F211" s="116">
        <v>14.08047593858179</v>
      </c>
      <c r="G211" s="116" t="s">
        <v>59</v>
      </c>
      <c r="H211" s="116">
        <v>7.811997408992887</v>
      </c>
      <c r="I211" s="116">
        <v>38.59199740899289</v>
      </c>
      <c r="J211" s="116" t="s">
        <v>73</v>
      </c>
      <c r="K211" s="116">
        <v>0.346818754039405</v>
      </c>
      <c r="M211" s="116" t="s">
        <v>68</v>
      </c>
      <c r="N211" s="116">
        <v>0.2165900808007169</v>
      </c>
      <c r="X211" s="116">
        <v>67.5</v>
      </c>
    </row>
    <row r="212" spans="1:24" s="116" customFormat="1" ht="12.75">
      <c r="A212" s="116">
        <v>1529</v>
      </c>
      <c r="B212" s="116">
        <v>86.33999633789062</v>
      </c>
      <c r="C212" s="116">
        <v>104.04000091552734</v>
      </c>
      <c r="D212" s="116">
        <v>9.19140338897705</v>
      </c>
      <c r="E212" s="116">
        <v>9.20467758178711</v>
      </c>
      <c r="F212" s="116">
        <v>10.932488071371214</v>
      </c>
      <c r="G212" s="116" t="s">
        <v>56</v>
      </c>
      <c r="H212" s="116">
        <v>9.425911765495144</v>
      </c>
      <c r="I212" s="116">
        <v>28.265908103385765</v>
      </c>
      <c r="J212" s="116" t="s">
        <v>62</v>
      </c>
      <c r="K212" s="116">
        <v>0.5053046180627919</v>
      </c>
      <c r="L212" s="116">
        <v>0.2667111853125925</v>
      </c>
      <c r="M212" s="116">
        <v>0.11962373875694217</v>
      </c>
      <c r="N212" s="116">
        <v>0.07458825169114401</v>
      </c>
      <c r="O212" s="116">
        <v>0.020293964840936655</v>
      </c>
      <c r="P212" s="116">
        <v>0.0076511875930926985</v>
      </c>
      <c r="Q212" s="116">
        <v>0.002470220121635879</v>
      </c>
      <c r="R212" s="116">
        <v>0.00114813838492963</v>
      </c>
      <c r="S212" s="116">
        <v>0.0002662602291154792</v>
      </c>
      <c r="T212" s="116">
        <v>0.00011257724076496958</v>
      </c>
      <c r="U212" s="116">
        <v>5.402615106531226E-05</v>
      </c>
      <c r="V212" s="116">
        <v>4.2616174133145654E-05</v>
      </c>
      <c r="W212" s="116">
        <v>1.660072924198573E-05</v>
      </c>
      <c r="X212" s="116">
        <v>67.5</v>
      </c>
    </row>
    <row r="213" spans="1:24" s="116" customFormat="1" ht="12.75">
      <c r="A213" s="116">
        <v>1530</v>
      </c>
      <c r="B213" s="116">
        <v>116.08000183105469</v>
      </c>
      <c r="C213" s="116">
        <v>131.17999267578125</v>
      </c>
      <c r="D213" s="116">
        <v>8.814569473266602</v>
      </c>
      <c r="E213" s="116">
        <v>8.756640434265137</v>
      </c>
      <c r="F213" s="116">
        <v>16.11177062348798</v>
      </c>
      <c r="G213" s="116" t="s">
        <v>57</v>
      </c>
      <c r="H213" s="116">
        <v>-5.087831243583793</v>
      </c>
      <c r="I213" s="116">
        <v>43.49217058747089</v>
      </c>
      <c r="J213" s="116" t="s">
        <v>60</v>
      </c>
      <c r="K213" s="116">
        <v>0.4957786637198378</v>
      </c>
      <c r="L213" s="116">
        <v>-0.0014502506335229383</v>
      </c>
      <c r="M213" s="116">
        <v>-0.11762385533742135</v>
      </c>
      <c r="N213" s="116">
        <v>-0.0007710510288228724</v>
      </c>
      <c r="O213" s="116">
        <v>0.019867915046541965</v>
      </c>
      <c r="P213" s="116">
        <v>-0.000166073634559293</v>
      </c>
      <c r="Q213" s="116">
        <v>-0.002439881706973801</v>
      </c>
      <c r="R213" s="116">
        <v>-6.198468729329191E-05</v>
      </c>
      <c r="S213" s="116">
        <v>0.0002564078004026224</v>
      </c>
      <c r="T213" s="116">
        <v>-1.1836640804675873E-05</v>
      </c>
      <c r="U213" s="116">
        <v>-5.386347987187505E-05</v>
      </c>
      <c r="V213" s="116">
        <v>-4.886894829153239E-06</v>
      </c>
      <c r="W213" s="116">
        <v>1.582942646227883E-05</v>
      </c>
      <c r="X213" s="116">
        <v>67.5</v>
      </c>
    </row>
    <row r="214" spans="1:24" s="116" customFormat="1" ht="12.75">
      <c r="A214" s="116">
        <v>1531</v>
      </c>
      <c r="B214" s="116">
        <v>114.58000183105469</v>
      </c>
      <c r="C214" s="116">
        <v>110.77999877929688</v>
      </c>
      <c r="D214" s="116">
        <v>9.192086219787598</v>
      </c>
      <c r="E214" s="116">
        <v>9.443930625915527</v>
      </c>
      <c r="F214" s="116">
        <v>20.869123028958295</v>
      </c>
      <c r="G214" s="116" t="s">
        <v>58</v>
      </c>
      <c r="H214" s="116">
        <v>6.9371458938736765</v>
      </c>
      <c r="I214" s="116">
        <v>54.017147724928364</v>
      </c>
      <c r="J214" s="116" t="s">
        <v>61</v>
      </c>
      <c r="K214" s="116">
        <v>-0.09765384598548071</v>
      </c>
      <c r="L214" s="116">
        <v>-0.2667072423912557</v>
      </c>
      <c r="M214" s="116">
        <v>-0.021782275587057486</v>
      </c>
      <c r="N214" s="116">
        <v>-0.07458426624062475</v>
      </c>
      <c r="O214" s="116">
        <v>-0.004136539697448155</v>
      </c>
      <c r="P214" s="116">
        <v>-0.0076493850166271474</v>
      </c>
      <c r="Q214" s="116">
        <v>-0.0003859594607071906</v>
      </c>
      <c r="R214" s="116">
        <v>-0.0011464639765339213</v>
      </c>
      <c r="S214" s="116">
        <v>-7.176036163033483E-05</v>
      </c>
      <c r="T214" s="116">
        <v>-0.00011195324502985615</v>
      </c>
      <c r="U214" s="116">
        <v>-4.189335869090994E-06</v>
      </c>
      <c r="V214" s="116">
        <v>-4.2335051159475264E-05</v>
      </c>
      <c r="W214" s="116">
        <v>-5.001346742731086E-06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1532</v>
      </c>
      <c r="B216" s="116">
        <v>119.8</v>
      </c>
      <c r="C216" s="116">
        <v>119.4</v>
      </c>
      <c r="D216" s="116">
        <v>8.694380117349407</v>
      </c>
      <c r="E216" s="116">
        <v>8.911604912295623</v>
      </c>
      <c r="F216" s="116">
        <v>16.322904620507774</v>
      </c>
      <c r="G216" s="116" t="s">
        <v>59</v>
      </c>
      <c r="H216" s="116">
        <v>-7.621803931394751</v>
      </c>
      <c r="I216" s="116">
        <v>44.678196068605246</v>
      </c>
      <c r="J216" s="116" t="s">
        <v>73</v>
      </c>
      <c r="K216" s="116">
        <v>0.9212796224766187</v>
      </c>
      <c r="M216" s="116" t="s">
        <v>68</v>
      </c>
      <c r="N216" s="116">
        <v>0.8421623842237215</v>
      </c>
      <c r="X216" s="116">
        <v>67.5</v>
      </c>
    </row>
    <row r="217" spans="1:24" s="116" customFormat="1" ht="12.75">
      <c r="A217" s="116">
        <v>1529</v>
      </c>
      <c r="B217" s="116">
        <v>81.77999877929688</v>
      </c>
      <c r="C217" s="116">
        <v>106.87999725341797</v>
      </c>
      <c r="D217" s="116">
        <v>9.070634841918945</v>
      </c>
      <c r="E217" s="116">
        <v>9.150697708129883</v>
      </c>
      <c r="F217" s="116">
        <v>12.510868007937864</v>
      </c>
      <c r="G217" s="116" t="s">
        <v>56</v>
      </c>
      <c r="H217" s="116">
        <v>18.491188314316048</v>
      </c>
      <c r="I217" s="116">
        <v>32.77118709361292</v>
      </c>
      <c r="J217" s="116" t="s">
        <v>62</v>
      </c>
      <c r="K217" s="116">
        <v>0.2534737941959426</v>
      </c>
      <c r="L217" s="116">
        <v>0.9217706092107141</v>
      </c>
      <c r="M217" s="116">
        <v>0.06000649173676819</v>
      </c>
      <c r="N217" s="116">
        <v>0.054438566579670396</v>
      </c>
      <c r="O217" s="116">
        <v>0.010180203604776821</v>
      </c>
      <c r="P217" s="116">
        <v>0.026442771464730924</v>
      </c>
      <c r="Q217" s="116">
        <v>0.0012391743342876403</v>
      </c>
      <c r="R217" s="116">
        <v>0.0008380129100031885</v>
      </c>
      <c r="S217" s="116">
        <v>0.00013360282756777608</v>
      </c>
      <c r="T217" s="116">
        <v>0.00038909940577491406</v>
      </c>
      <c r="U217" s="116">
        <v>2.7093006632764484E-05</v>
      </c>
      <c r="V217" s="116">
        <v>3.1107628995645505E-05</v>
      </c>
      <c r="W217" s="116">
        <v>8.331819848074216E-06</v>
      </c>
      <c r="X217" s="116">
        <v>67.5</v>
      </c>
    </row>
    <row r="218" spans="1:24" s="116" customFormat="1" ht="12.75">
      <c r="A218" s="116">
        <v>1530</v>
      </c>
      <c r="B218" s="116">
        <v>128.17999267578125</v>
      </c>
      <c r="C218" s="116">
        <v>131.67999267578125</v>
      </c>
      <c r="D218" s="116">
        <v>8.56765365600586</v>
      </c>
      <c r="E218" s="116">
        <v>8.615532875061035</v>
      </c>
      <c r="F218" s="116">
        <v>18.605934063330675</v>
      </c>
      <c r="G218" s="116" t="s">
        <v>57</v>
      </c>
      <c r="H218" s="116">
        <v>-8.981332455895654</v>
      </c>
      <c r="I218" s="116">
        <v>51.6986602198856</v>
      </c>
      <c r="J218" s="116" t="s">
        <v>60</v>
      </c>
      <c r="K218" s="116">
        <v>0.05132560132457928</v>
      </c>
      <c r="L218" s="116">
        <v>-0.005014638742446746</v>
      </c>
      <c r="M218" s="116">
        <v>-0.012817743373705623</v>
      </c>
      <c r="N218" s="116">
        <v>-0.0005625970262515015</v>
      </c>
      <c r="O218" s="116">
        <v>0.001953899938868544</v>
      </c>
      <c r="P218" s="116">
        <v>-0.000573799740983647</v>
      </c>
      <c r="Q218" s="116">
        <v>-0.00029636317419429013</v>
      </c>
      <c r="R218" s="116">
        <v>-4.525237121544272E-05</v>
      </c>
      <c r="S218" s="116">
        <v>1.6711686606134646E-05</v>
      </c>
      <c r="T218" s="116">
        <v>-4.086676443658076E-05</v>
      </c>
      <c r="U218" s="116">
        <v>-8.532368000031908E-06</v>
      </c>
      <c r="V218" s="116">
        <v>-3.571903420924204E-06</v>
      </c>
      <c r="W218" s="116">
        <v>7.608121672925783E-07</v>
      </c>
      <c r="X218" s="116">
        <v>67.5</v>
      </c>
    </row>
    <row r="219" spans="1:24" s="116" customFormat="1" ht="12.75">
      <c r="A219" s="116">
        <v>1531</v>
      </c>
      <c r="B219" s="116">
        <v>104.37999725341797</v>
      </c>
      <c r="C219" s="116">
        <v>101.18000030517578</v>
      </c>
      <c r="D219" s="116">
        <v>9.171101570129395</v>
      </c>
      <c r="E219" s="116">
        <v>9.397780418395996</v>
      </c>
      <c r="F219" s="116">
        <v>18.86586964972465</v>
      </c>
      <c r="G219" s="116" t="s">
        <v>58</v>
      </c>
      <c r="H219" s="116">
        <v>12.042727847539723</v>
      </c>
      <c r="I219" s="116">
        <v>48.92272510095769</v>
      </c>
      <c r="J219" s="116" t="s">
        <v>61</v>
      </c>
      <c r="K219" s="116">
        <v>-0.24822297837379487</v>
      </c>
      <c r="L219" s="116">
        <v>-0.9217569687303556</v>
      </c>
      <c r="M219" s="116">
        <v>-0.05862153619072648</v>
      </c>
      <c r="N219" s="116">
        <v>-0.054435659413983956</v>
      </c>
      <c r="O219" s="116">
        <v>-0.009990936916205631</v>
      </c>
      <c r="P219" s="116">
        <v>-0.026436545095629177</v>
      </c>
      <c r="Q219" s="116">
        <v>-0.0012032131564019325</v>
      </c>
      <c r="R219" s="116">
        <v>-0.0008367902127961297</v>
      </c>
      <c r="S219" s="116">
        <v>-0.00013255351773862228</v>
      </c>
      <c r="T219" s="116">
        <v>-0.0003869473544797486</v>
      </c>
      <c r="U219" s="116">
        <v>-2.5714387115291155E-05</v>
      </c>
      <c r="V219" s="116">
        <v>-3.090187838436872E-05</v>
      </c>
      <c r="W219" s="116">
        <v>-8.29701071632808E-06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1532</v>
      </c>
      <c r="B221" s="116">
        <v>124.76</v>
      </c>
      <c r="C221" s="116">
        <v>121.06</v>
      </c>
      <c r="D221" s="116">
        <v>8.366957764154256</v>
      </c>
      <c r="E221" s="116">
        <v>8.687317157726927</v>
      </c>
      <c r="F221" s="116">
        <v>17.81443671069272</v>
      </c>
      <c r="G221" s="116" t="s">
        <v>59</v>
      </c>
      <c r="H221" s="116">
        <v>-6.580556705036727</v>
      </c>
      <c r="I221" s="116">
        <v>50.67944329496328</v>
      </c>
      <c r="J221" s="116" t="s">
        <v>73</v>
      </c>
      <c r="K221" s="116">
        <v>0.6691636766373339</v>
      </c>
      <c r="M221" s="116" t="s">
        <v>68</v>
      </c>
      <c r="N221" s="116">
        <v>0.6104526036425776</v>
      </c>
      <c r="X221" s="116">
        <v>67.5</v>
      </c>
    </row>
    <row r="222" spans="1:24" s="116" customFormat="1" ht="12.75">
      <c r="A222" s="116">
        <v>1529</v>
      </c>
      <c r="B222" s="116">
        <v>97.23999786376953</v>
      </c>
      <c r="C222" s="116">
        <v>110.13999938964844</v>
      </c>
      <c r="D222" s="116">
        <v>9.102827072143555</v>
      </c>
      <c r="E222" s="116">
        <v>9.009446144104004</v>
      </c>
      <c r="F222" s="116">
        <v>15.566106621212999</v>
      </c>
      <c r="G222" s="116" t="s">
        <v>56</v>
      </c>
      <c r="H222" s="116">
        <v>10.916373812697593</v>
      </c>
      <c r="I222" s="116">
        <v>40.656371676467124</v>
      </c>
      <c r="J222" s="116" t="s">
        <v>62</v>
      </c>
      <c r="K222" s="116">
        <v>0.22850400542532592</v>
      </c>
      <c r="L222" s="116">
        <v>0.7808847719073033</v>
      </c>
      <c r="M222" s="116">
        <v>0.054095176760097854</v>
      </c>
      <c r="N222" s="116">
        <v>0.06044842964300602</v>
      </c>
      <c r="O222" s="116">
        <v>0.009177055900549265</v>
      </c>
      <c r="P222" s="116">
        <v>0.02240114773015761</v>
      </c>
      <c r="Q222" s="116">
        <v>0.0011170378575530659</v>
      </c>
      <c r="R222" s="116">
        <v>0.0009304902269165049</v>
      </c>
      <c r="S222" s="116">
        <v>0.00012037242505285399</v>
      </c>
      <c r="T222" s="116">
        <v>0.0003296267876617167</v>
      </c>
      <c r="U222" s="116">
        <v>2.44397172509671E-05</v>
      </c>
      <c r="V222" s="116">
        <v>3.453889486577003E-05</v>
      </c>
      <c r="W222" s="116">
        <v>7.506060287052956E-06</v>
      </c>
      <c r="X222" s="116">
        <v>67.5</v>
      </c>
    </row>
    <row r="223" spans="1:24" s="116" customFormat="1" ht="12.75">
      <c r="A223" s="116">
        <v>1530</v>
      </c>
      <c r="B223" s="116">
        <v>123.87999725341797</v>
      </c>
      <c r="C223" s="116">
        <v>141.5800018310547</v>
      </c>
      <c r="D223" s="116">
        <v>8.581524848937988</v>
      </c>
      <c r="E223" s="116">
        <v>8.638264656066895</v>
      </c>
      <c r="F223" s="116">
        <v>18.289705431043483</v>
      </c>
      <c r="G223" s="116" t="s">
        <v>57</v>
      </c>
      <c r="H223" s="116">
        <v>-5.651323559874385</v>
      </c>
      <c r="I223" s="116">
        <v>50.728673693543584</v>
      </c>
      <c r="J223" s="116" t="s">
        <v>60</v>
      </c>
      <c r="K223" s="116">
        <v>-0.034861464573166516</v>
      </c>
      <c r="L223" s="116">
        <v>-0.004248200525074825</v>
      </c>
      <c r="M223" s="116">
        <v>0.008860108121441997</v>
      </c>
      <c r="N223" s="116">
        <v>-0.0006249153168282367</v>
      </c>
      <c r="O223" s="116">
        <v>-0.001302010468970449</v>
      </c>
      <c r="P223" s="116">
        <v>-0.00048610627972588036</v>
      </c>
      <c r="Q223" s="116">
        <v>0.0002118178736692023</v>
      </c>
      <c r="R223" s="116">
        <v>-5.026034897567927E-05</v>
      </c>
      <c r="S223" s="116">
        <v>-9.00359843831094E-06</v>
      </c>
      <c r="T223" s="116">
        <v>-3.461995431173406E-05</v>
      </c>
      <c r="U223" s="116">
        <v>6.53164105952887E-06</v>
      </c>
      <c r="V223" s="116">
        <v>-3.966997299467041E-06</v>
      </c>
      <c r="W223" s="116">
        <v>-3.164992648697723E-07</v>
      </c>
      <c r="X223" s="116">
        <v>67.5</v>
      </c>
    </row>
    <row r="224" spans="1:24" s="116" customFormat="1" ht="12.75">
      <c r="A224" s="116">
        <v>1531</v>
      </c>
      <c r="B224" s="116">
        <v>104.63999938964844</v>
      </c>
      <c r="C224" s="116">
        <v>106.73999786376953</v>
      </c>
      <c r="D224" s="116">
        <v>9.164121627807617</v>
      </c>
      <c r="E224" s="116">
        <v>9.247198104858398</v>
      </c>
      <c r="F224" s="116">
        <v>20.77853188262126</v>
      </c>
      <c r="G224" s="116" t="s">
        <v>58</v>
      </c>
      <c r="H224" s="116">
        <v>16.78424600455461</v>
      </c>
      <c r="I224" s="116">
        <v>53.92424539420305</v>
      </c>
      <c r="J224" s="116" t="s">
        <v>61</v>
      </c>
      <c r="K224" s="116">
        <v>0.22582904769588708</v>
      </c>
      <c r="L224" s="116">
        <v>-0.7808732162067156</v>
      </c>
      <c r="M224" s="116">
        <v>0.053364657150426716</v>
      </c>
      <c r="N224" s="116">
        <v>-0.06044519937225985</v>
      </c>
      <c r="O224" s="116">
        <v>0.00908422389312909</v>
      </c>
      <c r="P224" s="116">
        <v>-0.022395872841065083</v>
      </c>
      <c r="Q224" s="116">
        <v>0.0010967710625290044</v>
      </c>
      <c r="R224" s="116">
        <v>-0.000929131831177886</v>
      </c>
      <c r="S224" s="116">
        <v>0.00012003522786360092</v>
      </c>
      <c r="T224" s="116">
        <v>-0.00032780371856895693</v>
      </c>
      <c r="U224" s="116">
        <v>2.3550741907139473E-05</v>
      </c>
      <c r="V224" s="116">
        <v>-3.4310321930502725E-05</v>
      </c>
      <c r="W224" s="116">
        <v>7.499384591298835E-06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10.932488071371214</v>
      </c>
      <c r="G225" s="117"/>
      <c r="H225" s="117"/>
      <c r="I225" s="118"/>
      <c r="J225" s="118" t="s">
        <v>158</v>
      </c>
      <c r="K225" s="117">
        <f>AVERAGE(K223,K218,K213,K208,K203,K198)</f>
        <v>0.21296184014873598</v>
      </c>
      <c r="L225" s="117">
        <f>AVERAGE(L223,L218,L213,L208,L203,L198)</f>
        <v>-0.002901953303982652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24.592092710484057</v>
      </c>
      <c r="G226" s="117"/>
      <c r="H226" s="117"/>
      <c r="I226" s="118"/>
      <c r="J226" s="118" t="s">
        <v>159</v>
      </c>
      <c r="K226" s="117">
        <f>AVERAGE(K224,K219,K214,K209,K204,K199)</f>
        <v>0.16467241835406216</v>
      </c>
      <c r="L226" s="117">
        <f>AVERAGE(L224,L219,L214,L209,L204,L199)</f>
        <v>-0.5334954863368435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0.13310115009295997</v>
      </c>
      <c r="L227" s="117">
        <f>ABS(L225/$H$33)</f>
        <v>0.008060981399951811</v>
      </c>
      <c r="M227" s="118" t="s">
        <v>111</v>
      </c>
      <c r="N227" s="117">
        <f>K227+L227+L228+K228</f>
        <v>0.568160684518247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0.09356387406480804</v>
      </c>
      <c r="L228" s="117">
        <f>ABS(L226/$H$34)</f>
        <v>0.3334346789605272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1532</v>
      </c>
      <c r="B231" s="101">
        <v>100.24</v>
      </c>
      <c r="C231" s="101">
        <v>105.14</v>
      </c>
      <c r="D231" s="101">
        <v>8.716289084600222</v>
      </c>
      <c r="E231" s="101">
        <v>8.87130768967833</v>
      </c>
      <c r="F231" s="101">
        <v>19.912354345000487</v>
      </c>
      <c r="G231" s="101" t="s">
        <v>59</v>
      </c>
      <c r="H231" s="101">
        <v>21.581367268210677</v>
      </c>
      <c r="I231" s="101">
        <v>54.32136726821067</v>
      </c>
      <c r="J231" s="101" t="s">
        <v>73</v>
      </c>
      <c r="K231" s="101">
        <v>1.6846263100028909</v>
      </c>
      <c r="M231" s="101" t="s">
        <v>68</v>
      </c>
      <c r="N231" s="101">
        <v>0.9562959289510834</v>
      </c>
      <c r="X231" s="101">
        <v>67.5</v>
      </c>
    </row>
    <row r="232" spans="1:24" s="101" customFormat="1" ht="12.75" hidden="1">
      <c r="A232" s="101">
        <v>1529</v>
      </c>
      <c r="B232" s="101">
        <v>98.87999725341797</v>
      </c>
      <c r="C232" s="101">
        <v>109.58000183105469</v>
      </c>
      <c r="D232" s="101">
        <v>8.984193801879883</v>
      </c>
      <c r="E232" s="101">
        <v>9.220451354980469</v>
      </c>
      <c r="F232" s="101">
        <v>12.955591478720418</v>
      </c>
      <c r="G232" s="101" t="s">
        <v>56</v>
      </c>
      <c r="H232" s="101">
        <v>2.9072800110727286</v>
      </c>
      <c r="I232" s="101">
        <v>34.2872772644907</v>
      </c>
      <c r="J232" s="101" t="s">
        <v>62</v>
      </c>
      <c r="K232" s="101">
        <v>1.1850716733162254</v>
      </c>
      <c r="L232" s="101">
        <v>0.44508866314557866</v>
      </c>
      <c r="M232" s="101">
        <v>0.2805490047546328</v>
      </c>
      <c r="N232" s="101">
        <v>0.030940042142738836</v>
      </c>
      <c r="O232" s="101">
        <v>0.04759447853885542</v>
      </c>
      <c r="P232" s="101">
        <v>0.012768078838561764</v>
      </c>
      <c r="Q232" s="101">
        <v>0.0057933238219809655</v>
      </c>
      <c r="R232" s="101">
        <v>0.00047627150905246566</v>
      </c>
      <c r="S232" s="101">
        <v>0.0006244328290607083</v>
      </c>
      <c r="T232" s="101">
        <v>0.00018789912743239273</v>
      </c>
      <c r="U232" s="101">
        <v>0.0001267196831610553</v>
      </c>
      <c r="V232" s="101">
        <v>1.7681039484816443E-05</v>
      </c>
      <c r="W232" s="101">
        <v>3.89363206134719E-05</v>
      </c>
      <c r="X232" s="101">
        <v>67.5</v>
      </c>
    </row>
    <row r="233" spans="1:24" s="101" customFormat="1" ht="12.75" hidden="1">
      <c r="A233" s="101">
        <v>1531</v>
      </c>
      <c r="B233" s="101">
        <v>123.66000366210938</v>
      </c>
      <c r="C233" s="101">
        <v>100.66000366210938</v>
      </c>
      <c r="D233" s="101">
        <v>8.930974006652832</v>
      </c>
      <c r="E233" s="101">
        <v>9.45317268371582</v>
      </c>
      <c r="F233" s="101">
        <v>18.730433439232815</v>
      </c>
      <c r="G233" s="101" t="s">
        <v>57</v>
      </c>
      <c r="H233" s="101">
        <v>-6.242110259917439</v>
      </c>
      <c r="I233" s="101">
        <v>49.91789340219193</v>
      </c>
      <c r="J233" s="101" t="s">
        <v>60</v>
      </c>
      <c r="K233" s="101">
        <v>1.0681606380320132</v>
      </c>
      <c r="L233" s="101">
        <v>0.0024224011890292023</v>
      </c>
      <c r="M233" s="101">
        <v>-0.2542369797274667</v>
      </c>
      <c r="N233" s="101">
        <v>-0.0003196026128514375</v>
      </c>
      <c r="O233" s="101">
        <v>0.04267422674303284</v>
      </c>
      <c r="P233" s="101">
        <v>0.0002769624043709874</v>
      </c>
      <c r="Q233" s="101">
        <v>-0.005312438599159225</v>
      </c>
      <c r="R233" s="101">
        <v>-2.5663082733860058E-05</v>
      </c>
      <c r="S233" s="101">
        <v>0.0005399401020624137</v>
      </c>
      <c r="T233" s="101">
        <v>1.9708931547603197E-05</v>
      </c>
      <c r="U233" s="101">
        <v>-0.00011983936388664906</v>
      </c>
      <c r="V233" s="101">
        <v>-2.0152439525863738E-06</v>
      </c>
      <c r="W233" s="101">
        <v>3.300057033835161E-05</v>
      </c>
      <c r="X233" s="101">
        <v>67.5</v>
      </c>
    </row>
    <row r="234" spans="1:24" s="101" customFormat="1" ht="12.75" hidden="1">
      <c r="A234" s="101">
        <v>1530</v>
      </c>
      <c r="B234" s="101">
        <v>123.69999694824219</v>
      </c>
      <c r="C234" s="101">
        <v>141</v>
      </c>
      <c r="D234" s="101">
        <v>8.970908164978027</v>
      </c>
      <c r="E234" s="101">
        <v>9.13530158996582</v>
      </c>
      <c r="F234" s="101">
        <v>17.288929437940656</v>
      </c>
      <c r="G234" s="101" t="s">
        <v>58</v>
      </c>
      <c r="H234" s="101">
        <v>-10.328842748183746</v>
      </c>
      <c r="I234" s="101">
        <v>45.87115420005844</v>
      </c>
      <c r="J234" s="101" t="s">
        <v>61</v>
      </c>
      <c r="K234" s="101">
        <v>-0.5132521039952598</v>
      </c>
      <c r="L234" s="101">
        <v>0.445082071120819</v>
      </c>
      <c r="M234" s="101">
        <v>-0.11862251981757355</v>
      </c>
      <c r="N234" s="101">
        <v>-0.030938391392642147</v>
      </c>
      <c r="O234" s="101">
        <v>-0.021074742211229777</v>
      </c>
      <c r="P234" s="101">
        <v>0.012765074580835544</v>
      </c>
      <c r="Q234" s="101">
        <v>-0.0023109731795274715</v>
      </c>
      <c r="R234" s="101">
        <v>-0.0004755796006135124</v>
      </c>
      <c r="S234" s="101">
        <v>-0.00031365752692003116</v>
      </c>
      <c r="T234" s="101">
        <v>0.00018686262362255983</v>
      </c>
      <c r="U234" s="101">
        <v>-4.118743696421953E-05</v>
      </c>
      <c r="V234" s="101">
        <v>-1.7565817631844017E-05</v>
      </c>
      <c r="W234" s="101">
        <v>-2.0663964291940326E-05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1532</v>
      </c>
      <c r="B236" s="101">
        <v>97.12</v>
      </c>
      <c r="C236" s="101">
        <v>107.52</v>
      </c>
      <c r="D236" s="101">
        <v>8.964647410436463</v>
      </c>
      <c r="E236" s="101">
        <v>8.929430681990356</v>
      </c>
      <c r="F236" s="101">
        <v>18.226360093830458</v>
      </c>
      <c r="G236" s="101" t="s">
        <v>59</v>
      </c>
      <c r="H236" s="101">
        <v>18.718086101362076</v>
      </c>
      <c r="I236" s="101">
        <v>48.33808610136208</v>
      </c>
      <c r="J236" s="101" t="s">
        <v>73</v>
      </c>
      <c r="K236" s="101">
        <v>0.6041905080600666</v>
      </c>
      <c r="M236" s="101" t="s">
        <v>68</v>
      </c>
      <c r="N236" s="101">
        <v>0.4515919734834077</v>
      </c>
      <c r="X236" s="101">
        <v>67.5</v>
      </c>
    </row>
    <row r="237" spans="1:24" s="101" customFormat="1" ht="12.75" hidden="1">
      <c r="A237" s="101">
        <v>1529</v>
      </c>
      <c r="B237" s="101">
        <v>91.05999755859375</v>
      </c>
      <c r="C237" s="101">
        <v>110.45999908447266</v>
      </c>
      <c r="D237" s="101">
        <v>9.097295761108398</v>
      </c>
      <c r="E237" s="101">
        <v>9.039339065551758</v>
      </c>
      <c r="F237" s="101">
        <v>12.049692623141528</v>
      </c>
      <c r="G237" s="101" t="s">
        <v>56</v>
      </c>
      <c r="H237" s="101">
        <v>7.922969955336399</v>
      </c>
      <c r="I237" s="101">
        <v>31.482967513930152</v>
      </c>
      <c r="J237" s="101" t="s">
        <v>62</v>
      </c>
      <c r="K237" s="101">
        <v>0.5429369388196317</v>
      </c>
      <c r="L237" s="101">
        <v>0.5239415771883793</v>
      </c>
      <c r="M237" s="101">
        <v>0.12853243469077852</v>
      </c>
      <c r="N237" s="101">
        <v>0.1328980413873087</v>
      </c>
      <c r="O237" s="101">
        <v>0.021805104636802818</v>
      </c>
      <c r="P237" s="101">
        <v>0.015030080373506068</v>
      </c>
      <c r="Q237" s="101">
        <v>0.002654289282360727</v>
      </c>
      <c r="R237" s="101">
        <v>0.0020456496796912686</v>
      </c>
      <c r="S237" s="101">
        <v>0.0002860866056040515</v>
      </c>
      <c r="T237" s="101">
        <v>0.00022115119764197415</v>
      </c>
      <c r="U237" s="101">
        <v>5.808424299388621E-05</v>
      </c>
      <c r="V237" s="101">
        <v>7.591269685852938E-05</v>
      </c>
      <c r="W237" s="101">
        <v>1.7835031589404E-05</v>
      </c>
      <c r="X237" s="101">
        <v>67.5</v>
      </c>
    </row>
    <row r="238" spans="1:24" s="101" customFormat="1" ht="12.75" hidden="1">
      <c r="A238" s="101">
        <v>1531</v>
      </c>
      <c r="B238" s="101">
        <v>86.4800033569336</v>
      </c>
      <c r="C238" s="101">
        <v>101.9800033569336</v>
      </c>
      <c r="D238" s="101">
        <v>9.211097717285156</v>
      </c>
      <c r="E238" s="101">
        <v>9.246273040771484</v>
      </c>
      <c r="F238" s="101">
        <v>11.884928787985482</v>
      </c>
      <c r="G238" s="101" t="s">
        <v>57</v>
      </c>
      <c r="H238" s="101">
        <v>11.68291665458564</v>
      </c>
      <c r="I238" s="101">
        <v>30.662920011519233</v>
      </c>
      <c r="J238" s="101" t="s">
        <v>60</v>
      </c>
      <c r="K238" s="101">
        <v>0.26875422400320614</v>
      </c>
      <c r="L238" s="101">
        <v>0.0028523599762251372</v>
      </c>
      <c r="M238" s="101">
        <v>-0.06488863648318952</v>
      </c>
      <c r="N238" s="101">
        <v>-0.0013743664834327603</v>
      </c>
      <c r="O238" s="101">
        <v>0.010588501820639635</v>
      </c>
      <c r="P238" s="101">
        <v>0.0003262101376200548</v>
      </c>
      <c r="Q238" s="101">
        <v>-0.0013995826741048855</v>
      </c>
      <c r="R238" s="101">
        <v>-0.0001104640101451605</v>
      </c>
      <c r="S238" s="101">
        <v>0.00012175083588477306</v>
      </c>
      <c r="T238" s="101">
        <v>2.3218505703392255E-05</v>
      </c>
      <c r="U238" s="101">
        <v>-3.4449071950871654E-05</v>
      </c>
      <c r="V238" s="101">
        <v>-8.713261522768184E-06</v>
      </c>
      <c r="W238" s="101">
        <v>7.057882781601969E-06</v>
      </c>
      <c r="X238" s="101">
        <v>67.5</v>
      </c>
    </row>
    <row r="239" spans="1:24" s="101" customFormat="1" ht="12.75" hidden="1">
      <c r="A239" s="101">
        <v>1530</v>
      </c>
      <c r="B239" s="101">
        <v>112.37999725341797</v>
      </c>
      <c r="C239" s="101">
        <v>135.97999572753906</v>
      </c>
      <c r="D239" s="101">
        <v>8.846739768981934</v>
      </c>
      <c r="E239" s="101">
        <v>8.72237777709961</v>
      </c>
      <c r="F239" s="101">
        <v>15.084544453072967</v>
      </c>
      <c r="G239" s="101" t="s">
        <v>58</v>
      </c>
      <c r="H239" s="101">
        <v>-4.315105101586894</v>
      </c>
      <c r="I239" s="101">
        <v>40.564892151831074</v>
      </c>
      <c r="J239" s="101" t="s">
        <v>61</v>
      </c>
      <c r="K239" s="101">
        <v>-0.47175384112401986</v>
      </c>
      <c r="L239" s="101">
        <v>0.523933812947029</v>
      </c>
      <c r="M239" s="101">
        <v>-0.11095067202541736</v>
      </c>
      <c r="N239" s="101">
        <v>-0.13289093468462035</v>
      </c>
      <c r="O239" s="101">
        <v>-0.01906164256868308</v>
      </c>
      <c r="P239" s="101">
        <v>0.015026539953700792</v>
      </c>
      <c r="Q239" s="101">
        <v>-0.002255309276529594</v>
      </c>
      <c r="R239" s="101">
        <v>-0.0020426650030006487</v>
      </c>
      <c r="S239" s="101">
        <v>-0.000258886615852205</v>
      </c>
      <c r="T239" s="101">
        <v>0.00021992897310582128</v>
      </c>
      <c r="U239" s="101">
        <v>-4.6765807230245555E-05</v>
      </c>
      <c r="V239" s="101">
        <v>-7.541098473014939E-05</v>
      </c>
      <c r="W239" s="101">
        <v>-1.6379091624269187E-05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1532</v>
      </c>
      <c r="B241" s="101">
        <v>99.08</v>
      </c>
      <c r="C241" s="101">
        <v>111.08</v>
      </c>
      <c r="D241" s="101">
        <v>8.945264102008155</v>
      </c>
      <c r="E241" s="101">
        <v>9.07155230270379</v>
      </c>
      <c r="F241" s="101">
        <v>17.79755391428827</v>
      </c>
      <c r="G241" s="101" t="s">
        <v>59</v>
      </c>
      <c r="H241" s="101">
        <v>15.72702843411247</v>
      </c>
      <c r="I241" s="101">
        <v>47.30702843411247</v>
      </c>
      <c r="J241" s="101" t="s">
        <v>73</v>
      </c>
      <c r="K241" s="101">
        <v>0.35360708761485543</v>
      </c>
      <c r="M241" s="101" t="s">
        <v>68</v>
      </c>
      <c r="N241" s="101">
        <v>0.24297467882105145</v>
      </c>
      <c r="X241" s="101">
        <v>67.5</v>
      </c>
    </row>
    <row r="242" spans="1:24" s="101" customFormat="1" ht="12.75" hidden="1">
      <c r="A242" s="101">
        <v>1529</v>
      </c>
      <c r="B242" s="101">
        <v>94.72000122070312</v>
      </c>
      <c r="C242" s="101">
        <v>115.12000274658203</v>
      </c>
      <c r="D242" s="101">
        <v>8.906219482421875</v>
      </c>
      <c r="E242" s="101">
        <v>8.975712776184082</v>
      </c>
      <c r="F242" s="101">
        <v>13.379672762594257</v>
      </c>
      <c r="G242" s="101" t="s">
        <v>56</v>
      </c>
      <c r="H242" s="101">
        <v>8.493380301152094</v>
      </c>
      <c r="I242" s="101">
        <v>35.71338152185522</v>
      </c>
      <c r="J242" s="101" t="s">
        <v>62</v>
      </c>
      <c r="K242" s="101">
        <v>0.47729895864636657</v>
      </c>
      <c r="L242" s="101">
        <v>0.31294187562918224</v>
      </c>
      <c r="M242" s="101">
        <v>0.1129935221772434</v>
      </c>
      <c r="N242" s="101">
        <v>0.12097766809193616</v>
      </c>
      <c r="O242" s="101">
        <v>0.019169023940058566</v>
      </c>
      <c r="P242" s="101">
        <v>0.008977180840427186</v>
      </c>
      <c r="Q242" s="101">
        <v>0.0023333814378764853</v>
      </c>
      <c r="R242" s="101">
        <v>0.0018621709631662052</v>
      </c>
      <c r="S242" s="101">
        <v>0.00025150812901538486</v>
      </c>
      <c r="T242" s="101">
        <v>0.00013208884742791464</v>
      </c>
      <c r="U242" s="101">
        <v>5.1058893678057085E-05</v>
      </c>
      <c r="V242" s="101">
        <v>6.910630549691228E-05</v>
      </c>
      <c r="W242" s="101">
        <v>1.5680414191776968E-05</v>
      </c>
      <c r="X242" s="101">
        <v>67.5</v>
      </c>
    </row>
    <row r="243" spans="1:24" s="101" customFormat="1" ht="12.75" hidden="1">
      <c r="A243" s="101">
        <v>1531</v>
      </c>
      <c r="B243" s="101">
        <v>98.81999969482422</v>
      </c>
      <c r="C243" s="101">
        <v>113.31999969482422</v>
      </c>
      <c r="D243" s="101">
        <v>9.151491165161133</v>
      </c>
      <c r="E243" s="101">
        <v>9.224172592163086</v>
      </c>
      <c r="F243" s="101">
        <v>15.039142522878674</v>
      </c>
      <c r="G243" s="101" t="s">
        <v>57</v>
      </c>
      <c r="H243" s="101">
        <v>7.753740121210065</v>
      </c>
      <c r="I243" s="101">
        <v>39.07373981603428</v>
      </c>
      <c r="J243" s="101" t="s">
        <v>60</v>
      </c>
      <c r="K243" s="101">
        <v>0.30524437965041945</v>
      </c>
      <c r="L243" s="101">
        <v>0.0017041646565056723</v>
      </c>
      <c r="M243" s="101">
        <v>-0.07324466470566254</v>
      </c>
      <c r="N243" s="101">
        <v>-0.0012510214973266622</v>
      </c>
      <c r="O243" s="101">
        <v>0.012099382657523814</v>
      </c>
      <c r="P243" s="101">
        <v>0.00019484031371285335</v>
      </c>
      <c r="Q243" s="101">
        <v>-0.0015585788513596743</v>
      </c>
      <c r="R243" s="101">
        <v>-0.00010055429517558651</v>
      </c>
      <c r="S243" s="101">
        <v>0.0001452356511775092</v>
      </c>
      <c r="T243" s="101">
        <v>1.3863813040684195E-05</v>
      </c>
      <c r="U243" s="101">
        <v>-3.700975343055873E-05</v>
      </c>
      <c r="V243" s="101">
        <v>-7.93124361579429E-06</v>
      </c>
      <c r="W243" s="101">
        <v>8.630440049321364E-06</v>
      </c>
      <c r="X243" s="101">
        <v>67.5</v>
      </c>
    </row>
    <row r="244" spans="1:24" s="101" customFormat="1" ht="12.75" hidden="1">
      <c r="A244" s="101">
        <v>1530</v>
      </c>
      <c r="B244" s="101">
        <v>117.4800033569336</v>
      </c>
      <c r="C244" s="101">
        <v>130.77999877929688</v>
      </c>
      <c r="D244" s="101">
        <v>8.82473373413086</v>
      </c>
      <c r="E244" s="101">
        <v>8.910863876342773</v>
      </c>
      <c r="F244" s="101">
        <v>18.158765354878636</v>
      </c>
      <c r="G244" s="101" t="s">
        <v>58</v>
      </c>
      <c r="H244" s="101">
        <v>-1.0157455214282436</v>
      </c>
      <c r="I244" s="101">
        <v>48.96425783550534</v>
      </c>
      <c r="J244" s="101" t="s">
        <v>61</v>
      </c>
      <c r="K244" s="101">
        <v>-0.3669334607483168</v>
      </c>
      <c r="L244" s="101">
        <v>0.3129372354724412</v>
      </c>
      <c r="M244" s="101">
        <v>-0.08603926514199355</v>
      </c>
      <c r="N244" s="101">
        <v>-0.12097119955665438</v>
      </c>
      <c r="O244" s="101">
        <v>-0.0148679661729959</v>
      </c>
      <c r="P244" s="101">
        <v>0.008975066188830321</v>
      </c>
      <c r="Q244" s="101">
        <v>-0.0017365197662914445</v>
      </c>
      <c r="R244" s="101">
        <v>-0.0018594540945613832</v>
      </c>
      <c r="S244" s="101">
        <v>-0.0002053361745720036</v>
      </c>
      <c r="T244" s="101">
        <v>0.00013135927185702525</v>
      </c>
      <c r="U244" s="101">
        <v>-3.5175115843965376E-05</v>
      </c>
      <c r="V244" s="101">
        <v>-6.86496674000646E-05</v>
      </c>
      <c r="W244" s="101">
        <v>-1.3091634496148693E-05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1532</v>
      </c>
      <c r="B246" s="101">
        <v>98.28</v>
      </c>
      <c r="C246" s="101">
        <v>106.58</v>
      </c>
      <c r="D246" s="101">
        <v>8.674890156656446</v>
      </c>
      <c r="E246" s="101">
        <v>8.76859322317708</v>
      </c>
      <c r="F246" s="101">
        <v>17.300992528879984</v>
      </c>
      <c r="G246" s="101" t="s">
        <v>59</v>
      </c>
      <c r="H246" s="101">
        <v>16.638841647109224</v>
      </c>
      <c r="I246" s="101">
        <v>47.418841647109225</v>
      </c>
      <c r="J246" s="101" t="s">
        <v>73</v>
      </c>
      <c r="K246" s="101">
        <v>0.9300524820681205</v>
      </c>
      <c r="M246" s="101" t="s">
        <v>68</v>
      </c>
      <c r="N246" s="101">
        <v>0.48969359549553737</v>
      </c>
      <c r="X246" s="101">
        <v>67.5</v>
      </c>
    </row>
    <row r="247" spans="1:24" s="101" customFormat="1" ht="12.75" hidden="1">
      <c r="A247" s="101">
        <v>1529</v>
      </c>
      <c r="B247" s="101">
        <v>86.33999633789062</v>
      </c>
      <c r="C247" s="101">
        <v>104.04000091552734</v>
      </c>
      <c r="D247" s="101">
        <v>9.19140338897705</v>
      </c>
      <c r="E247" s="101">
        <v>9.20467758178711</v>
      </c>
      <c r="F247" s="101">
        <v>10.932488071371214</v>
      </c>
      <c r="G247" s="101" t="s">
        <v>56</v>
      </c>
      <c r="H247" s="101">
        <v>9.425911765495144</v>
      </c>
      <c r="I247" s="101">
        <v>28.265908103385765</v>
      </c>
      <c r="J247" s="101" t="s">
        <v>62</v>
      </c>
      <c r="K247" s="101">
        <v>0.932918796854626</v>
      </c>
      <c r="L247" s="101">
        <v>0.059495105962062304</v>
      </c>
      <c r="M247" s="101">
        <v>0.22085527401447813</v>
      </c>
      <c r="N247" s="101">
        <v>0.07725978559882342</v>
      </c>
      <c r="O247" s="101">
        <v>0.03746764999275436</v>
      </c>
      <c r="P247" s="101">
        <v>0.0017065976930067252</v>
      </c>
      <c r="Q247" s="101">
        <v>0.00456066187451139</v>
      </c>
      <c r="R247" s="101">
        <v>0.0011892645218847604</v>
      </c>
      <c r="S247" s="101">
        <v>0.0004915792145942777</v>
      </c>
      <c r="T247" s="101">
        <v>2.5124731342861287E-05</v>
      </c>
      <c r="U247" s="101">
        <v>9.975629576139659E-05</v>
      </c>
      <c r="V247" s="101">
        <v>4.414222933018701E-05</v>
      </c>
      <c r="W247" s="101">
        <v>3.0650950392888845E-05</v>
      </c>
      <c r="X247" s="101">
        <v>67.5</v>
      </c>
    </row>
    <row r="248" spans="1:24" s="101" customFormat="1" ht="12.75" hidden="1">
      <c r="A248" s="101">
        <v>1531</v>
      </c>
      <c r="B248" s="101">
        <v>114.58000183105469</v>
      </c>
      <c r="C248" s="101">
        <v>110.77999877929688</v>
      </c>
      <c r="D248" s="101">
        <v>9.192086219787598</v>
      </c>
      <c r="E248" s="101">
        <v>9.443930625915527</v>
      </c>
      <c r="F248" s="101">
        <v>16.167617162574672</v>
      </c>
      <c r="G248" s="101" t="s">
        <v>57</v>
      </c>
      <c r="H248" s="101">
        <v>-5.232121428076567</v>
      </c>
      <c r="I248" s="101">
        <v>41.84788040297812</v>
      </c>
      <c r="J248" s="101" t="s">
        <v>60</v>
      </c>
      <c r="K248" s="101">
        <v>0.839627709262099</v>
      </c>
      <c r="L248" s="101">
        <v>0.00032481832601645075</v>
      </c>
      <c r="M248" s="101">
        <v>-0.1998515116411125</v>
      </c>
      <c r="N248" s="101">
        <v>-0.0007985991705681703</v>
      </c>
      <c r="O248" s="101">
        <v>0.03354275121828394</v>
      </c>
      <c r="P248" s="101">
        <v>3.696648483970443E-05</v>
      </c>
      <c r="Q248" s="101">
        <v>-0.004176424521569597</v>
      </c>
      <c r="R248" s="101">
        <v>-6.418406138169948E-05</v>
      </c>
      <c r="S248" s="101">
        <v>0.0004242908807201139</v>
      </c>
      <c r="T248" s="101">
        <v>2.617921053291623E-06</v>
      </c>
      <c r="U248" s="101">
        <v>-9.423833996337634E-05</v>
      </c>
      <c r="V248" s="101">
        <v>-5.057205979514237E-06</v>
      </c>
      <c r="W248" s="101">
        <v>2.592775977293036E-05</v>
      </c>
      <c r="X248" s="101">
        <v>67.5</v>
      </c>
    </row>
    <row r="249" spans="1:24" s="101" customFormat="1" ht="12.75" hidden="1">
      <c r="A249" s="101">
        <v>1530</v>
      </c>
      <c r="B249" s="101">
        <v>116.08000183105469</v>
      </c>
      <c r="C249" s="101">
        <v>131.17999267578125</v>
      </c>
      <c r="D249" s="101">
        <v>8.814569473266602</v>
      </c>
      <c r="E249" s="101">
        <v>8.756640434265137</v>
      </c>
      <c r="F249" s="101">
        <v>17.6032568229435</v>
      </c>
      <c r="G249" s="101" t="s">
        <v>58</v>
      </c>
      <c r="H249" s="101">
        <v>-1.06170812332212</v>
      </c>
      <c r="I249" s="101">
        <v>47.518293707732575</v>
      </c>
      <c r="J249" s="101" t="s">
        <v>61</v>
      </c>
      <c r="K249" s="101">
        <v>-0.40664824033058744</v>
      </c>
      <c r="L249" s="101">
        <v>0.05949421926954001</v>
      </c>
      <c r="M249" s="101">
        <v>-0.09400226249815737</v>
      </c>
      <c r="N249" s="101">
        <v>-0.0772556581108525</v>
      </c>
      <c r="O249" s="101">
        <v>-0.0166945690776329</v>
      </c>
      <c r="P249" s="101">
        <v>0.0017061972819033772</v>
      </c>
      <c r="Q249" s="101">
        <v>-0.001832243146870499</v>
      </c>
      <c r="R249" s="101">
        <v>-0.0011875312666529407</v>
      </c>
      <c r="S249" s="101">
        <v>-0.00024824861078942025</v>
      </c>
      <c r="T249" s="101">
        <v>2.4987969393483915E-05</v>
      </c>
      <c r="U249" s="101">
        <v>-3.271779064946676E-05</v>
      </c>
      <c r="V249" s="101">
        <v>-4.385158010744411E-05</v>
      </c>
      <c r="W249" s="101">
        <v>-1.634723319539264E-05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1532</v>
      </c>
      <c r="B251" s="101">
        <v>119.8</v>
      </c>
      <c r="C251" s="101">
        <v>119.4</v>
      </c>
      <c r="D251" s="101">
        <v>8.694380117349407</v>
      </c>
      <c r="E251" s="101">
        <v>8.911604912295623</v>
      </c>
      <c r="F251" s="101">
        <v>21.175395264740374</v>
      </c>
      <c r="G251" s="101" t="s">
        <v>59</v>
      </c>
      <c r="H251" s="101">
        <v>5.6601782564882015</v>
      </c>
      <c r="I251" s="101">
        <v>57.9601782564882</v>
      </c>
      <c r="J251" s="101" t="s">
        <v>73</v>
      </c>
      <c r="K251" s="101">
        <v>1.4221520227003357</v>
      </c>
      <c r="M251" s="101" t="s">
        <v>68</v>
      </c>
      <c r="N251" s="101">
        <v>0.738798291451119</v>
      </c>
      <c r="X251" s="101">
        <v>67.5</v>
      </c>
    </row>
    <row r="252" spans="1:24" s="101" customFormat="1" ht="12.75" hidden="1">
      <c r="A252" s="101">
        <v>1529</v>
      </c>
      <c r="B252" s="101">
        <v>81.77999877929688</v>
      </c>
      <c r="C252" s="101">
        <v>106.87999725341797</v>
      </c>
      <c r="D252" s="101">
        <v>9.070634841918945</v>
      </c>
      <c r="E252" s="101">
        <v>9.150697708129883</v>
      </c>
      <c r="F252" s="101">
        <v>12.510868007937864</v>
      </c>
      <c r="G252" s="101" t="s">
        <v>56</v>
      </c>
      <c r="H252" s="101">
        <v>18.491188314316048</v>
      </c>
      <c r="I252" s="101">
        <v>32.77118709361292</v>
      </c>
      <c r="J252" s="101" t="s">
        <v>62</v>
      </c>
      <c r="K252" s="101">
        <v>1.1583168468352991</v>
      </c>
      <c r="L252" s="101">
        <v>0.006497309743070233</v>
      </c>
      <c r="M252" s="101">
        <v>0.2742156639262376</v>
      </c>
      <c r="N252" s="101">
        <v>0.054957409665728846</v>
      </c>
      <c r="O252" s="101">
        <v>0.046520279718457735</v>
      </c>
      <c r="P252" s="101">
        <v>0.00018656079923247374</v>
      </c>
      <c r="Q252" s="101">
        <v>0.0056626430703813424</v>
      </c>
      <c r="R252" s="101">
        <v>0.0008459938541351156</v>
      </c>
      <c r="S252" s="101">
        <v>0.0006103593618780336</v>
      </c>
      <c r="T252" s="101">
        <v>2.7575988581421854E-06</v>
      </c>
      <c r="U252" s="101">
        <v>0.00012386267894727107</v>
      </c>
      <c r="V252" s="101">
        <v>3.139373848326733E-05</v>
      </c>
      <c r="W252" s="101">
        <v>3.8058515020538065E-05</v>
      </c>
      <c r="X252" s="101">
        <v>67.5</v>
      </c>
    </row>
    <row r="253" spans="1:24" s="101" customFormat="1" ht="12.75" hidden="1">
      <c r="A253" s="101">
        <v>1531</v>
      </c>
      <c r="B253" s="101">
        <v>104.37999725341797</v>
      </c>
      <c r="C253" s="101">
        <v>101.18000030517578</v>
      </c>
      <c r="D253" s="101">
        <v>9.171101570129395</v>
      </c>
      <c r="E253" s="101">
        <v>9.397780418395996</v>
      </c>
      <c r="F253" s="101">
        <v>14.686766673949695</v>
      </c>
      <c r="G253" s="101" t="s">
        <v>57</v>
      </c>
      <c r="H253" s="101">
        <v>1.20553296342176</v>
      </c>
      <c r="I253" s="101">
        <v>38.08553021683973</v>
      </c>
      <c r="J253" s="101" t="s">
        <v>60</v>
      </c>
      <c r="K253" s="101">
        <v>0.16687718498575166</v>
      </c>
      <c r="L253" s="101">
        <v>-3.434462657562008E-05</v>
      </c>
      <c r="M253" s="101">
        <v>-0.04258730833507324</v>
      </c>
      <c r="N253" s="101">
        <v>-0.0005680758308200193</v>
      </c>
      <c r="O253" s="101">
        <v>0.006205164487612355</v>
      </c>
      <c r="P253" s="101">
        <v>-3.980946824754348E-06</v>
      </c>
      <c r="Q253" s="101">
        <v>-0.0010259111773879273</v>
      </c>
      <c r="R253" s="101">
        <v>-4.566223969265217E-05</v>
      </c>
      <c r="S253" s="101">
        <v>4.038879612807597E-05</v>
      </c>
      <c r="T253" s="101">
        <v>-2.916816931273822E-07</v>
      </c>
      <c r="U253" s="101">
        <v>-3.20294732296007E-05</v>
      </c>
      <c r="V253" s="101">
        <v>-3.6028318694991327E-06</v>
      </c>
      <c r="W253" s="101">
        <v>1.2552041693833856E-06</v>
      </c>
      <c r="X253" s="101">
        <v>67.5</v>
      </c>
    </row>
    <row r="254" spans="1:24" s="101" customFormat="1" ht="12.75" hidden="1">
      <c r="A254" s="101">
        <v>1530</v>
      </c>
      <c r="B254" s="101">
        <v>128.17999267578125</v>
      </c>
      <c r="C254" s="101">
        <v>131.67999267578125</v>
      </c>
      <c r="D254" s="101">
        <v>8.56765365600586</v>
      </c>
      <c r="E254" s="101">
        <v>8.615532875061035</v>
      </c>
      <c r="F254" s="101">
        <v>17.773895839157714</v>
      </c>
      <c r="G254" s="101" t="s">
        <v>58</v>
      </c>
      <c r="H254" s="101">
        <v>-11.293243338470006</v>
      </c>
      <c r="I254" s="101">
        <v>49.38674933731125</v>
      </c>
      <c r="J254" s="101" t="s">
        <v>61</v>
      </c>
      <c r="K254" s="101">
        <v>-1.1462329269366245</v>
      </c>
      <c r="L254" s="101">
        <v>-0.006497218969991758</v>
      </c>
      <c r="M254" s="101">
        <v>-0.27088844846408766</v>
      </c>
      <c r="N254" s="101">
        <v>-0.054954473585115744</v>
      </c>
      <c r="O254" s="101">
        <v>-0.04610458067009421</v>
      </c>
      <c r="P254" s="101">
        <v>-0.00018651832047452565</v>
      </c>
      <c r="Q254" s="101">
        <v>-0.005568934619713931</v>
      </c>
      <c r="R254" s="101">
        <v>-0.0008447606531442134</v>
      </c>
      <c r="S254" s="101">
        <v>-0.0006090215889272605</v>
      </c>
      <c r="T254" s="101">
        <v>-2.74212932815384E-06</v>
      </c>
      <c r="U254" s="101">
        <v>-0.00011964980602002262</v>
      </c>
      <c r="V254" s="101">
        <v>-3.118631780887095E-05</v>
      </c>
      <c r="W254" s="101">
        <v>-3.803781050562301E-05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1532</v>
      </c>
      <c r="B256" s="101">
        <v>124.76</v>
      </c>
      <c r="C256" s="101">
        <v>121.06</v>
      </c>
      <c r="D256" s="101">
        <v>8.366957764154256</v>
      </c>
      <c r="E256" s="101">
        <v>8.687317157726927</v>
      </c>
      <c r="F256" s="101">
        <v>23.44393428027021</v>
      </c>
      <c r="G256" s="101" t="s">
        <v>59</v>
      </c>
      <c r="H256" s="101">
        <v>9.434533049964656</v>
      </c>
      <c r="I256" s="101">
        <v>66.69453304996466</v>
      </c>
      <c r="J256" s="101" t="s">
        <v>73</v>
      </c>
      <c r="K256" s="101">
        <v>0.5931606579240715</v>
      </c>
      <c r="M256" s="101" t="s">
        <v>68</v>
      </c>
      <c r="N256" s="101">
        <v>0.3211194683022686</v>
      </c>
      <c r="X256" s="101">
        <v>67.5</v>
      </c>
    </row>
    <row r="257" spans="1:24" s="101" customFormat="1" ht="12.75" hidden="1">
      <c r="A257" s="101">
        <v>1529</v>
      </c>
      <c r="B257" s="101">
        <v>97.23999786376953</v>
      </c>
      <c r="C257" s="101">
        <v>110.13999938964844</v>
      </c>
      <c r="D257" s="101">
        <v>9.102827072143555</v>
      </c>
      <c r="E257" s="101">
        <v>9.009446144104004</v>
      </c>
      <c r="F257" s="101">
        <v>15.566106621212999</v>
      </c>
      <c r="G257" s="101" t="s">
        <v>56</v>
      </c>
      <c r="H257" s="101">
        <v>10.916373812697593</v>
      </c>
      <c r="I257" s="101">
        <v>40.656371676467124</v>
      </c>
      <c r="J257" s="101" t="s">
        <v>62</v>
      </c>
      <c r="K257" s="101">
        <v>0.7319240222596625</v>
      </c>
      <c r="L257" s="101">
        <v>0.15041249447320792</v>
      </c>
      <c r="M257" s="101">
        <v>0.17327276737475364</v>
      </c>
      <c r="N257" s="101">
        <v>0.062481328765822616</v>
      </c>
      <c r="O257" s="101">
        <v>0.029395422854898275</v>
      </c>
      <c r="P257" s="101">
        <v>0.004314731641801514</v>
      </c>
      <c r="Q257" s="101">
        <v>0.003578148091280349</v>
      </c>
      <c r="R257" s="101">
        <v>0.0009617801322460273</v>
      </c>
      <c r="S257" s="101">
        <v>0.0003856730486000644</v>
      </c>
      <c r="T257" s="101">
        <v>6.348403319803841E-05</v>
      </c>
      <c r="U257" s="101">
        <v>7.827368009599052E-05</v>
      </c>
      <c r="V257" s="101">
        <v>3.569193177881617E-05</v>
      </c>
      <c r="W257" s="101">
        <v>2.4046964120057478E-05</v>
      </c>
      <c r="X257" s="101">
        <v>67.5</v>
      </c>
    </row>
    <row r="258" spans="1:24" s="101" customFormat="1" ht="12.75" hidden="1">
      <c r="A258" s="101">
        <v>1531</v>
      </c>
      <c r="B258" s="101">
        <v>104.63999938964844</v>
      </c>
      <c r="C258" s="101">
        <v>106.73999786376953</v>
      </c>
      <c r="D258" s="101">
        <v>9.164121627807617</v>
      </c>
      <c r="E258" s="101">
        <v>9.247198104858398</v>
      </c>
      <c r="F258" s="101">
        <v>15.23814368915443</v>
      </c>
      <c r="G258" s="101" t="s">
        <v>57</v>
      </c>
      <c r="H258" s="101">
        <v>2.405884038879435</v>
      </c>
      <c r="I258" s="101">
        <v>39.54588342852787</v>
      </c>
      <c r="J258" s="101" t="s">
        <v>60</v>
      </c>
      <c r="K258" s="101">
        <v>0.2676885547065335</v>
      </c>
      <c r="L258" s="101">
        <v>0.0008193316849055679</v>
      </c>
      <c r="M258" s="101">
        <v>-0.06520023707266046</v>
      </c>
      <c r="N258" s="101">
        <v>-0.0006459804424619602</v>
      </c>
      <c r="O258" s="101">
        <v>0.010455076791481464</v>
      </c>
      <c r="P258" s="101">
        <v>9.36609419687903E-05</v>
      </c>
      <c r="Q258" s="101">
        <v>-0.0014329020882837018</v>
      </c>
      <c r="R258" s="101">
        <v>-5.192002335150149E-05</v>
      </c>
      <c r="S258" s="101">
        <v>0.00011253009181275452</v>
      </c>
      <c r="T258" s="101">
        <v>6.661501080888536E-06</v>
      </c>
      <c r="U258" s="101">
        <v>-3.69349051875768E-05</v>
      </c>
      <c r="V258" s="101">
        <v>-4.094850372044794E-06</v>
      </c>
      <c r="W258" s="101">
        <v>6.250226855110932E-06</v>
      </c>
      <c r="X258" s="101">
        <v>67.5</v>
      </c>
    </row>
    <row r="259" spans="1:24" s="101" customFormat="1" ht="12.75" hidden="1">
      <c r="A259" s="101">
        <v>1530</v>
      </c>
      <c r="B259" s="101">
        <v>123.87999725341797</v>
      </c>
      <c r="C259" s="101">
        <v>141.5800018310547</v>
      </c>
      <c r="D259" s="101">
        <v>8.581524848937988</v>
      </c>
      <c r="E259" s="101">
        <v>8.638264656066895</v>
      </c>
      <c r="F259" s="101">
        <v>17.887201668794596</v>
      </c>
      <c r="G259" s="101" t="s">
        <v>58</v>
      </c>
      <c r="H259" s="101">
        <v>-6.767715624936898</v>
      </c>
      <c r="I259" s="101">
        <v>49.61228162848108</v>
      </c>
      <c r="J259" s="101" t="s">
        <v>61</v>
      </c>
      <c r="K259" s="101">
        <v>-0.6812162740568446</v>
      </c>
      <c r="L259" s="101">
        <v>0.1504102629119533</v>
      </c>
      <c r="M259" s="101">
        <v>-0.1605377868271964</v>
      </c>
      <c r="N259" s="101">
        <v>-0.06247798935313755</v>
      </c>
      <c r="O259" s="101">
        <v>-0.027473300750046427</v>
      </c>
      <c r="P259" s="101">
        <v>0.004313714961458709</v>
      </c>
      <c r="Q259" s="101">
        <v>-0.0032787094059287124</v>
      </c>
      <c r="R259" s="101">
        <v>-0.0009603777038011478</v>
      </c>
      <c r="S259" s="101">
        <v>-0.0003688911477022466</v>
      </c>
      <c r="T259" s="101">
        <v>6.313356377109537E-05</v>
      </c>
      <c r="U259" s="101">
        <v>-6.901146118257586E-05</v>
      </c>
      <c r="V259" s="101">
        <v>-3.545625748065117E-05</v>
      </c>
      <c r="W259" s="101">
        <v>-2.322048982366612E-05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10.932488071371214</v>
      </c>
      <c r="G260" s="102"/>
      <c r="H260" s="102"/>
      <c r="I260" s="115"/>
      <c r="J260" s="115" t="s">
        <v>158</v>
      </c>
      <c r="K260" s="102">
        <f>AVERAGE(K258,K253,K248,K243,K238,K233)</f>
        <v>0.4860587817733372</v>
      </c>
      <c r="L260" s="102">
        <f>AVERAGE(L258,L253,L248,L243,L238,L233)</f>
        <v>0.0013481218676844018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23.44393428027021</v>
      </c>
      <c r="G261" s="102"/>
      <c r="H261" s="102"/>
      <c r="I261" s="115"/>
      <c r="J261" s="115" t="s">
        <v>159</v>
      </c>
      <c r="K261" s="102">
        <f>AVERAGE(K259,K254,K249,K244,K239,K234)</f>
        <v>-0.5976728078652754</v>
      </c>
      <c r="L261" s="102">
        <f>AVERAGE(L259,L254,L249,L244,L239,L234)</f>
        <v>0.24756006379196513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0.30378673860833577</v>
      </c>
      <c r="L262" s="102">
        <f>ABS(L260/$H$33)</f>
        <v>0.003744782965790005</v>
      </c>
      <c r="M262" s="115" t="s">
        <v>111</v>
      </c>
      <c r="N262" s="102">
        <f>K262+L262+L263+K263</f>
        <v>0.8018433840948287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0.33958682265072465</v>
      </c>
      <c r="L263" s="102">
        <f>ABS(L261/$H$34)</f>
        <v>0.1547250398699782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Schmidt_G</cp:lastModifiedBy>
  <cp:lastPrinted>2004-11-10T13:08:30Z</cp:lastPrinted>
  <dcterms:created xsi:type="dcterms:W3CDTF">2003-07-09T12:58:06Z</dcterms:created>
  <dcterms:modified xsi:type="dcterms:W3CDTF">2004-11-20T09:37:41Z</dcterms:modified>
  <cp:category/>
  <cp:version/>
  <cp:contentType/>
  <cp:contentStatus/>
</cp:coreProperties>
</file>