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<sst xmlns="http://schemas.openxmlformats.org/spreadsheetml/2006/main" count="711" uniqueCount="166">
  <si>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</si>
  <si>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</si>
  <si>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</si>
  <si>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</si>
  <si>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</si>
  <si>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</si>
  <si>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</si>
  <si>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</si>
  <si>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</si>
  <si>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</si>
  <si>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</si>
  <si>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</si>
  <si>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</si>
  <si>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</si>
  <si>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</si>
  <si>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</si>
  <si>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</si>
  <si>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</si>
  <si>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</si>
  <si>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</si>
  <si>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</si>
  <si>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</si>
  <si>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</si>
  <si>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</si>
  <si>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</si>
  <si>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</si>
  <si>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</si>
  <si>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</si>
  <si>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</si>
  <si>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</si>
  <si>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</si>
  <si>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</si>
  <si>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</si>
  <si>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</si>
  <si>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</si>
  <si>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</si>
  <si>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</si>
  <si>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</si>
  <si>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</si>
  <si>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</si>
  <si>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</si>
  <si>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</si>
  <si>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</si>
  <si>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</si>
  <si>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</si>
  <si>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</si>
  <si>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</si>
  <si>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</si>
  <si>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</si>
  <si>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</si>
  <si>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</si>
  <si>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</si>
  <si>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</si>
  <si>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</si>
  <si>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</si>
  <si>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</si>
  <si>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</si>
  <si>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</si>
  <si>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</si>
  <si>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</si>
  <si>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</si>
  <si>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</si>
  <si>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</si>
  <si>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</si>
  <si>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</si>
  <si>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</si>
  <si>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</si>
  <si>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</si>
  <si>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</si>
  <si>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</si>
  <si>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</si>
  <si>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</si>
  <si>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</si>
  <si>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</si>
  <si>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</si>
  <si>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</si>
  <si>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</si>
  <si>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</si>
  <si>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</si>
  <si>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</si>
  <si>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</si>
  <si>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</si>
  <si>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</si>
  <si>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</si>
  <si>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</si>
  <si>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</si>
  <si>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</si>
  <si>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</si>
  <si>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</si>
  <si>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</si>
  <si>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</si>
  <si>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</si>
  <si>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</si>
  <si>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</si>
  <si>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</si>
  <si>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</si>
  <si>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</si>
  <si>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</si>
  <si>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</si>
  <si>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</si>
  <si>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</si>
  <si>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</si>
  <si>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</si>
  <si>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</si>
  <si>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</si>
  <si>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</si>
  <si>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</si>
  <si>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</si>
  <si>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</si>
  <si>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</si>
  <si>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</si>
  <si>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</si>
  <si>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</si>
  <si>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</si>
  <si>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</si>
  <si>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</si>
  <si>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</si>
  <si>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</si>
  <si>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</si>
  <si>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</si>
  <si>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</si>
  <si>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</si>
  <si>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</si>
  <si>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</si>
  <si>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</si>
  <si>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</si>
  <si>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</si>
  <si>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</si>
  <si>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</si>
  <si>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</si>
  <si>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</si>
  <si>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</si>
  <si>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</si>
  <si>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</si>
  <si>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</si>
  <si>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</si>
  <si>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</si>
  <si>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</si>
  <si>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</si>
  <si>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</si>
  <si>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</si>
  <si>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</si>
  <si>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</si>
  <si>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</si>
  <si>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</si>
  <si>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</si>
  <si>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</si>
  <si>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</si>
  <si>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</si>
  <si>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</si>
  <si>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</si>
  <si>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</si>
  <si>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</si>
  <si>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</si>
  <si>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</si>
  <si>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</si>
  <si>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</si>
  <si>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</si>
  <si>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</si>
  <si>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</si>
  <si>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</si>
  <si>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</si>
  <si>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5</t>
  </si>
  <si>
    <t>AP 404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</si>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</sst>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19.546109819341595</v>
      </c>
      <c r="C41" s="2">
        <f aca="true" t="shared" si="0" ref="C41:C55">($B$41*H41+$B$42*J41+$B$43*L41+$B$44*N41+$B$45*P41+$B$46*R41+$B$47*T41+$B$48*V41)/100</f>
        <v>-1.2678242401420196E-09</v>
      </c>
      <c r="D41" s="2">
        <f aca="true" t="shared" si="1" ref="D41:D55">($B$41*I41+$B$42*K41+$B$43*M41+$B$44*O41+$B$45*Q41+$B$46*S41+$B$47*U41+$B$48*W41)/100</f>
        <v>-4.429129408914916E-08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-3.3648672780494735</v>
      </c>
      <c r="C42" s="2">
        <f t="shared" si="0"/>
        <v>-1.0983532342621754E-10</v>
      </c>
      <c r="D42" s="2">
        <f t="shared" si="1"/>
        <v>-4.093855245109649E-08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5.672744762061676</v>
      </c>
      <c r="C43" s="2">
        <f t="shared" si="0"/>
        <v>0.01246319079451374</v>
      </c>
      <c r="D43" s="2">
        <f t="shared" si="1"/>
        <v>-0.533652342797866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-2.9868661002629295</v>
      </c>
      <c r="C44" s="2">
        <f t="shared" si="0"/>
        <v>-0.0033580957779152714</v>
      </c>
      <c r="D44" s="2">
        <f t="shared" si="1"/>
        <v>-0.6173575879476769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19.546109819341595</v>
      </c>
      <c r="C45" s="2">
        <f t="shared" si="0"/>
        <v>-0.004386070025697303</v>
      </c>
      <c r="D45" s="2">
        <f t="shared" si="1"/>
        <v>-0.12629329579674592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-3.3648672780494735</v>
      </c>
      <c r="C46" s="2">
        <f t="shared" si="0"/>
        <v>-0.0007621561001879115</v>
      </c>
      <c r="D46" s="2">
        <f t="shared" si="1"/>
        <v>-0.07372451590685176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5.672744762061676</v>
      </c>
      <c r="C47" s="2">
        <f t="shared" si="0"/>
        <v>0.0002694924743650695</v>
      </c>
      <c r="D47" s="2">
        <f t="shared" si="1"/>
        <v>-0.021436752072594826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-2.9868661002629295</v>
      </c>
      <c r="C48" s="2">
        <f t="shared" si="0"/>
        <v>-0.0003842692902012227</v>
      </c>
      <c r="D48" s="2">
        <f t="shared" si="1"/>
        <v>-0.017706255361143047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-0.000158975738607889</v>
      </c>
      <c r="D49" s="2">
        <f t="shared" si="1"/>
        <v>-0.0026047562945544903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-6.128574959362149E-05</v>
      </c>
      <c r="D50" s="2">
        <f t="shared" si="1"/>
        <v>-0.0011332750177426543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-1.5465673276406315E-05</v>
      </c>
      <c r="D51" s="2">
        <f t="shared" si="1"/>
        <v>-0.00028087956870639485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-2.7371159363537994E-05</v>
      </c>
      <c r="D52" s="2">
        <f t="shared" si="1"/>
        <v>-0.0002591715673550207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-7.97653810332293E-06</v>
      </c>
      <c r="D53" s="2">
        <f t="shared" si="1"/>
        <v>-5.651668316930484E-05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-4.837190129046251E-06</v>
      </c>
      <c r="D54" s="2">
        <f t="shared" si="1"/>
        <v>-4.184371494914886E-05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-1.5490613821680768E-06</v>
      </c>
      <c r="D55" s="2">
        <f t="shared" si="1"/>
        <v>-1.747254436540293E-05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4" sqref="E14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1542</v>
      </c>
      <c r="B3" s="31">
        <v>145.21</v>
      </c>
      <c r="C3" s="31">
        <v>155.37666666666667</v>
      </c>
      <c r="D3" s="31">
        <v>8.771493185691394</v>
      </c>
      <c r="E3" s="31">
        <v>9.307355242541872</v>
      </c>
      <c r="F3" s="32" t="s">
        <v>69</v>
      </c>
      <c r="H3" s="34">
        <v>0.0625</v>
      </c>
    </row>
    <row r="4" spans="1:9" ht="16.5" customHeight="1">
      <c r="A4" s="35">
        <v>1543</v>
      </c>
      <c r="B4" s="36">
        <v>117.84666666666665</v>
      </c>
      <c r="C4" s="36">
        <v>102.38</v>
      </c>
      <c r="D4" s="36">
        <v>9.084991854230083</v>
      </c>
      <c r="E4" s="36">
        <v>9.72024369910916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1544</v>
      </c>
      <c r="B5" s="41">
        <v>109.50666666666666</v>
      </c>
      <c r="C5" s="41">
        <v>120.42333333333335</v>
      </c>
      <c r="D5" s="41">
        <v>9.623279569637647</v>
      </c>
      <c r="E5" s="41">
        <v>9.813111428766936</v>
      </c>
      <c r="F5" s="37" t="s">
        <v>71</v>
      </c>
      <c r="I5" s="42">
        <v>2852</v>
      </c>
    </row>
    <row r="6" spans="1:6" s="33" customFormat="1" ht="13.5" thickBot="1">
      <c r="A6" s="43">
        <v>1541</v>
      </c>
      <c r="B6" s="44">
        <v>113.62333333333333</v>
      </c>
      <c r="C6" s="44">
        <v>134.90666666666667</v>
      </c>
      <c r="D6" s="44">
        <v>8.949380345740908</v>
      </c>
      <c r="E6" s="44">
        <v>9.30696279518557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 t="s">
        <v>165</v>
      </c>
      <c r="D15" s="55"/>
      <c r="E15" s="55"/>
      <c r="F15" s="42">
        <v>2880</v>
      </c>
      <c r="K15" s="42">
        <v>2850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19.546109819341595</v>
      </c>
      <c r="C19" s="62">
        <v>69.89277648600824</v>
      </c>
      <c r="D19" s="63">
        <v>26.684291336201333</v>
      </c>
      <c r="K19" s="64" t="s">
        <v>93</v>
      </c>
    </row>
    <row r="20" spans="1:11" ht="12.75">
      <c r="A20" s="61" t="s">
        <v>57</v>
      </c>
      <c r="B20" s="62">
        <v>-3.3648672780494735</v>
      </c>
      <c r="C20" s="62">
        <v>38.64179938861719</v>
      </c>
      <c r="D20" s="63">
        <v>15.63261100885379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5.672744762061676</v>
      </c>
      <c r="C21" s="62">
        <v>51.79607809539501</v>
      </c>
      <c r="D21" s="63">
        <v>19.48344578253057</v>
      </c>
      <c r="F21" s="39" t="s">
        <v>96</v>
      </c>
    </row>
    <row r="22" spans="1:11" ht="16.5" thickBot="1">
      <c r="A22" s="67" t="s">
        <v>59</v>
      </c>
      <c r="B22" s="68">
        <v>-2.9868661002629295</v>
      </c>
      <c r="C22" s="68">
        <v>74.72313389973708</v>
      </c>
      <c r="D22" s="69">
        <v>27.51239063984448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13.588747546344313</v>
      </c>
      <c r="I23" s="42">
        <v>3154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0.01246319079451374</v>
      </c>
      <c r="C27" s="78">
        <v>-0.0033580957779152714</v>
      </c>
      <c r="D27" s="78">
        <v>-0.004386070025697303</v>
      </c>
      <c r="E27" s="78">
        <v>-0.0007621561001879115</v>
      </c>
      <c r="F27" s="78">
        <v>0.0002694924743650695</v>
      </c>
      <c r="G27" s="78">
        <v>-0.0003842692902012227</v>
      </c>
      <c r="H27" s="78">
        <v>-0.000158975738607889</v>
      </c>
      <c r="I27" s="79">
        <v>-6.128574959362149E-05</v>
      </c>
    </row>
    <row r="28" spans="1:9" ht="13.5" thickBot="1">
      <c r="A28" s="80" t="s">
        <v>61</v>
      </c>
      <c r="B28" s="81">
        <v>-0.533652342797866</v>
      </c>
      <c r="C28" s="81">
        <v>-0.6173575879476769</v>
      </c>
      <c r="D28" s="81">
        <v>-0.12629329579674592</v>
      </c>
      <c r="E28" s="81">
        <v>-0.07372451590685176</v>
      </c>
      <c r="F28" s="81">
        <v>-0.021436752072594826</v>
      </c>
      <c r="G28" s="81">
        <v>-0.017706255361143047</v>
      </c>
      <c r="H28" s="81">
        <v>-0.0026047562945544903</v>
      </c>
      <c r="I28" s="82">
        <v>-0.0011332750177426543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1542</v>
      </c>
      <c r="B39" s="89">
        <v>145.21</v>
      </c>
      <c r="C39" s="89">
        <v>155.37666666666667</v>
      </c>
      <c r="D39" s="89">
        <v>8.771493185691394</v>
      </c>
      <c r="E39" s="89">
        <v>9.307355242541872</v>
      </c>
      <c r="F39" s="90">
        <f>I39*D39/(23678+B39)*1000</f>
        <v>27.51239063984448</v>
      </c>
      <c r="G39" s="91" t="s">
        <v>59</v>
      </c>
      <c r="H39" s="92">
        <f>I39-B39+X39</f>
        <v>-2.9868661002629295</v>
      </c>
      <c r="I39" s="92">
        <f>(B39+C42-2*X39)*(23678+B39)*E42/((23678+C42)*D39+E42*(23678+B39))</f>
        <v>74.72313389973708</v>
      </c>
      <c r="J39" s="39" t="s">
        <v>73</v>
      </c>
      <c r="K39" s="39">
        <f>(K40*K40+L40*L40+M40*M40+N40*N40+O40*O40+P40*P40+Q40*Q40+R40*R40+S40*S40+T40*T40+U40*U40+V40*V40+W40*W40)</f>
        <v>0.6882684581989654</v>
      </c>
      <c r="M39" s="39" t="s">
        <v>68</v>
      </c>
      <c r="N39" s="39">
        <f>(K44*K44+L44*L44+M44*M44+N44*N44+O44*O44+P44*P44+Q44*Q44+R44*R44+S44*S44+T44*T44+U44*U44+V44*V44+W44*W44)</f>
        <v>0.5250808796962572</v>
      </c>
      <c r="X39" s="28">
        <f>(1-$H$2)*1000</f>
        <v>67.5</v>
      </c>
    </row>
    <row r="40" spans="1:24" ht="12.75">
      <c r="A40" s="86">
        <v>1543</v>
      </c>
      <c r="B40" s="89">
        <v>117.84666666666665</v>
      </c>
      <c r="C40" s="89">
        <v>102.38</v>
      </c>
      <c r="D40" s="89">
        <v>9.084991854230083</v>
      </c>
      <c r="E40" s="89">
        <v>9.72024369910916</v>
      </c>
      <c r="F40" s="90">
        <f>I40*D40/(23678+B40)*1000</f>
        <v>26.684291336201333</v>
      </c>
      <c r="G40" s="91" t="s">
        <v>56</v>
      </c>
      <c r="H40" s="92">
        <f>I40-B40+X40</f>
        <v>19.546109819341595</v>
      </c>
      <c r="I40" s="92">
        <f>(B40+C39-2*X40)*(23678+B40)*E39/((23678+C39)*D40+E39*(23678+B40))</f>
        <v>69.89277648600824</v>
      </c>
      <c r="J40" s="39" t="s">
        <v>62</v>
      </c>
      <c r="K40" s="73">
        <f aca="true" t="shared" si="0" ref="K40:W40">SQRT(K41*K41+K42*K42)</f>
        <v>0.5337978588364996</v>
      </c>
      <c r="L40" s="73">
        <f t="shared" si="0"/>
        <v>0.6173667210044831</v>
      </c>
      <c r="M40" s="73">
        <f t="shared" si="0"/>
        <v>0.1263694352819331</v>
      </c>
      <c r="N40" s="73">
        <f t="shared" si="0"/>
        <v>0.0737284553454139</v>
      </c>
      <c r="O40" s="73">
        <f t="shared" si="0"/>
        <v>0.02143844597016393</v>
      </c>
      <c r="P40" s="73">
        <f t="shared" si="0"/>
        <v>0.01771042466462616</v>
      </c>
      <c r="Q40" s="73">
        <f t="shared" si="0"/>
        <v>0.0026096031574718717</v>
      </c>
      <c r="R40" s="73">
        <f t="shared" si="0"/>
        <v>0.0011349309269479203</v>
      </c>
      <c r="S40" s="73">
        <f t="shared" si="0"/>
        <v>0.0002813050286905354</v>
      </c>
      <c r="T40" s="73">
        <f t="shared" si="0"/>
        <v>0.0002606128962468324</v>
      </c>
      <c r="U40" s="73">
        <f t="shared" si="0"/>
        <v>5.707679595574148E-05</v>
      </c>
      <c r="V40" s="73">
        <f t="shared" si="0"/>
        <v>4.212237990771849E-05</v>
      </c>
      <c r="W40" s="73">
        <f t="shared" si="0"/>
        <v>1.754107744030275E-05</v>
      </c>
      <c r="X40" s="28">
        <f>(1-$H$2)*1000</f>
        <v>67.5</v>
      </c>
    </row>
    <row r="41" spans="1:24" ht="12.75">
      <c r="A41" s="86">
        <v>1544</v>
      </c>
      <c r="B41" s="89">
        <v>109.50666666666666</v>
      </c>
      <c r="C41" s="89">
        <v>120.42333333333335</v>
      </c>
      <c r="D41" s="89">
        <v>9.623279569637647</v>
      </c>
      <c r="E41" s="89">
        <v>9.813111428766936</v>
      </c>
      <c r="F41" s="90">
        <f>I41*D41/(23678+B41)*1000</f>
        <v>15.63261100885379</v>
      </c>
      <c r="G41" s="91" t="s">
        <v>57</v>
      </c>
      <c r="H41" s="92">
        <f>I41-B41+X41</f>
        <v>-3.3648672780494735</v>
      </c>
      <c r="I41" s="92">
        <f>(B41+C40-2*X41)*(23678+B41)*E40/((23678+C40)*D41+E40*(23678+B41))</f>
        <v>38.64179938861719</v>
      </c>
      <c r="J41" s="39" t="s">
        <v>60</v>
      </c>
      <c r="K41" s="73">
        <f>'calcul config'!C43</f>
        <v>0.01246319079451374</v>
      </c>
      <c r="L41" s="73">
        <f>'calcul config'!C44</f>
        <v>-0.0033580957779152714</v>
      </c>
      <c r="M41" s="73">
        <f>'calcul config'!C45</f>
        <v>-0.004386070025697303</v>
      </c>
      <c r="N41" s="73">
        <f>'calcul config'!C46</f>
        <v>-0.0007621561001879115</v>
      </c>
      <c r="O41" s="73">
        <f>'calcul config'!C47</f>
        <v>0.0002694924743650695</v>
      </c>
      <c r="P41" s="73">
        <f>'calcul config'!C48</f>
        <v>-0.0003842692902012227</v>
      </c>
      <c r="Q41" s="73">
        <f>'calcul config'!C49</f>
        <v>-0.000158975738607889</v>
      </c>
      <c r="R41" s="73">
        <f>'calcul config'!C50</f>
        <v>-6.128574959362149E-05</v>
      </c>
      <c r="S41" s="73">
        <f>'calcul config'!C51</f>
        <v>-1.5465673276406315E-05</v>
      </c>
      <c r="T41" s="73">
        <f>'calcul config'!C52</f>
        <v>-2.7371159363537994E-05</v>
      </c>
      <c r="U41" s="73">
        <f>'calcul config'!C53</f>
        <v>-7.97653810332293E-06</v>
      </c>
      <c r="V41" s="73">
        <f>'calcul config'!C54</f>
        <v>-4.837190129046251E-06</v>
      </c>
      <c r="W41" s="73">
        <f>'calcul config'!C55</f>
        <v>-1.5490613821680768E-06</v>
      </c>
      <c r="X41" s="28">
        <f>(1-$H$2)*1000</f>
        <v>67.5</v>
      </c>
    </row>
    <row r="42" spans="1:24" ht="12.75">
      <c r="A42" s="86">
        <v>1541</v>
      </c>
      <c r="B42" s="89">
        <v>113.62333333333333</v>
      </c>
      <c r="C42" s="89">
        <v>134.90666666666667</v>
      </c>
      <c r="D42" s="89">
        <v>8.949380345740908</v>
      </c>
      <c r="E42" s="89">
        <v>9.30696279518557</v>
      </c>
      <c r="F42" s="90">
        <f>I42*D42/(23678+B42)*1000</f>
        <v>19.48344578253057</v>
      </c>
      <c r="G42" s="91" t="s">
        <v>58</v>
      </c>
      <c r="H42" s="92">
        <f>I42-B42+X42</f>
        <v>5.672744762061676</v>
      </c>
      <c r="I42" s="92">
        <f>(B42+C41-2*X42)*(23678+B42)*E41/((23678+C41)*D42+E41*(23678+B42))</f>
        <v>51.79607809539501</v>
      </c>
      <c r="J42" s="39" t="s">
        <v>61</v>
      </c>
      <c r="K42" s="73">
        <f>'calcul config'!D43</f>
        <v>-0.533652342797866</v>
      </c>
      <c r="L42" s="73">
        <f>'calcul config'!D44</f>
        <v>-0.6173575879476769</v>
      </c>
      <c r="M42" s="73">
        <f>'calcul config'!D45</f>
        <v>-0.12629329579674592</v>
      </c>
      <c r="N42" s="73">
        <f>'calcul config'!D46</f>
        <v>-0.07372451590685176</v>
      </c>
      <c r="O42" s="73">
        <f>'calcul config'!D47</f>
        <v>-0.021436752072594826</v>
      </c>
      <c r="P42" s="73">
        <f>'calcul config'!D48</f>
        <v>-0.017706255361143047</v>
      </c>
      <c r="Q42" s="73">
        <f>'calcul config'!D49</f>
        <v>-0.0026047562945544903</v>
      </c>
      <c r="R42" s="73">
        <f>'calcul config'!D50</f>
        <v>-0.0011332750177426543</v>
      </c>
      <c r="S42" s="73">
        <f>'calcul config'!D51</f>
        <v>-0.00028087956870639485</v>
      </c>
      <c r="T42" s="73">
        <f>'calcul config'!D52</f>
        <v>-0.0002591715673550207</v>
      </c>
      <c r="U42" s="73">
        <f>'calcul config'!D53</f>
        <v>-5.651668316930484E-05</v>
      </c>
      <c r="V42" s="73">
        <f>'calcul config'!D54</f>
        <v>-4.184371494914886E-05</v>
      </c>
      <c r="W42" s="73">
        <f>'calcul config'!D55</f>
        <v>-1.747254436540293E-05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0.35586523922433305</v>
      </c>
      <c r="L44" s="73">
        <f>L40/(L43*1.5)</f>
        <v>0.5879683057185554</v>
      </c>
      <c r="M44" s="73">
        <f aca="true" t="shared" si="1" ref="M44:W44">M40/(M43*1.5)</f>
        <v>0.14041048364659234</v>
      </c>
      <c r="N44" s="73">
        <f t="shared" si="1"/>
        <v>0.09830460712721854</v>
      </c>
      <c r="O44" s="73">
        <f t="shared" si="1"/>
        <v>0.09528198208961747</v>
      </c>
      <c r="P44" s="73">
        <f t="shared" si="1"/>
        <v>0.11806949776417437</v>
      </c>
      <c r="Q44" s="73">
        <f t="shared" si="1"/>
        <v>0.01739735438314581</v>
      </c>
      <c r="R44" s="73">
        <f t="shared" si="1"/>
        <v>0.002522068726550934</v>
      </c>
      <c r="S44" s="73">
        <f t="shared" si="1"/>
        <v>0.0037507337158738047</v>
      </c>
      <c r="T44" s="73">
        <f t="shared" si="1"/>
        <v>0.0034748386166244317</v>
      </c>
      <c r="U44" s="73">
        <f t="shared" si="1"/>
        <v>0.000761023946076553</v>
      </c>
      <c r="V44" s="73">
        <f t="shared" si="1"/>
        <v>0.0005616317321029132</v>
      </c>
      <c r="W44" s="73">
        <f t="shared" si="1"/>
        <v>0.00023388103253736995</v>
      </c>
      <c r="X44" s="73"/>
      <c r="Y44" s="73"/>
    </row>
    <row r="45" s="101" customFormat="1" ht="12.75"/>
    <row r="46" spans="1:24" s="101" customFormat="1" ht="12.75">
      <c r="A46" s="101">
        <v>1544</v>
      </c>
      <c r="B46" s="101">
        <v>121.78</v>
      </c>
      <c r="C46" s="101">
        <v>131.08</v>
      </c>
      <c r="D46" s="101">
        <v>9.517553385912947</v>
      </c>
      <c r="E46" s="101">
        <v>9.541301435961806</v>
      </c>
      <c r="F46" s="101">
        <v>28.80367007743377</v>
      </c>
      <c r="G46" s="101" t="s">
        <v>59</v>
      </c>
      <c r="H46" s="101">
        <v>17.747020310719265</v>
      </c>
      <c r="I46" s="101">
        <v>72.02702031071927</v>
      </c>
      <c r="J46" s="101" t="s">
        <v>73</v>
      </c>
      <c r="K46" s="101">
        <v>1.8764637668675919</v>
      </c>
      <c r="M46" s="101" t="s">
        <v>68</v>
      </c>
      <c r="N46" s="101">
        <v>1.3879765712506014</v>
      </c>
      <c r="X46" s="101">
        <v>67.5</v>
      </c>
    </row>
    <row r="47" spans="1:24" s="101" customFormat="1" ht="12.75">
      <c r="A47" s="101">
        <v>1541</v>
      </c>
      <c r="B47" s="101">
        <v>128.94000244140625</v>
      </c>
      <c r="C47" s="101">
        <v>147.63999938964844</v>
      </c>
      <c r="D47" s="101">
        <v>8.634054183959961</v>
      </c>
      <c r="E47" s="101">
        <v>9.36024284362793</v>
      </c>
      <c r="F47" s="101">
        <v>23.801090210876342</v>
      </c>
      <c r="G47" s="101" t="s">
        <v>56</v>
      </c>
      <c r="H47" s="101">
        <v>4.1874669455354905</v>
      </c>
      <c r="I47" s="101">
        <v>65.62746938694174</v>
      </c>
      <c r="J47" s="101" t="s">
        <v>62</v>
      </c>
      <c r="K47" s="101">
        <v>0.9252981467073088</v>
      </c>
      <c r="L47" s="101">
        <v>0.9821677184058396</v>
      </c>
      <c r="M47" s="101">
        <v>0.2190517007487869</v>
      </c>
      <c r="N47" s="101">
        <v>0.07384469368647789</v>
      </c>
      <c r="O47" s="101">
        <v>0.03716150888563974</v>
      </c>
      <c r="P47" s="101">
        <v>0.028175148674491085</v>
      </c>
      <c r="Q47" s="101">
        <v>0.0045235300639401</v>
      </c>
      <c r="R47" s="101">
        <v>0.0011366544136809887</v>
      </c>
      <c r="S47" s="101">
        <v>0.00048753092586835303</v>
      </c>
      <c r="T47" s="101">
        <v>0.0004145686006451153</v>
      </c>
      <c r="U47" s="101">
        <v>9.896380156998344E-05</v>
      </c>
      <c r="V47" s="101">
        <v>4.217065738336128E-05</v>
      </c>
      <c r="W47" s="101">
        <v>3.039380901030711E-05</v>
      </c>
      <c r="X47" s="101">
        <v>67.5</v>
      </c>
    </row>
    <row r="48" spans="1:24" s="101" customFormat="1" ht="12.75">
      <c r="A48" s="101">
        <v>1543</v>
      </c>
      <c r="B48" s="101">
        <v>118.18000030517578</v>
      </c>
      <c r="C48" s="101">
        <v>103.87999725341797</v>
      </c>
      <c r="D48" s="101">
        <v>8.771263122558594</v>
      </c>
      <c r="E48" s="101">
        <v>9.401997566223145</v>
      </c>
      <c r="F48" s="101">
        <v>24.878389102942297</v>
      </c>
      <c r="G48" s="101" t="s">
        <v>57</v>
      </c>
      <c r="H48" s="101">
        <v>16.81434081071987</v>
      </c>
      <c r="I48" s="101">
        <v>67.49434111589565</v>
      </c>
      <c r="J48" s="101" t="s">
        <v>60</v>
      </c>
      <c r="K48" s="101">
        <v>0.0322752451127662</v>
      </c>
      <c r="L48" s="101">
        <v>0.0053450348841961185</v>
      </c>
      <c r="M48" s="101">
        <v>-0.010127977652466933</v>
      </c>
      <c r="N48" s="101">
        <v>-0.0007638361590371134</v>
      </c>
      <c r="O48" s="101">
        <v>0.000895333223445418</v>
      </c>
      <c r="P48" s="101">
        <v>0.0006115066267486536</v>
      </c>
      <c r="Q48" s="101">
        <v>-0.00032762795802462316</v>
      </c>
      <c r="R48" s="101">
        <v>-6.137282899400979E-05</v>
      </c>
      <c r="S48" s="101">
        <v>-2.115482634296408E-05</v>
      </c>
      <c r="T48" s="101">
        <v>4.354024948730896E-05</v>
      </c>
      <c r="U48" s="101">
        <v>-1.4996540992799664E-05</v>
      </c>
      <c r="V48" s="101">
        <v>-4.841754888460599E-06</v>
      </c>
      <c r="W48" s="101">
        <v>-2.3187472028516648E-06</v>
      </c>
      <c r="X48" s="101">
        <v>67.5</v>
      </c>
    </row>
    <row r="49" spans="1:24" s="101" customFormat="1" ht="12.75">
      <c r="A49" s="101">
        <v>1542</v>
      </c>
      <c r="B49" s="101">
        <v>149.8800048828125</v>
      </c>
      <c r="C49" s="101">
        <v>161.17999267578125</v>
      </c>
      <c r="D49" s="101">
        <v>8.471586227416992</v>
      </c>
      <c r="E49" s="101">
        <v>9.04292106628418</v>
      </c>
      <c r="F49" s="101">
        <v>22.23082537351808</v>
      </c>
      <c r="G49" s="101" t="s">
        <v>58</v>
      </c>
      <c r="H49" s="101">
        <v>-19.85175749327918</v>
      </c>
      <c r="I49" s="101">
        <v>62.52824738953332</v>
      </c>
      <c r="J49" s="101" t="s">
        <v>61</v>
      </c>
      <c r="K49" s="101">
        <v>-0.9247350803624199</v>
      </c>
      <c r="L49" s="101">
        <v>0.9821531742455549</v>
      </c>
      <c r="M49" s="101">
        <v>-0.2188174391350178</v>
      </c>
      <c r="N49" s="101">
        <v>-0.07384074308924508</v>
      </c>
      <c r="O49" s="101">
        <v>-0.037150721676388415</v>
      </c>
      <c r="P49" s="101">
        <v>0.02816851189671047</v>
      </c>
      <c r="Q49" s="101">
        <v>-0.004511649826891549</v>
      </c>
      <c r="R49" s="101">
        <v>-0.0011349963136511696</v>
      </c>
      <c r="S49" s="101">
        <v>-0.0004870717370166869</v>
      </c>
      <c r="T49" s="101">
        <v>0.00041227584372047796</v>
      </c>
      <c r="U49" s="101">
        <v>-9.782094754925622E-05</v>
      </c>
      <c r="V49" s="101">
        <v>-4.1891786232445505E-05</v>
      </c>
      <c r="W49" s="101">
        <v>-3.0305231191401478E-05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1544</v>
      </c>
      <c r="B56" s="101">
        <v>113.34</v>
      </c>
      <c r="C56" s="101">
        <v>120.14</v>
      </c>
      <c r="D56" s="101">
        <v>9.691320136231676</v>
      </c>
      <c r="E56" s="101">
        <v>9.987543163844915</v>
      </c>
      <c r="F56" s="101">
        <v>19.84063378038962</v>
      </c>
      <c r="G56" s="101" t="s">
        <v>59</v>
      </c>
      <c r="H56" s="101">
        <v>2.867013848402138</v>
      </c>
      <c r="I56" s="101">
        <v>48.70701384840215</v>
      </c>
      <c r="J56" s="101" t="s">
        <v>73</v>
      </c>
      <c r="K56" s="101">
        <v>3.198403750686251</v>
      </c>
      <c r="M56" s="101" t="s">
        <v>68</v>
      </c>
      <c r="N56" s="101">
        <v>2.1778076236944655</v>
      </c>
      <c r="X56" s="101">
        <v>67.5</v>
      </c>
    </row>
    <row r="57" spans="1:24" s="101" customFormat="1" ht="12.75" hidden="1">
      <c r="A57" s="101">
        <v>1542</v>
      </c>
      <c r="B57" s="101">
        <v>169.47999572753906</v>
      </c>
      <c r="C57" s="101">
        <v>180.5800018310547</v>
      </c>
      <c r="D57" s="101">
        <v>8.748846054077148</v>
      </c>
      <c r="E57" s="101">
        <v>9.381669998168945</v>
      </c>
      <c r="F57" s="101">
        <v>30.266798277017916</v>
      </c>
      <c r="G57" s="101" t="s">
        <v>56</v>
      </c>
      <c r="H57" s="101">
        <v>-19.479187965635717</v>
      </c>
      <c r="I57" s="101">
        <v>82.50080776190335</v>
      </c>
      <c r="J57" s="101" t="s">
        <v>62</v>
      </c>
      <c r="K57" s="101">
        <v>1.3660658227519358</v>
      </c>
      <c r="L57" s="101">
        <v>1.10449307657342</v>
      </c>
      <c r="M57" s="101">
        <v>0.32339732612684535</v>
      </c>
      <c r="N57" s="101">
        <v>0.06096645850735701</v>
      </c>
      <c r="O57" s="101">
        <v>0.05486416482957152</v>
      </c>
      <c r="P57" s="101">
        <v>0.03168451307689097</v>
      </c>
      <c r="Q57" s="101">
        <v>0.006678128703658142</v>
      </c>
      <c r="R57" s="101">
        <v>0.00093831913845752</v>
      </c>
      <c r="S57" s="101">
        <v>0.0007197978386627373</v>
      </c>
      <c r="T57" s="101">
        <v>0.0004661912088339643</v>
      </c>
      <c r="U57" s="101">
        <v>0.00014602182825868026</v>
      </c>
      <c r="V57" s="101">
        <v>3.480130128176232E-05</v>
      </c>
      <c r="W57" s="101">
        <v>4.487711764130487E-05</v>
      </c>
      <c r="X57" s="101">
        <v>67.5</v>
      </c>
    </row>
    <row r="58" spans="1:24" s="101" customFormat="1" ht="12.75" hidden="1">
      <c r="A58" s="101">
        <v>1543</v>
      </c>
      <c r="B58" s="101">
        <v>114.66000366210938</v>
      </c>
      <c r="C58" s="101">
        <v>97.76000213623047</v>
      </c>
      <c r="D58" s="101">
        <v>9.305848121643066</v>
      </c>
      <c r="E58" s="101">
        <v>9.837332725524902</v>
      </c>
      <c r="F58" s="101">
        <v>31.42054139331829</v>
      </c>
      <c r="G58" s="101" t="s">
        <v>57</v>
      </c>
      <c r="H58" s="101">
        <v>33.17423871216003</v>
      </c>
      <c r="I58" s="101">
        <v>80.33424237426941</v>
      </c>
      <c r="J58" s="101" t="s">
        <v>60</v>
      </c>
      <c r="K58" s="101">
        <v>-1.1629001413500135</v>
      </c>
      <c r="L58" s="101">
        <v>0.006009686657076385</v>
      </c>
      <c r="M58" s="101">
        <v>0.2772120450635756</v>
      </c>
      <c r="N58" s="101">
        <v>-0.000631467180085914</v>
      </c>
      <c r="O58" s="101">
        <v>-0.04639113436604718</v>
      </c>
      <c r="P58" s="101">
        <v>0.0006877369570705907</v>
      </c>
      <c r="Q58" s="101">
        <v>0.005812712741708975</v>
      </c>
      <c r="R58" s="101">
        <v>-5.074926755782877E-05</v>
      </c>
      <c r="S58" s="101">
        <v>-0.0005812592422725285</v>
      </c>
      <c r="T58" s="101">
        <v>4.898676834885821E-05</v>
      </c>
      <c r="U58" s="101">
        <v>0.00013239603752561454</v>
      </c>
      <c r="V58" s="101">
        <v>-4.011974823133322E-06</v>
      </c>
      <c r="W58" s="101">
        <v>-3.5330703940211185E-05</v>
      </c>
      <c r="X58" s="101">
        <v>67.5</v>
      </c>
    </row>
    <row r="59" spans="1:24" s="101" customFormat="1" ht="12.75" hidden="1">
      <c r="A59" s="101">
        <v>1541</v>
      </c>
      <c r="B59" s="101">
        <v>102.0999984741211</v>
      </c>
      <c r="C59" s="101">
        <v>121.5</v>
      </c>
      <c r="D59" s="101">
        <v>9.13162899017334</v>
      </c>
      <c r="E59" s="101">
        <v>9.234687805175781</v>
      </c>
      <c r="F59" s="101">
        <v>12.91764926424775</v>
      </c>
      <c r="G59" s="101" t="s">
        <v>58</v>
      </c>
      <c r="H59" s="101">
        <v>-0.9605468954826506</v>
      </c>
      <c r="I59" s="101">
        <v>33.63945157863845</v>
      </c>
      <c r="J59" s="101" t="s">
        <v>61</v>
      </c>
      <c r="K59" s="101">
        <v>0.7167978050601451</v>
      </c>
      <c r="L59" s="101">
        <v>1.1044767267194464</v>
      </c>
      <c r="M59" s="101">
        <v>0.1665512312102895</v>
      </c>
      <c r="N59" s="101">
        <v>-0.06096318817228769</v>
      </c>
      <c r="O59" s="101">
        <v>0.02929059976643956</v>
      </c>
      <c r="P59" s="101">
        <v>0.03167704826522753</v>
      </c>
      <c r="Q59" s="101">
        <v>0.003287822009324245</v>
      </c>
      <c r="R59" s="101">
        <v>-0.0009369457387906764</v>
      </c>
      <c r="S59" s="101">
        <v>0.0004245546158226455</v>
      </c>
      <c r="T59" s="101">
        <v>0.0004636103317666769</v>
      </c>
      <c r="U59" s="101">
        <v>6.159272339752139E-05</v>
      </c>
      <c r="V59" s="101">
        <v>-3.456927290127081E-05</v>
      </c>
      <c r="W59" s="101">
        <v>2.76712313943681E-05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1544</v>
      </c>
      <c r="B61" s="101">
        <v>109.56</v>
      </c>
      <c r="C61" s="101">
        <v>115.76</v>
      </c>
      <c r="D61" s="101">
        <v>9.714838412630623</v>
      </c>
      <c r="E61" s="101">
        <v>9.858506968183496</v>
      </c>
      <c r="F61" s="101">
        <v>18.834466453206197</v>
      </c>
      <c r="G61" s="101" t="s">
        <v>59</v>
      </c>
      <c r="H61" s="101">
        <v>4.057699728400451</v>
      </c>
      <c r="I61" s="101">
        <v>46.11769972840045</v>
      </c>
      <c r="J61" s="101" t="s">
        <v>73</v>
      </c>
      <c r="K61" s="101">
        <v>0.8135672549424935</v>
      </c>
      <c r="M61" s="101" t="s">
        <v>68</v>
      </c>
      <c r="N61" s="101">
        <v>0.6003644578901589</v>
      </c>
      <c r="X61" s="101">
        <v>67.5</v>
      </c>
    </row>
    <row r="62" spans="1:24" s="101" customFormat="1" ht="12.75" hidden="1">
      <c r="A62" s="101">
        <v>1542</v>
      </c>
      <c r="B62" s="101">
        <v>145.10000610351562</v>
      </c>
      <c r="C62" s="101">
        <v>154.39999389648438</v>
      </c>
      <c r="D62" s="101">
        <v>8.675224304199219</v>
      </c>
      <c r="E62" s="101">
        <v>9.152626991271973</v>
      </c>
      <c r="F62" s="101">
        <v>24.393207209318415</v>
      </c>
      <c r="G62" s="101" t="s">
        <v>56</v>
      </c>
      <c r="H62" s="101">
        <v>-10.613632675002947</v>
      </c>
      <c r="I62" s="101">
        <v>66.98637342851268</v>
      </c>
      <c r="J62" s="101" t="s">
        <v>62</v>
      </c>
      <c r="K62" s="101">
        <v>0.6101282309072773</v>
      </c>
      <c r="L62" s="101">
        <v>0.6467259200902981</v>
      </c>
      <c r="M62" s="101">
        <v>0.14443951375598177</v>
      </c>
      <c r="N62" s="101">
        <v>0.03520772750968573</v>
      </c>
      <c r="O62" s="101">
        <v>0.02450414872183309</v>
      </c>
      <c r="P62" s="101">
        <v>0.018552566512098943</v>
      </c>
      <c r="Q62" s="101">
        <v>0.0029826621411984996</v>
      </c>
      <c r="R62" s="101">
        <v>0.0005418790828072543</v>
      </c>
      <c r="S62" s="101">
        <v>0.00032148770317618814</v>
      </c>
      <c r="T62" s="101">
        <v>0.00027297859225586095</v>
      </c>
      <c r="U62" s="101">
        <v>6.521342772342207E-05</v>
      </c>
      <c r="V62" s="101">
        <v>2.0099426638318073E-05</v>
      </c>
      <c r="W62" s="101">
        <v>2.0043866609715427E-05</v>
      </c>
      <c r="X62" s="101">
        <v>67.5</v>
      </c>
    </row>
    <row r="63" spans="1:24" s="101" customFormat="1" ht="12.75" hidden="1">
      <c r="A63" s="101">
        <v>1543</v>
      </c>
      <c r="B63" s="101">
        <v>119.94000244140625</v>
      </c>
      <c r="C63" s="101">
        <v>97.33999633789062</v>
      </c>
      <c r="D63" s="101">
        <v>9.20438289642334</v>
      </c>
      <c r="E63" s="101">
        <v>9.92170238494873</v>
      </c>
      <c r="F63" s="101">
        <v>26.85095404087831</v>
      </c>
      <c r="G63" s="101" t="s">
        <v>57</v>
      </c>
      <c r="H63" s="101">
        <v>16.983162638073082</v>
      </c>
      <c r="I63" s="101">
        <v>69.42316507947933</v>
      </c>
      <c r="J63" s="101" t="s">
        <v>60</v>
      </c>
      <c r="K63" s="101">
        <v>-0.4957608875985069</v>
      </c>
      <c r="L63" s="101">
        <v>0.0035189674454785824</v>
      </c>
      <c r="M63" s="101">
        <v>0.11831418389447868</v>
      </c>
      <c r="N63" s="101">
        <v>-0.0003645901056444056</v>
      </c>
      <c r="O63" s="101">
        <v>-0.01975556344926359</v>
      </c>
      <c r="P63" s="101">
        <v>0.0004026738345381939</v>
      </c>
      <c r="Q63" s="101">
        <v>0.002487248280878934</v>
      </c>
      <c r="R63" s="101">
        <v>-2.929817810852507E-05</v>
      </c>
      <c r="S63" s="101">
        <v>-0.0002457288319642198</v>
      </c>
      <c r="T63" s="101">
        <v>2.8679925526855294E-05</v>
      </c>
      <c r="U63" s="101">
        <v>5.706220056158712E-05</v>
      </c>
      <c r="V63" s="101">
        <v>-2.314648516002561E-06</v>
      </c>
      <c r="W63" s="101">
        <v>-1.4876786205063547E-05</v>
      </c>
      <c r="X63" s="101">
        <v>67.5</v>
      </c>
    </row>
    <row r="64" spans="1:24" s="101" customFormat="1" ht="12.75" hidden="1">
      <c r="A64" s="101">
        <v>1541</v>
      </c>
      <c r="B64" s="101">
        <v>102.86000061035156</v>
      </c>
      <c r="C64" s="101">
        <v>120.66000366210938</v>
      </c>
      <c r="D64" s="101">
        <v>9.138943672180176</v>
      </c>
      <c r="E64" s="101">
        <v>9.128595352172852</v>
      </c>
      <c r="F64" s="101">
        <v>13.0440644333907</v>
      </c>
      <c r="G64" s="101" t="s">
        <v>58</v>
      </c>
      <c r="H64" s="101">
        <v>-1.417448685703988</v>
      </c>
      <c r="I64" s="101">
        <v>33.942551924647574</v>
      </c>
      <c r="J64" s="101" t="s">
        <v>61</v>
      </c>
      <c r="K64" s="101">
        <v>0.35563689414567845</v>
      </c>
      <c r="L64" s="101">
        <v>0.6467163463101581</v>
      </c>
      <c r="M64" s="101">
        <v>0.08285244126426168</v>
      </c>
      <c r="N64" s="101">
        <v>-0.035205839720863746</v>
      </c>
      <c r="O64" s="101">
        <v>0.014497276205682046</v>
      </c>
      <c r="P64" s="101">
        <v>0.018548196083954728</v>
      </c>
      <c r="Q64" s="101">
        <v>0.0016461681073947473</v>
      </c>
      <c r="R64" s="101">
        <v>-0.0005410864599521525</v>
      </c>
      <c r="S64" s="101">
        <v>0.00020729612739991325</v>
      </c>
      <c r="T64" s="101">
        <v>0.00027146781338082353</v>
      </c>
      <c r="U64" s="101">
        <v>3.157049924387007E-05</v>
      </c>
      <c r="V64" s="101">
        <v>-1.9965704431261555E-05</v>
      </c>
      <c r="W64" s="101">
        <v>1.3432714575873932E-05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1544</v>
      </c>
      <c r="B66" s="101">
        <v>105.58</v>
      </c>
      <c r="C66" s="101">
        <v>111.28</v>
      </c>
      <c r="D66" s="101">
        <v>9.737230274069983</v>
      </c>
      <c r="E66" s="101">
        <v>9.961078311964746</v>
      </c>
      <c r="F66" s="101">
        <v>18.242240488020894</v>
      </c>
      <c r="G66" s="101" t="s">
        <v>59</v>
      </c>
      <c r="H66" s="101">
        <v>6.4774125099473565</v>
      </c>
      <c r="I66" s="101">
        <v>44.557412509947355</v>
      </c>
      <c r="J66" s="101" t="s">
        <v>73</v>
      </c>
      <c r="K66" s="101">
        <v>0.502989057625919</v>
      </c>
      <c r="M66" s="101" t="s">
        <v>68</v>
      </c>
      <c r="N66" s="101">
        <v>0.3758296192186737</v>
      </c>
      <c r="X66" s="101">
        <v>67.5</v>
      </c>
    </row>
    <row r="67" spans="1:24" s="101" customFormat="1" ht="12.75" hidden="1">
      <c r="A67" s="101">
        <v>1542</v>
      </c>
      <c r="B67" s="101">
        <v>137.1999969482422</v>
      </c>
      <c r="C67" s="101">
        <v>142.10000610351562</v>
      </c>
      <c r="D67" s="101">
        <v>8.901040077209473</v>
      </c>
      <c r="E67" s="101">
        <v>9.348928451538086</v>
      </c>
      <c r="F67" s="101">
        <v>22.410154000012312</v>
      </c>
      <c r="G67" s="101" t="s">
        <v>56</v>
      </c>
      <c r="H67" s="101">
        <v>-9.740453474304516</v>
      </c>
      <c r="I67" s="101">
        <v>59.95954347393767</v>
      </c>
      <c r="J67" s="101" t="s">
        <v>62</v>
      </c>
      <c r="K67" s="101">
        <v>0.47017124378852587</v>
      </c>
      <c r="L67" s="101">
        <v>0.5172252532395087</v>
      </c>
      <c r="M67" s="101">
        <v>0.11130664085548511</v>
      </c>
      <c r="N67" s="101">
        <v>0.03787429881479625</v>
      </c>
      <c r="O67" s="101">
        <v>0.01888323262079333</v>
      </c>
      <c r="P67" s="101">
        <v>0.014837594972288206</v>
      </c>
      <c r="Q67" s="101">
        <v>0.002298466398453597</v>
      </c>
      <c r="R67" s="101">
        <v>0.0005829347682526318</v>
      </c>
      <c r="S67" s="101">
        <v>0.000247760625619753</v>
      </c>
      <c r="T67" s="101">
        <v>0.0002183237563303428</v>
      </c>
      <c r="U67" s="101">
        <v>5.0256826708218085E-05</v>
      </c>
      <c r="V67" s="101">
        <v>2.162781846500912E-05</v>
      </c>
      <c r="W67" s="101">
        <v>1.5451488183194033E-05</v>
      </c>
      <c r="X67" s="101">
        <v>67.5</v>
      </c>
    </row>
    <row r="68" spans="1:24" s="101" customFormat="1" ht="12.75" hidden="1">
      <c r="A68" s="101">
        <v>1543</v>
      </c>
      <c r="B68" s="101">
        <v>120.62000274658203</v>
      </c>
      <c r="C68" s="101">
        <v>107.62000274658203</v>
      </c>
      <c r="D68" s="101">
        <v>9.094122886657715</v>
      </c>
      <c r="E68" s="101">
        <v>9.77230167388916</v>
      </c>
      <c r="F68" s="101">
        <v>24.728843390084293</v>
      </c>
      <c r="G68" s="101" t="s">
        <v>57</v>
      </c>
      <c r="H68" s="101">
        <v>11.593478067656065</v>
      </c>
      <c r="I68" s="101">
        <v>64.7134808142381</v>
      </c>
      <c r="J68" s="101" t="s">
        <v>60</v>
      </c>
      <c r="K68" s="101">
        <v>-0.19511206830726416</v>
      </c>
      <c r="L68" s="101">
        <v>0.002814417379248844</v>
      </c>
      <c r="M68" s="101">
        <v>0.047338348359998686</v>
      </c>
      <c r="N68" s="101">
        <v>-0.00039201323335639056</v>
      </c>
      <c r="O68" s="101">
        <v>-0.007650414208827208</v>
      </c>
      <c r="P68" s="101">
        <v>0.00032200768852055553</v>
      </c>
      <c r="Q68" s="101">
        <v>0.001031799531893706</v>
      </c>
      <c r="R68" s="101">
        <v>-3.1502358327374816E-05</v>
      </c>
      <c r="S68" s="101">
        <v>-8.482738411739201E-05</v>
      </c>
      <c r="T68" s="101">
        <v>2.2932270071417815E-05</v>
      </c>
      <c r="U68" s="101">
        <v>2.6041117341369982E-05</v>
      </c>
      <c r="V68" s="101">
        <v>-2.48599561295844E-06</v>
      </c>
      <c r="W68" s="101">
        <v>-4.7981597097413354E-06</v>
      </c>
      <c r="X68" s="101">
        <v>67.5</v>
      </c>
    </row>
    <row r="69" spans="1:24" s="101" customFormat="1" ht="12.75" hidden="1">
      <c r="A69" s="101">
        <v>1541</v>
      </c>
      <c r="B69" s="101">
        <v>108.27999877929688</v>
      </c>
      <c r="C69" s="101">
        <v>121.68000030517578</v>
      </c>
      <c r="D69" s="101">
        <v>8.987960815429688</v>
      </c>
      <c r="E69" s="101">
        <v>9.1013822555542</v>
      </c>
      <c r="F69" s="101">
        <v>15.923806856988891</v>
      </c>
      <c r="G69" s="101" t="s">
        <v>58</v>
      </c>
      <c r="H69" s="101">
        <v>1.3617212754441255</v>
      </c>
      <c r="I69" s="101">
        <v>42.14172005474099</v>
      </c>
      <c r="J69" s="101" t="s">
        <v>61</v>
      </c>
      <c r="K69" s="101">
        <v>0.4277759685705953</v>
      </c>
      <c r="L69" s="101">
        <v>0.5172175960304226</v>
      </c>
      <c r="M69" s="101">
        <v>0.10073851831886033</v>
      </c>
      <c r="N69" s="101">
        <v>-0.037872270018277886</v>
      </c>
      <c r="O69" s="101">
        <v>0.017264056204854293</v>
      </c>
      <c r="P69" s="101">
        <v>0.01483410043144531</v>
      </c>
      <c r="Q69" s="101">
        <v>0.0020538591750176487</v>
      </c>
      <c r="R69" s="101">
        <v>-0.0005820829369235652</v>
      </c>
      <c r="S69" s="101">
        <v>0.00023278668886191035</v>
      </c>
      <c r="T69" s="101">
        <v>0.00021711603710357846</v>
      </c>
      <c r="U69" s="101">
        <v>4.2983820658392647E-05</v>
      </c>
      <c r="V69" s="101">
        <v>-2.1484467816721477E-05</v>
      </c>
      <c r="W69" s="101">
        <v>1.468761895186554E-05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1544</v>
      </c>
      <c r="B71" s="101">
        <v>100.82</v>
      </c>
      <c r="C71" s="101">
        <v>114.12</v>
      </c>
      <c r="D71" s="101">
        <v>9.397370776042218</v>
      </c>
      <c r="E71" s="101">
        <v>9.77915675066572</v>
      </c>
      <c r="F71" s="101">
        <v>20.984353500304834</v>
      </c>
      <c r="G71" s="101" t="s">
        <v>59</v>
      </c>
      <c r="H71" s="101">
        <v>19.77816719930142</v>
      </c>
      <c r="I71" s="101">
        <v>53.098167199301415</v>
      </c>
      <c r="J71" s="101" t="s">
        <v>73</v>
      </c>
      <c r="K71" s="101">
        <v>0.8739591932391992</v>
      </c>
      <c r="M71" s="101" t="s">
        <v>68</v>
      </c>
      <c r="N71" s="101">
        <v>0.7058445571211334</v>
      </c>
      <c r="X71" s="101">
        <v>67.5</v>
      </c>
    </row>
    <row r="72" spans="1:24" s="101" customFormat="1" ht="12.75" hidden="1">
      <c r="A72" s="101">
        <v>1542</v>
      </c>
      <c r="B72" s="101">
        <v>137.33999633789062</v>
      </c>
      <c r="C72" s="101">
        <v>139.94000244140625</v>
      </c>
      <c r="D72" s="101">
        <v>9.028107643127441</v>
      </c>
      <c r="E72" s="101">
        <v>9.43167781829834</v>
      </c>
      <c r="F72" s="101">
        <v>22.966552269302063</v>
      </c>
      <c r="G72" s="101" t="s">
        <v>56</v>
      </c>
      <c r="H72" s="101">
        <v>-9.256286832227019</v>
      </c>
      <c r="I72" s="101">
        <v>60.583709505663606</v>
      </c>
      <c r="J72" s="101" t="s">
        <v>62</v>
      </c>
      <c r="K72" s="101">
        <v>0.5227039175599124</v>
      </c>
      <c r="L72" s="101">
        <v>0.7606482970938134</v>
      </c>
      <c r="M72" s="101">
        <v>0.12374309530749963</v>
      </c>
      <c r="N72" s="101">
        <v>0.07691992137721891</v>
      </c>
      <c r="O72" s="101">
        <v>0.02099273663663944</v>
      </c>
      <c r="P72" s="101">
        <v>0.02182057914737345</v>
      </c>
      <c r="Q72" s="101">
        <v>0.0025552403890738945</v>
      </c>
      <c r="R72" s="101">
        <v>0.0011839536303073271</v>
      </c>
      <c r="S72" s="101">
        <v>0.000275466237917683</v>
      </c>
      <c r="T72" s="101">
        <v>0.00032108780309808376</v>
      </c>
      <c r="U72" s="101">
        <v>5.589069390438354E-05</v>
      </c>
      <c r="V72" s="101">
        <v>4.393629890376169E-05</v>
      </c>
      <c r="W72" s="101">
        <v>1.718669589152643E-05</v>
      </c>
      <c r="X72" s="101">
        <v>67.5</v>
      </c>
    </row>
    <row r="73" spans="1:24" s="101" customFormat="1" ht="12.75" hidden="1">
      <c r="A73" s="101">
        <v>1543</v>
      </c>
      <c r="B73" s="101">
        <v>123.16000366210938</v>
      </c>
      <c r="C73" s="101">
        <v>111.55999755859375</v>
      </c>
      <c r="D73" s="101">
        <v>9.100305557250977</v>
      </c>
      <c r="E73" s="101">
        <v>9.800874710083008</v>
      </c>
      <c r="F73" s="101">
        <v>24.91860519777954</v>
      </c>
      <c r="G73" s="101" t="s">
        <v>57</v>
      </c>
      <c r="H73" s="101">
        <v>9.512721105123447</v>
      </c>
      <c r="I73" s="101">
        <v>65.17272476723282</v>
      </c>
      <c r="J73" s="101" t="s">
        <v>60</v>
      </c>
      <c r="K73" s="101">
        <v>0.3961600320706985</v>
      </c>
      <c r="L73" s="101">
        <v>0.004139419561689136</v>
      </c>
      <c r="M73" s="101">
        <v>-0.09286157925436214</v>
      </c>
      <c r="N73" s="101">
        <v>-0.0007956375461855776</v>
      </c>
      <c r="O73" s="101">
        <v>0.01605704721619791</v>
      </c>
      <c r="P73" s="101">
        <v>0.00047347773425894974</v>
      </c>
      <c r="Q73" s="101">
        <v>-0.001872582002861552</v>
      </c>
      <c r="R73" s="101">
        <v>-6.393363098114899E-05</v>
      </c>
      <c r="S73" s="101">
        <v>0.00022219550489077324</v>
      </c>
      <c r="T73" s="101">
        <v>3.3710171636109114E-05</v>
      </c>
      <c r="U73" s="101">
        <v>-3.783450498971912E-05</v>
      </c>
      <c r="V73" s="101">
        <v>-5.03933619061571E-06</v>
      </c>
      <c r="W73" s="101">
        <v>1.4192088823149233E-05</v>
      </c>
      <c r="X73" s="101">
        <v>67.5</v>
      </c>
    </row>
    <row r="74" spans="1:24" s="101" customFormat="1" ht="12.75" hidden="1">
      <c r="A74" s="101">
        <v>1541</v>
      </c>
      <c r="B74" s="101">
        <v>115.18000030517578</v>
      </c>
      <c r="C74" s="101">
        <v>141.67999267578125</v>
      </c>
      <c r="D74" s="101">
        <v>9.197836875915527</v>
      </c>
      <c r="E74" s="101">
        <v>9.18793773651123</v>
      </c>
      <c r="F74" s="101">
        <v>18.296356610562047</v>
      </c>
      <c r="G74" s="101" t="s">
        <v>58</v>
      </c>
      <c r="H74" s="101">
        <v>-0.3505562132957749</v>
      </c>
      <c r="I74" s="101">
        <v>47.329444091880006</v>
      </c>
      <c r="J74" s="101" t="s">
        <v>61</v>
      </c>
      <c r="K74" s="101">
        <v>0.34099356947341825</v>
      </c>
      <c r="L74" s="101">
        <v>0.7606370337272638</v>
      </c>
      <c r="M74" s="101">
        <v>0.08178680049168544</v>
      </c>
      <c r="N74" s="101">
        <v>-0.07691580634416204</v>
      </c>
      <c r="O74" s="101">
        <v>0.013522803932324643</v>
      </c>
      <c r="P74" s="101">
        <v>0.021815441621978456</v>
      </c>
      <c r="Q74" s="101">
        <v>0.0017385885334125285</v>
      </c>
      <c r="R74" s="101">
        <v>-0.0011822261583755728</v>
      </c>
      <c r="S74" s="101">
        <v>0.0001628213924484614</v>
      </c>
      <c r="T74" s="101">
        <v>0.00031931332829466716</v>
      </c>
      <c r="U74" s="101">
        <v>4.113781590333174E-05</v>
      </c>
      <c r="V74" s="101">
        <v>-4.364634523208835E-05</v>
      </c>
      <c r="W74" s="101">
        <v>9.693664451777465E-06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1544</v>
      </c>
      <c r="B76" s="101">
        <v>105.96</v>
      </c>
      <c r="C76" s="101">
        <v>130.16</v>
      </c>
      <c r="D76" s="101">
        <v>9.681364432938441</v>
      </c>
      <c r="E76" s="101">
        <v>9.751081941980937</v>
      </c>
      <c r="F76" s="101">
        <v>26.065304952304782</v>
      </c>
      <c r="G76" s="101" t="s">
        <v>59</v>
      </c>
      <c r="H76" s="101">
        <v>25.57396697517551</v>
      </c>
      <c r="I76" s="101">
        <v>64.0339669751755</v>
      </c>
      <c r="J76" s="101" t="s">
        <v>73</v>
      </c>
      <c r="K76" s="101">
        <v>1.6465207475034118</v>
      </c>
      <c r="M76" s="101" t="s">
        <v>68</v>
      </c>
      <c r="N76" s="101">
        <v>1.4379433353941289</v>
      </c>
      <c r="X76" s="101">
        <v>67.5</v>
      </c>
    </row>
    <row r="77" spans="1:24" s="101" customFormat="1" ht="12.75" hidden="1">
      <c r="A77" s="101">
        <v>1542</v>
      </c>
      <c r="B77" s="101">
        <v>132.25999450683594</v>
      </c>
      <c r="C77" s="101">
        <v>154.05999755859375</v>
      </c>
      <c r="D77" s="101">
        <v>8.804154396057129</v>
      </c>
      <c r="E77" s="101">
        <v>9.486306190490723</v>
      </c>
      <c r="F77" s="101">
        <v>24.760852028699247</v>
      </c>
      <c r="G77" s="101" t="s">
        <v>56</v>
      </c>
      <c r="H77" s="101">
        <v>2.204111069603286</v>
      </c>
      <c r="I77" s="101">
        <v>66.96410557643922</v>
      </c>
      <c r="J77" s="101" t="s">
        <v>62</v>
      </c>
      <c r="K77" s="101">
        <v>0.5456754474592316</v>
      </c>
      <c r="L77" s="101">
        <v>1.143219355419906</v>
      </c>
      <c r="M77" s="101">
        <v>0.1291809742624788</v>
      </c>
      <c r="N77" s="101">
        <v>0.1534666799147192</v>
      </c>
      <c r="O77" s="101">
        <v>0.021914928835385455</v>
      </c>
      <c r="P77" s="101">
        <v>0.03279519832984021</v>
      </c>
      <c r="Q77" s="101">
        <v>0.0026677388764355984</v>
      </c>
      <c r="R77" s="101">
        <v>0.002362221735125162</v>
      </c>
      <c r="S77" s="101">
        <v>0.00028749491483362054</v>
      </c>
      <c r="T77" s="101">
        <v>0.000482548789514057</v>
      </c>
      <c r="U77" s="101">
        <v>5.838742310526879E-05</v>
      </c>
      <c r="V77" s="101">
        <v>8.765307828165587E-05</v>
      </c>
      <c r="W77" s="101">
        <v>1.7916975387475143E-05</v>
      </c>
      <c r="X77" s="101">
        <v>67.5</v>
      </c>
    </row>
    <row r="78" spans="1:24" s="101" customFormat="1" ht="12.75" hidden="1">
      <c r="A78" s="101">
        <v>1543</v>
      </c>
      <c r="B78" s="101">
        <v>110.5199966430664</v>
      </c>
      <c r="C78" s="101">
        <v>96.12000274658203</v>
      </c>
      <c r="D78" s="101">
        <v>9.034028053283691</v>
      </c>
      <c r="E78" s="101">
        <v>9.587254524230957</v>
      </c>
      <c r="F78" s="101">
        <v>25.183304757399547</v>
      </c>
      <c r="G78" s="101" t="s">
        <v>57</v>
      </c>
      <c r="H78" s="101">
        <v>23.293008504754013</v>
      </c>
      <c r="I78" s="101">
        <v>66.31300514782042</v>
      </c>
      <c r="J78" s="101" t="s">
        <v>60</v>
      </c>
      <c r="K78" s="101">
        <v>0.08563437754785039</v>
      </c>
      <c r="L78" s="101">
        <v>0.006222029555380751</v>
      </c>
      <c r="M78" s="101">
        <v>-0.021720835269085838</v>
      </c>
      <c r="N78" s="101">
        <v>-0.0015873554926283467</v>
      </c>
      <c r="O78" s="101">
        <v>0.0032052749016614956</v>
      </c>
      <c r="P78" s="101">
        <v>0.0007117682089944934</v>
      </c>
      <c r="Q78" s="101">
        <v>-0.0005173507907577278</v>
      </c>
      <c r="R78" s="101">
        <v>-0.0001275703975373556</v>
      </c>
      <c r="S78" s="101">
        <v>2.280669520557785E-05</v>
      </c>
      <c r="T78" s="101">
        <v>5.067597086635638E-05</v>
      </c>
      <c r="U78" s="101">
        <v>-1.5858648484609398E-05</v>
      </c>
      <c r="V78" s="101">
        <v>-1.006371570290689E-05</v>
      </c>
      <c r="W78" s="101">
        <v>8.400644505744614E-07</v>
      </c>
      <c r="X78" s="101">
        <v>67.5</v>
      </c>
    </row>
    <row r="79" spans="1:24" s="101" customFormat="1" ht="12.75" hidden="1">
      <c r="A79" s="101">
        <v>1541</v>
      </c>
      <c r="B79" s="101">
        <v>124.37999725341797</v>
      </c>
      <c r="C79" s="101">
        <v>156.27999877929688</v>
      </c>
      <c r="D79" s="101">
        <v>8.605857849121094</v>
      </c>
      <c r="E79" s="101">
        <v>9.82893180847168</v>
      </c>
      <c r="F79" s="101">
        <v>16.299381644661036</v>
      </c>
      <c r="G79" s="101" t="s">
        <v>58</v>
      </c>
      <c r="H79" s="101">
        <v>-11.798602414192075</v>
      </c>
      <c r="I79" s="101">
        <v>45.081394839225894</v>
      </c>
      <c r="J79" s="101" t="s">
        <v>61</v>
      </c>
      <c r="K79" s="101">
        <v>-0.5389141372629084</v>
      </c>
      <c r="L79" s="101">
        <v>1.1432024234381752</v>
      </c>
      <c r="M79" s="101">
        <v>-0.1273417819359241</v>
      </c>
      <c r="N79" s="101">
        <v>-0.15345847042958202</v>
      </c>
      <c r="O79" s="101">
        <v>-0.02167926010418224</v>
      </c>
      <c r="P79" s="101">
        <v>0.032787473515204224</v>
      </c>
      <c r="Q79" s="101">
        <v>-0.0026170935925465526</v>
      </c>
      <c r="R79" s="101">
        <v>-0.0023587745376720285</v>
      </c>
      <c r="S79" s="101">
        <v>-0.0002865888705253409</v>
      </c>
      <c r="T79" s="101">
        <v>0.00047988048536925723</v>
      </c>
      <c r="U79" s="101">
        <v>-5.619247676615858E-05</v>
      </c>
      <c r="V79" s="101">
        <v>-8.707343888064348E-05</v>
      </c>
      <c r="W79" s="101">
        <v>-1.789727070685E-05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1544</v>
      </c>
      <c r="B81" s="101">
        <v>121.78</v>
      </c>
      <c r="C81" s="101">
        <v>131.08</v>
      </c>
      <c r="D81" s="101">
        <v>9.517553385912947</v>
      </c>
      <c r="E81" s="101">
        <v>9.541301435961806</v>
      </c>
      <c r="F81" s="101">
        <v>26.638774709281208</v>
      </c>
      <c r="G81" s="101" t="s">
        <v>59</v>
      </c>
      <c r="H81" s="101">
        <v>12.333440644193672</v>
      </c>
      <c r="I81" s="101">
        <v>66.61344064419367</v>
      </c>
      <c r="J81" s="101" t="s">
        <v>73</v>
      </c>
      <c r="K81" s="101">
        <v>1.1833655081842853</v>
      </c>
      <c r="M81" s="101" t="s">
        <v>68</v>
      </c>
      <c r="N81" s="101">
        <v>1.0318428263611614</v>
      </c>
      <c r="X81" s="101">
        <v>67.5</v>
      </c>
    </row>
    <row r="82" spans="1:24" s="101" customFormat="1" ht="12.75" hidden="1">
      <c r="A82" s="101">
        <v>1542</v>
      </c>
      <c r="B82" s="101">
        <v>149.8800048828125</v>
      </c>
      <c r="C82" s="101">
        <v>161.17999267578125</v>
      </c>
      <c r="D82" s="101">
        <v>8.471586227416992</v>
      </c>
      <c r="E82" s="101">
        <v>9.04292106628418</v>
      </c>
      <c r="F82" s="101">
        <v>27.497844987553304</v>
      </c>
      <c r="G82" s="101" t="s">
        <v>56</v>
      </c>
      <c r="H82" s="101">
        <v>-5.037305042753715</v>
      </c>
      <c r="I82" s="101">
        <v>77.34269984005878</v>
      </c>
      <c r="J82" s="101" t="s">
        <v>62</v>
      </c>
      <c r="K82" s="101">
        <v>0.44369411026270034</v>
      </c>
      <c r="L82" s="101">
        <v>0.9841716755556575</v>
      </c>
      <c r="M82" s="101">
        <v>0.10503904962460815</v>
      </c>
      <c r="N82" s="101">
        <v>0.07584873863323756</v>
      </c>
      <c r="O82" s="101">
        <v>0.017819597543573235</v>
      </c>
      <c r="P82" s="101">
        <v>0.028232729621625215</v>
      </c>
      <c r="Q82" s="101">
        <v>0.002169114384882339</v>
      </c>
      <c r="R82" s="101">
        <v>0.0011674606066644502</v>
      </c>
      <c r="S82" s="101">
        <v>0.000233740812838208</v>
      </c>
      <c r="T82" s="101">
        <v>0.00041541098019862995</v>
      </c>
      <c r="U82" s="101">
        <v>4.742531058059369E-05</v>
      </c>
      <c r="V82" s="101">
        <v>4.331155254844317E-05</v>
      </c>
      <c r="W82" s="101">
        <v>1.4562463848794878E-05</v>
      </c>
      <c r="X82" s="101">
        <v>67.5</v>
      </c>
    </row>
    <row r="83" spans="1:24" s="101" customFormat="1" ht="12.75" hidden="1">
      <c r="A83" s="101">
        <v>1543</v>
      </c>
      <c r="B83" s="101">
        <v>118.18000030517578</v>
      </c>
      <c r="C83" s="101">
        <v>103.87999725341797</v>
      </c>
      <c r="D83" s="101">
        <v>8.771263122558594</v>
      </c>
      <c r="E83" s="101">
        <v>9.401997566223145</v>
      </c>
      <c r="F83" s="101">
        <v>26.98723032318736</v>
      </c>
      <c r="G83" s="101" t="s">
        <v>57</v>
      </c>
      <c r="H83" s="101">
        <v>22.535565287494705</v>
      </c>
      <c r="I83" s="101">
        <v>73.21556559267049</v>
      </c>
      <c r="J83" s="101" t="s">
        <v>60</v>
      </c>
      <c r="K83" s="101">
        <v>-0.39319814921110763</v>
      </c>
      <c r="L83" s="101">
        <v>0.005355636076661669</v>
      </c>
      <c r="M83" s="101">
        <v>0.09252558205793067</v>
      </c>
      <c r="N83" s="101">
        <v>-0.0007848595966732396</v>
      </c>
      <c r="O83" s="101">
        <v>-0.01587989549302437</v>
      </c>
      <c r="P83" s="101">
        <v>0.0006127772690550142</v>
      </c>
      <c r="Q83" s="101">
        <v>0.0018830655558784376</v>
      </c>
      <c r="R83" s="101">
        <v>-6.307065014112544E-05</v>
      </c>
      <c r="S83" s="101">
        <v>-0.00021498761502327182</v>
      </c>
      <c r="T83" s="101">
        <v>4.363708123709813E-05</v>
      </c>
      <c r="U83" s="101">
        <v>3.915654985675097E-05</v>
      </c>
      <c r="V83" s="101">
        <v>-4.978626019565631E-06</v>
      </c>
      <c r="W83" s="101">
        <v>-1.3577552064135472E-05</v>
      </c>
      <c r="X83" s="101">
        <v>67.5</v>
      </c>
    </row>
    <row r="84" spans="1:24" s="101" customFormat="1" ht="12.75" hidden="1">
      <c r="A84" s="101">
        <v>1541</v>
      </c>
      <c r="B84" s="101">
        <v>128.94000244140625</v>
      </c>
      <c r="C84" s="101">
        <v>147.63999938964844</v>
      </c>
      <c r="D84" s="101">
        <v>8.634054183959961</v>
      </c>
      <c r="E84" s="101">
        <v>9.36024284362793</v>
      </c>
      <c r="F84" s="101">
        <v>18.50275552568343</v>
      </c>
      <c r="G84" s="101" t="s">
        <v>58</v>
      </c>
      <c r="H84" s="101">
        <v>-10.421792305764441</v>
      </c>
      <c r="I84" s="101">
        <v>51.01821013564181</v>
      </c>
      <c r="J84" s="101" t="s">
        <v>61</v>
      </c>
      <c r="K84" s="101">
        <v>-0.2055715907871728</v>
      </c>
      <c r="L84" s="101">
        <v>0.9841571033774256</v>
      </c>
      <c r="M84" s="101">
        <v>-0.04972140998485494</v>
      </c>
      <c r="N84" s="101">
        <v>-0.07584467778075593</v>
      </c>
      <c r="O84" s="101">
        <v>-0.008084984585362274</v>
      </c>
      <c r="P84" s="101">
        <v>0.028226078826261422</v>
      </c>
      <c r="Q84" s="101">
        <v>-0.0010766249704366505</v>
      </c>
      <c r="R84" s="101">
        <v>-0.001165755703912317</v>
      </c>
      <c r="S84" s="101">
        <v>-9.173381586346252E-05</v>
      </c>
      <c r="T84" s="101">
        <v>0.00041311268149343155</v>
      </c>
      <c r="U84" s="101">
        <v>-2.6756768993687327E-05</v>
      </c>
      <c r="V84" s="101">
        <v>-4.302445661613704E-05</v>
      </c>
      <c r="W84" s="101">
        <v>-5.264544927450834E-06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12.91764926424775</v>
      </c>
      <c r="G85" s="102"/>
      <c r="H85" s="102"/>
      <c r="I85" s="115"/>
      <c r="J85" s="115" t="s">
        <v>158</v>
      </c>
      <c r="K85" s="102">
        <f>AVERAGE(K83,K78,K73,K68,K63,K58)</f>
        <v>-0.2941961394747239</v>
      </c>
      <c r="L85" s="102">
        <f>AVERAGE(L83,L78,L73,L68,L63,L58)</f>
        <v>0.004676692779255895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31.42054139331829</v>
      </c>
      <c r="G86" s="102"/>
      <c r="H86" s="102"/>
      <c r="I86" s="115"/>
      <c r="J86" s="115" t="s">
        <v>159</v>
      </c>
      <c r="K86" s="102">
        <f>AVERAGE(K84,K79,K74,K69,K64,K59)</f>
        <v>0.18278641819995933</v>
      </c>
      <c r="L86" s="102">
        <f>AVERAGE(L84,L79,L74,L69,L64,L59)</f>
        <v>0.8594012049338152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0.18387258717170243</v>
      </c>
      <c r="L87" s="102">
        <f>ABS(L85/$H$33)</f>
        <v>0.012990813275710819</v>
      </c>
      <c r="M87" s="115" t="s">
        <v>111</v>
      </c>
      <c r="N87" s="102">
        <f>K87+L87+L88+K88</f>
        <v>0.8378450729628428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0.10385591943179508</v>
      </c>
      <c r="L88" s="102">
        <f>ABS(L86/$H$34)</f>
        <v>0.5371257530836345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1544</v>
      </c>
      <c r="B91" s="101">
        <v>113.34</v>
      </c>
      <c r="C91" s="101">
        <v>120.14</v>
      </c>
      <c r="D91" s="101">
        <v>9.691320136231676</v>
      </c>
      <c r="E91" s="101">
        <v>9.987543163844915</v>
      </c>
      <c r="F91" s="101">
        <v>15.62050036541006</v>
      </c>
      <c r="G91" s="101" t="s">
        <v>59</v>
      </c>
      <c r="H91" s="101">
        <v>-7.493043141746966</v>
      </c>
      <c r="I91" s="101">
        <v>38.34695685825303</v>
      </c>
      <c r="J91" s="101" t="s">
        <v>73</v>
      </c>
      <c r="K91" s="101">
        <v>5.271175837700819</v>
      </c>
      <c r="M91" s="101" t="s">
        <v>68</v>
      </c>
      <c r="N91" s="101">
        <v>3.11894985053346</v>
      </c>
      <c r="X91" s="101">
        <v>67.5</v>
      </c>
    </row>
    <row r="92" spans="1:24" s="101" customFormat="1" ht="12.75" hidden="1">
      <c r="A92" s="101">
        <v>1542</v>
      </c>
      <c r="B92" s="101">
        <v>169.47999572753906</v>
      </c>
      <c r="C92" s="101">
        <v>180.5800018310547</v>
      </c>
      <c r="D92" s="101">
        <v>8.748846054077148</v>
      </c>
      <c r="E92" s="101">
        <v>9.381669998168945</v>
      </c>
      <c r="F92" s="101">
        <v>30.266798277017916</v>
      </c>
      <c r="G92" s="101" t="s">
        <v>56</v>
      </c>
      <c r="H92" s="101">
        <v>-19.479187965635717</v>
      </c>
      <c r="I92" s="101">
        <v>82.50080776190335</v>
      </c>
      <c r="J92" s="101" t="s">
        <v>62</v>
      </c>
      <c r="K92" s="101">
        <v>2.0285919624461437</v>
      </c>
      <c r="L92" s="101">
        <v>0.9559185877554377</v>
      </c>
      <c r="M92" s="101">
        <v>0.4802411961013184</v>
      </c>
      <c r="N92" s="101">
        <v>0.06393852494531947</v>
      </c>
      <c r="O92" s="101">
        <v>0.08147231789615288</v>
      </c>
      <c r="P92" s="101">
        <v>0.02742241691912557</v>
      </c>
      <c r="Q92" s="101">
        <v>0.009916945017758907</v>
      </c>
      <c r="R92" s="101">
        <v>0.000984053010767953</v>
      </c>
      <c r="S92" s="101">
        <v>0.0010688810294205273</v>
      </c>
      <c r="T92" s="101">
        <v>0.00040345856400378843</v>
      </c>
      <c r="U92" s="101">
        <v>0.00021685971997742598</v>
      </c>
      <c r="V92" s="101">
        <v>3.6493023728519445E-05</v>
      </c>
      <c r="W92" s="101">
        <v>6.664192304749315E-05</v>
      </c>
      <c r="X92" s="101">
        <v>67.5</v>
      </c>
    </row>
    <row r="93" spans="1:24" s="101" customFormat="1" ht="12.75" hidden="1">
      <c r="A93" s="101">
        <v>1541</v>
      </c>
      <c r="B93" s="101">
        <v>102.0999984741211</v>
      </c>
      <c r="C93" s="101">
        <v>121.5</v>
      </c>
      <c r="D93" s="101">
        <v>9.13162899017334</v>
      </c>
      <c r="E93" s="101">
        <v>9.234687805175781</v>
      </c>
      <c r="F93" s="101">
        <v>28.691035293264267</v>
      </c>
      <c r="G93" s="101" t="s">
        <v>57</v>
      </c>
      <c r="H93" s="101">
        <v>40.11566168550431</v>
      </c>
      <c r="I93" s="101">
        <v>74.7156601596254</v>
      </c>
      <c r="J93" s="101" t="s">
        <v>60</v>
      </c>
      <c r="K93" s="101">
        <v>-1.8277209707231663</v>
      </c>
      <c r="L93" s="101">
        <v>0.0052011567659678935</v>
      </c>
      <c r="M93" s="101">
        <v>0.4350286081497645</v>
      </c>
      <c r="N93" s="101">
        <v>-0.0006624482055645043</v>
      </c>
      <c r="O93" s="101">
        <v>-0.07301914036317443</v>
      </c>
      <c r="P93" s="101">
        <v>0.0005953367182568646</v>
      </c>
      <c r="Q93" s="101">
        <v>0.009090470965632659</v>
      </c>
      <c r="R93" s="101">
        <v>-5.3254061914996136E-05</v>
      </c>
      <c r="S93" s="101">
        <v>-0.0009237495574120387</v>
      </c>
      <c r="T93" s="101">
        <v>4.241391382712365E-05</v>
      </c>
      <c r="U93" s="101">
        <v>0.00020503047586250663</v>
      </c>
      <c r="V93" s="101">
        <v>-4.215600520500698E-06</v>
      </c>
      <c r="W93" s="101">
        <v>-5.6439509132847E-05</v>
      </c>
      <c r="X93" s="101">
        <v>67.5</v>
      </c>
    </row>
    <row r="94" spans="1:24" s="101" customFormat="1" ht="12.75" hidden="1">
      <c r="A94" s="101">
        <v>1543</v>
      </c>
      <c r="B94" s="101">
        <v>114.66000366210938</v>
      </c>
      <c r="C94" s="101">
        <v>97.76000213623047</v>
      </c>
      <c r="D94" s="101">
        <v>9.305848121643066</v>
      </c>
      <c r="E94" s="101">
        <v>9.837332725524902</v>
      </c>
      <c r="F94" s="101">
        <v>19.70421198282787</v>
      </c>
      <c r="G94" s="101" t="s">
        <v>58</v>
      </c>
      <c r="H94" s="101">
        <v>3.218598075131638</v>
      </c>
      <c r="I94" s="101">
        <v>50.378601737241006</v>
      </c>
      <c r="J94" s="101" t="s">
        <v>61</v>
      </c>
      <c r="K94" s="101">
        <v>0.8801257883279316</v>
      </c>
      <c r="L94" s="101">
        <v>0.9559044378935827</v>
      </c>
      <c r="M94" s="101">
        <v>0.2034249653412864</v>
      </c>
      <c r="N94" s="101">
        <v>-0.06393509313794878</v>
      </c>
      <c r="O94" s="101">
        <v>0.03613784337775046</v>
      </c>
      <c r="P94" s="101">
        <v>0.027415953820325845</v>
      </c>
      <c r="Q94" s="101">
        <v>0.003963475256418646</v>
      </c>
      <c r="R94" s="101">
        <v>-0.0009826109773918806</v>
      </c>
      <c r="S94" s="101">
        <v>0.0005377670594561817</v>
      </c>
      <c r="T94" s="101">
        <v>0.0004012229714035132</v>
      </c>
      <c r="U94" s="101">
        <v>7.064447689863446E-05</v>
      </c>
      <c r="V94" s="101">
        <v>-3.624871712353194E-05</v>
      </c>
      <c r="W94" s="101">
        <v>3.543624862074539E-05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1544</v>
      </c>
      <c r="B96" s="101">
        <v>109.56</v>
      </c>
      <c r="C96" s="101">
        <v>115.76</v>
      </c>
      <c r="D96" s="101">
        <v>9.714838412630623</v>
      </c>
      <c r="E96" s="101">
        <v>9.858506968183496</v>
      </c>
      <c r="F96" s="101">
        <v>14.840418723398079</v>
      </c>
      <c r="G96" s="101" t="s">
        <v>59</v>
      </c>
      <c r="H96" s="101">
        <v>-5.722046056372477</v>
      </c>
      <c r="I96" s="101">
        <v>36.33795394362753</v>
      </c>
      <c r="J96" s="101" t="s">
        <v>73</v>
      </c>
      <c r="K96" s="101">
        <v>2.0881348101246138</v>
      </c>
      <c r="M96" s="101" t="s">
        <v>68</v>
      </c>
      <c r="N96" s="101">
        <v>1.2325976003292822</v>
      </c>
      <c r="X96" s="101">
        <v>67.5</v>
      </c>
    </row>
    <row r="97" spans="1:24" s="101" customFormat="1" ht="12.75" hidden="1">
      <c r="A97" s="101">
        <v>1542</v>
      </c>
      <c r="B97" s="101">
        <v>145.10000610351562</v>
      </c>
      <c r="C97" s="101">
        <v>154.39999389648438</v>
      </c>
      <c r="D97" s="101">
        <v>8.675224304199219</v>
      </c>
      <c r="E97" s="101">
        <v>9.152626991271973</v>
      </c>
      <c r="F97" s="101">
        <v>24.393207209318415</v>
      </c>
      <c r="G97" s="101" t="s">
        <v>56</v>
      </c>
      <c r="H97" s="101">
        <v>-10.613632675002947</v>
      </c>
      <c r="I97" s="101">
        <v>66.98637342851268</v>
      </c>
      <c r="J97" s="101" t="s">
        <v>62</v>
      </c>
      <c r="K97" s="101">
        <v>1.279189531943559</v>
      </c>
      <c r="L97" s="101">
        <v>0.596436413955573</v>
      </c>
      <c r="M97" s="101">
        <v>0.30283058416971054</v>
      </c>
      <c r="N97" s="101">
        <v>0.03733769233127604</v>
      </c>
      <c r="O97" s="101">
        <v>0.051374751530998436</v>
      </c>
      <c r="P97" s="101">
        <v>0.01710994875233692</v>
      </c>
      <c r="Q97" s="101">
        <v>0.006253429606310476</v>
      </c>
      <c r="R97" s="101">
        <v>0.000574649073017065</v>
      </c>
      <c r="S97" s="101">
        <v>0.0006740093622833541</v>
      </c>
      <c r="T97" s="101">
        <v>0.0002517308782729778</v>
      </c>
      <c r="U97" s="101">
        <v>0.0001367470833769522</v>
      </c>
      <c r="V97" s="101">
        <v>2.1308274949771348E-05</v>
      </c>
      <c r="W97" s="101">
        <v>4.202159282891123E-05</v>
      </c>
      <c r="X97" s="101">
        <v>67.5</v>
      </c>
    </row>
    <row r="98" spans="1:24" s="101" customFormat="1" ht="12.75" hidden="1">
      <c r="A98" s="101">
        <v>1541</v>
      </c>
      <c r="B98" s="101">
        <v>102.86000061035156</v>
      </c>
      <c r="C98" s="101">
        <v>120.66000366210938</v>
      </c>
      <c r="D98" s="101">
        <v>9.138943672180176</v>
      </c>
      <c r="E98" s="101">
        <v>9.128595352172852</v>
      </c>
      <c r="F98" s="101">
        <v>23.484297110997314</v>
      </c>
      <c r="G98" s="101" t="s">
        <v>57</v>
      </c>
      <c r="H98" s="101">
        <v>25.74955448072776</v>
      </c>
      <c r="I98" s="101">
        <v>61.10955509107932</v>
      </c>
      <c r="J98" s="101" t="s">
        <v>60</v>
      </c>
      <c r="K98" s="101">
        <v>-1.2088456992033263</v>
      </c>
      <c r="L98" s="101">
        <v>0.00324521863588932</v>
      </c>
      <c r="M98" s="101">
        <v>0.28728514969103736</v>
      </c>
      <c r="N98" s="101">
        <v>-0.00038689834267855675</v>
      </c>
      <c r="O98" s="101">
        <v>-0.04836542755388117</v>
      </c>
      <c r="P98" s="101">
        <v>0.0003714715555330258</v>
      </c>
      <c r="Q98" s="101">
        <v>0.005982288262015185</v>
      </c>
      <c r="R98" s="101">
        <v>-3.11033492917406E-05</v>
      </c>
      <c r="S98" s="101">
        <v>-0.0006177199166563396</v>
      </c>
      <c r="T98" s="101">
        <v>2.6465476544266757E-05</v>
      </c>
      <c r="U98" s="101">
        <v>0.000133563742154124</v>
      </c>
      <c r="V98" s="101">
        <v>-2.4634686126372956E-06</v>
      </c>
      <c r="W98" s="101">
        <v>-3.792869565104665E-05</v>
      </c>
      <c r="X98" s="101">
        <v>67.5</v>
      </c>
    </row>
    <row r="99" spans="1:24" s="101" customFormat="1" ht="12.75" hidden="1">
      <c r="A99" s="101">
        <v>1543</v>
      </c>
      <c r="B99" s="101">
        <v>119.94000244140625</v>
      </c>
      <c r="C99" s="101">
        <v>97.33999633789062</v>
      </c>
      <c r="D99" s="101">
        <v>9.20438289642334</v>
      </c>
      <c r="E99" s="101">
        <v>9.92170238494873</v>
      </c>
      <c r="F99" s="101">
        <v>20.336845583325605</v>
      </c>
      <c r="G99" s="101" t="s">
        <v>58</v>
      </c>
      <c r="H99" s="101">
        <v>0.1409295425252708</v>
      </c>
      <c r="I99" s="101">
        <v>52.58093198393152</v>
      </c>
      <c r="J99" s="101" t="s">
        <v>61</v>
      </c>
      <c r="K99" s="101">
        <v>0.4183514481289661</v>
      </c>
      <c r="L99" s="101">
        <v>0.5964275852508744</v>
      </c>
      <c r="M99" s="101">
        <v>0.09577894066842879</v>
      </c>
      <c r="N99" s="101">
        <v>-0.037335687730340024</v>
      </c>
      <c r="O99" s="101">
        <v>0.01732485244964869</v>
      </c>
      <c r="P99" s="101">
        <v>0.017105915795157696</v>
      </c>
      <c r="Q99" s="101">
        <v>0.0018214304793858426</v>
      </c>
      <c r="R99" s="101">
        <v>-0.0005738067085545517</v>
      </c>
      <c r="S99" s="101">
        <v>0.00026964926295411704</v>
      </c>
      <c r="T99" s="101">
        <v>0.00025033580172913666</v>
      </c>
      <c r="U99" s="101">
        <v>2.9334137006051527E-05</v>
      </c>
      <c r="V99" s="101">
        <v>-2.1165394013096094E-05</v>
      </c>
      <c r="W99" s="101">
        <v>1.8089453006906495E-05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1544</v>
      </c>
      <c r="B101" s="101">
        <v>105.58</v>
      </c>
      <c r="C101" s="101">
        <v>111.28</v>
      </c>
      <c r="D101" s="101">
        <v>9.737230274069983</v>
      </c>
      <c r="E101" s="101">
        <v>9.961078311964746</v>
      </c>
      <c r="F101" s="101">
        <v>16.03601321048158</v>
      </c>
      <c r="G101" s="101" t="s">
        <v>59</v>
      </c>
      <c r="H101" s="101">
        <v>1.0886128742573078</v>
      </c>
      <c r="I101" s="101">
        <v>39.16861287425731</v>
      </c>
      <c r="J101" s="101" t="s">
        <v>73</v>
      </c>
      <c r="K101" s="101">
        <v>0.921085738443034</v>
      </c>
      <c r="M101" s="101" t="s">
        <v>68</v>
      </c>
      <c r="N101" s="101">
        <v>0.6083493451589778</v>
      </c>
      <c r="X101" s="101">
        <v>67.5</v>
      </c>
    </row>
    <row r="102" spans="1:24" s="101" customFormat="1" ht="12.75" hidden="1">
      <c r="A102" s="101">
        <v>1542</v>
      </c>
      <c r="B102" s="101">
        <v>137.1999969482422</v>
      </c>
      <c r="C102" s="101">
        <v>142.10000610351562</v>
      </c>
      <c r="D102" s="101">
        <v>8.901040077209473</v>
      </c>
      <c r="E102" s="101">
        <v>9.348928451538086</v>
      </c>
      <c r="F102" s="101">
        <v>22.410154000012312</v>
      </c>
      <c r="G102" s="101" t="s">
        <v>56</v>
      </c>
      <c r="H102" s="101">
        <v>-9.740453474304516</v>
      </c>
      <c r="I102" s="101">
        <v>59.95954347393767</v>
      </c>
      <c r="J102" s="101" t="s">
        <v>62</v>
      </c>
      <c r="K102" s="101">
        <v>0.7615612758238951</v>
      </c>
      <c r="L102" s="101">
        <v>0.5530883491122524</v>
      </c>
      <c r="M102" s="101">
        <v>0.18028917648799303</v>
      </c>
      <c r="N102" s="101">
        <v>0.038698474008927536</v>
      </c>
      <c r="O102" s="101">
        <v>0.030585934242604938</v>
      </c>
      <c r="P102" s="101">
        <v>0.01586640635864724</v>
      </c>
      <c r="Q102" s="101">
        <v>0.0037229555939609672</v>
      </c>
      <c r="R102" s="101">
        <v>0.0005956104858537058</v>
      </c>
      <c r="S102" s="101">
        <v>0.00040127522526767743</v>
      </c>
      <c r="T102" s="101">
        <v>0.00023344865615096319</v>
      </c>
      <c r="U102" s="101">
        <v>8.140595146570455E-05</v>
      </c>
      <c r="V102" s="101">
        <v>2.209273972163551E-05</v>
      </c>
      <c r="W102" s="101">
        <v>2.5018482980058437E-05</v>
      </c>
      <c r="X102" s="101">
        <v>67.5</v>
      </c>
    </row>
    <row r="103" spans="1:24" s="101" customFormat="1" ht="12.75" hidden="1">
      <c r="A103" s="101">
        <v>1541</v>
      </c>
      <c r="B103" s="101">
        <v>108.27999877929688</v>
      </c>
      <c r="C103" s="101">
        <v>121.68000030517578</v>
      </c>
      <c r="D103" s="101">
        <v>8.987960815429688</v>
      </c>
      <c r="E103" s="101">
        <v>9.1013822555542</v>
      </c>
      <c r="F103" s="101">
        <v>22.2125698916226</v>
      </c>
      <c r="G103" s="101" t="s">
        <v>57</v>
      </c>
      <c r="H103" s="101">
        <v>18.00468194912382</v>
      </c>
      <c r="I103" s="101">
        <v>58.784680728420696</v>
      </c>
      <c r="J103" s="101" t="s">
        <v>60</v>
      </c>
      <c r="K103" s="101">
        <v>-0.649083003823684</v>
      </c>
      <c r="L103" s="101">
        <v>0.003009484840752113</v>
      </c>
      <c r="M103" s="101">
        <v>0.15472363061434694</v>
      </c>
      <c r="N103" s="101">
        <v>-0.0004007267806387994</v>
      </c>
      <c r="O103" s="101">
        <v>-0.025894368369855623</v>
      </c>
      <c r="P103" s="101">
        <v>0.0003444037498295519</v>
      </c>
      <c r="Q103" s="101">
        <v>0.003244094185198576</v>
      </c>
      <c r="R103" s="101">
        <v>-3.22082132758961E-05</v>
      </c>
      <c r="S103" s="101">
        <v>-0.0003245080115056869</v>
      </c>
      <c r="T103" s="101">
        <v>2.4531836078526093E-05</v>
      </c>
      <c r="U103" s="101">
        <v>7.387705965174227E-05</v>
      </c>
      <c r="V103" s="101">
        <v>-2.5457311498321936E-06</v>
      </c>
      <c r="W103" s="101">
        <v>-1.972697906949108E-05</v>
      </c>
      <c r="X103" s="101">
        <v>67.5</v>
      </c>
    </row>
    <row r="104" spans="1:24" s="101" customFormat="1" ht="12.75" hidden="1">
      <c r="A104" s="101">
        <v>1543</v>
      </c>
      <c r="B104" s="101">
        <v>120.62000274658203</v>
      </c>
      <c r="C104" s="101">
        <v>107.62000274658203</v>
      </c>
      <c r="D104" s="101">
        <v>9.094122886657715</v>
      </c>
      <c r="E104" s="101">
        <v>9.77230167388916</v>
      </c>
      <c r="F104" s="101">
        <v>20.508899096638395</v>
      </c>
      <c r="G104" s="101" t="s">
        <v>58</v>
      </c>
      <c r="H104" s="101">
        <v>0.5502084830960996</v>
      </c>
      <c r="I104" s="101">
        <v>53.67021122967814</v>
      </c>
      <c r="J104" s="101" t="s">
        <v>61</v>
      </c>
      <c r="K104" s="101">
        <v>0.39833005282270917</v>
      </c>
      <c r="L104" s="101">
        <v>0.5530801613913755</v>
      </c>
      <c r="M104" s="101">
        <v>0.09254612519297511</v>
      </c>
      <c r="N104" s="101">
        <v>-0.03869639916926275</v>
      </c>
      <c r="O104" s="101">
        <v>0.01627823885496137</v>
      </c>
      <c r="P104" s="101">
        <v>0.015862668022587654</v>
      </c>
      <c r="Q104" s="101">
        <v>0.0018265407940054462</v>
      </c>
      <c r="R104" s="101">
        <v>-0.0005947390031404211</v>
      </c>
      <c r="S104" s="101">
        <v>0.00023604312504762814</v>
      </c>
      <c r="T104" s="101">
        <v>0.00023215612005137183</v>
      </c>
      <c r="U104" s="101">
        <v>3.41922358328548E-05</v>
      </c>
      <c r="V104" s="101">
        <v>-2.1945578172395127E-05</v>
      </c>
      <c r="W104" s="101">
        <v>1.538735803883612E-05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1544</v>
      </c>
      <c r="B106" s="101">
        <v>100.82</v>
      </c>
      <c r="C106" s="101">
        <v>114.12</v>
      </c>
      <c r="D106" s="101">
        <v>9.397370776042218</v>
      </c>
      <c r="E106" s="101">
        <v>9.77915675066572</v>
      </c>
      <c r="F106" s="101">
        <v>15.608172859545437</v>
      </c>
      <c r="G106" s="101" t="s">
        <v>59</v>
      </c>
      <c r="H106" s="101">
        <v>6.174443903630532</v>
      </c>
      <c r="I106" s="101">
        <v>39.494443903630525</v>
      </c>
      <c r="J106" s="101" t="s">
        <v>73</v>
      </c>
      <c r="K106" s="101">
        <v>0.7720726973870712</v>
      </c>
      <c r="M106" s="101" t="s">
        <v>68</v>
      </c>
      <c r="N106" s="101">
        <v>0.4651738592048047</v>
      </c>
      <c r="X106" s="101">
        <v>67.5</v>
      </c>
    </row>
    <row r="107" spans="1:24" s="101" customFormat="1" ht="12.75" hidden="1">
      <c r="A107" s="101">
        <v>1542</v>
      </c>
      <c r="B107" s="101">
        <v>137.33999633789062</v>
      </c>
      <c r="C107" s="101">
        <v>139.94000244140625</v>
      </c>
      <c r="D107" s="101">
        <v>9.028107643127441</v>
      </c>
      <c r="E107" s="101">
        <v>9.43167781829834</v>
      </c>
      <c r="F107" s="101">
        <v>22.966552269302063</v>
      </c>
      <c r="G107" s="101" t="s">
        <v>56</v>
      </c>
      <c r="H107" s="101">
        <v>-9.256286832227019</v>
      </c>
      <c r="I107" s="101">
        <v>60.583709505663606</v>
      </c>
      <c r="J107" s="101" t="s">
        <v>62</v>
      </c>
      <c r="K107" s="101">
        <v>0.7707031658729263</v>
      </c>
      <c r="L107" s="101">
        <v>0.3713036207368697</v>
      </c>
      <c r="M107" s="101">
        <v>0.18245346462021686</v>
      </c>
      <c r="N107" s="101">
        <v>0.07646140270790848</v>
      </c>
      <c r="O107" s="101">
        <v>0.030953206513055824</v>
      </c>
      <c r="P107" s="101">
        <v>0.01065156960695628</v>
      </c>
      <c r="Q107" s="101">
        <v>0.003767632786338162</v>
      </c>
      <c r="R107" s="101">
        <v>0.0011768847017837672</v>
      </c>
      <c r="S107" s="101">
        <v>0.00040611500094050876</v>
      </c>
      <c r="T107" s="101">
        <v>0.00015672590884344538</v>
      </c>
      <c r="U107" s="101">
        <v>8.239046386295398E-05</v>
      </c>
      <c r="V107" s="101">
        <v>4.36714417663728E-05</v>
      </c>
      <c r="W107" s="101">
        <v>2.532776285179446E-05</v>
      </c>
      <c r="X107" s="101">
        <v>67.5</v>
      </c>
    </row>
    <row r="108" spans="1:24" s="101" customFormat="1" ht="12.75" hidden="1">
      <c r="A108" s="101">
        <v>1541</v>
      </c>
      <c r="B108" s="101">
        <v>115.18000030517578</v>
      </c>
      <c r="C108" s="101">
        <v>141.67999267578125</v>
      </c>
      <c r="D108" s="101">
        <v>9.197836875915527</v>
      </c>
      <c r="E108" s="101">
        <v>9.18793773651123</v>
      </c>
      <c r="F108" s="101">
        <v>23.49702531395547</v>
      </c>
      <c r="G108" s="101" t="s">
        <v>57</v>
      </c>
      <c r="H108" s="101">
        <v>13.102655476705706</v>
      </c>
      <c r="I108" s="101">
        <v>60.78265578188149</v>
      </c>
      <c r="J108" s="101" t="s">
        <v>60</v>
      </c>
      <c r="K108" s="101">
        <v>-0.2636581766648901</v>
      </c>
      <c r="L108" s="101">
        <v>0.0020207592698108685</v>
      </c>
      <c r="M108" s="101">
        <v>0.06436232478243102</v>
      </c>
      <c r="N108" s="101">
        <v>-0.0007910939912263396</v>
      </c>
      <c r="O108" s="101">
        <v>-0.010274751725504336</v>
      </c>
      <c r="P108" s="101">
        <v>0.00023117624023976494</v>
      </c>
      <c r="Q108" s="101">
        <v>0.001421153008796521</v>
      </c>
      <c r="R108" s="101">
        <v>-6.359012577617786E-05</v>
      </c>
      <c r="S108" s="101">
        <v>-0.00010860323047923023</v>
      </c>
      <c r="T108" s="101">
        <v>1.646307745303944E-05</v>
      </c>
      <c r="U108" s="101">
        <v>3.701848322864088E-05</v>
      </c>
      <c r="V108" s="101">
        <v>-5.018297476027765E-06</v>
      </c>
      <c r="W108" s="101">
        <v>-5.951003527885981E-06</v>
      </c>
      <c r="X108" s="101">
        <v>67.5</v>
      </c>
    </row>
    <row r="109" spans="1:24" s="101" customFormat="1" ht="12.75" hidden="1">
      <c r="A109" s="101">
        <v>1543</v>
      </c>
      <c r="B109" s="101">
        <v>123.16000366210938</v>
      </c>
      <c r="C109" s="101">
        <v>111.55999755859375</v>
      </c>
      <c r="D109" s="101">
        <v>9.100305557250977</v>
      </c>
      <c r="E109" s="101">
        <v>9.800874710083008</v>
      </c>
      <c r="F109" s="101">
        <v>24.93126272461774</v>
      </c>
      <c r="G109" s="101" t="s">
        <v>58</v>
      </c>
      <c r="H109" s="101">
        <v>9.54582590799312</v>
      </c>
      <c r="I109" s="101">
        <v>65.2058295701025</v>
      </c>
      <c r="J109" s="101" t="s">
        <v>61</v>
      </c>
      <c r="K109" s="101">
        <v>0.724201446949878</v>
      </c>
      <c r="L109" s="101">
        <v>0.3712981218701256</v>
      </c>
      <c r="M109" s="101">
        <v>0.1707242159171381</v>
      </c>
      <c r="N109" s="101">
        <v>-0.0764573101433604</v>
      </c>
      <c r="O109" s="101">
        <v>0.029198124433242746</v>
      </c>
      <c r="P109" s="101">
        <v>0.010649060645793289</v>
      </c>
      <c r="Q109" s="101">
        <v>0.0034893238511606883</v>
      </c>
      <c r="R109" s="101">
        <v>-0.0011751654765165783</v>
      </c>
      <c r="S109" s="101">
        <v>0.0003913243313651537</v>
      </c>
      <c r="T109" s="101">
        <v>0.00015585883864439377</v>
      </c>
      <c r="U109" s="101">
        <v>7.360584511438992E-05</v>
      </c>
      <c r="V109" s="101">
        <v>-4.338215665911256E-05</v>
      </c>
      <c r="W109" s="101">
        <v>2.4618714996681447E-05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1544</v>
      </c>
      <c r="B111" s="101">
        <v>105.96</v>
      </c>
      <c r="C111" s="101">
        <v>130.16</v>
      </c>
      <c r="D111" s="101">
        <v>9.681364432938441</v>
      </c>
      <c r="E111" s="101">
        <v>9.751081941980937</v>
      </c>
      <c r="F111" s="101">
        <v>13.588747546344313</v>
      </c>
      <c r="G111" s="101" t="s">
        <v>59</v>
      </c>
      <c r="H111" s="101">
        <v>-5.0768719986654816</v>
      </c>
      <c r="I111" s="101">
        <v>33.38312800133451</v>
      </c>
      <c r="J111" s="101" t="s">
        <v>73</v>
      </c>
      <c r="K111" s="101">
        <v>1.817151090166203</v>
      </c>
      <c r="M111" s="101" t="s">
        <v>68</v>
      </c>
      <c r="N111" s="101">
        <v>1.0062186587814843</v>
      </c>
      <c r="X111" s="101">
        <v>67.5</v>
      </c>
    </row>
    <row r="112" spans="1:24" s="101" customFormat="1" ht="12.75" hidden="1">
      <c r="A112" s="101">
        <v>1542</v>
      </c>
      <c r="B112" s="101">
        <v>132.25999450683594</v>
      </c>
      <c r="C112" s="101">
        <v>154.05999755859375</v>
      </c>
      <c r="D112" s="101">
        <v>8.804154396057129</v>
      </c>
      <c r="E112" s="101">
        <v>9.486306190490723</v>
      </c>
      <c r="F112" s="101">
        <v>24.760852028699247</v>
      </c>
      <c r="G112" s="101" t="s">
        <v>56</v>
      </c>
      <c r="H112" s="101">
        <v>2.204111069603286</v>
      </c>
      <c r="I112" s="101">
        <v>66.96410557643922</v>
      </c>
      <c r="J112" s="101" t="s">
        <v>62</v>
      </c>
      <c r="K112" s="101">
        <v>1.2715152656387008</v>
      </c>
      <c r="L112" s="101">
        <v>0.2852936183638621</v>
      </c>
      <c r="M112" s="101">
        <v>0.3010137117756813</v>
      </c>
      <c r="N112" s="101">
        <v>0.1602445830630793</v>
      </c>
      <c r="O112" s="101">
        <v>0.051066587505097745</v>
      </c>
      <c r="P112" s="101">
        <v>0.008184160613333288</v>
      </c>
      <c r="Q112" s="101">
        <v>0.006215869256301352</v>
      </c>
      <c r="R112" s="101">
        <v>0.002466540615639479</v>
      </c>
      <c r="S112" s="101">
        <v>0.0006699602960853301</v>
      </c>
      <c r="T112" s="101">
        <v>0.00012045740420490388</v>
      </c>
      <c r="U112" s="101">
        <v>0.00013593749916316543</v>
      </c>
      <c r="V112" s="101">
        <v>9.15313834247442E-05</v>
      </c>
      <c r="W112" s="101">
        <v>4.177805611846081E-05</v>
      </c>
      <c r="X112" s="101">
        <v>67.5</v>
      </c>
    </row>
    <row r="113" spans="1:24" s="101" customFormat="1" ht="12.75" hidden="1">
      <c r="A113" s="101">
        <v>1541</v>
      </c>
      <c r="B113" s="101">
        <v>124.37999725341797</v>
      </c>
      <c r="C113" s="101">
        <v>156.27999877929688</v>
      </c>
      <c r="D113" s="101">
        <v>8.605857849121094</v>
      </c>
      <c r="E113" s="101">
        <v>9.82893180847168</v>
      </c>
      <c r="F113" s="101">
        <v>27.176476655577083</v>
      </c>
      <c r="G113" s="101" t="s">
        <v>57</v>
      </c>
      <c r="H113" s="101">
        <v>18.285644067115342</v>
      </c>
      <c r="I113" s="101">
        <v>75.16564132053331</v>
      </c>
      <c r="J113" s="101" t="s">
        <v>60</v>
      </c>
      <c r="K113" s="101">
        <v>-0.8950643127745306</v>
      </c>
      <c r="L113" s="101">
        <v>-0.00155104144075502</v>
      </c>
      <c r="M113" s="101">
        <v>0.21431099701731415</v>
      </c>
      <c r="N113" s="101">
        <v>-0.0016576028799629903</v>
      </c>
      <c r="O113" s="101">
        <v>-0.03555398310183594</v>
      </c>
      <c r="P113" s="101">
        <v>-0.00017745555663365852</v>
      </c>
      <c r="Q113" s="101">
        <v>0.004538551005585025</v>
      </c>
      <c r="R113" s="101">
        <v>-0.0001332767972180108</v>
      </c>
      <c r="S113" s="101">
        <v>-0.0004328948905109407</v>
      </c>
      <c r="T113" s="101">
        <v>-1.2634869016151673E-05</v>
      </c>
      <c r="U113" s="101">
        <v>0.00010630289033271718</v>
      </c>
      <c r="V113" s="101">
        <v>-1.0523283644508252E-05</v>
      </c>
      <c r="W113" s="101">
        <v>-2.5913365502721785E-05</v>
      </c>
      <c r="X113" s="101">
        <v>67.5</v>
      </c>
    </row>
    <row r="114" spans="1:24" s="101" customFormat="1" ht="12.75" hidden="1">
      <c r="A114" s="101">
        <v>1543</v>
      </c>
      <c r="B114" s="101">
        <v>110.5199966430664</v>
      </c>
      <c r="C114" s="101">
        <v>96.12000274658203</v>
      </c>
      <c r="D114" s="101">
        <v>9.034028053283691</v>
      </c>
      <c r="E114" s="101">
        <v>9.587254524230957</v>
      </c>
      <c r="F114" s="101">
        <v>26.057093231579163</v>
      </c>
      <c r="G114" s="101" t="s">
        <v>58</v>
      </c>
      <c r="H114" s="101">
        <v>25.593879663030165</v>
      </c>
      <c r="I114" s="101">
        <v>68.61387630609657</v>
      </c>
      <c r="J114" s="101" t="s">
        <v>61</v>
      </c>
      <c r="K114" s="101">
        <v>0.9031118129831505</v>
      </c>
      <c r="L114" s="101">
        <v>-0.2852894020982799</v>
      </c>
      <c r="M114" s="101">
        <v>0.21137656264216645</v>
      </c>
      <c r="N114" s="101">
        <v>-0.16023600954140257</v>
      </c>
      <c r="O114" s="101">
        <v>0.03665665894500165</v>
      </c>
      <c r="P114" s="101">
        <v>-0.008182236520063186</v>
      </c>
      <c r="Q114" s="101">
        <v>0.004247185583552417</v>
      </c>
      <c r="R114" s="101">
        <v>-0.002462937251316503</v>
      </c>
      <c r="S114" s="101">
        <v>0.000511320654873499</v>
      </c>
      <c r="T114" s="101">
        <v>-0.00011979293097978814</v>
      </c>
      <c r="U114" s="101">
        <v>8.472720451924463E-05</v>
      </c>
      <c r="V114" s="101">
        <v>-9.092444474938939E-05</v>
      </c>
      <c r="W114" s="101">
        <v>3.277046629756143E-05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1544</v>
      </c>
      <c r="B116" s="101">
        <v>121.78</v>
      </c>
      <c r="C116" s="101">
        <v>131.08</v>
      </c>
      <c r="D116" s="101">
        <v>9.517553385912947</v>
      </c>
      <c r="E116" s="101">
        <v>9.541301435961806</v>
      </c>
      <c r="F116" s="101">
        <v>18.023608170936722</v>
      </c>
      <c r="G116" s="101" t="s">
        <v>59</v>
      </c>
      <c r="H116" s="101">
        <v>-9.209813169274952</v>
      </c>
      <c r="I116" s="101">
        <v>45.070186830725056</v>
      </c>
      <c r="J116" s="101" t="s">
        <v>73</v>
      </c>
      <c r="K116" s="101">
        <v>1.9039085086030398</v>
      </c>
      <c r="M116" s="101" t="s">
        <v>68</v>
      </c>
      <c r="N116" s="101">
        <v>0.9935757945888324</v>
      </c>
      <c r="X116" s="101">
        <v>67.5</v>
      </c>
    </row>
    <row r="117" spans="1:24" s="101" customFormat="1" ht="12.75" hidden="1">
      <c r="A117" s="101">
        <v>1542</v>
      </c>
      <c r="B117" s="101">
        <v>149.8800048828125</v>
      </c>
      <c r="C117" s="101">
        <v>161.17999267578125</v>
      </c>
      <c r="D117" s="101">
        <v>8.471586227416992</v>
      </c>
      <c r="E117" s="101">
        <v>9.04292106628418</v>
      </c>
      <c r="F117" s="101">
        <v>27.497844987553304</v>
      </c>
      <c r="G117" s="101" t="s">
        <v>56</v>
      </c>
      <c r="H117" s="101">
        <v>-5.037305042753715</v>
      </c>
      <c r="I117" s="101">
        <v>77.34269984005878</v>
      </c>
      <c r="J117" s="101" t="s">
        <v>62</v>
      </c>
      <c r="K117" s="101">
        <v>1.3381019389549518</v>
      </c>
      <c r="L117" s="101">
        <v>0.061115729715951896</v>
      </c>
      <c r="M117" s="101">
        <v>0.31677704034061954</v>
      </c>
      <c r="N117" s="101">
        <v>0.07983055137346565</v>
      </c>
      <c r="O117" s="101">
        <v>0.05374077828638611</v>
      </c>
      <c r="P117" s="101">
        <v>0.0017531451923578668</v>
      </c>
      <c r="Q117" s="101">
        <v>0.006541413966954331</v>
      </c>
      <c r="R117" s="101">
        <v>0.0012287450432737447</v>
      </c>
      <c r="S117" s="101">
        <v>0.0007050567470874009</v>
      </c>
      <c r="T117" s="101">
        <v>2.582530919993593E-05</v>
      </c>
      <c r="U117" s="101">
        <v>0.00014306096009941976</v>
      </c>
      <c r="V117" s="101">
        <v>4.559174529413159E-05</v>
      </c>
      <c r="W117" s="101">
        <v>4.396364395301565E-05</v>
      </c>
      <c r="X117" s="101">
        <v>67.5</v>
      </c>
    </row>
    <row r="118" spans="1:24" s="101" customFormat="1" ht="12.75" hidden="1">
      <c r="A118" s="101">
        <v>1541</v>
      </c>
      <c r="B118" s="101">
        <v>128.94000244140625</v>
      </c>
      <c r="C118" s="101">
        <v>147.63999938964844</v>
      </c>
      <c r="D118" s="101">
        <v>8.634054183959961</v>
      </c>
      <c r="E118" s="101">
        <v>9.36024284362793</v>
      </c>
      <c r="F118" s="101">
        <v>28.76024563968557</v>
      </c>
      <c r="G118" s="101" t="s">
        <v>57</v>
      </c>
      <c r="H118" s="101">
        <v>17.86149692507567</v>
      </c>
      <c r="I118" s="101">
        <v>79.30149936648192</v>
      </c>
      <c r="J118" s="101" t="s">
        <v>60</v>
      </c>
      <c r="K118" s="101">
        <v>-1.0379416893521656</v>
      </c>
      <c r="L118" s="101">
        <v>-0.00033215754122082106</v>
      </c>
      <c r="M118" s="101">
        <v>0.2479752089944755</v>
      </c>
      <c r="N118" s="101">
        <v>-0.0008261196340348093</v>
      </c>
      <c r="O118" s="101">
        <v>-0.041317276510045985</v>
      </c>
      <c r="P118" s="101">
        <v>-3.790649129492663E-05</v>
      </c>
      <c r="Q118" s="101">
        <v>0.005225738207493919</v>
      </c>
      <c r="R118" s="101">
        <v>-6.642982415769497E-05</v>
      </c>
      <c r="S118" s="101">
        <v>-0.0005103740752220821</v>
      </c>
      <c r="T118" s="101">
        <v>-2.690943085105488E-06</v>
      </c>
      <c r="U118" s="101">
        <v>0.00012074546154873582</v>
      </c>
      <c r="V118" s="101">
        <v>-5.2498458538310176E-06</v>
      </c>
      <c r="W118" s="101">
        <v>-3.0793659593763974E-05</v>
      </c>
      <c r="X118" s="101">
        <v>67.5</v>
      </c>
    </row>
    <row r="119" spans="1:24" s="101" customFormat="1" ht="12.75" hidden="1">
      <c r="A119" s="101">
        <v>1543</v>
      </c>
      <c r="B119" s="101">
        <v>118.18000030517578</v>
      </c>
      <c r="C119" s="101">
        <v>103.87999725341797</v>
      </c>
      <c r="D119" s="101">
        <v>8.771263122558594</v>
      </c>
      <c r="E119" s="101">
        <v>9.401997566223145</v>
      </c>
      <c r="F119" s="101">
        <v>24.878389102942297</v>
      </c>
      <c r="G119" s="101" t="s">
        <v>58</v>
      </c>
      <c r="H119" s="101">
        <v>16.81434081071987</v>
      </c>
      <c r="I119" s="101">
        <v>67.49434111589565</v>
      </c>
      <c r="J119" s="101" t="s">
        <v>61</v>
      </c>
      <c r="K119" s="101">
        <v>0.844508051198906</v>
      </c>
      <c r="L119" s="101">
        <v>-0.06111482708869506</v>
      </c>
      <c r="M119" s="101">
        <v>0.19711922537162302</v>
      </c>
      <c r="N119" s="101">
        <v>-0.07982627674482758</v>
      </c>
      <c r="O119" s="101">
        <v>0.034365010004638596</v>
      </c>
      <c r="P119" s="101">
        <v>-0.0017527353375239544</v>
      </c>
      <c r="Q119" s="101">
        <v>0.0039346863755328</v>
      </c>
      <c r="R119" s="101">
        <v>-0.0012269480265407228</v>
      </c>
      <c r="S119" s="101">
        <v>0.0004864394309209232</v>
      </c>
      <c r="T119" s="101">
        <v>-2.568473127336586E-05</v>
      </c>
      <c r="U119" s="101">
        <v>7.672660438173014E-05</v>
      </c>
      <c r="V119" s="101">
        <v>-4.528847930187084E-05</v>
      </c>
      <c r="W119" s="101">
        <v>3.137757986924609E-05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13.588747546344313</v>
      </c>
      <c r="G120" s="102"/>
      <c r="H120" s="102"/>
      <c r="I120" s="115"/>
      <c r="J120" s="115" t="s">
        <v>158</v>
      </c>
      <c r="K120" s="102">
        <f>AVERAGE(K118,K113,K108,K103,K98,K93)</f>
        <v>-0.9803856420902938</v>
      </c>
      <c r="L120" s="102">
        <f>AVERAGE(L118,L113,L108,L103,L98,L93)</f>
        <v>0.0019322367550740592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30.266798277017916</v>
      </c>
      <c r="G121" s="102"/>
      <c r="H121" s="102"/>
      <c r="I121" s="115"/>
      <c r="J121" s="115" t="s">
        <v>159</v>
      </c>
      <c r="K121" s="102">
        <f>AVERAGE(K119,K114,K109,K104,K99,K94)</f>
        <v>0.6947714334019235</v>
      </c>
      <c r="L121" s="102">
        <f>AVERAGE(L119,L114,L109,L104,L99,L94)</f>
        <v>0.35505101286983054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0.6127410263064336</v>
      </c>
      <c r="L122" s="102">
        <f>ABS(L120/$H$33)</f>
        <v>0.0053673243196501646</v>
      </c>
      <c r="M122" s="115" t="s">
        <v>111</v>
      </c>
      <c r="N122" s="102">
        <f>K122+L122+L123+K123</f>
        <v>1.2347717299208205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0.3947564962510929</v>
      </c>
      <c r="L123" s="102">
        <f>ABS(L121/$H$34)</f>
        <v>0.2219068830436441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1544</v>
      </c>
      <c r="B126" s="101">
        <v>113.34</v>
      </c>
      <c r="C126" s="101">
        <v>120.14</v>
      </c>
      <c r="D126" s="101">
        <v>9.691320136231676</v>
      </c>
      <c r="E126" s="101">
        <v>9.987543163844915</v>
      </c>
      <c r="F126" s="101">
        <v>19.84063378038962</v>
      </c>
      <c r="G126" s="101" t="s">
        <v>59</v>
      </c>
      <c r="H126" s="101">
        <v>2.867013848402138</v>
      </c>
      <c r="I126" s="101">
        <v>48.70701384840215</v>
      </c>
      <c r="J126" s="101" t="s">
        <v>73</v>
      </c>
      <c r="K126" s="101">
        <v>5.953894089434858</v>
      </c>
      <c r="M126" s="101" t="s">
        <v>68</v>
      </c>
      <c r="N126" s="101">
        <v>3.965781753136486</v>
      </c>
      <c r="X126" s="101">
        <v>67.5</v>
      </c>
    </row>
    <row r="127" spans="1:24" s="101" customFormat="1" ht="12.75" hidden="1">
      <c r="A127" s="101">
        <v>1543</v>
      </c>
      <c r="B127" s="101">
        <v>114.66000366210938</v>
      </c>
      <c r="C127" s="101">
        <v>97.76000213623047</v>
      </c>
      <c r="D127" s="101">
        <v>9.305848121643066</v>
      </c>
      <c r="E127" s="101">
        <v>9.837332725524902</v>
      </c>
      <c r="F127" s="101">
        <v>20.20437272774589</v>
      </c>
      <c r="G127" s="101" t="s">
        <v>56</v>
      </c>
      <c r="H127" s="101">
        <v>4.497380448909688</v>
      </c>
      <c r="I127" s="101">
        <v>51.65738411101906</v>
      </c>
      <c r="J127" s="101" t="s">
        <v>62</v>
      </c>
      <c r="K127" s="101">
        <v>1.9140886265625807</v>
      </c>
      <c r="L127" s="101">
        <v>1.4399337240797967</v>
      </c>
      <c r="M127" s="101">
        <v>0.453135490142846</v>
      </c>
      <c r="N127" s="101">
        <v>0.060928357297374225</v>
      </c>
      <c r="O127" s="101">
        <v>0.07687329112474706</v>
      </c>
      <c r="P127" s="101">
        <v>0.041307112318269015</v>
      </c>
      <c r="Q127" s="101">
        <v>0.00935727557652514</v>
      </c>
      <c r="R127" s="101">
        <v>0.0009378916060227874</v>
      </c>
      <c r="S127" s="101">
        <v>0.0010085207935883037</v>
      </c>
      <c r="T127" s="101">
        <v>0.0006077672488309807</v>
      </c>
      <c r="U127" s="101">
        <v>0.0002046475537509453</v>
      </c>
      <c r="V127" s="101">
        <v>3.483875763736082E-05</v>
      </c>
      <c r="W127" s="101">
        <v>6.287670812658959E-05</v>
      </c>
      <c r="X127" s="101">
        <v>67.5</v>
      </c>
    </row>
    <row r="128" spans="1:24" s="101" customFormat="1" ht="12.75" hidden="1">
      <c r="A128" s="101">
        <v>1542</v>
      </c>
      <c r="B128" s="101">
        <v>169.47999572753906</v>
      </c>
      <c r="C128" s="101">
        <v>180.5800018310547</v>
      </c>
      <c r="D128" s="101">
        <v>8.748846054077148</v>
      </c>
      <c r="E128" s="101">
        <v>9.381669998168945</v>
      </c>
      <c r="F128" s="101">
        <v>25.714235298314446</v>
      </c>
      <c r="G128" s="101" t="s">
        <v>57</v>
      </c>
      <c r="H128" s="101">
        <v>-31.888499307138417</v>
      </c>
      <c r="I128" s="101">
        <v>70.09149642040065</v>
      </c>
      <c r="J128" s="101" t="s">
        <v>60</v>
      </c>
      <c r="K128" s="101">
        <v>1.3420903562369333</v>
      </c>
      <c r="L128" s="101">
        <v>-0.007834196775868002</v>
      </c>
      <c r="M128" s="101">
        <v>-0.3140291394249936</v>
      </c>
      <c r="N128" s="101">
        <v>-0.0006292948443889873</v>
      </c>
      <c r="O128" s="101">
        <v>0.05448902197185407</v>
      </c>
      <c r="P128" s="101">
        <v>-0.0008966558319852254</v>
      </c>
      <c r="Q128" s="101">
        <v>-0.006305418189841896</v>
      </c>
      <c r="R128" s="101">
        <v>-5.0614710054711954E-05</v>
      </c>
      <c r="S128" s="101">
        <v>0.0007612610944226359</v>
      </c>
      <c r="T128" s="101">
        <v>-6.386807507258222E-05</v>
      </c>
      <c r="U128" s="101">
        <v>-0.0001254500920042794</v>
      </c>
      <c r="V128" s="101">
        <v>-3.98228997023174E-06</v>
      </c>
      <c r="W128" s="101">
        <v>4.880104094095725E-05</v>
      </c>
      <c r="X128" s="101">
        <v>67.5</v>
      </c>
    </row>
    <row r="129" spans="1:24" s="101" customFormat="1" ht="12.75" hidden="1">
      <c r="A129" s="101">
        <v>1541</v>
      </c>
      <c r="B129" s="101">
        <v>102.0999984741211</v>
      </c>
      <c r="C129" s="101">
        <v>121.5</v>
      </c>
      <c r="D129" s="101">
        <v>9.13162899017334</v>
      </c>
      <c r="E129" s="101">
        <v>9.234687805175781</v>
      </c>
      <c r="F129" s="101">
        <v>28.691035293264267</v>
      </c>
      <c r="G129" s="101" t="s">
        <v>58</v>
      </c>
      <c r="H129" s="101">
        <v>40.11566168550431</v>
      </c>
      <c r="I129" s="101">
        <v>74.7156601596254</v>
      </c>
      <c r="J129" s="101" t="s">
        <v>61</v>
      </c>
      <c r="K129" s="101">
        <v>1.364744938086252</v>
      </c>
      <c r="L129" s="101">
        <v>-1.4399124123026334</v>
      </c>
      <c r="M129" s="101">
        <v>0.3266764026050783</v>
      </c>
      <c r="N129" s="101">
        <v>-0.06092510739387597</v>
      </c>
      <c r="O129" s="101">
        <v>0.054225910530860795</v>
      </c>
      <c r="P129" s="101">
        <v>-0.0412973792920696</v>
      </c>
      <c r="Q129" s="101">
        <v>0.006913776657243481</v>
      </c>
      <c r="R129" s="101">
        <v>-0.0009365248612685522</v>
      </c>
      <c r="S129" s="101">
        <v>0.0006615101943420318</v>
      </c>
      <c r="T129" s="101">
        <v>-0.0006044020993826066</v>
      </c>
      <c r="U129" s="101">
        <v>0.00016168764848424223</v>
      </c>
      <c r="V129" s="101">
        <v>-3.4610408843406615E-05</v>
      </c>
      <c r="W129" s="101">
        <v>3.964768376482228E-05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1544</v>
      </c>
      <c r="B131" s="101">
        <v>109.56</v>
      </c>
      <c r="C131" s="101">
        <v>115.76</v>
      </c>
      <c r="D131" s="101">
        <v>9.714838412630623</v>
      </c>
      <c r="E131" s="101">
        <v>9.858506968183496</v>
      </c>
      <c r="F131" s="101">
        <v>18.834466453206197</v>
      </c>
      <c r="G131" s="101" t="s">
        <v>59</v>
      </c>
      <c r="H131" s="101">
        <v>4.057699728400451</v>
      </c>
      <c r="I131" s="101">
        <v>46.11769972840045</v>
      </c>
      <c r="J131" s="101" t="s">
        <v>73</v>
      </c>
      <c r="K131" s="101">
        <v>2.651465970493834</v>
      </c>
      <c r="M131" s="101" t="s">
        <v>68</v>
      </c>
      <c r="N131" s="101">
        <v>1.6535578583615644</v>
      </c>
      <c r="X131" s="101">
        <v>67.5</v>
      </c>
    </row>
    <row r="132" spans="1:24" s="101" customFormat="1" ht="12.75" hidden="1">
      <c r="A132" s="101">
        <v>1543</v>
      </c>
      <c r="B132" s="101">
        <v>119.94000244140625</v>
      </c>
      <c r="C132" s="101">
        <v>97.33999633789062</v>
      </c>
      <c r="D132" s="101">
        <v>9.20438289642334</v>
      </c>
      <c r="E132" s="101">
        <v>9.92170238494873</v>
      </c>
      <c r="F132" s="101">
        <v>20.14392219288789</v>
      </c>
      <c r="G132" s="101" t="s">
        <v>56</v>
      </c>
      <c r="H132" s="101">
        <v>-0.357874051628599</v>
      </c>
      <c r="I132" s="101">
        <v>52.08212838977765</v>
      </c>
      <c r="J132" s="101" t="s">
        <v>62</v>
      </c>
      <c r="K132" s="101">
        <v>1.3713689668226774</v>
      </c>
      <c r="L132" s="101">
        <v>0.8127059988082089</v>
      </c>
      <c r="M132" s="101">
        <v>0.3246536936018751</v>
      </c>
      <c r="N132" s="101">
        <v>0.036043998798496256</v>
      </c>
      <c r="O132" s="101">
        <v>0.055076675122614924</v>
      </c>
      <c r="P132" s="101">
        <v>0.023313928306741054</v>
      </c>
      <c r="Q132" s="101">
        <v>0.006704121888111185</v>
      </c>
      <c r="R132" s="101">
        <v>0.0005548304741732658</v>
      </c>
      <c r="S132" s="101">
        <v>0.0007225746190890356</v>
      </c>
      <c r="T132" s="101">
        <v>0.0003430191494005317</v>
      </c>
      <c r="U132" s="101">
        <v>0.00014662374440362825</v>
      </c>
      <c r="V132" s="101">
        <v>2.061153276840537E-05</v>
      </c>
      <c r="W132" s="101">
        <v>4.5050936768401474E-05</v>
      </c>
      <c r="X132" s="101">
        <v>67.5</v>
      </c>
    </row>
    <row r="133" spans="1:24" s="101" customFormat="1" ht="12.75" hidden="1">
      <c r="A133" s="101">
        <v>1542</v>
      </c>
      <c r="B133" s="101">
        <v>145.10000610351562</v>
      </c>
      <c r="C133" s="101">
        <v>154.39999389648438</v>
      </c>
      <c r="D133" s="101">
        <v>8.675224304199219</v>
      </c>
      <c r="E133" s="101">
        <v>9.152626991271973</v>
      </c>
      <c r="F133" s="101">
        <v>20.892952081656773</v>
      </c>
      <c r="G133" s="101" t="s">
        <v>57</v>
      </c>
      <c r="H133" s="101">
        <v>-20.225710130198735</v>
      </c>
      <c r="I133" s="101">
        <v>57.37429597331688</v>
      </c>
      <c r="J133" s="101" t="s">
        <v>60</v>
      </c>
      <c r="K133" s="101">
        <v>0.937890838757728</v>
      </c>
      <c r="L133" s="101">
        <v>-0.00442169059383704</v>
      </c>
      <c r="M133" s="101">
        <v>-0.2193265807849138</v>
      </c>
      <c r="N133" s="101">
        <v>-0.000372267702052493</v>
      </c>
      <c r="O133" s="101">
        <v>0.03809869412993507</v>
      </c>
      <c r="P133" s="101">
        <v>-0.000506116917474699</v>
      </c>
      <c r="Q133" s="101">
        <v>-0.004397803757424344</v>
      </c>
      <c r="R133" s="101">
        <v>-2.9939063313043955E-05</v>
      </c>
      <c r="S133" s="101">
        <v>0.0005339237078892383</v>
      </c>
      <c r="T133" s="101">
        <v>-3.6051673778966164E-05</v>
      </c>
      <c r="U133" s="101">
        <v>-8.708791859811897E-05</v>
      </c>
      <c r="V133" s="101">
        <v>-2.3539667898809367E-06</v>
      </c>
      <c r="W133" s="101">
        <v>3.4276317717864965E-05</v>
      </c>
      <c r="X133" s="101">
        <v>67.5</v>
      </c>
    </row>
    <row r="134" spans="1:24" s="101" customFormat="1" ht="12.75" hidden="1">
      <c r="A134" s="101">
        <v>1541</v>
      </c>
      <c r="B134" s="101">
        <v>102.86000061035156</v>
      </c>
      <c r="C134" s="101">
        <v>120.66000366210938</v>
      </c>
      <c r="D134" s="101">
        <v>9.138943672180176</v>
      </c>
      <c r="E134" s="101">
        <v>9.128595352172852</v>
      </c>
      <c r="F134" s="101">
        <v>23.484297110997314</v>
      </c>
      <c r="G134" s="101" t="s">
        <v>58</v>
      </c>
      <c r="H134" s="101">
        <v>25.74955448072776</v>
      </c>
      <c r="I134" s="101">
        <v>61.10955509107932</v>
      </c>
      <c r="J134" s="101" t="s">
        <v>61</v>
      </c>
      <c r="K134" s="101">
        <v>1.0005066805067435</v>
      </c>
      <c r="L134" s="101">
        <v>-0.8126939701702856</v>
      </c>
      <c r="M134" s="101">
        <v>0.23936556086985217</v>
      </c>
      <c r="N134" s="101">
        <v>-0.03604207632953474</v>
      </c>
      <c r="O134" s="101">
        <v>0.03977347920607048</v>
      </c>
      <c r="P134" s="101">
        <v>-0.023308434069188512</v>
      </c>
      <c r="Q134" s="101">
        <v>0.005060096086225616</v>
      </c>
      <c r="R134" s="101">
        <v>-0.0005540221182942686</v>
      </c>
      <c r="S134" s="101">
        <v>0.0004868670807371065</v>
      </c>
      <c r="T134" s="101">
        <v>-0.00034111935399973905</v>
      </c>
      <c r="U134" s="101">
        <v>0.00011795853872097565</v>
      </c>
      <c r="V134" s="101">
        <v>-2.047667266464906E-05</v>
      </c>
      <c r="W134" s="101">
        <v>2.9235610946489292E-05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1544</v>
      </c>
      <c r="B136" s="101">
        <v>105.58</v>
      </c>
      <c r="C136" s="101">
        <v>111.28</v>
      </c>
      <c r="D136" s="101">
        <v>9.737230274069983</v>
      </c>
      <c r="E136" s="101">
        <v>9.961078311964746</v>
      </c>
      <c r="F136" s="101">
        <v>18.242240488020894</v>
      </c>
      <c r="G136" s="101" t="s">
        <v>59</v>
      </c>
      <c r="H136" s="101">
        <v>6.4774125099473565</v>
      </c>
      <c r="I136" s="101">
        <v>44.557412509947355</v>
      </c>
      <c r="J136" s="101" t="s">
        <v>73</v>
      </c>
      <c r="K136" s="101">
        <v>1.3750593492243446</v>
      </c>
      <c r="M136" s="101" t="s">
        <v>68</v>
      </c>
      <c r="N136" s="101">
        <v>0.7862306061934423</v>
      </c>
      <c r="X136" s="101">
        <v>67.5</v>
      </c>
    </row>
    <row r="137" spans="1:24" s="101" customFormat="1" ht="12.75" hidden="1">
      <c r="A137" s="101">
        <v>1543</v>
      </c>
      <c r="B137" s="101">
        <v>120.62000274658203</v>
      </c>
      <c r="C137" s="101">
        <v>107.62000274658203</v>
      </c>
      <c r="D137" s="101">
        <v>9.094122886657715</v>
      </c>
      <c r="E137" s="101">
        <v>9.77230167388916</v>
      </c>
      <c r="F137" s="101">
        <v>19.36007345568286</v>
      </c>
      <c r="G137" s="101" t="s">
        <v>56</v>
      </c>
      <c r="H137" s="101">
        <v>-2.4561798425581145</v>
      </c>
      <c r="I137" s="101">
        <v>50.66382290402392</v>
      </c>
      <c r="J137" s="101" t="s">
        <v>62</v>
      </c>
      <c r="K137" s="101">
        <v>1.0653849337637769</v>
      </c>
      <c r="L137" s="101">
        <v>0.41584169026380174</v>
      </c>
      <c r="M137" s="101">
        <v>0.2522159356879724</v>
      </c>
      <c r="N137" s="101">
        <v>0.03842088989207853</v>
      </c>
      <c r="O137" s="101">
        <v>0.04278780895212523</v>
      </c>
      <c r="P137" s="101">
        <v>0.011929156508686561</v>
      </c>
      <c r="Q137" s="101">
        <v>0.0052082663560740865</v>
      </c>
      <c r="R137" s="101">
        <v>0.0005914012091814149</v>
      </c>
      <c r="S137" s="101">
        <v>0.0005613626059208835</v>
      </c>
      <c r="T137" s="101">
        <v>0.00017550629439959918</v>
      </c>
      <c r="U137" s="101">
        <v>0.00011390923506047839</v>
      </c>
      <c r="V137" s="101">
        <v>2.196194440886782E-05</v>
      </c>
      <c r="W137" s="101">
        <v>3.500213033364846E-05</v>
      </c>
      <c r="X137" s="101">
        <v>67.5</v>
      </c>
    </row>
    <row r="138" spans="1:24" s="101" customFormat="1" ht="12.75" hidden="1">
      <c r="A138" s="101">
        <v>1542</v>
      </c>
      <c r="B138" s="101">
        <v>137.1999969482422</v>
      </c>
      <c r="C138" s="101">
        <v>142.10000610351562</v>
      </c>
      <c r="D138" s="101">
        <v>8.901040077209473</v>
      </c>
      <c r="E138" s="101">
        <v>9.348928451538086</v>
      </c>
      <c r="F138" s="101">
        <v>21.49314576501734</v>
      </c>
      <c r="G138" s="101" t="s">
        <v>57</v>
      </c>
      <c r="H138" s="101">
        <v>-12.193957146439473</v>
      </c>
      <c r="I138" s="101">
        <v>57.506039801802714</v>
      </c>
      <c r="J138" s="101" t="s">
        <v>60</v>
      </c>
      <c r="K138" s="101">
        <v>0.721196533374733</v>
      </c>
      <c r="L138" s="101">
        <v>-0.0022623095423471625</v>
      </c>
      <c r="M138" s="101">
        <v>-0.16861247634429524</v>
      </c>
      <c r="N138" s="101">
        <v>-0.0003970355011223556</v>
      </c>
      <c r="O138" s="101">
        <v>0.02930257676055706</v>
      </c>
      <c r="P138" s="101">
        <v>-0.0002590114111698228</v>
      </c>
      <c r="Q138" s="101">
        <v>-0.0033789861088453425</v>
      </c>
      <c r="R138" s="101">
        <v>-3.1921109331595E-05</v>
      </c>
      <c r="S138" s="101">
        <v>0.000411181678478964</v>
      </c>
      <c r="T138" s="101">
        <v>-1.8452870312228134E-05</v>
      </c>
      <c r="U138" s="101">
        <v>-6.678744434200591E-05</v>
      </c>
      <c r="V138" s="101">
        <v>-2.5119163137316842E-06</v>
      </c>
      <c r="W138" s="101">
        <v>2.6413584200812972E-05</v>
      </c>
      <c r="X138" s="101">
        <v>67.5</v>
      </c>
    </row>
    <row r="139" spans="1:24" s="101" customFormat="1" ht="12.75" hidden="1">
      <c r="A139" s="101">
        <v>1541</v>
      </c>
      <c r="B139" s="101">
        <v>108.27999877929688</v>
      </c>
      <c r="C139" s="101">
        <v>121.68000030517578</v>
      </c>
      <c r="D139" s="101">
        <v>8.987960815429688</v>
      </c>
      <c r="E139" s="101">
        <v>9.1013822555542</v>
      </c>
      <c r="F139" s="101">
        <v>22.2125698916226</v>
      </c>
      <c r="G139" s="101" t="s">
        <v>58</v>
      </c>
      <c r="H139" s="101">
        <v>18.00468194912382</v>
      </c>
      <c r="I139" s="101">
        <v>58.784680728420696</v>
      </c>
      <c r="J139" s="101" t="s">
        <v>61</v>
      </c>
      <c r="K139" s="101">
        <v>0.7841687428985644</v>
      </c>
      <c r="L139" s="101">
        <v>-0.4158355363806588</v>
      </c>
      <c r="M139" s="101">
        <v>0.18757054949006224</v>
      </c>
      <c r="N139" s="101">
        <v>-0.038418838385746</v>
      </c>
      <c r="O139" s="101">
        <v>0.031179409714028095</v>
      </c>
      <c r="P139" s="101">
        <v>-0.011926344288910276</v>
      </c>
      <c r="Q139" s="101">
        <v>0.003963393913307565</v>
      </c>
      <c r="R139" s="101">
        <v>-0.0005905391037012536</v>
      </c>
      <c r="S139" s="101">
        <v>0.00038217483251714386</v>
      </c>
      <c r="T139" s="101">
        <v>-0.0001745335238603715</v>
      </c>
      <c r="U139" s="101">
        <v>9.227540902280944E-05</v>
      </c>
      <c r="V139" s="101">
        <v>-2.1817820208513248E-05</v>
      </c>
      <c r="W139" s="101">
        <v>2.2966752002846997E-05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1544</v>
      </c>
      <c r="B141" s="101">
        <v>100.82</v>
      </c>
      <c r="C141" s="101">
        <v>114.12</v>
      </c>
      <c r="D141" s="101">
        <v>9.397370776042218</v>
      </c>
      <c r="E141" s="101">
        <v>9.77915675066572</v>
      </c>
      <c r="F141" s="101">
        <v>20.984353500304834</v>
      </c>
      <c r="G141" s="101" t="s">
        <v>59</v>
      </c>
      <c r="H141" s="101">
        <v>19.77816719930142</v>
      </c>
      <c r="I141" s="101">
        <v>53.098167199301415</v>
      </c>
      <c r="J141" s="101" t="s">
        <v>73</v>
      </c>
      <c r="K141" s="101">
        <v>1.832279903415039</v>
      </c>
      <c r="M141" s="101" t="s">
        <v>68</v>
      </c>
      <c r="N141" s="101">
        <v>0.9546172248228361</v>
      </c>
      <c r="X141" s="101">
        <v>67.5</v>
      </c>
    </row>
    <row r="142" spans="1:24" s="101" customFormat="1" ht="12.75" hidden="1">
      <c r="A142" s="101">
        <v>1543</v>
      </c>
      <c r="B142" s="101">
        <v>123.16000366210938</v>
      </c>
      <c r="C142" s="101">
        <v>111.55999755859375</v>
      </c>
      <c r="D142" s="101">
        <v>9.100305557250977</v>
      </c>
      <c r="E142" s="101">
        <v>9.800874710083008</v>
      </c>
      <c r="F142" s="101">
        <v>20.260020901253924</v>
      </c>
      <c r="G142" s="101" t="s">
        <v>56</v>
      </c>
      <c r="H142" s="101">
        <v>-2.6714533200755852</v>
      </c>
      <c r="I142" s="101">
        <v>52.98855034203379</v>
      </c>
      <c r="J142" s="101" t="s">
        <v>62</v>
      </c>
      <c r="K142" s="101">
        <v>1.3138714850597164</v>
      </c>
      <c r="L142" s="101">
        <v>0.022978329704133743</v>
      </c>
      <c r="M142" s="101">
        <v>0.31104157819095396</v>
      </c>
      <c r="N142" s="101">
        <v>0.07693352646741164</v>
      </c>
      <c r="O142" s="101">
        <v>0.05276736950454112</v>
      </c>
      <c r="P142" s="101">
        <v>0.0006592044181109956</v>
      </c>
      <c r="Q142" s="101">
        <v>0.006422971722427295</v>
      </c>
      <c r="R142" s="101">
        <v>0.001184209270093411</v>
      </c>
      <c r="S142" s="101">
        <v>0.000692309439811518</v>
      </c>
      <c r="T142" s="101">
        <v>9.66670914325241E-06</v>
      </c>
      <c r="U142" s="101">
        <v>0.0001404756516814508</v>
      </c>
      <c r="V142" s="101">
        <v>4.396241812520595E-05</v>
      </c>
      <c r="W142" s="101">
        <v>4.3169972474518765E-05</v>
      </c>
      <c r="X142" s="101">
        <v>67.5</v>
      </c>
    </row>
    <row r="143" spans="1:24" s="101" customFormat="1" ht="12.75" hidden="1">
      <c r="A143" s="101">
        <v>1542</v>
      </c>
      <c r="B143" s="101">
        <v>137.33999633789062</v>
      </c>
      <c r="C143" s="101">
        <v>139.94000244140625</v>
      </c>
      <c r="D143" s="101">
        <v>9.028107643127441</v>
      </c>
      <c r="E143" s="101">
        <v>9.43167781829834</v>
      </c>
      <c r="F143" s="101">
        <v>22.486771382980077</v>
      </c>
      <c r="G143" s="101" t="s">
        <v>57</v>
      </c>
      <c r="H143" s="101">
        <v>-10.521905872580447</v>
      </c>
      <c r="I143" s="101">
        <v>59.31809046531017</v>
      </c>
      <c r="J143" s="101" t="s">
        <v>60</v>
      </c>
      <c r="K143" s="101">
        <v>1.1677561379295058</v>
      </c>
      <c r="L143" s="101">
        <v>-0.0001242082801745338</v>
      </c>
      <c r="M143" s="101">
        <v>-0.27481208124637324</v>
      </c>
      <c r="N143" s="101">
        <v>-0.0007952413341668935</v>
      </c>
      <c r="O143" s="101">
        <v>0.047157191261372244</v>
      </c>
      <c r="P143" s="101">
        <v>-1.4483432270394245E-05</v>
      </c>
      <c r="Q143" s="101">
        <v>-0.0055939302082042685</v>
      </c>
      <c r="R143" s="101">
        <v>-6.391426861415735E-05</v>
      </c>
      <c r="S143" s="101">
        <v>0.0006382638727236824</v>
      </c>
      <c r="T143" s="101">
        <v>-1.0466879054112713E-06</v>
      </c>
      <c r="U143" s="101">
        <v>-0.0001164885717488471</v>
      </c>
      <c r="V143" s="101">
        <v>-5.0318580757005866E-06</v>
      </c>
      <c r="W143" s="101">
        <v>4.0332066090995625E-05</v>
      </c>
      <c r="X143" s="101">
        <v>67.5</v>
      </c>
    </row>
    <row r="144" spans="1:24" s="101" customFormat="1" ht="12.75" hidden="1">
      <c r="A144" s="101">
        <v>1541</v>
      </c>
      <c r="B144" s="101">
        <v>115.18000030517578</v>
      </c>
      <c r="C144" s="101">
        <v>141.67999267578125</v>
      </c>
      <c r="D144" s="101">
        <v>9.197836875915527</v>
      </c>
      <c r="E144" s="101">
        <v>9.18793773651123</v>
      </c>
      <c r="F144" s="101">
        <v>23.49702531395547</v>
      </c>
      <c r="G144" s="101" t="s">
        <v>58</v>
      </c>
      <c r="H144" s="101">
        <v>13.102655476705706</v>
      </c>
      <c r="I144" s="101">
        <v>60.78265578188149</v>
      </c>
      <c r="J144" s="101" t="s">
        <v>61</v>
      </c>
      <c r="K144" s="101">
        <v>0.6021659917173913</v>
      </c>
      <c r="L144" s="101">
        <v>-0.022977994000674018</v>
      </c>
      <c r="M144" s="101">
        <v>0.14568865214750282</v>
      </c>
      <c r="N144" s="101">
        <v>-0.07692941625888214</v>
      </c>
      <c r="O144" s="101">
        <v>0.0236768789490324</v>
      </c>
      <c r="P144" s="101">
        <v>-0.0006590452905883823</v>
      </c>
      <c r="Q144" s="101">
        <v>0.0031563444952730363</v>
      </c>
      <c r="R144" s="101">
        <v>-0.0011824832183344872</v>
      </c>
      <c r="S144" s="101">
        <v>0.00026816336294860425</v>
      </c>
      <c r="T144" s="101">
        <v>-9.609875654185413E-06</v>
      </c>
      <c r="U144" s="101">
        <v>7.851000807057657E-05</v>
      </c>
      <c r="V144" s="101">
        <v>-4.367350010843467E-05</v>
      </c>
      <c r="W144" s="101">
        <v>1.539386138310556E-05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1544</v>
      </c>
      <c r="B146" s="101">
        <v>105.96</v>
      </c>
      <c r="C146" s="101">
        <v>130.16</v>
      </c>
      <c r="D146" s="101">
        <v>9.681364432938441</v>
      </c>
      <c r="E146" s="101">
        <v>9.751081941980937</v>
      </c>
      <c r="F146" s="101">
        <v>26.065304952304782</v>
      </c>
      <c r="G146" s="101" t="s">
        <v>59</v>
      </c>
      <c r="H146" s="101">
        <v>25.57396697517551</v>
      </c>
      <c r="I146" s="101">
        <v>64.0339669751755</v>
      </c>
      <c r="J146" s="101" t="s">
        <v>73</v>
      </c>
      <c r="K146" s="101">
        <v>2.9619035862127596</v>
      </c>
      <c r="M146" s="101" t="s">
        <v>68</v>
      </c>
      <c r="N146" s="101">
        <v>1.6299963053833406</v>
      </c>
      <c r="X146" s="101">
        <v>67.5</v>
      </c>
    </row>
    <row r="147" spans="1:24" s="101" customFormat="1" ht="12.75" hidden="1">
      <c r="A147" s="101">
        <v>1543</v>
      </c>
      <c r="B147" s="101">
        <v>110.5199966430664</v>
      </c>
      <c r="C147" s="101">
        <v>96.12000274658203</v>
      </c>
      <c r="D147" s="101">
        <v>9.034028053283691</v>
      </c>
      <c r="E147" s="101">
        <v>9.587254524230957</v>
      </c>
      <c r="F147" s="101">
        <v>20.824446402926252</v>
      </c>
      <c r="G147" s="101" t="s">
        <v>56</v>
      </c>
      <c r="H147" s="101">
        <v>11.81520607638619</v>
      </c>
      <c r="I147" s="101">
        <v>54.835202719452596</v>
      </c>
      <c r="J147" s="101" t="s">
        <v>62</v>
      </c>
      <c r="K147" s="101">
        <v>1.6200421619963714</v>
      </c>
      <c r="L147" s="101">
        <v>0.40231915416749015</v>
      </c>
      <c r="M147" s="101">
        <v>0.38352282635675383</v>
      </c>
      <c r="N147" s="101">
        <v>0.15485743176614583</v>
      </c>
      <c r="O147" s="101">
        <v>0.06506373381189162</v>
      </c>
      <c r="P147" s="101">
        <v>0.011541412027640958</v>
      </c>
      <c r="Q147" s="101">
        <v>0.007919681295037</v>
      </c>
      <c r="R147" s="101">
        <v>0.0023837082791090753</v>
      </c>
      <c r="S147" s="101">
        <v>0.0008536322981373658</v>
      </c>
      <c r="T147" s="101">
        <v>0.00016979176820907873</v>
      </c>
      <c r="U147" s="101">
        <v>0.000173208230054001</v>
      </c>
      <c r="V147" s="101">
        <v>8.84840955553553E-05</v>
      </c>
      <c r="W147" s="101">
        <v>5.32257060699719E-05</v>
      </c>
      <c r="X147" s="101">
        <v>67.5</v>
      </c>
    </row>
    <row r="148" spans="1:24" s="101" customFormat="1" ht="12.75" hidden="1">
      <c r="A148" s="101">
        <v>1542</v>
      </c>
      <c r="B148" s="101">
        <v>132.25999450683594</v>
      </c>
      <c r="C148" s="101">
        <v>154.05999755859375</v>
      </c>
      <c r="D148" s="101">
        <v>8.804154396057129</v>
      </c>
      <c r="E148" s="101">
        <v>9.486306190490723</v>
      </c>
      <c r="F148" s="101">
        <v>18.012429732952107</v>
      </c>
      <c r="G148" s="101" t="s">
        <v>57</v>
      </c>
      <c r="H148" s="101">
        <v>-16.046555852642655</v>
      </c>
      <c r="I148" s="101">
        <v>48.71343865419328</v>
      </c>
      <c r="J148" s="101" t="s">
        <v>60</v>
      </c>
      <c r="K148" s="101">
        <v>1.6017693717727506</v>
      </c>
      <c r="L148" s="101">
        <v>-0.0021871568900335677</v>
      </c>
      <c r="M148" s="101">
        <v>-0.37851938890677816</v>
      </c>
      <c r="N148" s="101">
        <v>-0.0016007281791494033</v>
      </c>
      <c r="O148" s="101">
        <v>0.064431235222582</v>
      </c>
      <c r="P148" s="101">
        <v>-0.000250646450524341</v>
      </c>
      <c r="Q148" s="101">
        <v>-0.007780220391324676</v>
      </c>
      <c r="R148" s="101">
        <v>-0.0001286707719162492</v>
      </c>
      <c r="S148" s="101">
        <v>0.000851422948805988</v>
      </c>
      <c r="T148" s="101">
        <v>-1.787490444534276E-05</v>
      </c>
      <c r="U148" s="101">
        <v>-0.00016705955594815928</v>
      </c>
      <c r="V148" s="101">
        <v>-1.0138521097687306E-05</v>
      </c>
      <c r="W148" s="101">
        <v>5.318557627676E-05</v>
      </c>
      <c r="X148" s="101">
        <v>67.5</v>
      </c>
    </row>
    <row r="149" spans="1:24" s="101" customFormat="1" ht="12.75" hidden="1">
      <c r="A149" s="101">
        <v>1541</v>
      </c>
      <c r="B149" s="101">
        <v>124.37999725341797</v>
      </c>
      <c r="C149" s="101">
        <v>156.27999877929688</v>
      </c>
      <c r="D149" s="101">
        <v>8.605857849121094</v>
      </c>
      <c r="E149" s="101">
        <v>9.82893180847168</v>
      </c>
      <c r="F149" s="101">
        <v>27.176476655577083</v>
      </c>
      <c r="G149" s="101" t="s">
        <v>58</v>
      </c>
      <c r="H149" s="101">
        <v>18.285644067115342</v>
      </c>
      <c r="I149" s="101">
        <v>75.16564132053331</v>
      </c>
      <c r="J149" s="101" t="s">
        <v>61</v>
      </c>
      <c r="K149" s="101">
        <v>0.24263447054490278</v>
      </c>
      <c r="L149" s="101">
        <v>-0.4023132090234959</v>
      </c>
      <c r="M149" s="101">
        <v>0.06174812190109098</v>
      </c>
      <c r="N149" s="101">
        <v>-0.1548491583525819</v>
      </c>
      <c r="O149" s="101">
        <v>0.009050159403955177</v>
      </c>
      <c r="P149" s="101">
        <v>-0.011538690044741427</v>
      </c>
      <c r="Q149" s="101">
        <v>0.001479703509955501</v>
      </c>
      <c r="R149" s="101">
        <v>-0.002380232970183302</v>
      </c>
      <c r="S149" s="101">
        <v>6.137640157093368E-05</v>
      </c>
      <c r="T149" s="101">
        <v>-0.00016884825241214488</v>
      </c>
      <c r="U149" s="101">
        <v>4.57405260665373E-05</v>
      </c>
      <c r="V149" s="101">
        <v>-8.790133989991846E-05</v>
      </c>
      <c r="W149" s="101">
        <v>2.066461409266308E-06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1544</v>
      </c>
      <c r="B151" s="101">
        <v>121.78</v>
      </c>
      <c r="C151" s="101">
        <v>131.08</v>
      </c>
      <c r="D151" s="101">
        <v>9.517553385912947</v>
      </c>
      <c r="E151" s="101">
        <v>9.541301435961806</v>
      </c>
      <c r="F151" s="101">
        <v>26.638774709281208</v>
      </c>
      <c r="G151" s="101" t="s">
        <v>59</v>
      </c>
      <c r="H151" s="101">
        <v>12.333440644193672</v>
      </c>
      <c r="I151" s="101">
        <v>66.61344064419367</v>
      </c>
      <c r="J151" s="101" t="s">
        <v>73</v>
      </c>
      <c r="K151" s="101">
        <v>2.201947099918671</v>
      </c>
      <c r="M151" s="101" t="s">
        <v>68</v>
      </c>
      <c r="N151" s="101">
        <v>1.3359654089253021</v>
      </c>
      <c r="X151" s="101">
        <v>67.5</v>
      </c>
    </row>
    <row r="152" spans="1:24" s="101" customFormat="1" ht="12.75" hidden="1">
      <c r="A152" s="101">
        <v>1543</v>
      </c>
      <c r="B152" s="101">
        <v>118.18000030517578</v>
      </c>
      <c r="C152" s="101">
        <v>103.87999725341797</v>
      </c>
      <c r="D152" s="101">
        <v>8.771263122558594</v>
      </c>
      <c r="E152" s="101">
        <v>9.401997566223145</v>
      </c>
      <c r="F152" s="101">
        <v>21.937887795575975</v>
      </c>
      <c r="G152" s="101" t="s">
        <v>56</v>
      </c>
      <c r="H152" s="101">
        <v>8.83684687130529</v>
      </c>
      <c r="I152" s="101">
        <v>59.51684717648107</v>
      </c>
      <c r="J152" s="101" t="s">
        <v>62</v>
      </c>
      <c r="K152" s="101">
        <v>1.2856538218717635</v>
      </c>
      <c r="L152" s="101">
        <v>0.6691128341232908</v>
      </c>
      <c r="M152" s="101">
        <v>0.30436129846183196</v>
      </c>
      <c r="N152" s="101">
        <v>0.07495093930499301</v>
      </c>
      <c r="O152" s="101">
        <v>0.05163417263152966</v>
      </c>
      <c r="P152" s="101">
        <v>0.019194803491181446</v>
      </c>
      <c r="Q152" s="101">
        <v>0.00628502935327632</v>
      </c>
      <c r="R152" s="101">
        <v>0.001153738871926148</v>
      </c>
      <c r="S152" s="101">
        <v>0.000677417620057756</v>
      </c>
      <c r="T152" s="101">
        <v>0.00028240997471161406</v>
      </c>
      <c r="U152" s="101">
        <v>0.00013744827029850916</v>
      </c>
      <c r="V152" s="101">
        <v>4.283745348406589E-05</v>
      </c>
      <c r="W152" s="101">
        <v>4.223458678575215E-05</v>
      </c>
      <c r="X152" s="101">
        <v>67.5</v>
      </c>
    </row>
    <row r="153" spans="1:24" s="101" customFormat="1" ht="12.75" hidden="1">
      <c r="A153" s="101">
        <v>1542</v>
      </c>
      <c r="B153" s="101">
        <v>149.8800048828125</v>
      </c>
      <c r="C153" s="101">
        <v>161.17999267578125</v>
      </c>
      <c r="D153" s="101">
        <v>8.471586227416992</v>
      </c>
      <c r="E153" s="101">
        <v>9.04292106628418</v>
      </c>
      <c r="F153" s="101">
        <v>22.23082537351808</v>
      </c>
      <c r="G153" s="101" t="s">
        <v>57</v>
      </c>
      <c r="H153" s="101">
        <v>-19.85175749327918</v>
      </c>
      <c r="I153" s="101">
        <v>62.52824738953332</v>
      </c>
      <c r="J153" s="101" t="s">
        <v>60</v>
      </c>
      <c r="K153" s="101">
        <v>1.2392518324326263</v>
      </c>
      <c r="L153" s="101">
        <v>-0.003639714300130371</v>
      </c>
      <c r="M153" s="101">
        <v>-0.29243598871705656</v>
      </c>
      <c r="N153" s="101">
        <v>-0.0007744397783260442</v>
      </c>
      <c r="O153" s="101">
        <v>0.049916002343301805</v>
      </c>
      <c r="P153" s="101">
        <v>-0.0004167172634844453</v>
      </c>
      <c r="Q153" s="101">
        <v>-0.005990977935259626</v>
      </c>
      <c r="R153" s="101">
        <v>-6.225928468699115E-05</v>
      </c>
      <c r="S153" s="101">
        <v>0.0006650858004148468</v>
      </c>
      <c r="T153" s="101">
        <v>-2.969251953663372E-05</v>
      </c>
      <c r="U153" s="101">
        <v>-0.00012730888466232698</v>
      </c>
      <c r="V153" s="101">
        <v>-4.902016132120587E-06</v>
      </c>
      <c r="W153" s="101">
        <v>4.1709070424599146E-05</v>
      </c>
      <c r="X153" s="101">
        <v>67.5</v>
      </c>
    </row>
    <row r="154" spans="1:24" s="101" customFormat="1" ht="12.75" hidden="1">
      <c r="A154" s="101">
        <v>1541</v>
      </c>
      <c r="B154" s="101">
        <v>128.94000244140625</v>
      </c>
      <c r="C154" s="101">
        <v>147.63999938964844</v>
      </c>
      <c r="D154" s="101">
        <v>8.634054183959961</v>
      </c>
      <c r="E154" s="101">
        <v>9.36024284362793</v>
      </c>
      <c r="F154" s="101">
        <v>28.76024563968557</v>
      </c>
      <c r="G154" s="101" t="s">
        <v>58</v>
      </c>
      <c r="H154" s="101">
        <v>17.86149692507567</v>
      </c>
      <c r="I154" s="101">
        <v>79.30149936648192</v>
      </c>
      <c r="J154" s="101" t="s">
        <v>61</v>
      </c>
      <c r="K154" s="101">
        <v>0.3422873726941301</v>
      </c>
      <c r="L154" s="101">
        <v>-0.669102934733002</v>
      </c>
      <c r="M154" s="101">
        <v>0.08436226943634181</v>
      </c>
      <c r="N154" s="101">
        <v>-0.07494693820117332</v>
      </c>
      <c r="O154" s="101">
        <v>0.01320910645751995</v>
      </c>
      <c r="P154" s="101">
        <v>-0.019190279513008283</v>
      </c>
      <c r="Q154" s="101">
        <v>0.00189994140719583</v>
      </c>
      <c r="R154" s="101">
        <v>-0.0011520577963208636</v>
      </c>
      <c r="S154" s="101">
        <v>0.00012866821694286796</v>
      </c>
      <c r="T154" s="101">
        <v>-0.00028084470459700876</v>
      </c>
      <c r="U154" s="101">
        <v>5.181191845595339E-05</v>
      </c>
      <c r="V154" s="101">
        <v>-4.2556053139828865E-05</v>
      </c>
      <c r="W154" s="101">
        <v>6.641819425357721E-06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18.012429732952107</v>
      </c>
      <c r="G155" s="102"/>
      <c r="H155" s="102"/>
      <c r="I155" s="115"/>
      <c r="J155" s="115" t="s">
        <v>158</v>
      </c>
      <c r="K155" s="102">
        <f>AVERAGE(K153,K148,K143,K138,K133,K128)</f>
        <v>1.1683258450840461</v>
      </c>
      <c r="L155" s="102">
        <f>AVERAGE(L153,L148,L143,L138,L133,L128)</f>
        <v>-0.0034115460637317795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28.76024563968557</v>
      </c>
      <c r="G156" s="102"/>
      <c r="H156" s="102"/>
      <c r="I156" s="115"/>
      <c r="J156" s="115" t="s">
        <v>159</v>
      </c>
      <c r="K156" s="102">
        <f>AVERAGE(K154,K149,K144,K139,K134,K129)</f>
        <v>0.7227513660746641</v>
      </c>
      <c r="L156" s="102">
        <f>AVERAGE(L154,L149,L144,L139,L134,L129)</f>
        <v>-0.6271393427684583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0.7302036531775288</v>
      </c>
      <c r="L157" s="102">
        <f>ABS(L155/$H$33)</f>
        <v>0.009476516843699387</v>
      </c>
      <c r="M157" s="115" t="s">
        <v>111</v>
      </c>
      <c r="N157" s="102">
        <f>K157+L157+L158+K158</f>
        <v>1.5422964445212102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0.4106541852696955</v>
      </c>
      <c r="L158" s="102">
        <f>ABS(L156/$H$34)</f>
        <v>0.3919620892302864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1544</v>
      </c>
      <c r="B161" s="101">
        <v>113.34</v>
      </c>
      <c r="C161" s="101">
        <v>120.14</v>
      </c>
      <c r="D161" s="101">
        <v>9.691320136231676</v>
      </c>
      <c r="E161" s="101">
        <v>9.987543163844915</v>
      </c>
      <c r="F161" s="101">
        <v>31.796604146654047</v>
      </c>
      <c r="G161" s="101" t="s">
        <v>59</v>
      </c>
      <c r="H161" s="101">
        <v>32.217871318303565</v>
      </c>
      <c r="I161" s="101">
        <v>78.05787131830357</v>
      </c>
      <c r="J161" s="101" t="s">
        <v>73</v>
      </c>
      <c r="K161" s="101">
        <v>3.710434640148847</v>
      </c>
      <c r="M161" s="101" t="s">
        <v>68</v>
      </c>
      <c r="N161" s="101">
        <v>2.3058793759636456</v>
      </c>
      <c r="X161" s="101">
        <v>67.5</v>
      </c>
    </row>
    <row r="162" spans="1:24" s="101" customFormat="1" ht="12.75" hidden="1">
      <c r="A162" s="101">
        <v>1543</v>
      </c>
      <c r="B162" s="101">
        <v>114.66000366210938</v>
      </c>
      <c r="C162" s="101">
        <v>97.76000213623047</v>
      </c>
      <c r="D162" s="101">
        <v>9.305848121643066</v>
      </c>
      <c r="E162" s="101">
        <v>9.837332725524902</v>
      </c>
      <c r="F162" s="101">
        <v>20.20437272774589</v>
      </c>
      <c r="G162" s="101" t="s">
        <v>56</v>
      </c>
      <c r="H162" s="101">
        <v>4.497380448909688</v>
      </c>
      <c r="I162" s="101">
        <v>51.65738411101906</v>
      </c>
      <c r="J162" s="101" t="s">
        <v>62</v>
      </c>
      <c r="K162" s="101">
        <v>1.6284538880089412</v>
      </c>
      <c r="L162" s="101">
        <v>0.949681969684329</v>
      </c>
      <c r="M162" s="101">
        <v>0.3855132887034444</v>
      </c>
      <c r="N162" s="101">
        <v>0.054513169499974194</v>
      </c>
      <c r="O162" s="101">
        <v>0.06540143363608193</v>
      </c>
      <c r="P162" s="101">
        <v>0.027243195269053905</v>
      </c>
      <c r="Q162" s="101">
        <v>0.007960863214376663</v>
      </c>
      <c r="R162" s="101">
        <v>0.0008391243612588777</v>
      </c>
      <c r="S162" s="101">
        <v>0.0008580565562716958</v>
      </c>
      <c r="T162" s="101">
        <v>0.0004008921921619887</v>
      </c>
      <c r="U162" s="101">
        <v>0.00017414615165188004</v>
      </c>
      <c r="V162" s="101">
        <v>3.114284726404508E-05</v>
      </c>
      <c r="W162" s="101">
        <v>5.35044615911463E-05</v>
      </c>
      <c r="X162" s="101">
        <v>67.5</v>
      </c>
    </row>
    <row r="163" spans="1:24" s="101" customFormat="1" ht="12.75" hidden="1">
      <c r="A163" s="101">
        <v>1541</v>
      </c>
      <c r="B163" s="101">
        <v>102.0999984741211</v>
      </c>
      <c r="C163" s="101">
        <v>121.5</v>
      </c>
      <c r="D163" s="101">
        <v>9.13162899017334</v>
      </c>
      <c r="E163" s="101">
        <v>9.234687805175781</v>
      </c>
      <c r="F163" s="101">
        <v>12.91764926424775</v>
      </c>
      <c r="G163" s="101" t="s">
        <v>57</v>
      </c>
      <c r="H163" s="101">
        <v>-0.9605468954826506</v>
      </c>
      <c r="I163" s="101">
        <v>33.63945157863845</v>
      </c>
      <c r="J163" s="101" t="s">
        <v>60</v>
      </c>
      <c r="K163" s="101">
        <v>1.2721661200151375</v>
      </c>
      <c r="L163" s="101">
        <v>0.0051683289956231315</v>
      </c>
      <c r="M163" s="101">
        <v>-0.30388353032370685</v>
      </c>
      <c r="N163" s="101">
        <v>-0.0005633904063864393</v>
      </c>
      <c r="O163" s="101">
        <v>0.050648801466123106</v>
      </c>
      <c r="P163" s="101">
        <v>0.0005910944066508254</v>
      </c>
      <c r="Q163" s="101">
        <v>-0.0064015455626058385</v>
      </c>
      <c r="R163" s="101">
        <v>-4.524212273316338E-05</v>
      </c>
      <c r="S163" s="101">
        <v>0.000626355953184005</v>
      </c>
      <c r="T163" s="101">
        <v>4.2074432677961714E-05</v>
      </c>
      <c r="U163" s="101">
        <v>-0.00014779646016058428</v>
      </c>
      <c r="V163" s="101">
        <v>-3.5580642578109325E-06</v>
      </c>
      <c r="W163" s="101">
        <v>3.782442559386916E-05</v>
      </c>
      <c r="X163" s="101">
        <v>67.5</v>
      </c>
    </row>
    <row r="164" spans="1:24" s="101" customFormat="1" ht="12.75" hidden="1">
      <c r="A164" s="101">
        <v>1542</v>
      </c>
      <c r="B164" s="101">
        <v>169.47999572753906</v>
      </c>
      <c r="C164" s="101">
        <v>180.5800018310547</v>
      </c>
      <c r="D164" s="101">
        <v>8.748846054077148</v>
      </c>
      <c r="E164" s="101">
        <v>9.381669998168945</v>
      </c>
      <c r="F164" s="101">
        <v>29.41370021408307</v>
      </c>
      <c r="G164" s="101" t="s">
        <v>58</v>
      </c>
      <c r="H164" s="101">
        <v>-21.804550517963605</v>
      </c>
      <c r="I164" s="101">
        <v>80.17544520957546</v>
      </c>
      <c r="J164" s="101" t="s">
        <v>61</v>
      </c>
      <c r="K164" s="101">
        <v>-1.0165900985436893</v>
      </c>
      <c r="L164" s="101">
        <v>0.949667906122398</v>
      </c>
      <c r="M164" s="101">
        <v>-0.23722414667344893</v>
      </c>
      <c r="N164" s="101">
        <v>-0.05451025811884318</v>
      </c>
      <c r="O164" s="101">
        <v>-0.04137688281758396</v>
      </c>
      <c r="P164" s="101">
        <v>0.027236782039555023</v>
      </c>
      <c r="Q164" s="101">
        <v>-0.004732394481432949</v>
      </c>
      <c r="R164" s="101">
        <v>-0.0008379038393447765</v>
      </c>
      <c r="S164" s="101">
        <v>-0.0005864633608946071</v>
      </c>
      <c r="T164" s="101">
        <v>0.0003986781808066157</v>
      </c>
      <c r="U164" s="101">
        <v>-9.210368341798511E-05</v>
      </c>
      <c r="V164" s="101">
        <v>-3.093892555420967E-05</v>
      </c>
      <c r="W164" s="101">
        <v>-3.784230752282827E-05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1544</v>
      </c>
      <c r="B166" s="101">
        <v>109.56</v>
      </c>
      <c r="C166" s="101">
        <v>115.76</v>
      </c>
      <c r="D166" s="101">
        <v>9.714838412630623</v>
      </c>
      <c r="E166" s="101">
        <v>9.858506968183496</v>
      </c>
      <c r="F166" s="101">
        <v>25.524166579871384</v>
      </c>
      <c r="G166" s="101" t="s">
        <v>59</v>
      </c>
      <c r="H166" s="101">
        <v>20.437966325337648</v>
      </c>
      <c r="I166" s="101">
        <v>62.49796632533765</v>
      </c>
      <c r="J166" s="101" t="s">
        <v>73</v>
      </c>
      <c r="K166" s="101">
        <v>1.25217166606218</v>
      </c>
      <c r="M166" s="101" t="s">
        <v>68</v>
      </c>
      <c r="N166" s="101">
        <v>0.7941756629604141</v>
      </c>
      <c r="X166" s="101">
        <v>67.5</v>
      </c>
    </row>
    <row r="167" spans="1:24" s="101" customFormat="1" ht="12.75" hidden="1">
      <c r="A167" s="101">
        <v>1543</v>
      </c>
      <c r="B167" s="101">
        <v>119.94000244140625</v>
      </c>
      <c r="C167" s="101">
        <v>97.33999633789062</v>
      </c>
      <c r="D167" s="101">
        <v>9.20438289642334</v>
      </c>
      <c r="E167" s="101">
        <v>9.92170238494873</v>
      </c>
      <c r="F167" s="101">
        <v>20.14392219288789</v>
      </c>
      <c r="G167" s="101" t="s">
        <v>56</v>
      </c>
      <c r="H167" s="101">
        <v>-0.357874051628599</v>
      </c>
      <c r="I167" s="101">
        <v>52.08212838977765</v>
      </c>
      <c r="J167" s="101" t="s">
        <v>62</v>
      </c>
      <c r="K167" s="101">
        <v>0.9270575067423055</v>
      </c>
      <c r="L167" s="101">
        <v>0.5846958617177763</v>
      </c>
      <c r="M167" s="101">
        <v>0.21946772676003493</v>
      </c>
      <c r="N167" s="101">
        <v>0.031812870850600944</v>
      </c>
      <c r="O167" s="101">
        <v>0.03723211033008451</v>
      </c>
      <c r="P167" s="101">
        <v>0.01677299138411574</v>
      </c>
      <c r="Q167" s="101">
        <v>0.004531998012846347</v>
      </c>
      <c r="R167" s="101">
        <v>0.0004896890485609079</v>
      </c>
      <c r="S167" s="101">
        <v>0.0004884819786968659</v>
      </c>
      <c r="T167" s="101">
        <v>0.0002468240989566555</v>
      </c>
      <c r="U167" s="101">
        <v>9.913697597179104E-05</v>
      </c>
      <c r="V167" s="101">
        <v>1.8175545594409994E-05</v>
      </c>
      <c r="W167" s="101">
        <v>3.0460252453097228E-05</v>
      </c>
      <c r="X167" s="101">
        <v>67.5</v>
      </c>
    </row>
    <row r="168" spans="1:24" s="101" customFormat="1" ht="12.75" hidden="1">
      <c r="A168" s="101">
        <v>1541</v>
      </c>
      <c r="B168" s="101">
        <v>102.86000061035156</v>
      </c>
      <c r="C168" s="101">
        <v>120.66000366210938</v>
      </c>
      <c r="D168" s="101">
        <v>9.138943672180176</v>
      </c>
      <c r="E168" s="101">
        <v>9.128595352172852</v>
      </c>
      <c r="F168" s="101">
        <v>13.0440644333907</v>
      </c>
      <c r="G168" s="101" t="s">
        <v>57</v>
      </c>
      <c r="H168" s="101">
        <v>-1.417448685703988</v>
      </c>
      <c r="I168" s="101">
        <v>33.942551924647574</v>
      </c>
      <c r="J168" s="101" t="s">
        <v>60</v>
      </c>
      <c r="K168" s="101">
        <v>0.8390778160382526</v>
      </c>
      <c r="L168" s="101">
        <v>0.0031819247997596067</v>
      </c>
      <c r="M168" s="101">
        <v>-0.19968785169732634</v>
      </c>
      <c r="N168" s="101">
        <v>-0.00032879069492792415</v>
      </c>
      <c r="O168" s="101">
        <v>0.03352594351924573</v>
      </c>
      <c r="P168" s="101">
        <v>0.0003638997880934132</v>
      </c>
      <c r="Q168" s="101">
        <v>-0.004171450103385785</v>
      </c>
      <c r="R168" s="101">
        <v>-2.640119089591244E-05</v>
      </c>
      <c r="S168" s="101">
        <v>0.00042451932466581484</v>
      </c>
      <c r="T168" s="101">
        <v>2.59027410716857E-05</v>
      </c>
      <c r="U168" s="101">
        <v>-9.403180858399756E-05</v>
      </c>
      <c r="V168" s="101">
        <v>-2.075156468275883E-06</v>
      </c>
      <c r="W168" s="101">
        <v>2.5958487964478473E-05</v>
      </c>
      <c r="X168" s="101">
        <v>67.5</v>
      </c>
    </row>
    <row r="169" spans="1:24" s="101" customFormat="1" ht="12.75" hidden="1">
      <c r="A169" s="101">
        <v>1542</v>
      </c>
      <c r="B169" s="101">
        <v>145.10000610351562</v>
      </c>
      <c r="C169" s="101">
        <v>154.39999389648438</v>
      </c>
      <c r="D169" s="101">
        <v>8.675224304199219</v>
      </c>
      <c r="E169" s="101">
        <v>9.152626991271973</v>
      </c>
      <c r="F169" s="101">
        <v>24.42672846779473</v>
      </c>
      <c r="G169" s="101" t="s">
        <v>58</v>
      </c>
      <c r="H169" s="101">
        <v>-10.521579689972327</v>
      </c>
      <c r="I169" s="101">
        <v>67.0784264135433</v>
      </c>
      <c r="J169" s="101" t="s">
        <v>61</v>
      </c>
      <c r="K169" s="101">
        <v>-0.3941878225411537</v>
      </c>
      <c r="L169" s="101">
        <v>0.5846872036092988</v>
      </c>
      <c r="M169" s="101">
        <v>-0.0910540771944011</v>
      </c>
      <c r="N169" s="101">
        <v>-0.03181117175515457</v>
      </c>
      <c r="O169" s="101">
        <v>-0.01619386151527579</v>
      </c>
      <c r="P169" s="101">
        <v>0.01676904341087608</v>
      </c>
      <c r="Q169" s="101">
        <v>-0.0017714429212949425</v>
      </c>
      <c r="R169" s="101">
        <v>-0.0004889768311482301</v>
      </c>
      <c r="S169" s="101">
        <v>-0.00024165675346839746</v>
      </c>
      <c r="T169" s="101">
        <v>0.0002454611656265367</v>
      </c>
      <c r="U169" s="101">
        <v>-3.140316829961453E-05</v>
      </c>
      <c r="V169" s="101">
        <v>-1.8056693586774112E-05</v>
      </c>
      <c r="W169" s="101">
        <v>-1.5936871779130365E-05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1544</v>
      </c>
      <c r="B171" s="101">
        <v>105.58</v>
      </c>
      <c r="C171" s="101">
        <v>111.28</v>
      </c>
      <c r="D171" s="101">
        <v>9.737230274069983</v>
      </c>
      <c r="E171" s="101">
        <v>9.961078311964746</v>
      </c>
      <c r="F171" s="101">
        <v>22.579186851841186</v>
      </c>
      <c r="G171" s="101" t="s">
        <v>59</v>
      </c>
      <c r="H171" s="101">
        <v>17.07057996068641</v>
      </c>
      <c r="I171" s="101">
        <v>55.15057996068641</v>
      </c>
      <c r="J171" s="101" t="s">
        <v>73</v>
      </c>
      <c r="K171" s="101">
        <v>0.7190958328189831</v>
      </c>
      <c r="M171" s="101" t="s">
        <v>68</v>
      </c>
      <c r="N171" s="101">
        <v>0.5004460318203491</v>
      </c>
      <c r="X171" s="101">
        <v>67.5</v>
      </c>
    </row>
    <row r="172" spans="1:24" s="101" customFormat="1" ht="12.75" hidden="1">
      <c r="A172" s="101">
        <v>1543</v>
      </c>
      <c r="B172" s="101">
        <v>120.62000274658203</v>
      </c>
      <c r="C172" s="101">
        <v>107.62000274658203</v>
      </c>
      <c r="D172" s="101">
        <v>9.094122886657715</v>
      </c>
      <c r="E172" s="101">
        <v>9.77230167388916</v>
      </c>
      <c r="F172" s="101">
        <v>19.36007345568286</v>
      </c>
      <c r="G172" s="101" t="s">
        <v>56</v>
      </c>
      <c r="H172" s="101">
        <v>-2.4561798425581145</v>
      </c>
      <c r="I172" s="101">
        <v>50.66382290402392</v>
      </c>
      <c r="J172" s="101" t="s">
        <v>62</v>
      </c>
      <c r="K172" s="101">
        <v>0.6295065586448565</v>
      </c>
      <c r="L172" s="101">
        <v>0.5463488643601996</v>
      </c>
      <c r="M172" s="101">
        <v>0.14902675017634623</v>
      </c>
      <c r="N172" s="101">
        <v>0.03487874963334406</v>
      </c>
      <c r="O172" s="101">
        <v>0.025281918601936862</v>
      </c>
      <c r="P172" s="101">
        <v>0.015672966517153726</v>
      </c>
      <c r="Q172" s="101">
        <v>0.003077388547561275</v>
      </c>
      <c r="R172" s="101">
        <v>0.0005368682809180646</v>
      </c>
      <c r="S172" s="101">
        <v>0.0003317021034773163</v>
      </c>
      <c r="T172" s="101">
        <v>0.00023063289719493164</v>
      </c>
      <c r="U172" s="101">
        <v>6.73211754253124E-05</v>
      </c>
      <c r="V172" s="101">
        <v>1.9924854687942555E-05</v>
      </c>
      <c r="W172" s="101">
        <v>2.0685232990933E-05</v>
      </c>
      <c r="X172" s="101">
        <v>67.5</v>
      </c>
    </row>
    <row r="173" spans="1:24" s="101" customFormat="1" ht="12.75" hidden="1">
      <c r="A173" s="101">
        <v>1541</v>
      </c>
      <c r="B173" s="101">
        <v>108.27999877929688</v>
      </c>
      <c r="C173" s="101">
        <v>121.68000030517578</v>
      </c>
      <c r="D173" s="101">
        <v>8.987960815429688</v>
      </c>
      <c r="E173" s="101">
        <v>9.1013822555542</v>
      </c>
      <c r="F173" s="101">
        <v>15.923806856988891</v>
      </c>
      <c r="G173" s="101" t="s">
        <v>57</v>
      </c>
      <c r="H173" s="101">
        <v>1.3617212754441255</v>
      </c>
      <c r="I173" s="101">
        <v>42.14172005474099</v>
      </c>
      <c r="J173" s="101" t="s">
        <v>60</v>
      </c>
      <c r="K173" s="101">
        <v>0.6035035106372225</v>
      </c>
      <c r="L173" s="101">
        <v>0.002973197044278632</v>
      </c>
      <c r="M173" s="101">
        <v>-0.14334360124198517</v>
      </c>
      <c r="N173" s="101">
        <v>-0.00036061616071861904</v>
      </c>
      <c r="O173" s="101">
        <v>0.024158622100261443</v>
      </c>
      <c r="P173" s="101">
        <v>0.00034005187906582807</v>
      </c>
      <c r="Q173" s="101">
        <v>-0.0029810928167606247</v>
      </c>
      <c r="R173" s="101">
        <v>-2.8964627343791142E-05</v>
      </c>
      <c r="S173" s="101">
        <v>0.00030964761713463254</v>
      </c>
      <c r="T173" s="101">
        <v>2.420734218593852E-05</v>
      </c>
      <c r="U173" s="101">
        <v>-6.63323393464475E-05</v>
      </c>
      <c r="V173" s="101">
        <v>-2.279322140592326E-06</v>
      </c>
      <c r="W173" s="101">
        <v>1.905449994922888E-05</v>
      </c>
      <c r="X173" s="101">
        <v>67.5</v>
      </c>
    </row>
    <row r="174" spans="1:24" s="101" customFormat="1" ht="12.75" hidden="1">
      <c r="A174" s="101">
        <v>1542</v>
      </c>
      <c r="B174" s="101">
        <v>137.1999969482422</v>
      </c>
      <c r="C174" s="101">
        <v>142.10000610351562</v>
      </c>
      <c r="D174" s="101">
        <v>8.901040077209473</v>
      </c>
      <c r="E174" s="101">
        <v>9.348928451538086</v>
      </c>
      <c r="F174" s="101">
        <v>23.415534663566305</v>
      </c>
      <c r="G174" s="101" t="s">
        <v>58</v>
      </c>
      <c r="H174" s="101">
        <v>-7.0505047303472566</v>
      </c>
      <c r="I174" s="101">
        <v>62.649492217894924</v>
      </c>
      <c r="J174" s="101" t="s">
        <v>61</v>
      </c>
      <c r="K174" s="101">
        <v>-0.17905870552820918</v>
      </c>
      <c r="L174" s="101">
        <v>0.5463407743222317</v>
      </c>
      <c r="M174" s="101">
        <v>-0.040762534895438775</v>
      </c>
      <c r="N174" s="101">
        <v>-0.03487688535362822</v>
      </c>
      <c r="O174" s="101">
        <v>-0.007452273908795922</v>
      </c>
      <c r="P174" s="101">
        <v>0.01566927707864551</v>
      </c>
      <c r="Q174" s="101">
        <v>-0.0007638101141772716</v>
      </c>
      <c r="R174" s="101">
        <v>-0.0005360863749609322</v>
      </c>
      <c r="S174" s="101">
        <v>-0.00011893123498106076</v>
      </c>
      <c r="T174" s="101">
        <v>0.0002293589715987164</v>
      </c>
      <c r="U174" s="101">
        <v>-1.1496147940654642E-05</v>
      </c>
      <c r="V174" s="101">
        <v>-1.9794052766299075E-05</v>
      </c>
      <c r="W174" s="101">
        <v>-8.050148792042263E-06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1544</v>
      </c>
      <c r="B176" s="101">
        <v>100.82</v>
      </c>
      <c r="C176" s="101">
        <v>114.12</v>
      </c>
      <c r="D176" s="101">
        <v>9.397370776042218</v>
      </c>
      <c r="E176" s="101">
        <v>9.77915675066572</v>
      </c>
      <c r="F176" s="101">
        <v>20.919035207872728</v>
      </c>
      <c r="G176" s="101" t="s">
        <v>59</v>
      </c>
      <c r="H176" s="101">
        <v>19.612887787063045</v>
      </c>
      <c r="I176" s="101">
        <v>52.93288778706304</v>
      </c>
      <c r="J176" s="101" t="s">
        <v>73</v>
      </c>
      <c r="K176" s="101">
        <v>0.8162605171556684</v>
      </c>
      <c r="M176" s="101" t="s">
        <v>68</v>
      </c>
      <c r="N176" s="101">
        <v>0.4888119278567014</v>
      </c>
      <c r="X176" s="101">
        <v>67.5</v>
      </c>
    </row>
    <row r="177" spans="1:24" s="101" customFormat="1" ht="12.75" hidden="1">
      <c r="A177" s="101">
        <v>1543</v>
      </c>
      <c r="B177" s="101">
        <v>123.16000366210938</v>
      </c>
      <c r="C177" s="101">
        <v>111.55999755859375</v>
      </c>
      <c r="D177" s="101">
        <v>9.100305557250977</v>
      </c>
      <c r="E177" s="101">
        <v>9.800874710083008</v>
      </c>
      <c r="F177" s="101">
        <v>20.260020901253924</v>
      </c>
      <c r="G177" s="101" t="s">
        <v>56</v>
      </c>
      <c r="H177" s="101">
        <v>-2.6714533200755852</v>
      </c>
      <c r="I177" s="101">
        <v>52.98855034203379</v>
      </c>
      <c r="J177" s="101" t="s">
        <v>62</v>
      </c>
      <c r="K177" s="101">
        <v>0.79610385788528</v>
      </c>
      <c r="L177" s="101">
        <v>0.3742542753593742</v>
      </c>
      <c r="M177" s="101">
        <v>0.18846670106758698</v>
      </c>
      <c r="N177" s="101">
        <v>0.07575593763811514</v>
      </c>
      <c r="O177" s="101">
        <v>0.0319728267187376</v>
      </c>
      <c r="P177" s="101">
        <v>0.010736121574933206</v>
      </c>
      <c r="Q177" s="101">
        <v>0.003891795160096522</v>
      </c>
      <c r="R177" s="101">
        <v>0.0011660711233550962</v>
      </c>
      <c r="S177" s="101">
        <v>0.0004194995720087975</v>
      </c>
      <c r="T177" s="101">
        <v>0.0001579946244196506</v>
      </c>
      <c r="U177" s="101">
        <v>8.512500949864693E-05</v>
      </c>
      <c r="V177" s="101">
        <v>4.327989366449E-05</v>
      </c>
      <c r="W177" s="101">
        <v>2.616186124813782E-05</v>
      </c>
      <c r="X177" s="101">
        <v>67.5</v>
      </c>
    </row>
    <row r="178" spans="1:24" s="101" customFormat="1" ht="12.75" hidden="1">
      <c r="A178" s="101">
        <v>1541</v>
      </c>
      <c r="B178" s="101">
        <v>115.18000030517578</v>
      </c>
      <c r="C178" s="101">
        <v>141.67999267578125</v>
      </c>
      <c r="D178" s="101">
        <v>9.197836875915527</v>
      </c>
      <c r="E178" s="101">
        <v>9.18793773651123</v>
      </c>
      <c r="F178" s="101">
        <v>18.296356610562047</v>
      </c>
      <c r="G178" s="101" t="s">
        <v>57</v>
      </c>
      <c r="H178" s="101">
        <v>-0.3505562132957749</v>
      </c>
      <c r="I178" s="101">
        <v>47.329444091880006</v>
      </c>
      <c r="J178" s="101" t="s">
        <v>60</v>
      </c>
      <c r="K178" s="101">
        <v>0.7686481815771553</v>
      </c>
      <c r="L178" s="101">
        <v>0.0020371680205501503</v>
      </c>
      <c r="M178" s="101">
        <v>-0.18139726101503753</v>
      </c>
      <c r="N178" s="101">
        <v>-0.0007832925101830979</v>
      </c>
      <c r="O178" s="101">
        <v>0.030958110569797092</v>
      </c>
      <c r="P178" s="101">
        <v>0.0002328876350783445</v>
      </c>
      <c r="Q178" s="101">
        <v>-0.003716822269598456</v>
      </c>
      <c r="R178" s="101">
        <v>-6.294686315830696E-05</v>
      </c>
      <c r="S178" s="101">
        <v>0.000412335739316522</v>
      </c>
      <c r="T178" s="101">
        <v>1.6572675959570608E-05</v>
      </c>
      <c r="U178" s="101">
        <v>-7.904676637890547E-05</v>
      </c>
      <c r="V178" s="101">
        <v>-4.958942072384265E-06</v>
      </c>
      <c r="W178" s="101">
        <v>2.5860174721865668E-05</v>
      </c>
      <c r="X178" s="101">
        <v>67.5</v>
      </c>
    </row>
    <row r="179" spans="1:24" s="101" customFormat="1" ht="12.75" hidden="1">
      <c r="A179" s="101">
        <v>1542</v>
      </c>
      <c r="B179" s="101">
        <v>137.33999633789062</v>
      </c>
      <c r="C179" s="101">
        <v>139.94000244140625</v>
      </c>
      <c r="D179" s="101">
        <v>9.028107643127441</v>
      </c>
      <c r="E179" s="101">
        <v>9.43167781829834</v>
      </c>
      <c r="F179" s="101">
        <v>27.535149388198786</v>
      </c>
      <c r="G179" s="101" t="s">
        <v>58</v>
      </c>
      <c r="H179" s="101">
        <v>2.795263502979722</v>
      </c>
      <c r="I179" s="101">
        <v>72.63525984087035</v>
      </c>
      <c r="J179" s="101" t="s">
        <v>61</v>
      </c>
      <c r="K179" s="101">
        <v>0.20727114005080058</v>
      </c>
      <c r="L179" s="101">
        <v>0.37424873088793015</v>
      </c>
      <c r="M179" s="101">
        <v>0.05113444150024072</v>
      </c>
      <c r="N179" s="101">
        <v>-0.07575188803108132</v>
      </c>
      <c r="O179" s="101">
        <v>0.007991059900578803</v>
      </c>
      <c r="P179" s="101">
        <v>0.010733595381845446</v>
      </c>
      <c r="Q179" s="101">
        <v>0.0011538205165309273</v>
      </c>
      <c r="R179" s="101">
        <v>-0.001164370884701754</v>
      </c>
      <c r="S179" s="101">
        <v>7.719539492652078E-05</v>
      </c>
      <c r="T179" s="101">
        <v>0.00015712303382077857</v>
      </c>
      <c r="U179" s="101">
        <v>3.1589174841762953E-05</v>
      </c>
      <c r="V179" s="101">
        <v>-4.299486119447647E-05</v>
      </c>
      <c r="W179" s="101">
        <v>3.961609183323788E-06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1544</v>
      </c>
      <c r="B181" s="101">
        <v>105.96</v>
      </c>
      <c r="C181" s="101">
        <v>130.16</v>
      </c>
      <c r="D181" s="101">
        <v>9.681364432938441</v>
      </c>
      <c r="E181" s="101">
        <v>9.751081941980937</v>
      </c>
      <c r="F181" s="101">
        <v>25.16032775772339</v>
      </c>
      <c r="G181" s="101" t="s">
        <v>59</v>
      </c>
      <c r="H181" s="101">
        <v>23.35073268357027</v>
      </c>
      <c r="I181" s="101">
        <v>61.810732683570265</v>
      </c>
      <c r="J181" s="101" t="s">
        <v>73</v>
      </c>
      <c r="K181" s="101">
        <v>2.090653854046938</v>
      </c>
      <c r="M181" s="101" t="s">
        <v>68</v>
      </c>
      <c r="N181" s="101">
        <v>1.154773745186276</v>
      </c>
      <c r="X181" s="101">
        <v>67.5</v>
      </c>
    </row>
    <row r="182" spans="1:24" s="101" customFormat="1" ht="12.75" hidden="1">
      <c r="A182" s="101">
        <v>1543</v>
      </c>
      <c r="B182" s="101">
        <v>110.5199966430664</v>
      </c>
      <c r="C182" s="101">
        <v>96.12000274658203</v>
      </c>
      <c r="D182" s="101">
        <v>9.034028053283691</v>
      </c>
      <c r="E182" s="101">
        <v>9.587254524230957</v>
      </c>
      <c r="F182" s="101">
        <v>20.824446402926252</v>
      </c>
      <c r="G182" s="101" t="s">
        <v>56</v>
      </c>
      <c r="H182" s="101">
        <v>11.81520607638619</v>
      </c>
      <c r="I182" s="101">
        <v>54.835202719452596</v>
      </c>
      <c r="J182" s="101" t="s">
        <v>62</v>
      </c>
      <c r="K182" s="101">
        <v>1.3623656344208257</v>
      </c>
      <c r="L182" s="101">
        <v>0.32181483428616814</v>
      </c>
      <c r="M182" s="101">
        <v>0.3225213174566552</v>
      </c>
      <c r="N182" s="101">
        <v>0.15459431260748888</v>
      </c>
      <c r="O182" s="101">
        <v>0.05471498853053327</v>
      </c>
      <c r="P182" s="101">
        <v>0.009231996079725758</v>
      </c>
      <c r="Q182" s="101">
        <v>0.0066600047963905964</v>
      </c>
      <c r="R182" s="101">
        <v>0.0023796520503742854</v>
      </c>
      <c r="S182" s="101">
        <v>0.0007178623755965246</v>
      </c>
      <c r="T182" s="101">
        <v>0.00013581784118857796</v>
      </c>
      <c r="U182" s="101">
        <v>0.00014566072875335113</v>
      </c>
      <c r="V182" s="101">
        <v>8.832978407167511E-05</v>
      </c>
      <c r="W182" s="101">
        <v>4.4760805706563416E-05</v>
      </c>
      <c r="X182" s="101">
        <v>67.5</v>
      </c>
    </row>
    <row r="183" spans="1:24" s="101" customFormat="1" ht="12.75" hidden="1">
      <c r="A183" s="101">
        <v>1541</v>
      </c>
      <c r="B183" s="101">
        <v>124.37999725341797</v>
      </c>
      <c r="C183" s="101">
        <v>156.27999877929688</v>
      </c>
      <c r="D183" s="101">
        <v>8.605857849121094</v>
      </c>
      <c r="E183" s="101">
        <v>9.82893180847168</v>
      </c>
      <c r="F183" s="101">
        <v>16.299381644661036</v>
      </c>
      <c r="G183" s="101" t="s">
        <v>57</v>
      </c>
      <c r="H183" s="101">
        <v>-11.798602414192075</v>
      </c>
      <c r="I183" s="101">
        <v>45.081394839225894</v>
      </c>
      <c r="J183" s="101" t="s">
        <v>60</v>
      </c>
      <c r="K183" s="101">
        <v>1.3525627045989512</v>
      </c>
      <c r="L183" s="101">
        <v>-0.0017491564672723774</v>
      </c>
      <c r="M183" s="101">
        <v>-0.3197407925883979</v>
      </c>
      <c r="N183" s="101">
        <v>-0.0015981215312926148</v>
      </c>
      <c r="O183" s="101">
        <v>0.054388795793468434</v>
      </c>
      <c r="P183" s="101">
        <v>-0.00020048825786172733</v>
      </c>
      <c r="Q183" s="101">
        <v>-0.006577425737365999</v>
      </c>
      <c r="R183" s="101">
        <v>-0.0001284622482877162</v>
      </c>
      <c r="S183" s="101">
        <v>0.0007172395224486647</v>
      </c>
      <c r="T183" s="101">
        <v>-1.43005342233082E-05</v>
      </c>
      <c r="U183" s="101">
        <v>-0.00014159173614376145</v>
      </c>
      <c r="V183" s="101">
        <v>-1.0124266056003087E-05</v>
      </c>
      <c r="W183" s="101">
        <v>4.475916797473961E-05</v>
      </c>
      <c r="X183" s="101">
        <v>67.5</v>
      </c>
    </row>
    <row r="184" spans="1:24" s="101" customFormat="1" ht="12.75" hidden="1">
      <c r="A184" s="101">
        <v>1542</v>
      </c>
      <c r="B184" s="101">
        <v>132.25999450683594</v>
      </c>
      <c r="C184" s="101">
        <v>154.05999755859375</v>
      </c>
      <c r="D184" s="101">
        <v>8.804154396057129</v>
      </c>
      <c r="E184" s="101">
        <v>9.486306190490723</v>
      </c>
      <c r="F184" s="101">
        <v>29.93364442778953</v>
      </c>
      <c r="G184" s="101" t="s">
        <v>58</v>
      </c>
      <c r="H184" s="101">
        <v>16.19358994279378</v>
      </c>
      <c r="I184" s="101">
        <v>80.95358444962972</v>
      </c>
      <c r="J184" s="101" t="s">
        <v>61</v>
      </c>
      <c r="K184" s="101">
        <v>0.1631387506965437</v>
      </c>
      <c r="L184" s="101">
        <v>-0.3218100806660457</v>
      </c>
      <c r="M184" s="101">
        <v>0.0422590318029136</v>
      </c>
      <c r="N184" s="101">
        <v>-0.15458605208152906</v>
      </c>
      <c r="O184" s="101">
        <v>0.005965640119281215</v>
      </c>
      <c r="P184" s="101">
        <v>-0.009229818853830845</v>
      </c>
      <c r="Q184" s="101">
        <v>0.001045530753914538</v>
      </c>
      <c r="R184" s="101">
        <v>-0.0023761820914263714</v>
      </c>
      <c r="S184" s="101">
        <v>2.9897453649049822E-05</v>
      </c>
      <c r="T184" s="101">
        <v>-0.00013506287686131143</v>
      </c>
      <c r="U184" s="101">
        <v>3.418812888639518E-05</v>
      </c>
      <c r="V184" s="101">
        <v>-8.774764948974994E-05</v>
      </c>
      <c r="W184" s="101">
        <v>3.828964739509539E-07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1544</v>
      </c>
      <c r="B186" s="101">
        <v>121.78</v>
      </c>
      <c r="C186" s="101">
        <v>131.08</v>
      </c>
      <c r="D186" s="101">
        <v>9.517553385912947</v>
      </c>
      <c r="E186" s="101">
        <v>9.541301435961806</v>
      </c>
      <c r="F186" s="101">
        <v>28.80367007743377</v>
      </c>
      <c r="G186" s="101" t="s">
        <v>59</v>
      </c>
      <c r="H186" s="101">
        <v>17.747020310719265</v>
      </c>
      <c r="I186" s="101">
        <v>72.02702031071927</v>
      </c>
      <c r="J186" s="101" t="s">
        <v>73</v>
      </c>
      <c r="K186" s="101">
        <v>1.3091943224602742</v>
      </c>
      <c r="M186" s="101" t="s">
        <v>68</v>
      </c>
      <c r="N186" s="101">
        <v>0.6868408002538607</v>
      </c>
      <c r="X186" s="101">
        <v>67.5</v>
      </c>
    </row>
    <row r="187" spans="1:24" s="101" customFormat="1" ht="12.75" hidden="1">
      <c r="A187" s="101">
        <v>1543</v>
      </c>
      <c r="B187" s="101">
        <v>118.18000030517578</v>
      </c>
      <c r="C187" s="101">
        <v>103.87999725341797</v>
      </c>
      <c r="D187" s="101">
        <v>8.771263122558594</v>
      </c>
      <c r="E187" s="101">
        <v>9.401997566223145</v>
      </c>
      <c r="F187" s="101">
        <v>21.937887795575975</v>
      </c>
      <c r="G187" s="101" t="s">
        <v>56</v>
      </c>
      <c r="H187" s="101">
        <v>8.83684687130529</v>
      </c>
      <c r="I187" s="101">
        <v>59.51684717648107</v>
      </c>
      <c r="J187" s="101" t="s">
        <v>62</v>
      </c>
      <c r="K187" s="101">
        <v>1.106969373997482</v>
      </c>
      <c r="L187" s="101">
        <v>0.08692547632459677</v>
      </c>
      <c r="M187" s="101">
        <v>0.2620595327997366</v>
      </c>
      <c r="N187" s="101">
        <v>0.07462044367770392</v>
      </c>
      <c r="O187" s="101">
        <v>0.044457828218104914</v>
      </c>
      <c r="P187" s="101">
        <v>0.0024937357168062567</v>
      </c>
      <c r="Q187" s="101">
        <v>0.005411506980696197</v>
      </c>
      <c r="R187" s="101">
        <v>0.0011486432946520055</v>
      </c>
      <c r="S187" s="101">
        <v>0.0005832844351642722</v>
      </c>
      <c r="T187" s="101">
        <v>3.667208762758691E-05</v>
      </c>
      <c r="U187" s="101">
        <v>0.00011835750845778547</v>
      </c>
      <c r="V187" s="101">
        <v>4.263936953416745E-05</v>
      </c>
      <c r="W187" s="101">
        <v>3.636838492869236E-05</v>
      </c>
      <c r="X187" s="101">
        <v>67.5</v>
      </c>
    </row>
    <row r="188" spans="1:24" s="101" customFormat="1" ht="12.75" hidden="1">
      <c r="A188" s="101">
        <v>1541</v>
      </c>
      <c r="B188" s="101">
        <v>128.94000244140625</v>
      </c>
      <c r="C188" s="101">
        <v>147.63999938964844</v>
      </c>
      <c r="D188" s="101">
        <v>8.634054183959961</v>
      </c>
      <c r="E188" s="101">
        <v>9.36024284362793</v>
      </c>
      <c r="F188" s="101">
        <v>18.50275552568343</v>
      </c>
      <c r="G188" s="101" t="s">
        <v>57</v>
      </c>
      <c r="H188" s="101">
        <v>-10.421792305764441</v>
      </c>
      <c r="I188" s="101">
        <v>51.01821013564181</v>
      </c>
      <c r="J188" s="101" t="s">
        <v>60</v>
      </c>
      <c r="K188" s="101">
        <v>1.0825404028835337</v>
      </c>
      <c r="L188" s="101">
        <v>-0.0004718942658085866</v>
      </c>
      <c r="M188" s="101">
        <v>-0.25688223503855534</v>
      </c>
      <c r="N188" s="101">
        <v>-0.0007711862911262933</v>
      </c>
      <c r="O188" s="101">
        <v>0.043373977038630426</v>
      </c>
      <c r="P188" s="101">
        <v>-5.423227224716648E-05</v>
      </c>
      <c r="Q188" s="101">
        <v>-0.005330848923786448</v>
      </c>
      <c r="R188" s="101">
        <v>-6.198158492055427E-05</v>
      </c>
      <c r="S188" s="101">
        <v>0.0005591210025504679</v>
      </c>
      <c r="T188" s="101">
        <v>-3.87858923288386E-06</v>
      </c>
      <c r="U188" s="101">
        <v>-0.00011783954813554747</v>
      </c>
      <c r="V188" s="101">
        <v>-4.8812705829130875E-06</v>
      </c>
      <c r="W188" s="101">
        <v>3.44988680720287E-05</v>
      </c>
      <c r="X188" s="101">
        <v>67.5</v>
      </c>
    </row>
    <row r="189" spans="1:24" s="101" customFormat="1" ht="12.75" hidden="1">
      <c r="A189" s="101">
        <v>1542</v>
      </c>
      <c r="B189" s="101">
        <v>149.8800048828125</v>
      </c>
      <c r="C189" s="101">
        <v>161.17999267578125</v>
      </c>
      <c r="D189" s="101">
        <v>8.471586227416992</v>
      </c>
      <c r="E189" s="101">
        <v>9.04292106628418</v>
      </c>
      <c r="F189" s="101">
        <v>30.331701737182627</v>
      </c>
      <c r="G189" s="101" t="s">
        <v>58</v>
      </c>
      <c r="H189" s="101">
        <v>2.933433466955492</v>
      </c>
      <c r="I189" s="101">
        <v>85.31343834976799</v>
      </c>
      <c r="J189" s="101" t="s">
        <v>61</v>
      </c>
      <c r="K189" s="101">
        <v>-0.23127358494461445</v>
      </c>
      <c r="L189" s="101">
        <v>-0.08692419542371348</v>
      </c>
      <c r="M189" s="101">
        <v>-0.051833541773764785</v>
      </c>
      <c r="N189" s="101">
        <v>-0.07461645854877971</v>
      </c>
      <c r="O189" s="101">
        <v>-0.00975687479282616</v>
      </c>
      <c r="P189" s="101">
        <v>-0.002493145941561008</v>
      </c>
      <c r="Q189" s="101">
        <v>-0.0009308370178976226</v>
      </c>
      <c r="R189" s="101">
        <v>-0.0011469697910057395</v>
      </c>
      <c r="S189" s="101">
        <v>-0.00016614582995628797</v>
      </c>
      <c r="T189" s="101">
        <v>-3.6466403120241655E-05</v>
      </c>
      <c r="U189" s="101">
        <v>-1.1060773189282535E-05</v>
      </c>
      <c r="V189" s="101">
        <v>-4.235904899508102E-05</v>
      </c>
      <c r="W189" s="101">
        <v>-1.151032250070764E-05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12.91764926424775</v>
      </c>
      <c r="G190" s="102"/>
      <c r="H190" s="102"/>
      <c r="I190" s="115"/>
      <c r="J190" s="115" t="s">
        <v>158</v>
      </c>
      <c r="K190" s="102">
        <f>AVERAGE(K188,K183,K178,K173,K168,K163)</f>
        <v>0.9864164559583756</v>
      </c>
      <c r="L190" s="102">
        <f>AVERAGE(L188,L183,L178,L173,L168,L163)</f>
        <v>0.0018565946878550926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31.796604146654047</v>
      </c>
      <c r="G191" s="102"/>
      <c r="H191" s="102"/>
      <c r="I191" s="115"/>
      <c r="J191" s="115" t="s">
        <v>159</v>
      </c>
      <c r="K191" s="102">
        <f>AVERAGE(K189,K184,K179,K174,K169,K164)</f>
        <v>-0.2417833868017204</v>
      </c>
      <c r="L191" s="102">
        <f>AVERAGE(L189,L184,L179,L174,L169,L164)</f>
        <v>0.34103505647534993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0.6165102849739847</v>
      </c>
      <c r="L192" s="102">
        <f>ABS(L190/$H$33)</f>
        <v>0.005157207466264147</v>
      </c>
      <c r="M192" s="115" t="s">
        <v>111</v>
      </c>
      <c r="N192" s="102">
        <f>K192+L192+L193+K193</f>
        <v>0.9721913270565019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0.13737692431915932</v>
      </c>
      <c r="L193" s="102">
        <f>ABS(L191/$H$34)</f>
        <v>0.2131469102970937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1544</v>
      </c>
      <c r="B196" s="116">
        <v>113.34</v>
      </c>
      <c r="C196" s="116">
        <v>120.14</v>
      </c>
      <c r="D196" s="116">
        <v>9.691320136231676</v>
      </c>
      <c r="E196" s="116">
        <v>9.987543163844915</v>
      </c>
      <c r="F196" s="116">
        <v>15.62050036541006</v>
      </c>
      <c r="G196" s="116" t="s">
        <v>59</v>
      </c>
      <c r="H196" s="116">
        <v>-7.493043141746966</v>
      </c>
      <c r="I196" s="116">
        <v>38.34695685825303</v>
      </c>
      <c r="J196" s="116" t="s">
        <v>73</v>
      </c>
      <c r="K196" s="116">
        <v>3.1597102713374436</v>
      </c>
      <c r="M196" s="116" t="s">
        <v>68</v>
      </c>
      <c r="N196" s="116">
        <v>2.5163502777989524</v>
      </c>
      <c r="X196" s="116">
        <v>67.5</v>
      </c>
    </row>
    <row r="197" spans="1:24" s="116" customFormat="1" ht="12.75">
      <c r="A197" s="116">
        <v>1541</v>
      </c>
      <c r="B197" s="116">
        <v>102.0999984741211</v>
      </c>
      <c r="C197" s="116">
        <v>121.5</v>
      </c>
      <c r="D197" s="116">
        <v>9.13162899017334</v>
      </c>
      <c r="E197" s="116">
        <v>9.234687805175781</v>
      </c>
      <c r="F197" s="116">
        <v>17.493732761747424</v>
      </c>
      <c r="G197" s="116" t="s">
        <v>56</v>
      </c>
      <c r="H197" s="116">
        <v>10.956245090811557</v>
      </c>
      <c r="I197" s="116">
        <v>45.55624356493265</v>
      </c>
      <c r="J197" s="116" t="s">
        <v>62</v>
      </c>
      <c r="K197" s="116">
        <v>1.016492618661983</v>
      </c>
      <c r="L197" s="116">
        <v>1.4358953587491408</v>
      </c>
      <c r="M197" s="116">
        <v>0.24064131181553464</v>
      </c>
      <c r="N197" s="116">
        <v>0.057963861324481745</v>
      </c>
      <c r="O197" s="116">
        <v>0.04082420455556019</v>
      </c>
      <c r="P197" s="116">
        <v>0.04119129216869054</v>
      </c>
      <c r="Q197" s="116">
        <v>0.004969259099972594</v>
      </c>
      <c r="R197" s="116">
        <v>0.0008922654774579864</v>
      </c>
      <c r="S197" s="116">
        <v>0.0005355563482551221</v>
      </c>
      <c r="T197" s="116">
        <v>0.0006060911039058195</v>
      </c>
      <c r="U197" s="116">
        <v>0.00010868502394354007</v>
      </c>
      <c r="V197" s="116">
        <v>3.313497804650254E-05</v>
      </c>
      <c r="W197" s="116">
        <v>3.338687596422424E-05</v>
      </c>
      <c r="X197" s="116">
        <v>67.5</v>
      </c>
    </row>
    <row r="198" spans="1:24" s="116" customFormat="1" ht="12.75">
      <c r="A198" s="116">
        <v>1542</v>
      </c>
      <c r="B198" s="116">
        <v>169.47999572753906</v>
      </c>
      <c r="C198" s="116">
        <v>180.5800018310547</v>
      </c>
      <c r="D198" s="116">
        <v>8.748846054077148</v>
      </c>
      <c r="E198" s="116">
        <v>9.381669998168945</v>
      </c>
      <c r="F198" s="116">
        <v>29.41370021408307</v>
      </c>
      <c r="G198" s="116" t="s">
        <v>57</v>
      </c>
      <c r="H198" s="116">
        <v>-21.804550517963605</v>
      </c>
      <c r="I198" s="116">
        <v>80.17544520957546</v>
      </c>
      <c r="J198" s="116" t="s">
        <v>60</v>
      </c>
      <c r="K198" s="116">
        <v>0.5537717856785022</v>
      </c>
      <c r="L198" s="116">
        <v>-0.0078122194977335154</v>
      </c>
      <c r="M198" s="116">
        <v>-0.12879603368603543</v>
      </c>
      <c r="N198" s="116">
        <v>-0.0005988665281998163</v>
      </c>
      <c r="O198" s="116">
        <v>0.02260870904052859</v>
      </c>
      <c r="P198" s="116">
        <v>-0.0008939949464234421</v>
      </c>
      <c r="Q198" s="116">
        <v>-0.0025485614128297994</v>
      </c>
      <c r="R198" s="116">
        <v>-4.8178533790703443E-05</v>
      </c>
      <c r="S198" s="116">
        <v>0.0003260306230759711</v>
      </c>
      <c r="T198" s="116">
        <v>-6.36714872923228E-05</v>
      </c>
      <c r="U198" s="116">
        <v>-4.813723267374312E-05</v>
      </c>
      <c r="V198" s="116">
        <v>-3.797757087516791E-06</v>
      </c>
      <c r="W198" s="116">
        <v>2.118849507069082E-05</v>
      </c>
      <c r="X198" s="116">
        <v>67.5</v>
      </c>
    </row>
    <row r="199" spans="1:24" s="116" customFormat="1" ht="12.75">
      <c r="A199" s="116">
        <v>1543</v>
      </c>
      <c r="B199" s="116">
        <v>114.66000366210938</v>
      </c>
      <c r="C199" s="116">
        <v>97.76000213623047</v>
      </c>
      <c r="D199" s="116">
        <v>9.305848121643066</v>
      </c>
      <c r="E199" s="116">
        <v>9.837332725524902</v>
      </c>
      <c r="F199" s="116">
        <v>31.42054139331829</v>
      </c>
      <c r="G199" s="116" t="s">
        <v>58</v>
      </c>
      <c r="H199" s="116">
        <v>33.17423871216003</v>
      </c>
      <c r="I199" s="116">
        <v>80.33424237426941</v>
      </c>
      <c r="J199" s="116" t="s">
        <v>61</v>
      </c>
      <c r="K199" s="116">
        <v>0.8524048645923711</v>
      </c>
      <c r="L199" s="116">
        <v>-1.435874106773934</v>
      </c>
      <c r="M199" s="116">
        <v>0.20327277894259968</v>
      </c>
      <c r="N199" s="116">
        <v>-0.057960767580538065</v>
      </c>
      <c r="O199" s="116">
        <v>0.03399208662490348</v>
      </c>
      <c r="P199" s="116">
        <v>-0.04118158961917565</v>
      </c>
      <c r="Q199" s="116">
        <v>0.004265954843607162</v>
      </c>
      <c r="R199" s="116">
        <v>-0.000890963810233113</v>
      </c>
      <c r="S199" s="116">
        <v>0.0004248819070907299</v>
      </c>
      <c r="T199" s="116">
        <v>-0.0006027373955046746</v>
      </c>
      <c r="U199" s="116">
        <v>9.744352856974031E-05</v>
      </c>
      <c r="V199" s="116">
        <v>-3.29166190737509E-05</v>
      </c>
      <c r="W199" s="116">
        <v>2.5801766669935706E-05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1544</v>
      </c>
      <c r="B201" s="116">
        <v>109.56</v>
      </c>
      <c r="C201" s="116">
        <v>115.76</v>
      </c>
      <c r="D201" s="116">
        <v>9.714838412630623</v>
      </c>
      <c r="E201" s="116">
        <v>9.858506968183496</v>
      </c>
      <c r="F201" s="116">
        <v>14.840418723398079</v>
      </c>
      <c r="G201" s="116" t="s">
        <v>59</v>
      </c>
      <c r="H201" s="116">
        <v>-5.722046056372477</v>
      </c>
      <c r="I201" s="116">
        <v>36.33795394362753</v>
      </c>
      <c r="J201" s="116" t="s">
        <v>73</v>
      </c>
      <c r="K201" s="116">
        <v>0.8140433812597831</v>
      </c>
      <c r="M201" s="116" t="s">
        <v>68</v>
      </c>
      <c r="N201" s="116">
        <v>0.69962295067326</v>
      </c>
      <c r="X201" s="116">
        <v>67.5</v>
      </c>
    </row>
    <row r="202" spans="1:24" s="116" customFormat="1" ht="12.75">
      <c r="A202" s="116">
        <v>1541</v>
      </c>
      <c r="B202" s="116">
        <v>102.86000061035156</v>
      </c>
      <c r="C202" s="116">
        <v>120.66000366210938</v>
      </c>
      <c r="D202" s="116">
        <v>9.138943672180176</v>
      </c>
      <c r="E202" s="116">
        <v>9.128595352172852</v>
      </c>
      <c r="F202" s="116">
        <v>16.671747261547143</v>
      </c>
      <c r="G202" s="116" t="s">
        <v>56</v>
      </c>
      <c r="H202" s="116">
        <v>8.022309404240154</v>
      </c>
      <c r="I202" s="116">
        <v>43.38231001459172</v>
      </c>
      <c r="J202" s="116" t="s">
        <v>62</v>
      </c>
      <c r="K202" s="116">
        <v>0.3909782172749776</v>
      </c>
      <c r="L202" s="116">
        <v>0.806631148563684</v>
      </c>
      <c r="M202" s="116">
        <v>0.09255894895725957</v>
      </c>
      <c r="N202" s="116">
        <v>0.03423949895402734</v>
      </c>
      <c r="O202" s="116">
        <v>0.01570238954608588</v>
      </c>
      <c r="P202" s="116">
        <v>0.02313970602277728</v>
      </c>
      <c r="Q202" s="116">
        <v>0.0019113442509376788</v>
      </c>
      <c r="R202" s="116">
        <v>0.0005270668245329106</v>
      </c>
      <c r="S202" s="116">
        <v>0.00020598243560765274</v>
      </c>
      <c r="T202" s="116">
        <v>0.0003404842296882256</v>
      </c>
      <c r="U202" s="116">
        <v>4.180540308019358E-05</v>
      </c>
      <c r="V202" s="116">
        <v>1.957055099965026E-05</v>
      </c>
      <c r="W202" s="116">
        <v>1.2840043035531465E-05</v>
      </c>
      <c r="X202" s="116">
        <v>67.5</v>
      </c>
    </row>
    <row r="203" spans="1:24" s="116" customFormat="1" ht="12.75">
      <c r="A203" s="116">
        <v>1542</v>
      </c>
      <c r="B203" s="116">
        <v>145.10000610351562</v>
      </c>
      <c r="C203" s="116">
        <v>154.39999389648438</v>
      </c>
      <c r="D203" s="116">
        <v>8.675224304199219</v>
      </c>
      <c r="E203" s="116">
        <v>9.152626991271973</v>
      </c>
      <c r="F203" s="116">
        <v>24.42672846779473</v>
      </c>
      <c r="G203" s="116" t="s">
        <v>57</v>
      </c>
      <c r="H203" s="116">
        <v>-10.521579689972327</v>
      </c>
      <c r="I203" s="116">
        <v>67.0784264135433</v>
      </c>
      <c r="J203" s="116" t="s">
        <v>60</v>
      </c>
      <c r="K203" s="116">
        <v>0.18594003044287366</v>
      </c>
      <c r="L203" s="116">
        <v>-0.004388564446561698</v>
      </c>
      <c r="M203" s="116">
        <v>-0.043090569620733224</v>
      </c>
      <c r="N203" s="116">
        <v>-0.0003537963098081559</v>
      </c>
      <c r="O203" s="116">
        <v>0.007616410007715476</v>
      </c>
      <c r="P203" s="116">
        <v>-0.0005021849011299677</v>
      </c>
      <c r="Q203" s="116">
        <v>-0.0008451216021132215</v>
      </c>
      <c r="R203" s="116">
        <v>-2.8463168144492933E-05</v>
      </c>
      <c r="S203" s="116">
        <v>0.00011184779153202811</v>
      </c>
      <c r="T203" s="116">
        <v>-3.5765412991926885E-05</v>
      </c>
      <c r="U203" s="116">
        <v>-1.5436874889123085E-05</v>
      </c>
      <c r="V203" s="116">
        <v>-2.2450539666328937E-06</v>
      </c>
      <c r="W203" s="116">
        <v>7.323296923488486E-06</v>
      </c>
      <c r="X203" s="116">
        <v>67.5</v>
      </c>
    </row>
    <row r="204" spans="1:24" s="116" customFormat="1" ht="12.75">
      <c r="A204" s="116">
        <v>1543</v>
      </c>
      <c r="B204" s="116">
        <v>119.94000244140625</v>
      </c>
      <c r="C204" s="116">
        <v>97.33999633789062</v>
      </c>
      <c r="D204" s="116">
        <v>9.20438289642334</v>
      </c>
      <c r="E204" s="116">
        <v>9.92170238494873</v>
      </c>
      <c r="F204" s="116">
        <v>26.85095404087831</v>
      </c>
      <c r="G204" s="116" t="s">
        <v>58</v>
      </c>
      <c r="H204" s="116">
        <v>16.983162638073082</v>
      </c>
      <c r="I204" s="116">
        <v>69.42316507947933</v>
      </c>
      <c r="J204" s="116" t="s">
        <v>61</v>
      </c>
      <c r="K204" s="116">
        <v>0.3439335276800196</v>
      </c>
      <c r="L204" s="116">
        <v>-0.8066192102443794</v>
      </c>
      <c r="M204" s="116">
        <v>0.0819167982884666</v>
      </c>
      <c r="N204" s="116">
        <v>-0.034237671018835465</v>
      </c>
      <c r="O204" s="116">
        <v>0.013731545290002818</v>
      </c>
      <c r="P204" s="116">
        <v>-0.023134256096655283</v>
      </c>
      <c r="Q204" s="116">
        <v>0.0017143530334310078</v>
      </c>
      <c r="R204" s="116">
        <v>-0.00052629771572978</v>
      </c>
      <c r="S204" s="116">
        <v>0.00017297061978344412</v>
      </c>
      <c r="T204" s="116">
        <v>-0.0003386005698458011</v>
      </c>
      <c r="U204" s="116">
        <v>3.8850928178809584E-05</v>
      </c>
      <c r="V204" s="116">
        <v>-1.944135281087244E-05</v>
      </c>
      <c r="W204" s="116">
        <v>1.054684916573306E-05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1544</v>
      </c>
      <c r="B206" s="116">
        <v>105.58</v>
      </c>
      <c r="C206" s="116">
        <v>111.28</v>
      </c>
      <c r="D206" s="116">
        <v>9.737230274069983</v>
      </c>
      <c r="E206" s="116">
        <v>9.961078311964746</v>
      </c>
      <c r="F206" s="116">
        <v>16.03601321048158</v>
      </c>
      <c r="G206" s="116" t="s">
        <v>59</v>
      </c>
      <c r="H206" s="116">
        <v>1.0886128742573078</v>
      </c>
      <c r="I206" s="116">
        <v>39.16861287425731</v>
      </c>
      <c r="J206" s="116" t="s">
        <v>73</v>
      </c>
      <c r="K206" s="116">
        <v>0.3756377582759964</v>
      </c>
      <c r="M206" s="116" t="s">
        <v>68</v>
      </c>
      <c r="N206" s="116">
        <v>0.2692486086474961</v>
      </c>
      <c r="X206" s="116">
        <v>67.5</v>
      </c>
    </row>
    <row r="207" spans="1:24" s="116" customFormat="1" ht="12.75">
      <c r="A207" s="116">
        <v>1541</v>
      </c>
      <c r="B207" s="116">
        <v>108.27999877929688</v>
      </c>
      <c r="C207" s="116">
        <v>121.68000030517578</v>
      </c>
      <c r="D207" s="116">
        <v>8.987960815429688</v>
      </c>
      <c r="E207" s="116">
        <v>9.1013822555542</v>
      </c>
      <c r="F207" s="116">
        <v>16.795494435712992</v>
      </c>
      <c r="G207" s="116" t="s">
        <v>56</v>
      </c>
      <c r="H207" s="116">
        <v>3.66860770327488</v>
      </c>
      <c r="I207" s="116">
        <v>44.448606482571755</v>
      </c>
      <c r="J207" s="116" t="s">
        <v>62</v>
      </c>
      <c r="K207" s="116">
        <v>0.4369285828418635</v>
      </c>
      <c r="L207" s="116">
        <v>0.41503792356014263</v>
      </c>
      <c r="M207" s="116">
        <v>0.1034371018020352</v>
      </c>
      <c r="N207" s="116">
        <v>0.03634300736516826</v>
      </c>
      <c r="O207" s="116">
        <v>0.017547867000156543</v>
      </c>
      <c r="P207" s="116">
        <v>0.01190613712190665</v>
      </c>
      <c r="Q207" s="116">
        <v>0.002135967910463915</v>
      </c>
      <c r="R207" s="116">
        <v>0.0005594295028318882</v>
      </c>
      <c r="S207" s="116">
        <v>0.00023021367406686537</v>
      </c>
      <c r="T207" s="116">
        <v>0.00017518432810457925</v>
      </c>
      <c r="U207" s="116">
        <v>4.671370745925395E-05</v>
      </c>
      <c r="V207" s="116">
        <v>2.0769284816588022E-05</v>
      </c>
      <c r="W207" s="116">
        <v>1.4353085106015508E-05</v>
      </c>
      <c r="X207" s="116">
        <v>67.5</v>
      </c>
    </row>
    <row r="208" spans="1:24" s="116" customFormat="1" ht="12.75">
      <c r="A208" s="116">
        <v>1542</v>
      </c>
      <c r="B208" s="116">
        <v>137.1999969482422</v>
      </c>
      <c r="C208" s="116">
        <v>142.10000610351562</v>
      </c>
      <c r="D208" s="116">
        <v>8.901040077209473</v>
      </c>
      <c r="E208" s="116">
        <v>9.348928451538086</v>
      </c>
      <c r="F208" s="116">
        <v>23.415534663566305</v>
      </c>
      <c r="G208" s="116" t="s">
        <v>57</v>
      </c>
      <c r="H208" s="116">
        <v>-7.0505047303472566</v>
      </c>
      <c r="I208" s="116">
        <v>62.649492217894924</v>
      </c>
      <c r="J208" s="116" t="s">
        <v>60</v>
      </c>
      <c r="K208" s="116">
        <v>0.3142312803908527</v>
      </c>
      <c r="L208" s="116">
        <v>-0.002257865212602563</v>
      </c>
      <c r="M208" s="116">
        <v>-0.07356829610482887</v>
      </c>
      <c r="N208" s="116">
        <v>-0.0003756268911599643</v>
      </c>
      <c r="O208" s="116">
        <v>0.012750933150548356</v>
      </c>
      <c r="P208" s="116">
        <v>-0.00025842292996129836</v>
      </c>
      <c r="Q208" s="116">
        <v>-0.0014792515157465008</v>
      </c>
      <c r="R208" s="116">
        <v>-3.0204732610979403E-05</v>
      </c>
      <c r="S208" s="116">
        <v>0.00017758286008228805</v>
      </c>
      <c r="T208" s="116">
        <v>-1.8407858553112303E-05</v>
      </c>
      <c r="U208" s="116">
        <v>-2.9571750027082415E-05</v>
      </c>
      <c r="V208" s="116">
        <v>-2.3807299649956336E-06</v>
      </c>
      <c r="W208" s="116">
        <v>1.1367845069045228E-05</v>
      </c>
      <c r="X208" s="116">
        <v>67.5</v>
      </c>
    </row>
    <row r="209" spans="1:24" s="116" customFormat="1" ht="12.75">
      <c r="A209" s="116">
        <v>1543</v>
      </c>
      <c r="B209" s="116">
        <v>120.62000274658203</v>
      </c>
      <c r="C209" s="116">
        <v>107.62000274658203</v>
      </c>
      <c r="D209" s="116">
        <v>9.094122886657715</v>
      </c>
      <c r="E209" s="116">
        <v>9.77230167388916</v>
      </c>
      <c r="F209" s="116">
        <v>24.728843390084293</v>
      </c>
      <c r="G209" s="116" t="s">
        <v>58</v>
      </c>
      <c r="H209" s="116">
        <v>11.593478067656065</v>
      </c>
      <c r="I209" s="116">
        <v>64.7134808142381</v>
      </c>
      <c r="J209" s="116" t="s">
        <v>61</v>
      </c>
      <c r="K209" s="116">
        <v>0.3035873662195522</v>
      </c>
      <c r="L209" s="116">
        <v>-0.41503178196108853</v>
      </c>
      <c r="M209" s="116">
        <v>0.07271134600209801</v>
      </c>
      <c r="N209" s="116">
        <v>-0.03634106614813759</v>
      </c>
      <c r="O209" s="116">
        <v>0.012055759621252824</v>
      </c>
      <c r="P209" s="116">
        <v>-0.011903332254243506</v>
      </c>
      <c r="Q209" s="116">
        <v>0.0015408354447160354</v>
      </c>
      <c r="R209" s="116">
        <v>-0.0005586135003440507</v>
      </c>
      <c r="S209" s="116">
        <v>0.00014650141136644189</v>
      </c>
      <c r="T209" s="116">
        <v>-0.00017421452165919317</v>
      </c>
      <c r="U209" s="116">
        <v>3.6161886910454626E-05</v>
      </c>
      <c r="V209" s="116">
        <v>-2.0632385141479054E-05</v>
      </c>
      <c r="W209" s="116">
        <v>8.762599531343897E-06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1544</v>
      </c>
      <c r="B211" s="116">
        <v>100.82</v>
      </c>
      <c r="C211" s="116">
        <v>114.12</v>
      </c>
      <c r="D211" s="116">
        <v>9.397370776042218</v>
      </c>
      <c r="E211" s="116">
        <v>9.77915675066572</v>
      </c>
      <c r="F211" s="116">
        <v>15.608172859545437</v>
      </c>
      <c r="G211" s="116" t="s">
        <v>59</v>
      </c>
      <c r="H211" s="116">
        <v>6.174443903630532</v>
      </c>
      <c r="I211" s="116">
        <v>39.494443903630525</v>
      </c>
      <c r="J211" s="116" t="s">
        <v>73</v>
      </c>
      <c r="K211" s="116">
        <v>0.14007893026777757</v>
      </c>
      <c r="M211" s="116" t="s">
        <v>68</v>
      </c>
      <c r="N211" s="116">
        <v>0.07999152515953724</v>
      </c>
      <c r="X211" s="116">
        <v>67.5</v>
      </c>
    </row>
    <row r="212" spans="1:24" s="116" customFormat="1" ht="12.75">
      <c r="A212" s="116">
        <v>1541</v>
      </c>
      <c r="B212" s="116">
        <v>115.18000030517578</v>
      </c>
      <c r="C212" s="116">
        <v>141.67999267578125</v>
      </c>
      <c r="D212" s="116">
        <v>9.197836875915527</v>
      </c>
      <c r="E212" s="116">
        <v>9.18793773651123</v>
      </c>
      <c r="F212" s="116">
        <v>18.785738848116456</v>
      </c>
      <c r="G212" s="116" t="s">
        <v>56</v>
      </c>
      <c r="H212" s="116">
        <v>0.9153892284606258</v>
      </c>
      <c r="I212" s="116">
        <v>48.59538953363641</v>
      </c>
      <c r="J212" s="116" t="s">
        <v>62</v>
      </c>
      <c r="K212" s="116">
        <v>0.35529721005523973</v>
      </c>
      <c r="L212" s="116">
        <v>0.028519938796265912</v>
      </c>
      <c r="M212" s="116">
        <v>0.08411187365913421</v>
      </c>
      <c r="N212" s="116">
        <v>0.07580187236404559</v>
      </c>
      <c r="O212" s="116">
        <v>0.014269499489947718</v>
      </c>
      <c r="P212" s="116">
        <v>0.0008181694608336536</v>
      </c>
      <c r="Q212" s="116">
        <v>0.001736864572820374</v>
      </c>
      <c r="R212" s="116">
        <v>0.0011667797992493028</v>
      </c>
      <c r="S212" s="116">
        <v>0.00018722054367236842</v>
      </c>
      <c r="T212" s="116">
        <v>1.2038678367140048E-05</v>
      </c>
      <c r="U212" s="116">
        <v>3.798469047701876E-05</v>
      </c>
      <c r="V212" s="116">
        <v>4.33031701922026E-05</v>
      </c>
      <c r="W212" s="116">
        <v>1.1678394951380564E-05</v>
      </c>
      <c r="X212" s="116">
        <v>67.5</v>
      </c>
    </row>
    <row r="213" spans="1:24" s="116" customFormat="1" ht="12.75">
      <c r="A213" s="116">
        <v>1542</v>
      </c>
      <c r="B213" s="116">
        <v>137.33999633789062</v>
      </c>
      <c r="C213" s="116">
        <v>139.94000244140625</v>
      </c>
      <c r="D213" s="116">
        <v>9.028107643127441</v>
      </c>
      <c r="E213" s="116">
        <v>9.43167781829834</v>
      </c>
      <c r="F213" s="116">
        <v>27.535149388198786</v>
      </c>
      <c r="G213" s="116" t="s">
        <v>57</v>
      </c>
      <c r="H213" s="116">
        <v>2.795263502979722</v>
      </c>
      <c r="I213" s="116">
        <v>72.63525984087035</v>
      </c>
      <c r="J213" s="116" t="s">
        <v>60</v>
      </c>
      <c r="K213" s="116">
        <v>0.13125601204935602</v>
      </c>
      <c r="L213" s="116">
        <v>-0.0001544627415748994</v>
      </c>
      <c r="M213" s="116">
        <v>-0.030182493880785723</v>
      </c>
      <c r="N213" s="116">
        <v>-0.0007839064129234003</v>
      </c>
      <c r="O213" s="116">
        <v>0.005414170244090422</v>
      </c>
      <c r="P213" s="116">
        <v>-1.776222694547558E-05</v>
      </c>
      <c r="Q213" s="116">
        <v>-0.0005804939916786887</v>
      </c>
      <c r="R213" s="116">
        <v>-6.301740728438983E-05</v>
      </c>
      <c r="S213" s="116">
        <v>8.257943341203381E-05</v>
      </c>
      <c r="T213" s="116">
        <v>-1.2699153727461168E-06</v>
      </c>
      <c r="U213" s="116">
        <v>-9.823485787576478E-06</v>
      </c>
      <c r="V213" s="116">
        <v>-4.970719006542129E-06</v>
      </c>
      <c r="W213" s="116">
        <v>5.496406266936968E-06</v>
      </c>
      <c r="X213" s="116">
        <v>67.5</v>
      </c>
    </row>
    <row r="214" spans="1:24" s="116" customFormat="1" ht="12.75">
      <c r="A214" s="116">
        <v>1543</v>
      </c>
      <c r="B214" s="116">
        <v>123.16000366210938</v>
      </c>
      <c r="C214" s="116">
        <v>111.55999755859375</v>
      </c>
      <c r="D214" s="116">
        <v>9.100305557250977</v>
      </c>
      <c r="E214" s="116">
        <v>9.800874710083008</v>
      </c>
      <c r="F214" s="116">
        <v>24.91860519777954</v>
      </c>
      <c r="G214" s="116" t="s">
        <v>58</v>
      </c>
      <c r="H214" s="116">
        <v>9.512721105123447</v>
      </c>
      <c r="I214" s="116">
        <v>65.17272476723282</v>
      </c>
      <c r="J214" s="116" t="s">
        <v>61</v>
      </c>
      <c r="K214" s="116">
        <v>0.33016354549516286</v>
      </c>
      <c r="L214" s="116">
        <v>-0.028519520511471063</v>
      </c>
      <c r="M214" s="116">
        <v>0.07851002708945201</v>
      </c>
      <c r="N214" s="116">
        <v>-0.07579781886460082</v>
      </c>
      <c r="O214" s="116">
        <v>0.013202476141301071</v>
      </c>
      <c r="P214" s="116">
        <v>-0.0008179766316556781</v>
      </c>
      <c r="Q214" s="116">
        <v>0.0016369866431780815</v>
      </c>
      <c r="R214" s="116">
        <v>-0.0011650767812961499</v>
      </c>
      <c r="S214" s="116">
        <v>0.00016802431118836548</v>
      </c>
      <c r="T214" s="116">
        <v>-1.1971511674534209E-05</v>
      </c>
      <c r="U214" s="116">
        <v>3.669244932702371E-05</v>
      </c>
      <c r="V214" s="116">
        <v>-4.3016932727158316E-05</v>
      </c>
      <c r="W214" s="116">
        <v>1.0304097572772061E-05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1544</v>
      </c>
      <c r="B216" s="116">
        <v>105.96</v>
      </c>
      <c r="C216" s="116">
        <v>130.16</v>
      </c>
      <c r="D216" s="116">
        <v>9.681364432938441</v>
      </c>
      <c r="E216" s="116">
        <v>9.751081941980937</v>
      </c>
      <c r="F216" s="116">
        <v>13.588747546344313</v>
      </c>
      <c r="G216" s="116" t="s">
        <v>59</v>
      </c>
      <c r="H216" s="116">
        <v>-5.0768719986654816</v>
      </c>
      <c r="I216" s="116">
        <v>33.38312800133451</v>
      </c>
      <c r="J216" s="116" t="s">
        <v>73</v>
      </c>
      <c r="K216" s="116">
        <v>1.3041003786639673</v>
      </c>
      <c r="M216" s="116" t="s">
        <v>68</v>
      </c>
      <c r="N216" s="116">
        <v>0.7639482814678707</v>
      </c>
      <c r="X216" s="116">
        <v>67.5</v>
      </c>
    </row>
    <row r="217" spans="1:24" s="116" customFormat="1" ht="12.75">
      <c r="A217" s="116">
        <v>1541</v>
      </c>
      <c r="B217" s="116">
        <v>124.37999725341797</v>
      </c>
      <c r="C217" s="116">
        <v>156.27999877929688</v>
      </c>
      <c r="D217" s="116">
        <v>8.605857849121094</v>
      </c>
      <c r="E217" s="116">
        <v>9.82893180847168</v>
      </c>
      <c r="F217" s="116">
        <v>22.955677240532044</v>
      </c>
      <c r="G217" s="116" t="s">
        <v>56</v>
      </c>
      <c r="H217" s="116">
        <v>6.611610713270522</v>
      </c>
      <c r="I217" s="116">
        <v>63.49160796668849</v>
      </c>
      <c r="J217" s="116" t="s">
        <v>62</v>
      </c>
      <c r="K217" s="116">
        <v>1.03968914575954</v>
      </c>
      <c r="L217" s="116">
        <v>0.36739939769207935</v>
      </c>
      <c r="M217" s="116">
        <v>0.24613215067889413</v>
      </c>
      <c r="N217" s="116">
        <v>0.1603015912710197</v>
      </c>
      <c r="O217" s="116">
        <v>0.0417559189176033</v>
      </c>
      <c r="P217" s="116">
        <v>0.010539549150779514</v>
      </c>
      <c r="Q217" s="116">
        <v>0.005082569715797638</v>
      </c>
      <c r="R217" s="116">
        <v>0.002467435609185113</v>
      </c>
      <c r="S217" s="116">
        <v>0.0005478013037257975</v>
      </c>
      <c r="T217" s="116">
        <v>0.00015511630783739187</v>
      </c>
      <c r="U217" s="116">
        <v>0.00011115129918777653</v>
      </c>
      <c r="V217" s="116">
        <v>9.156536687298828E-05</v>
      </c>
      <c r="W217" s="116">
        <v>3.415994499412593E-05</v>
      </c>
      <c r="X217" s="116">
        <v>67.5</v>
      </c>
    </row>
    <row r="218" spans="1:24" s="116" customFormat="1" ht="12.75">
      <c r="A218" s="116">
        <v>1542</v>
      </c>
      <c r="B218" s="116">
        <v>132.25999450683594</v>
      </c>
      <c r="C218" s="116">
        <v>154.05999755859375</v>
      </c>
      <c r="D218" s="116">
        <v>8.804154396057129</v>
      </c>
      <c r="E218" s="116">
        <v>9.486306190490723</v>
      </c>
      <c r="F218" s="116">
        <v>29.93364442778953</v>
      </c>
      <c r="G218" s="116" t="s">
        <v>57</v>
      </c>
      <c r="H218" s="116">
        <v>16.19358994279378</v>
      </c>
      <c r="I218" s="116">
        <v>80.95358444962972</v>
      </c>
      <c r="J218" s="116" t="s">
        <v>60</v>
      </c>
      <c r="K218" s="116">
        <v>-0.8156038646629858</v>
      </c>
      <c r="L218" s="116">
        <v>-0.0019976713624762364</v>
      </c>
      <c r="M218" s="116">
        <v>0.19480594066178658</v>
      </c>
      <c r="N218" s="116">
        <v>-0.0016580865914455811</v>
      </c>
      <c r="O218" s="116">
        <v>-0.03247478098865668</v>
      </c>
      <c r="P218" s="116">
        <v>-0.00022856572882117807</v>
      </c>
      <c r="Q218" s="116">
        <v>0.00410288772180769</v>
      </c>
      <c r="R218" s="116">
        <v>-0.00013331632330366517</v>
      </c>
      <c r="S218" s="116">
        <v>-0.0004018124709483401</v>
      </c>
      <c r="T218" s="116">
        <v>-1.6276154408843253E-05</v>
      </c>
      <c r="U218" s="116">
        <v>9.464341420966457E-05</v>
      </c>
      <c r="V218" s="116">
        <v>-1.0526147662721511E-05</v>
      </c>
      <c r="W218" s="116">
        <v>-2.426534755898423E-05</v>
      </c>
      <c r="X218" s="116">
        <v>67.5</v>
      </c>
    </row>
    <row r="219" spans="1:24" s="116" customFormat="1" ht="12.75">
      <c r="A219" s="116">
        <v>1543</v>
      </c>
      <c r="B219" s="116">
        <v>110.5199966430664</v>
      </c>
      <c r="C219" s="116">
        <v>96.12000274658203</v>
      </c>
      <c r="D219" s="116">
        <v>9.034028053283691</v>
      </c>
      <c r="E219" s="116">
        <v>9.587254524230957</v>
      </c>
      <c r="F219" s="116">
        <v>25.183304757399547</v>
      </c>
      <c r="G219" s="116" t="s">
        <v>58</v>
      </c>
      <c r="H219" s="116">
        <v>23.293008504754013</v>
      </c>
      <c r="I219" s="116">
        <v>66.31300514782042</v>
      </c>
      <c r="J219" s="116" t="s">
        <v>61</v>
      </c>
      <c r="K219" s="116">
        <v>0.6447820218934488</v>
      </c>
      <c r="L219" s="116">
        <v>-0.3673939666538228</v>
      </c>
      <c r="M219" s="116">
        <v>0.15043829658931374</v>
      </c>
      <c r="N219" s="116">
        <v>-0.1602930157956869</v>
      </c>
      <c r="O219" s="116">
        <v>0.026247768750738486</v>
      </c>
      <c r="P219" s="116">
        <v>-0.01053707046618298</v>
      </c>
      <c r="Q219" s="116">
        <v>0.002999804536662844</v>
      </c>
      <c r="R219" s="116">
        <v>-0.0024638314153804237</v>
      </c>
      <c r="S219" s="116">
        <v>0.0003723345358062731</v>
      </c>
      <c r="T219" s="116">
        <v>-0.00015426002643187901</v>
      </c>
      <c r="U219" s="116">
        <v>5.828580837449606E-05</v>
      </c>
      <c r="V219" s="116">
        <v>-9.095832356616696E-05</v>
      </c>
      <c r="W219" s="116">
        <v>2.4043601016557553E-05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1544</v>
      </c>
      <c r="B221" s="116">
        <v>121.78</v>
      </c>
      <c r="C221" s="116">
        <v>131.08</v>
      </c>
      <c r="D221" s="116">
        <v>9.517553385912947</v>
      </c>
      <c r="E221" s="116">
        <v>9.541301435961806</v>
      </c>
      <c r="F221" s="116">
        <v>18.023608170936722</v>
      </c>
      <c r="G221" s="116" t="s">
        <v>59</v>
      </c>
      <c r="H221" s="116">
        <v>-9.209813169274952</v>
      </c>
      <c r="I221" s="116">
        <v>45.070186830725056</v>
      </c>
      <c r="J221" s="116" t="s">
        <v>73</v>
      </c>
      <c r="K221" s="116">
        <v>1.1806238802842945</v>
      </c>
      <c r="M221" s="116" t="s">
        <v>68</v>
      </c>
      <c r="N221" s="116">
        <v>0.7957700277844851</v>
      </c>
      <c r="X221" s="116">
        <v>67.5</v>
      </c>
    </row>
    <row r="222" spans="1:24" s="116" customFormat="1" ht="12.75">
      <c r="A222" s="116">
        <v>1541</v>
      </c>
      <c r="B222" s="116">
        <v>128.94000244140625</v>
      </c>
      <c r="C222" s="116">
        <v>147.63999938964844</v>
      </c>
      <c r="D222" s="116">
        <v>8.634054183959961</v>
      </c>
      <c r="E222" s="116">
        <v>9.36024284362793</v>
      </c>
      <c r="F222" s="116">
        <v>23.801090210876342</v>
      </c>
      <c r="G222" s="116" t="s">
        <v>56</v>
      </c>
      <c r="H222" s="116">
        <v>4.1874669455354905</v>
      </c>
      <c r="I222" s="116">
        <v>65.62746938694174</v>
      </c>
      <c r="J222" s="116" t="s">
        <v>62</v>
      </c>
      <c r="K222" s="116">
        <v>0.8462653629870557</v>
      </c>
      <c r="L222" s="116">
        <v>0.645307044593628</v>
      </c>
      <c r="M222" s="116">
        <v>0.20034154466797618</v>
      </c>
      <c r="N222" s="116">
        <v>0.07990084763164872</v>
      </c>
      <c r="O222" s="116">
        <v>0.03398758238484843</v>
      </c>
      <c r="P222" s="116">
        <v>0.01851179390009732</v>
      </c>
      <c r="Q222" s="116">
        <v>0.004137025761410252</v>
      </c>
      <c r="R222" s="116">
        <v>0.0012298762247050644</v>
      </c>
      <c r="S222" s="116">
        <v>0.00044589318375200514</v>
      </c>
      <c r="T222" s="116">
        <v>0.00027240589331996106</v>
      </c>
      <c r="U222" s="116">
        <v>9.04904194198323E-05</v>
      </c>
      <c r="V222" s="116">
        <v>4.5644990732237296E-05</v>
      </c>
      <c r="W222" s="116">
        <v>2.7806182988350663E-05</v>
      </c>
      <c r="X222" s="116">
        <v>67.5</v>
      </c>
    </row>
    <row r="223" spans="1:24" s="116" customFormat="1" ht="12.75">
      <c r="A223" s="116">
        <v>1542</v>
      </c>
      <c r="B223" s="116">
        <v>149.8800048828125</v>
      </c>
      <c r="C223" s="116">
        <v>161.17999267578125</v>
      </c>
      <c r="D223" s="116">
        <v>8.471586227416992</v>
      </c>
      <c r="E223" s="116">
        <v>9.04292106628418</v>
      </c>
      <c r="F223" s="116">
        <v>30.331701737182627</v>
      </c>
      <c r="G223" s="116" t="s">
        <v>57</v>
      </c>
      <c r="H223" s="116">
        <v>2.933433466955492</v>
      </c>
      <c r="I223" s="116">
        <v>85.31343834976799</v>
      </c>
      <c r="J223" s="116" t="s">
        <v>60</v>
      </c>
      <c r="K223" s="116">
        <v>-0.46430531256865526</v>
      </c>
      <c r="L223" s="116">
        <v>-0.0035105647779950307</v>
      </c>
      <c r="M223" s="116">
        <v>0.1118146792695288</v>
      </c>
      <c r="N223" s="116">
        <v>-0.0008263887635260868</v>
      </c>
      <c r="O223" s="116">
        <v>-0.01833959124497795</v>
      </c>
      <c r="P223" s="116">
        <v>-0.000401660623868577</v>
      </c>
      <c r="Q223" s="116">
        <v>0.002398260037912389</v>
      </c>
      <c r="R223" s="116">
        <v>-6.645999419996095E-05</v>
      </c>
      <c r="S223" s="116">
        <v>-0.00021471123283994228</v>
      </c>
      <c r="T223" s="116">
        <v>-2.860158843694489E-05</v>
      </c>
      <c r="U223" s="116">
        <v>5.813808940576285E-05</v>
      </c>
      <c r="V223" s="116">
        <v>-5.248218306626253E-06</v>
      </c>
      <c r="W223" s="116">
        <v>-1.2572145024072267E-05</v>
      </c>
      <c r="X223" s="116">
        <v>67.5</v>
      </c>
    </row>
    <row r="224" spans="1:24" s="116" customFormat="1" ht="12.75">
      <c r="A224" s="116">
        <v>1543</v>
      </c>
      <c r="B224" s="116">
        <v>118.18000030517578</v>
      </c>
      <c r="C224" s="116">
        <v>103.87999725341797</v>
      </c>
      <c r="D224" s="116">
        <v>8.771263122558594</v>
      </c>
      <c r="E224" s="116">
        <v>9.401997566223145</v>
      </c>
      <c r="F224" s="116">
        <v>26.98723032318736</v>
      </c>
      <c r="G224" s="116" t="s">
        <v>58</v>
      </c>
      <c r="H224" s="116">
        <v>22.535565287494705</v>
      </c>
      <c r="I224" s="116">
        <v>73.21556559267049</v>
      </c>
      <c r="J224" s="116" t="s">
        <v>61</v>
      </c>
      <c r="K224" s="116">
        <v>0.7075207709404272</v>
      </c>
      <c r="L224" s="116">
        <v>-0.645297495529854</v>
      </c>
      <c r="M224" s="116">
        <v>0.1662354114495558</v>
      </c>
      <c r="N224" s="116">
        <v>-0.07989657398078757</v>
      </c>
      <c r="O224" s="116">
        <v>0.02861494625775117</v>
      </c>
      <c r="P224" s="116">
        <v>-0.0185074358608348</v>
      </c>
      <c r="Q224" s="116">
        <v>0.0033709540105324102</v>
      </c>
      <c r="R224" s="116">
        <v>-0.0012280792308583853</v>
      </c>
      <c r="S224" s="116">
        <v>0.00039079383031062745</v>
      </c>
      <c r="T224" s="116">
        <v>-0.0002709002027580076</v>
      </c>
      <c r="U224" s="116">
        <v>6.934319409303763E-05</v>
      </c>
      <c r="V224" s="116">
        <v>-4.534226928101439E-05</v>
      </c>
      <c r="W224" s="116">
        <v>2.4801713285080464E-05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13.588747546344313</v>
      </c>
      <c r="G225" s="117"/>
      <c r="H225" s="117"/>
      <c r="I225" s="118"/>
      <c r="J225" s="118" t="s">
        <v>158</v>
      </c>
      <c r="K225" s="117">
        <f>AVERAGE(K223,K218,K213,K208,K203,K198)</f>
        <v>-0.015785011445009434</v>
      </c>
      <c r="L225" s="117">
        <f>AVERAGE(L223,L218,L213,L208,L203,L198)</f>
        <v>-0.003353558006490657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31.42054139331829</v>
      </c>
      <c r="G226" s="117"/>
      <c r="H226" s="117"/>
      <c r="I226" s="118"/>
      <c r="J226" s="118" t="s">
        <v>159</v>
      </c>
      <c r="K226" s="117">
        <f>AVERAGE(K224,K219,K214,K209,K204,K199)</f>
        <v>0.5303986828034969</v>
      </c>
      <c r="L226" s="117">
        <f>AVERAGE(L224,L219,L214,L209,L204,L199)</f>
        <v>-0.616456013612425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0.009865632153130896</v>
      </c>
      <c r="L227" s="117">
        <f>ABS(L225/$H$33)</f>
        <v>0.009315438906918492</v>
      </c>
      <c r="M227" s="118" t="s">
        <v>111</v>
      </c>
      <c r="N227" s="117">
        <f>K227+L227+L228+K228</f>
        <v>0.7058289675243473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0.3013628879565323</v>
      </c>
      <c r="L228" s="117">
        <f>ABS(L226/$H$34)</f>
        <v>0.3852850085077656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1544</v>
      </c>
      <c r="B231" s="101">
        <v>113.34</v>
      </c>
      <c r="C231" s="101">
        <v>120.14</v>
      </c>
      <c r="D231" s="101">
        <v>9.691320136231676</v>
      </c>
      <c r="E231" s="101">
        <v>9.987543163844915</v>
      </c>
      <c r="F231" s="101">
        <v>31.796604146654047</v>
      </c>
      <c r="G231" s="101" t="s">
        <v>59</v>
      </c>
      <c r="H231" s="101">
        <v>32.217871318303565</v>
      </c>
      <c r="I231" s="101">
        <v>78.05787131830357</v>
      </c>
      <c r="J231" s="101" t="s">
        <v>73</v>
      </c>
      <c r="K231" s="101">
        <v>5.407314004316992</v>
      </c>
      <c r="M231" s="101" t="s">
        <v>68</v>
      </c>
      <c r="N231" s="101">
        <v>3.316664270402664</v>
      </c>
      <c r="X231" s="101">
        <v>67.5</v>
      </c>
    </row>
    <row r="232" spans="1:24" s="101" customFormat="1" ht="12.75" hidden="1">
      <c r="A232" s="101">
        <v>1541</v>
      </c>
      <c r="B232" s="101">
        <v>102.0999984741211</v>
      </c>
      <c r="C232" s="101">
        <v>121.5</v>
      </c>
      <c r="D232" s="101">
        <v>9.13162899017334</v>
      </c>
      <c r="E232" s="101">
        <v>9.234687805175781</v>
      </c>
      <c r="F232" s="101">
        <v>17.493732761747424</v>
      </c>
      <c r="G232" s="101" t="s">
        <v>56</v>
      </c>
      <c r="H232" s="101">
        <v>10.956245090811557</v>
      </c>
      <c r="I232" s="101">
        <v>45.55624356493265</v>
      </c>
      <c r="J232" s="101" t="s">
        <v>62</v>
      </c>
      <c r="K232" s="101">
        <v>1.9898869624411835</v>
      </c>
      <c r="L232" s="101">
        <v>1.1022948241867405</v>
      </c>
      <c r="M232" s="101">
        <v>0.47107762493205363</v>
      </c>
      <c r="N232" s="101">
        <v>0.05667831671407408</v>
      </c>
      <c r="O232" s="101">
        <v>0.07991738481488171</v>
      </c>
      <c r="P232" s="101">
        <v>0.03162111162398541</v>
      </c>
      <c r="Q232" s="101">
        <v>0.009727822876632725</v>
      </c>
      <c r="R232" s="101">
        <v>0.0008724683278988787</v>
      </c>
      <c r="S232" s="101">
        <v>0.0010484999604413476</v>
      </c>
      <c r="T232" s="101">
        <v>0.00046529950386823155</v>
      </c>
      <c r="U232" s="101">
        <v>0.0002128012729327355</v>
      </c>
      <c r="V232" s="101">
        <v>3.237493030993939E-05</v>
      </c>
      <c r="W232" s="101">
        <v>6.537849622792005E-05</v>
      </c>
      <c r="X232" s="101">
        <v>67.5</v>
      </c>
    </row>
    <row r="233" spans="1:24" s="101" customFormat="1" ht="12.75" hidden="1">
      <c r="A233" s="101">
        <v>1543</v>
      </c>
      <c r="B233" s="101">
        <v>114.66000366210938</v>
      </c>
      <c r="C233" s="101">
        <v>97.76000213623047</v>
      </c>
      <c r="D233" s="101">
        <v>9.305848121643066</v>
      </c>
      <c r="E233" s="101">
        <v>9.837332725524902</v>
      </c>
      <c r="F233" s="101">
        <v>19.70421198282787</v>
      </c>
      <c r="G233" s="101" t="s">
        <v>57</v>
      </c>
      <c r="H233" s="101">
        <v>3.218598075131638</v>
      </c>
      <c r="I233" s="101">
        <v>50.378601737241006</v>
      </c>
      <c r="J233" s="101" t="s">
        <v>60</v>
      </c>
      <c r="K233" s="101">
        <v>1.108953259083424</v>
      </c>
      <c r="L233" s="101">
        <v>0.005998901160887111</v>
      </c>
      <c r="M233" s="101">
        <v>-0.26695786192467563</v>
      </c>
      <c r="N233" s="101">
        <v>-0.0005857885927930971</v>
      </c>
      <c r="O233" s="101">
        <v>0.04381889644089531</v>
      </c>
      <c r="P233" s="101">
        <v>0.0006861625043633895</v>
      </c>
      <c r="Q233" s="101">
        <v>-0.005721074027652441</v>
      </c>
      <c r="R233" s="101">
        <v>-4.7039042272239455E-05</v>
      </c>
      <c r="S233" s="101">
        <v>0.0005144062425609421</v>
      </c>
      <c r="T233" s="101">
        <v>4.88444171628722E-05</v>
      </c>
      <c r="U233" s="101">
        <v>-0.00013840220718948663</v>
      </c>
      <c r="V233" s="101">
        <v>-3.701850615910854E-06</v>
      </c>
      <c r="W233" s="101">
        <v>3.0170862042397318E-05</v>
      </c>
      <c r="X233" s="101">
        <v>67.5</v>
      </c>
    </row>
    <row r="234" spans="1:24" s="101" customFormat="1" ht="12.75" hidden="1">
      <c r="A234" s="101">
        <v>1542</v>
      </c>
      <c r="B234" s="101">
        <v>169.47999572753906</v>
      </c>
      <c r="C234" s="101">
        <v>180.5800018310547</v>
      </c>
      <c r="D234" s="101">
        <v>8.748846054077148</v>
      </c>
      <c r="E234" s="101">
        <v>9.381669998168945</v>
      </c>
      <c r="F234" s="101">
        <v>25.714235298314446</v>
      </c>
      <c r="G234" s="101" t="s">
        <v>58</v>
      </c>
      <c r="H234" s="101">
        <v>-31.888499307138417</v>
      </c>
      <c r="I234" s="101">
        <v>70.09149642040065</v>
      </c>
      <c r="J234" s="101" t="s">
        <v>61</v>
      </c>
      <c r="K234" s="101">
        <v>-1.652232668985108</v>
      </c>
      <c r="L234" s="101">
        <v>1.1022785004769615</v>
      </c>
      <c r="M234" s="101">
        <v>-0.38813351912483723</v>
      </c>
      <c r="N234" s="101">
        <v>-0.05667528947667971</v>
      </c>
      <c r="O234" s="101">
        <v>-0.06683332036007174</v>
      </c>
      <c r="P234" s="101">
        <v>0.03161366605368873</v>
      </c>
      <c r="Q234" s="101">
        <v>-0.00786764576536461</v>
      </c>
      <c r="R234" s="101">
        <v>-0.0008711993524382211</v>
      </c>
      <c r="S234" s="101">
        <v>-0.0009136401833653337</v>
      </c>
      <c r="T234" s="101">
        <v>0.0004627287015217899</v>
      </c>
      <c r="U234" s="101">
        <v>-0.0001616453241107549</v>
      </c>
      <c r="V234" s="101">
        <v>-3.216259340586378E-05</v>
      </c>
      <c r="W234" s="101">
        <v>-5.800057631302284E-05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1544</v>
      </c>
      <c r="B236" s="101">
        <v>109.56</v>
      </c>
      <c r="C236" s="101">
        <v>115.76</v>
      </c>
      <c r="D236" s="101">
        <v>9.714838412630623</v>
      </c>
      <c r="E236" s="101">
        <v>9.858506968183496</v>
      </c>
      <c r="F236" s="101">
        <v>25.524166579871384</v>
      </c>
      <c r="G236" s="101" t="s">
        <v>59</v>
      </c>
      <c r="H236" s="101">
        <v>20.437966325337648</v>
      </c>
      <c r="I236" s="101">
        <v>62.49796632533765</v>
      </c>
      <c r="J236" s="101" t="s">
        <v>73</v>
      </c>
      <c r="K236" s="101">
        <v>2.3054953956020547</v>
      </c>
      <c r="M236" s="101" t="s">
        <v>68</v>
      </c>
      <c r="N236" s="101">
        <v>1.3680681641513266</v>
      </c>
      <c r="X236" s="101">
        <v>67.5</v>
      </c>
    </row>
    <row r="237" spans="1:24" s="101" customFormat="1" ht="12.75" hidden="1">
      <c r="A237" s="101">
        <v>1541</v>
      </c>
      <c r="B237" s="101">
        <v>102.86000061035156</v>
      </c>
      <c r="C237" s="101">
        <v>120.66000366210938</v>
      </c>
      <c r="D237" s="101">
        <v>9.138943672180176</v>
      </c>
      <c r="E237" s="101">
        <v>9.128595352172852</v>
      </c>
      <c r="F237" s="101">
        <v>16.671747261547143</v>
      </c>
      <c r="G237" s="101" t="s">
        <v>56</v>
      </c>
      <c r="H237" s="101">
        <v>8.022309404240154</v>
      </c>
      <c r="I237" s="101">
        <v>43.38231001459172</v>
      </c>
      <c r="J237" s="101" t="s">
        <v>62</v>
      </c>
      <c r="K237" s="101">
        <v>1.3378658635583573</v>
      </c>
      <c r="L237" s="101">
        <v>0.641060218309005</v>
      </c>
      <c r="M237" s="101">
        <v>0.31672084785240767</v>
      </c>
      <c r="N237" s="101">
        <v>0.03272902277753182</v>
      </c>
      <c r="O237" s="101">
        <v>0.05373109264949919</v>
      </c>
      <c r="P237" s="101">
        <v>0.01838983145622285</v>
      </c>
      <c r="Q237" s="101">
        <v>0.006540325672755964</v>
      </c>
      <c r="R237" s="101">
        <v>0.0005038175700816371</v>
      </c>
      <c r="S237" s="101">
        <v>0.0007049425805394745</v>
      </c>
      <c r="T237" s="101">
        <v>0.00027060584778717476</v>
      </c>
      <c r="U237" s="101">
        <v>0.00014306979763225688</v>
      </c>
      <c r="V237" s="101">
        <v>1.869632502825408E-05</v>
      </c>
      <c r="W237" s="101">
        <v>4.3956379523714956E-05</v>
      </c>
      <c r="X237" s="101">
        <v>67.5</v>
      </c>
    </row>
    <row r="238" spans="1:24" s="101" customFormat="1" ht="12.75" hidden="1">
      <c r="A238" s="101">
        <v>1543</v>
      </c>
      <c r="B238" s="101">
        <v>119.94000244140625</v>
      </c>
      <c r="C238" s="101">
        <v>97.33999633789062</v>
      </c>
      <c r="D238" s="101">
        <v>9.20438289642334</v>
      </c>
      <c r="E238" s="101">
        <v>9.92170238494873</v>
      </c>
      <c r="F238" s="101">
        <v>20.336845583325605</v>
      </c>
      <c r="G238" s="101" t="s">
        <v>57</v>
      </c>
      <c r="H238" s="101">
        <v>0.1409295425252708</v>
      </c>
      <c r="I238" s="101">
        <v>52.58093198393152</v>
      </c>
      <c r="J238" s="101" t="s">
        <v>60</v>
      </c>
      <c r="K238" s="101">
        <v>0.7764337739996138</v>
      </c>
      <c r="L238" s="101">
        <v>0.0034888386707290523</v>
      </c>
      <c r="M238" s="101">
        <v>-0.18672954833442149</v>
      </c>
      <c r="N238" s="101">
        <v>-0.0003381879054564127</v>
      </c>
      <c r="O238" s="101">
        <v>0.03070899156624178</v>
      </c>
      <c r="P238" s="101">
        <v>0.00039903825848610795</v>
      </c>
      <c r="Q238" s="101">
        <v>-0.003993242866803626</v>
      </c>
      <c r="R238" s="101">
        <v>-2.7154201708523695E-05</v>
      </c>
      <c r="S238" s="101">
        <v>0.0003629334410446933</v>
      </c>
      <c r="T238" s="101">
        <v>2.840377545445954E-05</v>
      </c>
      <c r="U238" s="101">
        <v>-9.605886624532862E-05</v>
      </c>
      <c r="V238" s="101">
        <v>-2.135907061301415E-06</v>
      </c>
      <c r="W238" s="101">
        <v>2.136896019965175E-05</v>
      </c>
      <c r="X238" s="101">
        <v>67.5</v>
      </c>
    </row>
    <row r="239" spans="1:24" s="101" customFormat="1" ht="12.75" hidden="1">
      <c r="A239" s="101">
        <v>1542</v>
      </c>
      <c r="B239" s="101">
        <v>145.10000610351562</v>
      </c>
      <c r="C239" s="101">
        <v>154.39999389648438</v>
      </c>
      <c r="D239" s="101">
        <v>8.675224304199219</v>
      </c>
      <c r="E239" s="101">
        <v>9.152626991271973</v>
      </c>
      <c r="F239" s="101">
        <v>20.892952081656773</v>
      </c>
      <c r="G239" s="101" t="s">
        <v>58</v>
      </c>
      <c r="H239" s="101">
        <v>-20.225710130198735</v>
      </c>
      <c r="I239" s="101">
        <v>57.37429597331688</v>
      </c>
      <c r="J239" s="101" t="s">
        <v>61</v>
      </c>
      <c r="K239" s="101">
        <v>-1.0895116628414154</v>
      </c>
      <c r="L239" s="101">
        <v>0.6410507245944885</v>
      </c>
      <c r="M239" s="101">
        <v>-0.25582058408808883</v>
      </c>
      <c r="N239" s="101">
        <v>-0.032727275488692906</v>
      </c>
      <c r="O239" s="101">
        <v>-0.04409068103685355</v>
      </c>
      <c r="P239" s="101">
        <v>0.018385501610142373</v>
      </c>
      <c r="Q239" s="101">
        <v>-0.005179755912437642</v>
      </c>
      <c r="R239" s="101">
        <v>-0.000503085274334817</v>
      </c>
      <c r="S239" s="101">
        <v>-0.0006043371238217222</v>
      </c>
      <c r="T239" s="101">
        <v>0.0002691110372997515</v>
      </c>
      <c r="U239" s="101">
        <v>-0.00010602670045887972</v>
      </c>
      <c r="V239" s="101">
        <v>-1.8573919096076698E-05</v>
      </c>
      <c r="W239" s="101">
        <v>-3.841263907646241E-05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1544</v>
      </c>
      <c r="B241" s="101">
        <v>105.58</v>
      </c>
      <c r="C241" s="101">
        <v>111.28</v>
      </c>
      <c r="D241" s="101">
        <v>9.737230274069983</v>
      </c>
      <c r="E241" s="101">
        <v>9.961078311964746</v>
      </c>
      <c r="F241" s="101">
        <v>22.579186851841186</v>
      </c>
      <c r="G241" s="101" t="s">
        <v>59</v>
      </c>
      <c r="H241" s="101">
        <v>17.07057996068641</v>
      </c>
      <c r="I241" s="101">
        <v>55.15057996068641</v>
      </c>
      <c r="J241" s="101" t="s">
        <v>73</v>
      </c>
      <c r="K241" s="101">
        <v>1.08363342715175</v>
      </c>
      <c r="M241" s="101" t="s">
        <v>68</v>
      </c>
      <c r="N241" s="101">
        <v>0.6730865887256383</v>
      </c>
      <c r="X241" s="101">
        <v>67.5</v>
      </c>
    </row>
    <row r="242" spans="1:24" s="101" customFormat="1" ht="12.75" hidden="1">
      <c r="A242" s="101">
        <v>1541</v>
      </c>
      <c r="B242" s="101">
        <v>108.27999877929688</v>
      </c>
      <c r="C242" s="101">
        <v>121.68000030517578</v>
      </c>
      <c r="D242" s="101">
        <v>8.987960815429688</v>
      </c>
      <c r="E242" s="101">
        <v>9.1013822555542</v>
      </c>
      <c r="F242" s="101">
        <v>16.795494435712992</v>
      </c>
      <c r="G242" s="101" t="s">
        <v>56</v>
      </c>
      <c r="H242" s="101">
        <v>3.66860770327488</v>
      </c>
      <c r="I242" s="101">
        <v>44.448606482571755</v>
      </c>
      <c r="J242" s="101" t="s">
        <v>62</v>
      </c>
      <c r="K242" s="101">
        <v>0.8808964226583513</v>
      </c>
      <c r="L242" s="101">
        <v>0.5112895353470015</v>
      </c>
      <c r="M242" s="101">
        <v>0.2085396857599649</v>
      </c>
      <c r="N242" s="101">
        <v>0.035542430816234864</v>
      </c>
      <c r="O242" s="101">
        <v>0.0353782924733579</v>
      </c>
      <c r="P242" s="101">
        <v>0.014667174538029132</v>
      </c>
      <c r="Q242" s="101">
        <v>0.004306362449082966</v>
      </c>
      <c r="R242" s="101">
        <v>0.0005471057899225763</v>
      </c>
      <c r="S242" s="101">
        <v>0.00046415802309361</v>
      </c>
      <c r="T242" s="101">
        <v>0.00021582931260254008</v>
      </c>
      <c r="U242" s="101">
        <v>9.420454829382184E-05</v>
      </c>
      <c r="V242" s="101">
        <v>2.030397503822506E-05</v>
      </c>
      <c r="W242" s="101">
        <v>2.8942464917738244E-05</v>
      </c>
      <c r="X242" s="101">
        <v>67.5</v>
      </c>
    </row>
    <row r="243" spans="1:24" s="101" customFormat="1" ht="12.75" hidden="1">
      <c r="A243" s="101">
        <v>1543</v>
      </c>
      <c r="B243" s="101">
        <v>120.62000274658203</v>
      </c>
      <c r="C243" s="101">
        <v>107.62000274658203</v>
      </c>
      <c r="D243" s="101">
        <v>9.094122886657715</v>
      </c>
      <c r="E243" s="101">
        <v>9.77230167388916</v>
      </c>
      <c r="F243" s="101">
        <v>20.508899096638395</v>
      </c>
      <c r="G243" s="101" t="s">
        <v>57</v>
      </c>
      <c r="H243" s="101">
        <v>0.5502084830960996</v>
      </c>
      <c r="I243" s="101">
        <v>53.67021122967814</v>
      </c>
      <c r="J243" s="101" t="s">
        <v>60</v>
      </c>
      <c r="K243" s="101">
        <v>0.6330297037655533</v>
      </c>
      <c r="L243" s="101">
        <v>0.002782602518684761</v>
      </c>
      <c r="M243" s="101">
        <v>-0.15149952985725781</v>
      </c>
      <c r="N243" s="101">
        <v>-0.00036737952234730076</v>
      </c>
      <c r="O243" s="101">
        <v>0.025156597363050613</v>
      </c>
      <c r="P243" s="101">
        <v>0.00031824736808290933</v>
      </c>
      <c r="Q243" s="101">
        <v>-0.0032050242406871697</v>
      </c>
      <c r="R243" s="101">
        <v>-2.950788792080107E-05</v>
      </c>
      <c r="S243" s="101">
        <v>0.00030727488274286965</v>
      </c>
      <c r="T243" s="101">
        <v>2.2653026564459225E-05</v>
      </c>
      <c r="U243" s="101">
        <v>-7.48770469530416E-05</v>
      </c>
      <c r="V243" s="101">
        <v>-2.322520810829861E-06</v>
      </c>
      <c r="W243" s="101">
        <v>1.8431518081254892E-05</v>
      </c>
      <c r="X243" s="101">
        <v>67.5</v>
      </c>
    </row>
    <row r="244" spans="1:24" s="101" customFormat="1" ht="12.75" hidden="1">
      <c r="A244" s="101">
        <v>1542</v>
      </c>
      <c r="B244" s="101">
        <v>137.1999969482422</v>
      </c>
      <c r="C244" s="101">
        <v>142.10000610351562</v>
      </c>
      <c r="D244" s="101">
        <v>8.901040077209473</v>
      </c>
      <c r="E244" s="101">
        <v>9.348928451538086</v>
      </c>
      <c r="F244" s="101">
        <v>21.49314576501734</v>
      </c>
      <c r="G244" s="101" t="s">
        <v>58</v>
      </c>
      <c r="H244" s="101">
        <v>-12.193957146439473</v>
      </c>
      <c r="I244" s="101">
        <v>57.506039801802714</v>
      </c>
      <c r="J244" s="101" t="s">
        <v>61</v>
      </c>
      <c r="K244" s="101">
        <v>-0.6125780779645779</v>
      </c>
      <c r="L244" s="101">
        <v>0.5112819633808489</v>
      </c>
      <c r="M244" s="101">
        <v>-0.14330629082456484</v>
      </c>
      <c r="N244" s="101">
        <v>-0.035540532081180236</v>
      </c>
      <c r="O244" s="101">
        <v>-0.024875071606807637</v>
      </c>
      <c r="P244" s="101">
        <v>0.014663721476546068</v>
      </c>
      <c r="Q244" s="101">
        <v>-0.0028762088170853446</v>
      </c>
      <c r="R244" s="101">
        <v>-0.0005463094635069575</v>
      </c>
      <c r="S244" s="101">
        <v>-0.000347886212485525</v>
      </c>
      <c r="T244" s="101">
        <v>0.00021463721151271714</v>
      </c>
      <c r="U244" s="101">
        <v>-5.7165765619249916E-05</v>
      </c>
      <c r="V244" s="101">
        <v>-2.0170703989601567E-05</v>
      </c>
      <c r="W244" s="101">
        <v>-2.2314690603610953E-05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1544</v>
      </c>
      <c r="B246" s="101">
        <v>100.82</v>
      </c>
      <c r="C246" s="101">
        <v>114.12</v>
      </c>
      <c r="D246" s="101">
        <v>9.397370776042218</v>
      </c>
      <c r="E246" s="101">
        <v>9.77915675066572</v>
      </c>
      <c r="F246" s="101">
        <v>20.919035207872728</v>
      </c>
      <c r="G246" s="101" t="s">
        <v>59</v>
      </c>
      <c r="H246" s="101">
        <v>19.612887787063045</v>
      </c>
      <c r="I246" s="101">
        <v>52.93288778706304</v>
      </c>
      <c r="J246" s="101" t="s">
        <v>73</v>
      </c>
      <c r="K246" s="101">
        <v>0.9442134448027385</v>
      </c>
      <c r="M246" s="101" t="s">
        <v>68</v>
      </c>
      <c r="N246" s="101">
        <v>0.740373882683827</v>
      </c>
      <c r="X246" s="101">
        <v>67.5</v>
      </c>
    </row>
    <row r="247" spans="1:24" s="101" customFormat="1" ht="12.75" hidden="1">
      <c r="A247" s="101">
        <v>1541</v>
      </c>
      <c r="B247" s="101">
        <v>115.18000030517578</v>
      </c>
      <c r="C247" s="101">
        <v>141.67999267578125</v>
      </c>
      <c r="D247" s="101">
        <v>9.197836875915527</v>
      </c>
      <c r="E247" s="101">
        <v>9.18793773651123</v>
      </c>
      <c r="F247" s="101">
        <v>18.785738848116456</v>
      </c>
      <c r="G247" s="101" t="s">
        <v>56</v>
      </c>
      <c r="H247" s="101">
        <v>0.9153892284606258</v>
      </c>
      <c r="I247" s="101">
        <v>48.59538953363641</v>
      </c>
      <c r="J247" s="101" t="s">
        <v>62</v>
      </c>
      <c r="K247" s="101">
        <v>0.5860379784438631</v>
      </c>
      <c r="L247" s="101">
        <v>0.7580573426759815</v>
      </c>
      <c r="M247" s="101">
        <v>0.138735972428484</v>
      </c>
      <c r="N247" s="101">
        <v>0.07640477355919795</v>
      </c>
      <c r="O247" s="101">
        <v>0.023536093224213205</v>
      </c>
      <c r="P247" s="101">
        <v>0.021746166055923593</v>
      </c>
      <c r="Q247" s="101">
        <v>0.0028649411057740373</v>
      </c>
      <c r="R247" s="101">
        <v>0.0011760587646515873</v>
      </c>
      <c r="S247" s="101">
        <v>0.0003087904503300157</v>
      </c>
      <c r="T247" s="101">
        <v>0.00031998425642304045</v>
      </c>
      <c r="U247" s="101">
        <v>6.269020076988523E-05</v>
      </c>
      <c r="V247" s="101">
        <v>4.36405952153573E-05</v>
      </c>
      <c r="W247" s="101">
        <v>1.92538674315445E-05</v>
      </c>
      <c r="X247" s="101">
        <v>67.5</v>
      </c>
    </row>
    <row r="248" spans="1:24" s="101" customFormat="1" ht="12.75" hidden="1">
      <c r="A248" s="101">
        <v>1543</v>
      </c>
      <c r="B248" s="101">
        <v>123.16000366210938</v>
      </c>
      <c r="C248" s="101">
        <v>111.55999755859375</v>
      </c>
      <c r="D248" s="101">
        <v>9.100305557250977</v>
      </c>
      <c r="E248" s="101">
        <v>9.800874710083008</v>
      </c>
      <c r="F248" s="101">
        <v>24.93126272461774</v>
      </c>
      <c r="G248" s="101" t="s">
        <v>57</v>
      </c>
      <c r="H248" s="101">
        <v>9.54582590799312</v>
      </c>
      <c r="I248" s="101">
        <v>65.2058295701025</v>
      </c>
      <c r="J248" s="101" t="s">
        <v>60</v>
      </c>
      <c r="K248" s="101">
        <v>0.3854858728753193</v>
      </c>
      <c r="L248" s="101">
        <v>0.004125584456552309</v>
      </c>
      <c r="M248" s="101">
        <v>-0.09243995556860686</v>
      </c>
      <c r="N248" s="101">
        <v>-0.0007901761775091416</v>
      </c>
      <c r="O248" s="101">
        <v>0.015289468815889629</v>
      </c>
      <c r="P248" s="101">
        <v>0.0004719114722751061</v>
      </c>
      <c r="Q248" s="101">
        <v>-0.001964262652623096</v>
      </c>
      <c r="R248" s="101">
        <v>-6.349294137456557E-05</v>
      </c>
      <c r="S248" s="101">
        <v>0.00018431557587807428</v>
      </c>
      <c r="T248" s="101">
        <v>3.35966311443222E-05</v>
      </c>
      <c r="U248" s="101">
        <v>-4.6465177371022393E-05</v>
      </c>
      <c r="V248" s="101">
        <v>-5.005640184199864E-06</v>
      </c>
      <c r="W248" s="101">
        <v>1.0979988465578424E-05</v>
      </c>
      <c r="X248" s="101">
        <v>67.5</v>
      </c>
    </row>
    <row r="249" spans="1:24" s="101" customFormat="1" ht="12.75" hidden="1">
      <c r="A249" s="101">
        <v>1542</v>
      </c>
      <c r="B249" s="101">
        <v>137.33999633789062</v>
      </c>
      <c r="C249" s="101">
        <v>139.94000244140625</v>
      </c>
      <c r="D249" s="101">
        <v>9.028107643127441</v>
      </c>
      <c r="E249" s="101">
        <v>9.43167781829834</v>
      </c>
      <c r="F249" s="101">
        <v>22.486771382980077</v>
      </c>
      <c r="G249" s="101" t="s">
        <v>58</v>
      </c>
      <c r="H249" s="101">
        <v>-10.521905872580447</v>
      </c>
      <c r="I249" s="101">
        <v>59.31809046531017</v>
      </c>
      <c r="J249" s="101" t="s">
        <v>61</v>
      </c>
      <c r="K249" s="101">
        <v>-0.4414081489869924</v>
      </c>
      <c r="L249" s="101">
        <v>0.7580461162342712</v>
      </c>
      <c r="M249" s="101">
        <v>-0.10345300701357629</v>
      </c>
      <c r="N249" s="101">
        <v>-0.07640068745921604</v>
      </c>
      <c r="O249" s="101">
        <v>-0.017893569447899247</v>
      </c>
      <c r="P249" s="101">
        <v>0.021741045000048607</v>
      </c>
      <c r="Q249" s="101">
        <v>-0.0020855598219815807</v>
      </c>
      <c r="R249" s="101">
        <v>-0.0011743435886951584</v>
      </c>
      <c r="S249" s="101">
        <v>-0.00024774848274761993</v>
      </c>
      <c r="T249" s="101">
        <v>0.00031821563559064544</v>
      </c>
      <c r="U249" s="101">
        <v>-4.2083827825519224E-05</v>
      </c>
      <c r="V249" s="101">
        <v>-4.3352567595206974E-05</v>
      </c>
      <c r="W249" s="101">
        <v>-1.5816170976796336E-05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1544</v>
      </c>
      <c r="B251" s="101">
        <v>105.96</v>
      </c>
      <c r="C251" s="101">
        <v>130.16</v>
      </c>
      <c r="D251" s="101">
        <v>9.681364432938441</v>
      </c>
      <c r="E251" s="101">
        <v>9.751081941980937</v>
      </c>
      <c r="F251" s="101">
        <v>25.16032775772339</v>
      </c>
      <c r="G251" s="101" t="s">
        <v>59</v>
      </c>
      <c r="H251" s="101">
        <v>23.35073268357027</v>
      </c>
      <c r="I251" s="101">
        <v>61.810732683570265</v>
      </c>
      <c r="J251" s="101" t="s">
        <v>73</v>
      </c>
      <c r="K251" s="101">
        <v>2.139373130738684</v>
      </c>
      <c r="M251" s="101" t="s">
        <v>68</v>
      </c>
      <c r="N251" s="101">
        <v>1.6914492785467632</v>
      </c>
      <c r="X251" s="101">
        <v>67.5</v>
      </c>
    </row>
    <row r="252" spans="1:24" s="101" customFormat="1" ht="12.75" hidden="1">
      <c r="A252" s="101">
        <v>1541</v>
      </c>
      <c r="B252" s="101">
        <v>124.37999725341797</v>
      </c>
      <c r="C252" s="101">
        <v>156.27999877929688</v>
      </c>
      <c r="D252" s="101">
        <v>8.605857849121094</v>
      </c>
      <c r="E252" s="101">
        <v>9.82893180847168</v>
      </c>
      <c r="F252" s="101">
        <v>22.955677240532044</v>
      </c>
      <c r="G252" s="101" t="s">
        <v>56</v>
      </c>
      <c r="H252" s="101">
        <v>6.611610713270522</v>
      </c>
      <c r="I252" s="101">
        <v>63.49160796668849</v>
      </c>
      <c r="J252" s="101" t="s">
        <v>62</v>
      </c>
      <c r="K252" s="101">
        <v>0.8757445304212401</v>
      </c>
      <c r="L252" s="101">
        <v>1.1416178960233359</v>
      </c>
      <c r="M252" s="101">
        <v>0.20732071252777115</v>
      </c>
      <c r="N252" s="101">
        <v>0.15439359817685192</v>
      </c>
      <c r="O252" s="101">
        <v>0.035171218920547025</v>
      </c>
      <c r="P252" s="101">
        <v>0.032749225746512546</v>
      </c>
      <c r="Q252" s="101">
        <v>0.004281355633992335</v>
      </c>
      <c r="R252" s="101">
        <v>0.002376500428554244</v>
      </c>
      <c r="S252" s="101">
        <v>0.0004614074514404745</v>
      </c>
      <c r="T252" s="101">
        <v>0.0004818636053248929</v>
      </c>
      <c r="U252" s="101">
        <v>9.36715637688895E-05</v>
      </c>
      <c r="V252" s="101">
        <v>8.817992079584692E-05</v>
      </c>
      <c r="W252" s="101">
        <v>2.8758734559939972E-05</v>
      </c>
      <c r="X252" s="101">
        <v>67.5</v>
      </c>
    </row>
    <row r="253" spans="1:24" s="101" customFormat="1" ht="12.75" hidden="1">
      <c r="A253" s="101">
        <v>1543</v>
      </c>
      <c r="B253" s="101">
        <v>110.5199966430664</v>
      </c>
      <c r="C253" s="101">
        <v>96.12000274658203</v>
      </c>
      <c r="D253" s="101">
        <v>9.034028053283691</v>
      </c>
      <c r="E253" s="101">
        <v>9.587254524230957</v>
      </c>
      <c r="F253" s="101">
        <v>26.057093231579163</v>
      </c>
      <c r="G253" s="101" t="s">
        <v>57</v>
      </c>
      <c r="H253" s="101">
        <v>25.593879663030165</v>
      </c>
      <c r="I253" s="101">
        <v>68.61387630609657</v>
      </c>
      <c r="J253" s="101" t="s">
        <v>60</v>
      </c>
      <c r="K253" s="101">
        <v>-0.08966602611884195</v>
      </c>
      <c r="L253" s="101">
        <v>0.006213409146155354</v>
      </c>
      <c r="M253" s="101">
        <v>0.01888256194105099</v>
      </c>
      <c r="N253" s="101">
        <v>-0.001596953092038476</v>
      </c>
      <c r="O253" s="101">
        <v>-0.003978590504660804</v>
      </c>
      <c r="P253" s="101">
        <v>0.0007108172046951833</v>
      </c>
      <c r="Q253" s="101">
        <v>0.0002779427182454309</v>
      </c>
      <c r="R253" s="101">
        <v>-0.00012834369819308237</v>
      </c>
      <c r="S253" s="101">
        <v>-8.298077991848993E-05</v>
      </c>
      <c r="T253" s="101">
        <v>5.0609131520323017E-05</v>
      </c>
      <c r="U253" s="101">
        <v>-1.3907927198683465E-06</v>
      </c>
      <c r="V253" s="101">
        <v>-1.0126717515336308E-05</v>
      </c>
      <c r="W253" s="101">
        <v>-6.099129363533093E-06</v>
      </c>
      <c r="X253" s="101">
        <v>67.5</v>
      </c>
    </row>
    <row r="254" spans="1:24" s="101" customFormat="1" ht="12.75" hidden="1">
      <c r="A254" s="101">
        <v>1542</v>
      </c>
      <c r="B254" s="101">
        <v>132.25999450683594</v>
      </c>
      <c r="C254" s="101">
        <v>154.05999755859375</v>
      </c>
      <c r="D254" s="101">
        <v>8.804154396057129</v>
      </c>
      <c r="E254" s="101">
        <v>9.486306190490723</v>
      </c>
      <c r="F254" s="101">
        <v>18.012429732952107</v>
      </c>
      <c r="G254" s="101" t="s">
        <v>58</v>
      </c>
      <c r="H254" s="101">
        <v>-16.046555852642655</v>
      </c>
      <c r="I254" s="101">
        <v>48.71343865419328</v>
      </c>
      <c r="J254" s="101" t="s">
        <v>61</v>
      </c>
      <c r="K254" s="101">
        <v>-0.87114205863497</v>
      </c>
      <c r="L254" s="101">
        <v>1.1416009872400823</v>
      </c>
      <c r="M254" s="101">
        <v>-0.20645901941442302</v>
      </c>
      <c r="N254" s="101">
        <v>-0.15438533900217674</v>
      </c>
      <c r="O254" s="101">
        <v>-0.03494546405405525</v>
      </c>
      <c r="P254" s="101">
        <v>0.032741510745497825</v>
      </c>
      <c r="Q254" s="101">
        <v>-0.004272324181296669</v>
      </c>
      <c r="R254" s="101">
        <v>-0.002373032275813506</v>
      </c>
      <c r="S254" s="101">
        <v>-0.0004538843755946144</v>
      </c>
      <c r="T254" s="101">
        <v>0.000479198549604924</v>
      </c>
      <c r="U254" s="101">
        <v>-9.366123827133343E-05</v>
      </c>
      <c r="V254" s="101">
        <v>-8.759650691623733E-05</v>
      </c>
      <c r="W254" s="101">
        <v>-2.810454473027404E-05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1544</v>
      </c>
      <c r="B256" s="101">
        <v>121.78</v>
      </c>
      <c r="C256" s="101">
        <v>131.08</v>
      </c>
      <c r="D256" s="101">
        <v>9.517553385912947</v>
      </c>
      <c r="E256" s="101">
        <v>9.541301435961806</v>
      </c>
      <c r="F256" s="101">
        <v>28.80367007743377</v>
      </c>
      <c r="G256" s="101" t="s">
        <v>59</v>
      </c>
      <c r="H256" s="101">
        <v>17.747020310719265</v>
      </c>
      <c r="I256" s="101">
        <v>72.02702031071927</v>
      </c>
      <c r="J256" s="101" t="s">
        <v>73</v>
      </c>
      <c r="K256" s="101">
        <v>1.8764637668675919</v>
      </c>
      <c r="M256" s="101" t="s">
        <v>68</v>
      </c>
      <c r="N256" s="101">
        <v>1.3879765712506014</v>
      </c>
      <c r="X256" s="101">
        <v>67.5</v>
      </c>
    </row>
    <row r="257" spans="1:24" s="101" customFormat="1" ht="12.75" hidden="1">
      <c r="A257" s="101">
        <v>1541</v>
      </c>
      <c r="B257" s="101">
        <v>128.94000244140625</v>
      </c>
      <c r="C257" s="101">
        <v>147.63999938964844</v>
      </c>
      <c r="D257" s="101">
        <v>8.634054183959961</v>
      </c>
      <c r="E257" s="101">
        <v>9.36024284362793</v>
      </c>
      <c r="F257" s="101">
        <v>23.801090210876342</v>
      </c>
      <c r="G257" s="101" t="s">
        <v>56</v>
      </c>
      <c r="H257" s="101">
        <v>4.1874669455354905</v>
      </c>
      <c r="I257" s="101">
        <v>65.62746938694174</v>
      </c>
      <c r="J257" s="101" t="s">
        <v>62</v>
      </c>
      <c r="K257" s="101">
        <v>0.9252981467073088</v>
      </c>
      <c r="L257" s="101">
        <v>0.9821677184058396</v>
      </c>
      <c r="M257" s="101">
        <v>0.2190517007487869</v>
      </c>
      <c r="N257" s="101">
        <v>0.07384469368647789</v>
      </c>
      <c r="O257" s="101">
        <v>0.03716150888563974</v>
      </c>
      <c r="P257" s="101">
        <v>0.028175148674491085</v>
      </c>
      <c r="Q257" s="101">
        <v>0.0045235300639401</v>
      </c>
      <c r="R257" s="101">
        <v>0.0011366544136809887</v>
      </c>
      <c r="S257" s="101">
        <v>0.00048753092586835303</v>
      </c>
      <c r="T257" s="101">
        <v>0.0004145686006451153</v>
      </c>
      <c r="U257" s="101">
        <v>9.896380156998344E-05</v>
      </c>
      <c r="V257" s="101">
        <v>4.217065738336128E-05</v>
      </c>
      <c r="W257" s="101">
        <v>3.039380901030711E-05</v>
      </c>
      <c r="X257" s="101">
        <v>67.5</v>
      </c>
    </row>
    <row r="258" spans="1:24" s="101" customFormat="1" ht="12.75" hidden="1">
      <c r="A258" s="101">
        <v>1543</v>
      </c>
      <c r="B258" s="101">
        <v>118.18000030517578</v>
      </c>
      <c r="C258" s="101">
        <v>103.87999725341797</v>
      </c>
      <c r="D258" s="101">
        <v>8.771263122558594</v>
      </c>
      <c r="E258" s="101">
        <v>9.401997566223145</v>
      </c>
      <c r="F258" s="101">
        <v>24.878389102942297</v>
      </c>
      <c r="G258" s="101" t="s">
        <v>57</v>
      </c>
      <c r="H258" s="101">
        <v>16.81434081071987</v>
      </c>
      <c r="I258" s="101">
        <v>67.49434111589565</v>
      </c>
      <c r="J258" s="101" t="s">
        <v>60</v>
      </c>
      <c r="K258" s="101">
        <v>0.0322752451127662</v>
      </c>
      <c r="L258" s="101">
        <v>0.0053450348841961185</v>
      </c>
      <c r="M258" s="101">
        <v>-0.010127977652466933</v>
      </c>
      <c r="N258" s="101">
        <v>-0.0007638361590371134</v>
      </c>
      <c r="O258" s="101">
        <v>0.000895333223445418</v>
      </c>
      <c r="P258" s="101">
        <v>0.0006115066267486536</v>
      </c>
      <c r="Q258" s="101">
        <v>-0.00032762795802462316</v>
      </c>
      <c r="R258" s="101">
        <v>-6.137282899400979E-05</v>
      </c>
      <c r="S258" s="101">
        <v>-2.115482634296408E-05</v>
      </c>
      <c r="T258" s="101">
        <v>4.354024948730896E-05</v>
      </c>
      <c r="U258" s="101">
        <v>-1.4996540992799664E-05</v>
      </c>
      <c r="V258" s="101">
        <v>-4.841754888460599E-06</v>
      </c>
      <c r="W258" s="101">
        <v>-2.3187472028516648E-06</v>
      </c>
      <c r="X258" s="101">
        <v>67.5</v>
      </c>
    </row>
    <row r="259" spans="1:24" s="101" customFormat="1" ht="12.75" hidden="1">
      <c r="A259" s="101">
        <v>1542</v>
      </c>
      <c r="B259" s="101">
        <v>149.8800048828125</v>
      </c>
      <c r="C259" s="101">
        <v>161.17999267578125</v>
      </c>
      <c r="D259" s="101">
        <v>8.471586227416992</v>
      </c>
      <c r="E259" s="101">
        <v>9.04292106628418</v>
      </c>
      <c r="F259" s="101">
        <v>22.23082537351808</v>
      </c>
      <c r="G259" s="101" t="s">
        <v>58</v>
      </c>
      <c r="H259" s="101">
        <v>-19.85175749327918</v>
      </c>
      <c r="I259" s="101">
        <v>62.52824738953332</v>
      </c>
      <c r="J259" s="101" t="s">
        <v>61</v>
      </c>
      <c r="K259" s="101">
        <v>-0.9247350803624199</v>
      </c>
      <c r="L259" s="101">
        <v>0.9821531742455549</v>
      </c>
      <c r="M259" s="101">
        <v>-0.2188174391350178</v>
      </c>
      <c r="N259" s="101">
        <v>-0.07384074308924508</v>
      </c>
      <c r="O259" s="101">
        <v>-0.037150721676388415</v>
      </c>
      <c r="P259" s="101">
        <v>0.02816851189671047</v>
      </c>
      <c r="Q259" s="101">
        <v>-0.004511649826891549</v>
      </c>
      <c r="R259" s="101">
        <v>-0.0011349963136511696</v>
      </c>
      <c r="S259" s="101">
        <v>-0.0004870717370166869</v>
      </c>
      <c r="T259" s="101">
        <v>0.00041227584372047796</v>
      </c>
      <c r="U259" s="101">
        <v>-9.782094754925622E-05</v>
      </c>
      <c r="V259" s="101">
        <v>-4.1891786232445505E-05</v>
      </c>
      <c r="W259" s="101">
        <v>-3.0305231191401478E-05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16.671747261547143</v>
      </c>
      <c r="G260" s="102"/>
      <c r="H260" s="102"/>
      <c r="I260" s="115"/>
      <c r="J260" s="115" t="s">
        <v>158</v>
      </c>
      <c r="K260" s="102">
        <f>AVERAGE(K258,K253,K248,K243,K238,K233)</f>
        <v>0.4744186381196391</v>
      </c>
      <c r="L260" s="102">
        <f>AVERAGE(L258,L253,L248,L243,L238,L233)</f>
        <v>0.004659061806200784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31.796604146654047</v>
      </c>
      <c r="G261" s="102"/>
      <c r="H261" s="102"/>
      <c r="I261" s="115"/>
      <c r="J261" s="115" t="s">
        <v>159</v>
      </c>
      <c r="K261" s="102">
        <f>AVERAGE(K259,K254,K249,K244,K239,K234)</f>
        <v>-0.9319346162959139</v>
      </c>
      <c r="L261" s="102">
        <f>AVERAGE(L259,L254,L249,L244,L239,L234)</f>
        <v>0.8560685776953679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0.29651164882477443</v>
      </c>
      <c r="L262" s="102">
        <f>ABS(L260/$H$33)</f>
        <v>0.012941838350557735</v>
      </c>
      <c r="M262" s="115" t="s">
        <v>111</v>
      </c>
      <c r="N262" s="102">
        <f>K262+L262+L263+K263</f>
        <v>1.3740046529485246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0.5295083047135875</v>
      </c>
      <c r="L263" s="102">
        <f>ABS(L261/$H$34)</f>
        <v>0.535042861059605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2004-11-10T13:17:51Z</cp:lastPrinted>
  <dcterms:created xsi:type="dcterms:W3CDTF">2003-07-09T12:58:06Z</dcterms:created>
  <dcterms:modified xsi:type="dcterms:W3CDTF">2004-11-22T13:23:18Z</dcterms:modified>
  <cp:category/>
  <cp:version/>
  <cp:contentType/>
  <cp:contentStatus/>
</cp:coreProperties>
</file>