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<sst xmlns="http://schemas.openxmlformats.org/spreadsheetml/2006/main" count="710" uniqueCount="165">
  <si>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</si>
  <si>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</si>
  <si>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</si>
  <si>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</si>
  <si>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</si>
  <si>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</si>
  <si>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</si>
  <si>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</si>
  <si>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</si>
  <si>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</si>
  <si>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</si>
  <si>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</si>
  <si>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</si>
  <si>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</si>
  <si>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</si>
  <si>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</si>
  <si>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</si>
  <si>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</si>
  <si>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</si>
  <si>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</si>
  <si>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</si>
  <si>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</si>
  <si>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</si>
  <si>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</si>
  <si>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</si>
  <si>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</si>
  <si>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</si>
  <si>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</si>
  <si>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</si>
  <si>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</si>
  <si>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</si>
  <si>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</si>
  <si>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</si>
  <si>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</si>
  <si>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</si>
  <si>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</si>
  <si>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</si>
  <si>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</si>
  <si>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</si>
  <si>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</si>
  <si>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</si>
  <si>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</si>
  <si>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</si>
  <si>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</si>
  <si>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</si>
  <si>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</si>
  <si>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</si>
  <si>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</si>
  <si>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</si>
  <si>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</si>
  <si>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</si>
  <si>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</si>
  <si>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</si>
  <si>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</si>
  <si>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</si>
  <si>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</si>
  <si>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</si>
  <si>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</si>
  <si>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</si>
  <si>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</si>
  <si>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</si>
  <si>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</si>
  <si>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</si>
  <si>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</si>
  <si>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</si>
  <si>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</si>
  <si>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</si>
  <si>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</si>
  <si>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</si>
  <si>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</si>
  <si>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</si>
  <si>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</si>
  <si>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</si>
  <si>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</si>
  <si>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</si>
  <si>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</si>
  <si>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</si>
  <si>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</si>
  <si>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</si>
  <si>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</si>
  <si>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</si>
  <si>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</si>
  <si>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</si>
  <si>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</si>
  <si>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</si>
  <si>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</si>
  <si>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</si>
  <si>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</si>
  <si>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</si>
  <si>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</si>
  <si>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</si>
  <si>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</si>
  <si>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</si>
  <si>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</si>
  <si>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</si>
  <si>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</si>
  <si>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</si>
  <si>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</si>
  <si>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</si>
  <si>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</si>
  <si>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</si>
  <si>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</si>
  <si>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</si>
  <si>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</si>
  <si>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</si>
  <si>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</si>
  <si>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</si>
  <si>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</si>
  <si>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</si>
  <si>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</si>
  <si>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</si>
  <si>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</si>
  <si>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</si>
  <si>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</si>
  <si>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</si>
  <si>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</si>
  <si>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</si>
  <si>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</si>
  <si>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</si>
  <si>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</si>
  <si>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</si>
  <si>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</si>
  <si>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</si>
  <si>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</si>
  <si>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</si>
  <si>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</si>
  <si>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</si>
  <si>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</si>
  <si>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</si>
  <si>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</si>
  <si>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</si>
  <si>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</si>
  <si>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</si>
  <si>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</si>
  <si>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</si>
  <si>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</si>
  <si>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</si>
  <si>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</si>
  <si>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</si>
  <si>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</si>
  <si>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</si>
  <si>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</si>
  <si>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</si>
  <si>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</si>
  <si>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</si>
  <si>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</si>
  <si>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</si>
  <si>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</si>
  <si>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</si>
  <si>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</si>
  <si>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</si>
  <si>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</si>
  <si>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</si>
  <si>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</si>
  <si>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</si>
  <si>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</si>
  <si>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</si>
  <si>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</si>
  <si>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</si>
  <si>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</si>
  <si>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</si>
  <si>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</si>
  <si>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Cas 4</t>
  </si>
  <si>
    <t xml:space="preserve"> </t>
  </si>
  <si>
    <t>AP 424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</si>
</sst>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8"/>
            <a:ext cx="1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1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80" y="258"/>
            <a:ext cx="1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6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6" y="185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6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118.9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115.8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136.5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89.87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106.7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115.7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132.7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104.7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7.485586547086115</v>
      </c>
      <c r="C41" s="2">
        <f aca="true" t="shared" si="0" ref="C41:C55">($B$41*H41+$B$42*J41+$B$43*L41+$B$44*N41+$B$45*P41+$B$46*R41+$B$47*T41+$B$48*V41)/100</f>
        <v>-2.9533702173876994E-09</v>
      </c>
      <c r="D41" s="2">
        <f aca="true" t="shared" si="1" ref="D41:D55">($B$41*I41+$B$42*K41+$B$43*M41+$B$44*O41+$B$45*Q41+$B$46*S41+$B$47*U41+$B$48*W41)/100</f>
        <v>-5.89307094064943E-08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-11.579315758525183</v>
      </c>
      <c r="C42" s="2">
        <f t="shared" si="0"/>
        <v>1.4988802592612494E-10</v>
      </c>
      <c r="D42" s="2">
        <f t="shared" si="1"/>
        <v>5.586729311325253E-08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-10.973816986906542</v>
      </c>
      <c r="C43" s="2">
        <f t="shared" si="0"/>
        <v>0.03183923767344563</v>
      </c>
      <c r="D43" s="2">
        <f t="shared" si="1"/>
        <v>-0.7101176248409186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-10.679685783357613</v>
      </c>
      <c r="C44" s="2">
        <f t="shared" si="0"/>
        <v>-0.0019979926736403337</v>
      </c>
      <c r="D44" s="2">
        <f t="shared" si="1"/>
        <v>-0.36705836366386263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7.485586547086115</v>
      </c>
      <c r="C45" s="2">
        <f t="shared" si="0"/>
        <v>-0.009448064823346218</v>
      </c>
      <c r="D45" s="2">
        <f t="shared" si="1"/>
        <v>-0.1680142555382308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-11.579315758525183</v>
      </c>
      <c r="C46" s="2">
        <f t="shared" si="0"/>
        <v>0.001040768620742484</v>
      </c>
      <c r="D46" s="2">
        <f t="shared" si="1"/>
        <v>0.10060822651394542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-10.973816986906542</v>
      </c>
      <c r="C47" s="2">
        <f t="shared" si="0"/>
        <v>0.0009711511745971547</v>
      </c>
      <c r="D47" s="2">
        <f t="shared" si="1"/>
        <v>-0.028532102626407253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-10.679685783357613</v>
      </c>
      <c r="C48" s="2">
        <f t="shared" si="0"/>
        <v>-0.00022851272027403437</v>
      </c>
      <c r="D48" s="2">
        <f t="shared" si="1"/>
        <v>-0.010527435776132205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-0.00028610373654070924</v>
      </c>
      <c r="D49" s="2">
        <f t="shared" si="1"/>
        <v>-0.0034631251438282094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8.365805661537064E-05</v>
      </c>
      <c r="D50" s="2">
        <f t="shared" si="1"/>
        <v>0.001546395334686701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-1.2592587132186755E-05</v>
      </c>
      <c r="D51" s="2">
        <f t="shared" si="1"/>
        <v>-0.0003743639690198015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-1.626947085308101E-05</v>
      </c>
      <c r="D52" s="2">
        <f t="shared" si="1"/>
        <v>-0.00015408362353250973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-1.2225121212709753E-05</v>
      </c>
      <c r="D53" s="2">
        <f t="shared" si="1"/>
        <v>-7.500004737895424E-05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6.599665843614388E-06</v>
      </c>
      <c r="D54" s="2">
        <f t="shared" si="1"/>
        <v>5.709064242867174E-05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-1.566874714485968E-06</v>
      </c>
      <c r="D55" s="2">
        <f t="shared" si="1"/>
        <v>-2.3311630840104026E-05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workbookViewId="0" topLeftCell="A1">
      <selection activeCell="D13" sqref="D13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7</v>
      </c>
      <c r="B3" s="31">
        <v>136.58</v>
      </c>
      <c r="C3" s="31">
        <v>118.98</v>
      </c>
      <c r="D3" s="31">
        <v>9.114344815264642</v>
      </c>
      <c r="E3" s="31">
        <v>9.570771266871143</v>
      </c>
      <c r="F3" s="32" t="s">
        <v>69</v>
      </c>
      <c r="H3" s="34">
        <v>0.0625</v>
      </c>
      <c r="I3" s="33" t="s">
        <v>163</v>
      </c>
    </row>
    <row r="4" spans="1:9" ht="16.5" customHeight="1">
      <c r="A4" s="35">
        <v>5</v>
      </c>
      <c r="B4" s="36">
        <v>104.70666666666666</v>
      </c>
      <c r="C4" s="36">
        <v>89.87333333333332</v>
      </c>
      <c r="D4" s="36">
        <v>9.41567917335165</v>
      </c>
      <c r="E4" s="36">
        <v>9.71991246765729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8</v>
      </c>
      <c r="B5" s="41">
        <v>115.77666666666669</v>
      </c>
      <c r="C5" s="41">
        <v>106.71</v>
      </c>
      <c r="D5" s="41">
        <v>9.002732804100894</v>
      </c>
      <c r="E5" s="41">
        <v>9.392670415228928</v>
      </c>
      <c r="F5" s="37" t="s">
        <v>71</v>
      </c>
      <c r="I5" s="42"/>
    </row>
    <row r="6" spans="1:6" s="33" customFormat="1" ht="13.5" thickBot="1">
      <c r="A6" s="43">
        <v>6</v>
      </c>
      <c r="B6" s="44">
        <v>132.71333333333334</v>
      </c>
      <c r="C6" s="44">
        <v>115.84666666666668</v>
      </c>
      <c r="D6" s="44">
        <v>8.699844931424735</v>
      </c>
      <c r="E6" s="44">
        <v>9.009826416145193</v>
      </c>
      <c r="F6" s="45" t="s">
        <v>72</v>
      </c>
    </row>
    <row r="7" spans="1:6" s="33" customFormat="1" ht="12.75">
      <c r="A7" s="46" t="s">
        <v>162</v>
      </c>
      <c r="B7" s="46"/>
      <c r="C7" s="46"/>
      <c r="D7" s="46"/>
      <c r="E7" s="46"/>
      <c r="F7" s="46"/>
    </row>
    <row r="8" ht="12.75"/>
    <row r="9" spans="1:3" ht="24" customHeight="1">
      <c r="A9" s="119" t="s">
        <v>115</v>
      </c>
      <c r="B9" s="120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/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 t="s">
        <v>164</v>
      </c>
      <c r="B13" s="121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/>
      <c r="K15" s="42"/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7.485586547086115</v>
      </c>
      <c r="C19" s="62">
        <v>44.69225321375278</v>
      </c>
      <c r="D19" s="63">
        <v>17.693861497467225</v>
      </c>
      <c r="K19" s="64" t="s">
        <v>93</v>
      </c>
    </row>
    <row r="20" spans="1:11" ht="12.75">
      <c r="A20" s="61" t="s">
        <v>57</v>
      </c>
      <c r="B20" s="62">
        <v>-11.579315758525183</v>
      </c>
      <c r="C20" s="62">
        <v>36.6973509081415</v>
      </c>
      <c r="D20" s="63">
        <v>13.884993940754278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-10.973816986906542</v>
      </c>
      <c r="C21" s="62">
        <v>54.2395163464268</v>
      </c>
      <c r="D21" s="63">
        <v>19.817775921429355</v>
      </c>
      <c r="F21" s="39" t="s">
        <v>96</v>
      </c>
    </row>
    <row r="22" spans="1:11" ht="16.5" thickBot="1">
      <c r="A22" s="67" t="s">
        <v>59</v>
      </c>
      <c r="B22" s="68">
        <v>-10.679685783357613</v>
      </c>
      <c r="C22" s="68">
        <v>58.4003142166424</v>
      </c>
      <c r="D22" s="69">
        <v>22.35103877919664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7.778036100019715</v>
      </c>
      <c r="I23" s="42"/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0.03183923767344563</v>
      </c>
      <c r="C27" s="78">
        <v>-0.0019979926736403337</v>
      </c>
      <c r="D27" s="78">
        <v>-0.009448064823346218</v>
      </c>
      <c r="E27" s="78">
        <v>0.001040768620742484</v>
      </c>
      <c r="F27" s="78">
        <v>0.0009711511745971547</v>
      </c>
      <c r="G27" s="78">
        <v>-0.00022851272027403437</v>
      </c>
      <c r="H27" s="78">
        <v>-0.00028610373654070924</v>
      </c>
      <c r="I27" s="79">
        <v>8.365805661537064E-05</v>
      </c>
    </row>
    <row r="28" spans="1:9" ht="13.5" thickBot="1">
      <c r="A28" s="80" t="s">
        <v>61</v>
      </c>
      <c r="B28" s="81">
        <v>-0.7101176248409186</v>
      </c>
      <c r="C28" s="81">
        <v>-0.36705836366386263</v>
      </c>
      <c r="D28" s="81">
        <v>-0.1680142555382308</v>
      </c>
      <c r="E28" s="81">
        <v>0.10060822651394542</v>
      </c>
      <c r="F28" s="81">
        <v>-0.028532102626407253</v>
      </c>
      <c r="G28" s="81">
        <v>-0.010527435776132205</v>
      </c>
      <c r="H28" s="81">
        <v>-0.0034631251438282094</v>
      </c>
      <c r="I28" s="82">
        <v>0.001546395334686701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7</v>
      </c>
      <c r="B39" s="89">
        <v>136.58</v>
      </c>
      <c r="C39" s="89">
        <v>118.98</v>
      </c>
      <c r="D39" s="89">
        <v>9.114344815264642</v>
      </c>
      <c r="E39" s="89">
        <v>9.570771266871143</v>
      </c>
      <c r="F39" s="90">
        <f>I39*D39/(23678+B39)*1000</f>
        <v>22.35103877919664</v>
      </c>
      <c r="G39" s="91" t="s">
        <v>59</v>
      </c>
      <c r="H39" s="92">
        <f>I39-B39+X39</f>
        <v>-10.679685783357613</v>
      </c>
      <c r="I39" s="92">
        <f>(B39+C42-2*X39)*(23678+B39)*E42/((23678+C42)*D39+E42*(23678+B39))</f>
        <v>58.4003142166424</v>
      </c>
      <c r="J39" s="39" t="s">
        <v>73</v>
      </c>
      <c r="K39" s="39">
        <f>(K40*K40+L40*L40+M40*M40+N40*N40+O40*O40+P40*P40+Q40*Q40+R40*R40+S40*S40+T40*T40+U40*U40+V40*V40+W40*W40)</f>
        <v>0.6793983174121668</v>
      </c>
      <c r="M39" s="39" t="s">
        <v>68</v>
      </c>
      <c r="N39" s="39">
        <f>(K44*K44+L44*L44+M44*M44+N44*N44+O44*O44+P44*P44+Q44*Q44+R44*R44+S44*S44+T44*T44+U44*U44+V44*V44+W44*W44)</f>
        <v>0.421342427881102</v>
      </c>
      <c r="X39" s="28">
        <f>(1-$H$2)*1000</f>
        <v>67.5</v>
      </c>
    </row>
    <row r="40" spans="1:24" ht="12.75">
      <c r="A40" s="86">
        <v>5</v>
      </c>
      <c r="B40" s="89">
        <v>104.70666666666666</v>
      </c>
      <c r="C40" s="89">
        <v>89.87333333333332</v>
      </c>
      <c r="D40" s="89">
        <v>9.41567917335165</v>
      </c>
      <c r="E40" s="89">
        <v>9.71991246765729</v>
      </c>
      <c r="F40" s="90">
        <f>I40*D40/(23678+B40)*1000</f>
        <v>17.693861497467225</v>
      </c>
      <c r="G40" s="91" t="s">
        <v>56</v>
      </c>
      <c r="H40" s="92">
        <f>I40-B40+X40</f>
        <v>7.485586547086115</v>
      </c>
      <c r="I40" s="92">
        <f>(B40+C39-2*X40)*(23678+B40)*E39/((23678+C39)*D40+E39*(23678+B40))</f>
        <v>44.69225321375278</v>
      </c>
      <c r="J40" s="39" t="s">
        <v>62</v>
      </c>
      <c r="K40" s="73">
        <f aca="true" t="shared" si="0" ref="K40:W40">SQRT(K41*K41+K42*K42)</f>
        <v>0.710831047553027</v>
      </c>
      <c r="L40" s="73">
        <f t="shared" si="0"/>
        <v>0.36706380141647904</v>
      </c>
      <c r="M40" s="73">
        <f t="shared" si="0"/>
        <v>0.16827969572402984</v>
      </c>
      <c r="N40" s="73">
        <f t="shared" si="0"/>
        <v>0.10061360962416205</v>
      </c>
      <c r="O40" s="73">
        <f t="shared" si="0"/>
        <v>0.028548625446556217</v>
      </c>
      <c r="P40" s="73">
        <f t="shared" si="0"/>
        <v>0.010529915578195076</v>
      </c>
      <c r="Q40" s="73">
        <f t="shared" si="0"/>
        <v>0.0034749231804282682</v>
      </c>
      <c r="R40" s="73">
        <f t="shared" si="0"/>
        <v>0.0015486565796126184</v>
      </c>
      <c r="S40" s="73">
        <f t="shared" si="0"/>
        <v>0.0003745756993598765</v>
      </c>
      <c r="T40" s="73">
        <f t="shared" si="0"/>
        <v>0.0001549401778840706</v>
      </c>
      <c r="U40" s="73">
        <f t="shared" si="0"/>
        <v>7.598987232198004E-05</v>
      </c>
      <c r="V40" s="73">
        <f t="shared" si="0"/>
        <v>5.747083644915762E-05</v>
      </c>
      <c r="W40" s="73">
        <f t="shared" si="0"/>
        <v>2.3364229685486842E-05</v>
      </c>
      <c r="X40" s="28">
        <f>(1-$H$2)*1000</f>
        <v>67.5</v>
      </c>
    </row>
    <row r="41" spans="1:24" ht="12.75">
      <c r="A41" s="86">
        <v>8</v>
      </c>
      <c r="B41" s="89">
        <v>115.77666666666669</v>
      </c>
      <c r="C41" s="89">
        <v>106.71</v>
      </c>
      <c r="D41" s="89">
        <v>9.002732804100894</v>
      </c>
      <c r="E41" s="89">
        <v>9.392670415228928</v>
      </c>
      <c r="F41" s="90">
        <f>I41*D41/(23678+B41)*1000</f>
        <v>13.884993940754278</v>
      </c>
      <c r="G41" s="91" t="s">
        <v>57</v>
      </c>
      <c r="H41" s="92">
        <f>I41-B41+X41</f>
        <v>-11.579315758525183</v>
      </c>
      <c r="I41" s="92">
        <f>(B41+C40-2*X41)*(23678+B41)*E40/((23678+C40)*D41+E40*(23678+B41))</f>
        <v>36.6973509081415</v>
      </c>
      <c r="J41" s="39" t="s">
        <v>60</v>
      </c>
      <c r="K41" s="73">
        <f>'calcul config'!C43</f>
        <v>0.03183923767344563</v>
      </c>
      <c r="L41" s="73">
        <f>'calcul config'!C44</f>
        <v>-0.0019979926736403337</v>
      </c>
      <c r="M41" s="73">
        <f>'calcul config'!C45</f>
        <v>-0.009448064823346218</v>
      </c>
      <c r="N41" s="73">
        <f>'calcul config'!C46</f>
        <v>0.001040768620742484</v>
      </c>
      <c r="O41" s="73">
        <f>'calcul config'!C47</f>
        <v>0.0009711511745971547</v>
      </c>
      <c r="P41" s="73">
        <f>'calcul config'!C48</f>
        <v>-0.00022851272027403437</v>
      </c>
      <c r="Q41" s="73">
        <f>'calcul config'!C49</f>
        <v>-0.00028610373654070924</v>
      </c>
      <c r="R41" s="73">
        <f>'calcul config'!C50</f>
        <v>8.365805661537064E-05</v>
      </c>
      <c r="S41" s="73">
        <f>'calcul config'!C51</f>
        <v>-1.2592587132186755E-05</v>
      </c>
      <c r="T41" s="73">
        <f>'calcul config'!C52</f>
        <v>-1.626947085308101E-05</v>
      </c>
      <c r="U41" s="73">
        <f>'calcul config'!C53</f>
        <v>-1.2225121212709753E-05</v>
      </c>
      <c r="V41" s="73">
        <f>'calcul config'!C54</f>
        <v>6.599665843614388E-06</v>
      </c>
      <c r="W41" s="73">
        <f>'calcul config'!C55</f>
        <v>-1.566874714485968E-06</v>
      </c>
      <c r="X41" s="28">
        <f>(1-$H$2)*1000</f>
        <v>67.5</v>
      </c>
    </row>
    <row r="42" spans="1:24" ht="12.75">
      <c r="A42" s="86">
        <v>6</v>
      </c>
      <c r="B42" s="89">
        <v>132.71333333333334</v>
      </c>
      <c r="C42" s="89">
        <v>115.84666666666668</v>
      </c>
      <c r="D42" s="89">
        <v>8.699844931424735</v>
      </c>
      <c r="E42" s="89">
        <v>9.009826416145193</v>
      </c>
      <c r="F42" s="90">
        <f>I42*D42/(23678+B42)*1000</f>
        <v>19.817775921429355</v>
      </c>
      <c r="G42" s="91" t="s">
        <v>58</v>
      </c>
      <c r="H42" s="92">
        <f>I42-B42+X42</f>
        <v>-10.973816986906542</v>
      </c>
      <c r="I42" s="92">
        <f>(B42+C41-2*X42)*(23678+B42)*E41/((23678+C41)*D42+E41*(23678+B42))</f>
        <v>54.2395163464268</v>
      </c>
      <c r="J42" s="39" t="s">
        <v>61</v>
      </c>
      <c r="K42" s="73">
        <f>'calcul config'!D43</f>
        <v>-0.7101176248409186</v>
      </c>
      <c r="L42" s="73">
        <f>'calcul config'!D44</f>
        <v>-0.36705836366386263</v>
      </c>
      <c r="M42" s="73">
        <f>'calcul config'!D45</f>
        <v>-0.1680142555382308</v>
      </c>
      <c r="N42" s="73">
        <f>'calcul config'!D46</f>
        <v>0.10060822651394542</v>
      </c>
      <c r="O42" s="73">
        <f>'calcul config'!D47</f>
        <v>-0.028532102626407253</v>
      </c>
      <c r="P42" s="73">
        <f>'calcul config'!D48</f>
        <v>-0.010527435776132205</v>
      </c>
      <c r="Q42" s="73">
        <f>'calcul config'!D49</f>
        <v>-0.0034631251438282094</v>
      </c>
      <c r="R42" s="73">
        <f>'calcul config'!D50</f>
        <v>0.001546395334686701</v>
      </c>
      <c r="S42" s="73">
        <f>'calcul config'!D51</f>
        <v>-0.0003743639690198015</v>
      </c>
      <c r="T42" s="73">
        <f>'calcul config'!D52</f>
        <v>-0.00015408362353250973</v>
      </c>
      <c r="U42" s="73">
        <f>'calcul config'!D53</f>
        <v>-7.500004737895424E-05</v>
      </c>
      <c r="V42" s="73">
        <f>'calcul config'!D54</f>
        <v>5.709064242867174E-05</v>
      </c>
      <c r="W42" s="73">
        <f>'calcul config'!D55</f>
        <v>-2.3311630840104026E-05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0</v>
      </c>
      <c r="J44" s="39" t="s">
        <v>67</v>
      </c>
      <c r="K44" s="73">
        <f>K40/(K43*1.5)</f>
        <v>0.4738873650353513</v>
      </c>
      <c r="L44" s="73">
        <f>L40/(L43*1.5)</f>
        <v>0.34958457277759913</v>
      </c>
      <c r="M44" s="73">
        <f aca="true" t="shared" si="1" ref="M44:W44">M40/(M43*1.5)</f>
        <v>0.1869774396933665</v>
      </c>
      <c r="N44" s="73">
        <f t="shared" si="1"/>
        <v>0.13415147949888273</v>
      </c>
      <c r="O44" s="73">
        <f t="shared" si="1"/>
        <v>0.1268827797624721</v>
      </c>
      <c r="P44" s="73">
        <f t="shared" si="1"/>
        <v>0.07019943718796716</v>
      </c>
      <c r="Q44" s="73">
        <f t="shared" si="1"/>
        <v>0.023166154536188453</v>
      </c>
      <c r="R44" s="73">
        <f t="shared" si="1"/>
        <v>0.0034414590658058187</v>
      </c>
      <c r="S44" s="73">
        <f t="shared" si="1"/>
        <v>0.004994342658131686</v>
      </c>
      <c r="T44" s="73">
        <f t="shared" si="1"/>
        <v>0.002065869038454274</v>
      </c>
      <c r="U44" s="73">
        <f t="shared" si="1"/>
        <v>0.0010131982976264004</v>
      </c>
      <c r="V44" s="73">
        <f t="shared" si="1"/>
        <v>0.0007662778193221015</v>
      </c>
      <c r="W44" s="73">
        <f t="shared" si="1"/>
        <v>0.00031152306247315785</v>
      </c>
      <c r="X44" s="73"/>
      <c r="Y44" s="73"/>
    </row>
    <row r="45" s="101" customFormat="1" ht="12.75"/>
    <row r="46" spans="1:24" s="101" customFormat="1" ht="12.75">
      <c r="A46" s="101">
        <v>7</v>
      </c>
      <c r="B46" s="101">
        <v>157.52</v>
      </c>
      <c r="C46" s="101">
        <v>145.92</v>
      </c>
      <c r="D46" s="101">
        <v>8.854457562760556</v>
      </c>
      <c r="E46" s="101">
        <v>9.234039767789943</v>
      </c>
      <c r="F46" s="101">
        <v>31.35971706642271</v>
      </c>
      <c r="G46" s="101" t="s">
        <v>59</v>
      </c>
      <c r="H46" s="101">
        <v>-5.602049150617958</v>
      </c>
      <c r="I46" s="101">
        <v>84.41795084938205</v>
      </c>
      <c r="J46" s="101" t="s">
        <v>73</v>
      </c>
      <c r="K46" s="101">
        <v>1.5597260831604074</v>
      </c>
      <c r="M46" s="101" t="s">
        <v>68</v>
      </c>
      <c r="N46" s="101">
        <v>0.850240489720013</v>
      </c>
      <c r="X46" s="101">
        <v>67.5</v>
      </c>
    </row>
    <row r="47" spans="1:24" s="101" customFormat="1" ht="12.75">
      <c r="A47" s="101">
        <v>8</v>
      </c>
      <c r="B47" s="101">
        <v>137.8000030517578</v>
      </c>
      <c r="C47" s="101">
        <v>134.89999389648438</v>
      </c>
      <c r="D47" s="101">
        <v>8.626425743103027</v>
      </c>
      <c r="E47" s="101">
        <v>8.846328735351562</v>
      </c>
      <c r="F47" s="101">
        <v>27.845983027449453</v>
      </c>
      <c r="G47" s="101" t="s">
        <v>56</v>
      </c>
      <c r="H47" s="101">
        <v>6.577070074424128</v>
      </c>
      <c r="I47" s="101">
        <v>76.87707312618194</v>
      </c>
      <c r="J47" s="101" t="s">
        <v>62</v>
      </c>
      <c r="K47" s="101">
        <v>1.1757634214549706</v>
      </c>
      <c r="L47" s="101">
        <v>0.30720060898195395</v>
      </c>
      <c r="M47" s="101">
        <v>0.2783464672830197</v>
      </c>
      <c r="N47" s="101">
        <v>0.05581950587749819</v>
      </c>
      <c r="O47" s="101">
        <v>0.04722093233085862</v>
      </c>
      <c r="P47" s="101">
        <v>0.008812555543242234</v>
      </c>
      <c r="Q47" s="101">
        <v>0.005747864598083645</v>
      </c>
      <c r="R47" s="101">
        <v>0.0008591871437563653</v>
      </c>
      <c r="S47" s="101">
        <v>0.0006195360772615005</v>
      </c>
      <c r="T47" s="101">
        <v>0.00012965291573383374</v>
      </c>
      <c r="U47" s="101">
        <v>0.0001257160358991043</v>
      </c>
      <c r="V47" s="101">
        <v>3.189685973838771E-05</v>
      </c>
      <c r="W47" s="101">
        <v>3.863334444742273E-05</v>
      </c>
      <c r="X47" s="101">
        <v>67.5</v>
      </c>
    </row>
    <row r="48" spans="1:24" s="101" customFormat="1" ht="12.75">
      <c r="A48" s="101">
        <v>5</v>
      </c>
      <c r="B48" s="101">
        <v>121.41999816894531</v>
      </c>
      <c r="C48" s="101">
        <v>106.62000274658203</v>
      </c>
      <c r="D48" s="101">
        <v>8.966198921203613</v>
      </c>
      <c r="E48" s="101">
        <v>9.218758583068848</v>
      </c>
      <c r="F48" s="101">
        <v>22.692800222698853</v>
      </c>
      <c r="G48" s="101" t="s">
        <v>57</v>
      </c>
      <c r="H48" s="101">
        <v>6.314610518729502</v>
      </c>
      <c r="I48" s="101">
        <v>60.234608687674815</v>
      </c>
      <c r="J48" s="101" t="s">
        <v>60</v>
      </c>
      <c r="K48" s="101">
        <v>-0.4625488326751613</v>
      </c>
      <c r="L48" s="101">
        <v>0.0016711624737785042</v>
      </c>
      <c r="M48" s="101">
        <v>0.10658648033890657</v>
      </c>
      <c r="N48" s="101">
        <v>0.0005771587400997411</v>
      </c>
      <c r="O48" s="101">
        <v>-0.019043975651353524</v>
      </c>
      <c r="P48" s="101">
        <v>0.00019135039406576243</v>
      </c>
      <c r="Q48" s="101">
        <v>0.002060896002162574</v>
      </c>
      <c r="R48" s="101">
        <v>4.640232463658721E-05</v>
      </c>
      <c r="S48" s="101">
        <v>-0.0002875638557361039</v>
      </c>
      <c r="T48" s="101">
        <v>1.3631985354955963E-05</v>
      </c>
      <c r="U48" s="101">
        <v>3.562351417503573E-05</v>
      </c>
      <c r="V48" s="101">
        <v>3.6562940639673444E-06</v>
      </c>
      <c r="W48" s="101">
        <v>-1.9057084688945564E-05</v>
      </c>
      <c r="X48" s="101">
        <v>67.5</v>
      </c>
    </row>
    <row r="49" spans="1:24" s="101" customFormat="1" ht="12.75">
      <c r="A49" s="101">
        <v>6</v>
      </c>
      <c r="B49" s="101">
        <v>155.22000122070312</v>
      </c>
      <c r="C49" s="101">
        <v>148.02000427246094</v>
      </c>
      <c r="D49" s="101">
        <v>8.476180076599121</v>
      </c>
      <c r="E49" s="101">
        <v>8.67579460144043</v>
      </c>
      <c r="F49" s="101">
        <v>23.524559798362617</v>
      </c>
      <c r="G49" s="101" t="s">
        <v>58</v>
      </c>
      <c r="H49" s="101">
        <v>-21.573930226515003</v>
      </c>
      <c r="I49" s="101">
        <v>66.14607099418812</v>
      </c>
      <c r="J49" s="101" t="s">
        <v>61</v>
      </c>
      <c r="K49" s="101">
        <v>-1.080957076216417</v>
      </c>
      <c r="L49" s="101">
        <v>0.3071960634104376</v>
      </c>
      <c r="M49" s="101">
        <v>-0.2571304689411604</v>
      </c>
      <c r="N49" s="101">
        <v>0.05581652196435014</v>
      </c>
      <c r="O49" s="101">
        <v>-0.043210455234655686</v>
      </c>
      <c r="P49" s="101">
        <v>0.008810477866121696</v>
      </c>
      <c r="Q49" s="101">
        <v>-0.0053656924162845555</v>
      </c>
      <c r="R49" s="101">
        <v>0.0008579331980198353</v>
      </c>
      <c r="S49" s="101">
        <v>-0.0005487549361078706</v>
      </c>
      <c r="T49" s="101">
        <v>0.00012893427602296784</v>
      </c>
      <c r="U49" s="101">
        <v>-0.00012056320715710042</v>
      </c>
      <c r="V49" s="101">
        <v>3.168660876282244E-05</v>
      </c>
      <c r="W49" s="101">
        <v>-3.360599390512896E-05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 hidden="1">
      <c r="A55" s="101" t="s">
        <v>116</v>
      </c>
    </row>
    <row r="56" spans="1:24" s="101" customFormat="1" ht="12.75" hidden="1">
      <c r="A56" s="101">
        <v>7</v>
      </c>
      <c r="B56" s="101">
        <v>148.26</v>
      </c>
      <c r="C56" s="101">
        <v>131.66</v>
      </c>
      <c r="D56" s="101">
        <v>9.097627201281837</v>
      </c>
      <c r="E56" s="101">
        <v>9.333287113955622</v>
      </c>
      <c r="F56" s="101">
        <v>24.039143091264684</v>
      </c>
      <c r="G56" s="101" t="s">
        <v>59</v>
      </c>
      <c r="H56" s="101">
        <v>-17.80260893555024</v>
      </c>
      <c r="I56" s="101">
        <v>62.957391064449745</v>
      </c>
      <c r="J56" s="101" t="s">
        <v>73</v>
      </c>
      <c r="K56" s="101">
        <v>0.9688584998294513</v>
      </c>
      <c r="M56" s="101" t="s">
        <v>68</v>
      </c>
      <c r="N56" s="101">
        <v>0.5094905900627266</v>
      </c>
      <c r="X56" s="101">
        <v>67.5</v>
      </c>
    </row>
    <row r="57" spans="1:24" s="101" customFormat="1" ht="12.75" hidden="1">
      <c r="A57" s="101">
        <v>6</v>
      </c>
      <c r="B57" s="101">
        <v>144.24000549316406</v>
      </c>
      <c r="C57" s="101">
        <v>134.5399932861328</v>
      </c>
      <c r="D57" s="101">
        <v>8.58045482635498</v>
      </c>
      <c r="E57" s="101">
        <v>8.67257308959961</v>
      </c>
      <c r="F57" s="101">
        <v>26.448247562364543</v>
      </c>
      <c r="G57" s="101" t="s">
        <v>56</v>
      </c>
      <c r="H57" s="101">
        <v>-3.3107393404980314</v>
      </c>
      <c r="I57" s="101">
        <v>73.42926615266603</v>
      </c>
      <c r="J57" s="101" t="s">
        <v>62</v>
      </c>
      <c r="K57" s="101">
        <v>0.953531429282412</v>
      </c>
      <c r="L57" s="101">
        <v>0.01858911808631718</v>
      </c>
      <c r="M57" s="101">
        <v>0.22573549341226093</v>
      </c>
      <c r="N57" s="101">
        <v>0.08272728471646047</v>
      </c>
      <c r="O57" s="101">
        <v>0.03829543915549731</v>
      </c>
      <c r="P57" s="101">
        <v>0.0005331859307441906</v>
      </c>
      <c r="Q57" s="101">
        <v>0.004661399265676785</v>
      </c>
      <c r="R57" s="101">
        <v>0.0012734043089967107</v>
      </c>
      <c r="S57" s="101">
        <v>0.0005024393805939691</v>
      </c>
      <c r="T57" s="101">
        <v>7.866810674837242E-06</v>
      </c>
      <c r="U57" s="101">
        <v>0.00010195187383996439</v>
      </c>
      <c r="V57" s="101">
        <v>4.7268082978261756E-05</v>
      </c>
      <c r="W57" s="101">
        <v>3.132982760974498E-05</v>
      </c>
      <c r="X57" s="101">
        <v>67.5</v>
      </c>
    </row>
    <row r="58" spans="1:24" s="101" customFormat="1" ht="12.75" hidden="1">
      <c r="A58" s="101">
        <v>5</v>
      </c>
      <c r="B58" s="101">
        <v>117.5</v>
      </c>
      <c r="C58" s="101">
        <v>104</v>
      </c>
      <c r="D58" s="101">
        <v>9.2094144821167</v>
      </c>
      <c r="E58" s="101">
        <v>9.413023948669434</v>
      </c>
      <c r="F58" s="101">
        <v>21.960565257280887</v>
      </c>
      <c r="G58" s="101" t="s">
        <v>57</v>
      </c>
      <c r="H58" s="101">
        <v>6.7422208647863116</v>
      </c>
      <c r="I58" s="101">
        <v>56.74222086478631</v>
      </c>
      <c r="J58" s="101" t="s">
        <v>60</v>
      </c>
      <c r="K58" s="101">
        <v>-0.9445607100971882</v>
      </c>
      <c r="L58" s="101">
        <v>-0.00010214237375371092</v>
      </c>
      <c r="M58" s="101">
        <v>0.22324610934808223</v>
      </c>
      <c r="N58" s="101">
        <v>0.0008551795560027105</v>
      </c>
      <c r="O58" s="101">
        <v>-0.03798947491876354</v>
      </c>
      <c r="P58" s="101">
        <v>-1.1456714458461499E-05</v>
      </c>
      <c r="Q58" s="101">
        <v>0.004590295948545687</v>
      </c>
      <c r="R58" s="101">
        <v>6.873350296085089E-05</v>
      </c>
      <c r="S58" s="101">
        <v>-0.0005015673355785868</v>
      </c>
      <c r="T58" s="101">
        <v>-8.013189712045048E-07</v>
      </c>
      <c r="U58" s="101">
        <v>9.867677363670991E-05</v>
      </c>
      <c r="V58" s="101">
        <v>5.414627999717137E-06</v>
      </c>
      <c r="W58" s="101">
        <v>-3.131938924337337E-05</v>
      </c>
      <c r="X58" s="101">
        <v>67.5</v>
      </c>
    </row>
    <row r="59" spans="1:24" s="101" customFormat="1" ht="12.75" hidden="1">
      <c r="A59" s="101">
        <v>8</v>
      </c>
      <c r="B59" s="101">
        <v>119.87999725341797</v>
      </c>
      <c r="C59" s="101">
        <v>111.68000030517578</v>
      </c>
      <c r="D59" s="101">
        <v>8.947714805603027</v>
      </c>
      <c r="E59" s="101">
        <v>9.226515769958496</v>
      </c>
      <c r="F59" s="101">
        <v>17.137921846672914</v>
      </c>
      <c r="G59" s="101" t="s">
        <v>58</v>
      </c>
      <c r="H59" s="101">
        <v>-6.798950430821677</v>
      </c>
      <c r="I59" s="101">
        <v>45.58104682259629</v>
      </c>
      <c r="J59" s="101" t="s">
        <v>61</v>
      </c>
      <c r="K59" s="101">
        <v>-0.13048851125694907</v>
      </c>
      <c r="L59" s="101">
        <v>-0.018588837461297265</v>
      </c>
      <c r="M59" s="101">
        <v>-0.03343183583085173</v>
      </c>
      <c r="N59" s="101">
        <v>0.08272286446010746</v>
      </c>
      <c r="O59" s="101">
        <v>-0.004831196074372532</v>
      </c>
      <c r="P59" s="101">
        <v>-0.0005330628297277593</v>
      </c>
      <c r="Q59" s="101">
        <v>-0.000811064867206763</v>
      </c>
      <c r="R59" s="101">
        <v>0.0012715479698942236</v>
      </c>
      <c r="S59" s="101">
        <v>-2.9589509158629684E-05</v>
      </c>
      <c r="T59" s="101">
        <v>-7.82589279891572E-06</v>
      </c>
      <c r="U59" s="101">
        <v>-2.5633550751496106E-05</v>
      </c>
      <c r="V59" s="101">
        <v>4.695693209808875E-05</v>
      </c>
      <c r="W59" s="101">
        <v>-8.086751377451963E-07</v>
      </c>
      <c r="X59" s="101">
        <v>67.5</v>
      </c>
    </row>
    <row r="60" s="101" customFormat="1" ht="12.75" hidden="1">
      <c r="A60" s="101" t="s">
        <v>122</v>
      </c>
    </row>
    <row r="61" spans="1:24" s="101" customFormat="1" ht="12.75" hidden="1">
      <c r="A61" s="101">
        <v>7</v>
      </c>
      <c r="B61" s="101">
        <v>132.4</v>
      </c>
      <c r="C61" s="101">
        <v>115.7</v>
      </c>
      <c r="D61" s="101">
        <v>9.30427582037074</v>
      </c>
      <c r="E61" s="101">
        <v>9.646685087224945</v>
      </c>
      <c r="F61" s="101">
        <v>19.51660407936967</v>
      </c>
      <c r="G61" s="101" t="s">
        <v>59</v>
      </c>
      <c r="H61" s="101">
        <v>-14.95541981526219</v>
      </c>
      <c r="I61" s="101">
        <v>49.94458018473781</v>
      </c>
      <c r="J61" s="101" t="s">
        <v>73</v>
      </c>
      <c r="K61" s="101">
        <v>0.5622531391359415</v>
      </c>
      <c r="M61" s="101" t="s">
        <v>68</v>
      </c>
      <c r="N61" s="101">
        <v>0.3044056872747335</v>
      </c>
      <c r="X61" s="101">
        <v>67.5</v>
      </c>
    </row>
    <row r="62" spans="1:24" s="101" customFormat="1" ht="12.75" hidden="1">
      <c r="A62" s="101">
        <v>6</v>
      </c>
      <c r="B62" s="101">
        <v>125.77999877929688</v>
      </c>
      <c r="C62" s="101">
        <v>110.68000030517578</v>
      </c>
      <c r="D62" s="101">
        <v>8.918333053588867</v>
      </c>
      <c r="E62" s="101">
        <v>9.162785530090332</v>
      </c>
      <c r="F62" s="101">
        <v>20.73370309523279</v>
      </c>
      <c r="G62" s="101" t="s">
        <v>56</v>
      </c>
      <c r="H62" s="101">
        <v>-2.940003729400999</v>
      </c>
      <c r="I62" s="101">
        <v>55.339995049895876</v>
      </c>
      <c r="J62" s="101" t="s">
        <v>62</v>
      </c>
      <c r="K62" s="101">
        <v>0.721826991283353</v>
      </c>
      <c r="L62" s="101">
        <v>0.017442844138364583</v>
      </c>
      <c r="M62" s="101">
        <v>0.1708827470683298</v>
      </c>
      <c r="N62" s="101">
        <v>0.10420137761864498</v>
      </c>
      <c r="O62" s="101">
        <v>0.02898984715443822</v>
      </c>
      <c r="P62" s="101">
        <v>0.0005004442010270616</v>
      </c>
      <c r="Q62" s="101">
        <v>0.0035286764591805713</v>
      </c>
      <c r="R62" s="101">
        <v>0.0016039350357304552</v>
      </c>
      <c r="S62" s="101">
        <v>0.000380356667692354</v>
      </c>
      <c r="T62" s="101">
        <v>7.351205292541194E-06</v>
      </c>
      <c r="U62" s="101">
        <v>7.717742838303519E-05</v>
      </c>
      <c r="V62" s="101">
        <v>5.953208292382688E-05</v>
      </c>
      <c r="W62" s="101">
        <v>2.3720001736341566E-05</v>
      </c>
      <c r="X62" s="101">
        <v>67.5</v>
      </c>
    </row>
    <row r="63" spans="1:24" s="101" customFormat="1" ht="12.75" hidden="1">
      <c r="A63" s="101">
        <v>5</v>
      </c>
      <c r="B63" s="101">
        <v>104.63999938964844</v>
      </c>
      <c r="C63" s="101">
        <v>86.13999938964844</v>
      </c>
      <c r="D63" s="101">
        <v>9.604964256286621</v>
      </c>
      <c r="E63" s="101">
        <v>9.897481918334961</v>
      </c>
      <c r="F63" s="101">
        <v>15.835007082155673</v>
      </c>
      <c r="G63" s="101" t="s">
        <v>57</v>
      </c>
      <c r="H63" s="101">
        <v>2.0687121447233494</v>
      </c>
      <c r="I63" s="101">
        <v>39.20871153437178</v>
      </c>
      <c r="J63" s="101" t="s">
        <v>60</v>
      </c>
      <c r="K63" s="101">
        <v>-0.6559610562975348</v>
      </c>
      <c r="L63" s="101">
        <v>9.378847189977225E-05</v>
      </c>
      <c r="M63" s="101">
        <v>0.15446897315082755</v>
      </c>
      <c r="N63" s="101">
        <v>0.0010773894637350829</v>
      </c>
      <c r="O63" s="101">
        <v>-0.026473464551732717</v>
      </c>
      <c r="P63" s="101">
        <v>1.0931933290776858E-05</v>
      </c>
      <c r="Q63" s="101">
        <v>0.003149055459830317</v>
      </c>
      <c r="R63" s="101">
        <v>8.660238879853259E-05</v>
      </c>
      <c r="S63" s="101">
        <v>-0.0003570150188000392</v>
      </c>
      <c r="T63" s="101">
        <v>7.908211401182584E-07</v>
      </c>
      <c r="U63" s="101">
        <v>6.59024345230719E-05</v>
      </c>
      <c r="V63" s="101">
        <v>6.826964889668252E-06</v>
      </c>
      <c r="W63" s="101">
        <v>-2.252255929725921E-05</v>
      </c>
      <c r="X63" s="101">
        <v>67.5</v>
      </c>
    </row>
    <row r="64" spans="1:24" s="101" customFormat="1" ht="12.75" hidden="1">
      <c r="A64" s="101">
        <v>8</v>
      </c>
      <c r="B64" s="101">
        <v>110.27999877929688</v>
      </c>
      <c r="C64" s="101">
        <v>101.4800033569336</v>
      </c>
      <c r="D64" s="101">
        <v>9.143630981445312</v>
      </c>
      <c r="E64" s="101">
        <v>9.483819007873535</v>
      </c>
      <c r="F64" s="101">
        <v>12.277488109218718</v>
      </c>
      <c r="G64" s="101" t="s">
        <v>58</v>
      </c>
      <c r="H64" s="101">
        <v>-10.838604226471972</v>
      </c>
      <c r="I64" s="101">
        <v>31.9413945528249</v>
      </c>
      <c r="J64" s="101" t="s">
        <v>61</v>
      </c>
      <c r="K64" s="101">
        <v>-0.3012462414142296</v>
      </c>
      <c r="L64" s="101">
        <v>0.017442591990808543</v>
      </c>
      <c r="M64" s="101">
        <v>-0.07307701129183988</v>
      </c>
      <c r="N64" s="101">
        <v>0.10419580763911224</v>
      </c>
      <c r="O64" s="101">
        <v>-0.011813844110442666</v>
      </c>
      <c r="P64" s="101">
        <v>0.0005003247856903954</v>
      </c>
      <c r="Q64" s="101">
        <v>-0.0015921706141265152</v>
      </c>
      <c r="R64" s="101">
        <v>0.0016015953374988465</v>
      </c>
      <c r="S64" s="101">
        <v>-0.00013119249600964023</v>
      </c>
      <c r="T64" s="101">
        <v>7.308544395255988E-06</v>
      </c>
      <c r="U64" s="101">
        <v>-4.0164967020411565E-05</v>
      </c>
      <c r="V64" s="101">
        <v>5.9139339256070804E-05</v>
      </c>
      <c r="W64" s="101">
        <v>-7.441290551610631E-06</v>
      </c>
      <c r="X64" s="101">
        <v>67.5</v>
      </c>
    </row>
    <row r="65" s="101" customFormat="1" ht="12.75" hidden="1">
      <c r="A65" s="101" t="s">
        <v>128</v>
      </c>
    </row>
    <row r="66" spans="1:24" s="101" customFormat="1" ht="12.75" hidden="1">
      <c r="A66" s="101">
        <v>7</v>
      </c>
      <c r="B66" s="101">
        <v>122.4</v>
      </c>
      <c r="C66" s="101">
        <v>95.2</v>
      </c>
      <c r="D66" s="101">
        <v>9.057203305550289</v>
      </c>
      <c r="E66" s="101">
        <v>9.864584856914954</v>
      </c>
      <c r="F66" s="101">
        <v>15.345437535594076</v>
      </c>
      <c r="G66" s="101" t="s">
        <v>59</v>
      </c>
      <c r="H66" s="101">
        <v>-14.575460602905935</v>
      </c>
      <c r="I66" s="101">
        <v>40.32453939709407</v>
      </c>
      <c r="J66" s="101" t="s">
        <v>73</v>
      </c>
      <c r="K66" s="101">
        <v>0.3886126517694231</v>
      </c>
      <c r="M66" s="101" t="s">
        <v>68</v>
      </c>
      <c r="N66" s="101">
        <v>0.22912196191819095</v>
      </c>
      <c r="X66" s="101">
        <v>67.5</v>
      </c>
    </row>
    <row r="67" spans="1:24" s="101" customFormat="1" ht="12.75" hidden="1">
      <c r="A67" s="101">
        <v>6</v>
      </c>
      <c r="B67" s="101">
        <v>111.87999725341797</v>
      </c>
      <c r="C67" s="101">
        <v>89.4800033569336</v>
      </c>
      <c r="D67" s="101">
        <v>8.894536018371582</v>
      </c>
      <c r="E67" s="101">
        <v>9.395341873168945</v>
      </c>
      <c r="F67" s="101">
        <v>14.176092577436625</v>
      </c>
      <c r="G67" s="101" t="s">
        <v>56</v>
      </c>
      <c r="H67" s="101">
        <v>-6.463737141525613</v>
      </c>
      <c r="I67" s="101">
        <v>37.916260111892356</v>
      </c>
      <c r="J67" s="101" t="s">
        <v>62</v>
      </c>
      <c r="K67" s="101">
        <v>0.5844242318257639</v>
      </c>
      <c r="L67" s="101">
        <v>0.08634098432520075</v>
      </c>
      <c r="M67" s="101">
        <v>0.13835441575596943</v>
      </c>
      <c r="N67" s="101">
        <v>0.141046897298196</v>
      </c>
      <c r="O67" s="101">
        <v>0.02347155598832562</v>
      </c>
      <c r="P67" s="101">
        <v>0.0024769392689012923</v>
      </c>
      <c r="Q67" s="101">
        <v>0.0028569453614811927</v>
      </c>
      <c r="R67" s="101">
        <v>0.0021710858622352933</v>
      </c>
      <c r="S67" s="101">
        <v>0.000307960640555113</v>
      </c>
      <c r="T67" s="101">
        <v>3.644219417482554E-05</v>
      </c>
      <c r="U67" s="101">
        <v>6.24862294980215E-05</v>
      </c>
      <c r="V67" s="101">
        <v>8.05785678415055E-05</v>
      </c>
      <c r="W67" s="101">
        <v>1.9207346535843184E-05</v>
      </c>
      <c r="X67" s="101">
        <v>67.5</v>
      </c>
    </row>
    <row r="68" spans="1:24" s="101" customFormat="1" ht="12.75" hidden="1">
      <c r="A68" s="101">
        <v>5</v>
      </c>
      <c r="B68" s="101">
        <v>91.0999984741211</v>
      </c>
      <c r="C68" s="101">
        <v>71.69999694824219</v>
      </c>
      <c r="D68" s="101">
        <v>9.77795696258545</v>
      </c>
      <c r="E68" s="101">
        <v>10.267742156982422</v>
      </c>
      <c r="F68" s="101">
        <v>9.188414186631375</v>
      </c>
      <c r="G68" s="101" t="s">
        <v>57</v>
      </c>
      <c r="H68" s="101">
        <v>-1.2640098350699702</v>
      </c>
      <c r="I68" s="101">
        <v>22.335988639051124</v>
      </c>
      <c r="J68" s="101" t="s">
        <v>60</v>
      </c>
      <c r="K68" s="101">
        <v>-0.513079234119456</v>
      </c>
      <c r="L68" s="101">
        <v>0.00046828760524882286</v>
      </c>
      <c r="M68" s="101">
        <v>0.12070337436590245</v>
      </c>
      <c r="N68" s="101">
        <v>0.0014584603687042503</v>
      </c>
      <c r="O68" s="101">
        <v>-0.020726150759586833</v>
      </c>
      <c r="P68" s="101">
        <v>5.3785188254983706E-05</v>
      </c>
      <c r="Q68" s="101">
        <v>0.002454990107818038</v>
      </c>
      <c r="R68" s="101">
        <v>0.0001172404052927832</v>
      </c>
      <c r="S68" s="101">
        <v>-0.0002810819681098877</v>
      </c>
      <c r="T68" s="101">
        <v>3.843300730022329E-06</v>
      </c>
      <c r="U68" s="101">
        <v>5.100005144518745E-05</v>
      </c>
      <c r="V68" s="101">
        <v>9.24581297051069E-06</v>
      </c>
      <c r="W68" s="101">
        <v>-1.778010876152979E-05</v>
      </c>
      <c r="X68" s="101">
        <v>67.5</v>
      </c>
    </row>
    <row r="69" spans="1:24" s="101" customFormat="1" ht="12.75" hidden="1">
      <c r="A69" s="101">
        <v>8</v>
      </c>
      <c r="B69" s="101">
        <v>101.54000091552734</v>
      </c>
      <c r="C69" s="101">
        <v>90.04000091552734</v>
      </c>
      <c r="D69" s="101">
        <v>9.134145736694336</v>
      </c>
      <c r="E69" s="101">
        <v>9.82692813873291</v>
      </c>
      <c r="F69" s="101">
        <v>7.778036100019715</v>
      </c>
      <c r="G69" s="101" t="s">
        <v>58</v>
      </c>
      <c r="H69" s="101">
        <v>-13.790912943791028</v>
      </c>
      <c r="I69" s="101">
        <v>20.249087971736316</v>
      </c>
      <c r="J69" s="101" t="s">
        <v>61</v>
      </c>
      <c r="K69" s="101">
        <v>-0.2798238414798258</v>
      </c>
      <c r="L69" s="101">
        <v>0.0863397143900959</v>
      </c>
      <c r="M69" s="101">
        <v>-0.06762129676263573</v>
      </c>
      <c r="N69" s="101">
        <v>0.14103935667323775</v>
      </c>
      <c r="O69" s="101">
        <v>-0.011015471628758456</v>
      </c>
      <c r="P69" s="101">
        <v>0.0024763552441743174</v>
      </c>
      <c r="Q69" s="101">
        <v>-0.0014612187957333696</v>
      </c>
      <c r="R69" s="101">
        <v>0.002167918012417617</v>
      </c>
      <c r="S69" s="101">
        <v>-0.00012582799106155835</v>
      </c>
      <c r="T69" s="101">
        <v>3.6238964606819246E-05</v>
      </c>
      <c r="U69" s="101">
        <v>-3.6104343637125515E-05</v>
      </c>
      <c r="V69" s="101">
        <v>8.004636492622536E-05</v>
      </c>
      <c r="W69" s="101">
        <v>-7.265665377385527E-06</v>
      </c>
      <c r="X69" s="101">
        <v>67.5</v>
      </c>
    </row>
    <row r="70" s="101" customFormat="1" ht="12.75" hidden="1">
      <c r="A70" s="101" t="s">
        <v>134</v>
      </c>
    </row>
    <row r="71" spans="1:24" s="101" customFormat="1" ht="12.75" hidden="1">
      <c r="A71" s="101">
        <v>7</v>
      </c>
      <c r="B71" s="101">
        <v>123.88</v>
      </c>
      <c r="C71" s="101">
        <v>111.88</v>
      </c>
      <c r="D71" s="101">
        <v>9.16322045340629</v>
      </c>
      <c r="E71" s="101">
        <v>9.791592870748216</v>
      </c>
      <c r="F71" s="101">
        <v>17.81106088401516</v>
      </c>
      <c r="G71" s="101" t="s">
        <v>59</v>
      </c>
      <c r="H71" s="101">
        <v>-10.11496294346702</v>
      </c>
      <c r="I71" s="101">
        <v>46.26503705653297</v>
      </c>
      <c r="J71" s="101" t="s">
        <v>73</v>
      </c>
      <c r="K71" s="101">
        <v>0.44983963281998246</v>
      </c>
      <c r="M71" s="101" t="s">
        <v>68</v>
      </c>
      <c r="N71" s="101">
        <v>0.2551830628252564</v>
      </c>
      <c r="X71" s="101">
        <v>67.5</v>
      </c>
    </row>
    <row r="72" spans="1:24" s="101" customFormat="1" ht="12.75" hidden="1">
      <c r="A72" s="101">
        <v>6</v>
      </c>
      <c r="B72" s="101">
        <v>125.30000305175781</v>
      </c>
      <c r="C72" s="101">
        <v>105.0999984741211</v>
      </c>
      <c r="D72" s="101">
        <v>8.593913078308105</v>
      </c>
      <c r="E72" s="101">
        <v>9.152907371520996</v>
      </c>
      <c r="F72" s="101">
        <v>19.65223390320688</v>
      </c>
      <c r="G72" s="101" t="s">
        <v>56</v>
      </c>
      <c r="H72" s="101">
        <v>-3.367521007120672</v>
      </c>
      <c r="I72" s="101">
        <v>54.43248204463713</v>
      </c>
      <c r="J72" s="101" t="s">
        <v>62</v>
      </c>
      <c r="K72" s="101">
        <v>0.6237269901692334</v>
      </c>
      <c r="L72" s="101">
        <v>0.17529445228852328</v>
      </c>
      <c r="M72" s="101">
        <v>0.1476590045488165</v>
      </c>
      <c r="N72" s="101">
        <v>0.08722921475527597</v>
      </c>
      <c r="O72" s="101">
        <v>0.025050020577634984</v>
      </c>
      <c r="P72" s="101">
        <v>0.0050286897171610825</v>
      </c>
      <c r="Q72" s="101">
        <v>0.0030491154754950203</v>
      </c>
      <c r="R72" s="101">
        <v>0.0013426924067920607</v>
      </c>
      <c r="S72" s="101">
        <v>0.00032865834308798484</v>
      </c>
      <c r="T72" s="101">
        <v>7.398411978569182E-05</v>
      </c>
      <c r="U72" s="101">
        <v>6.668627618161315E-05</v>
      </c>
      <c r="V72" s="101">
        <v>4.9837197139176956E-05</v>
      </c>
      <c r="W72" s="101">
        <v>2.049519606559343E-05</v>
      </c>
      <c r="X72" s="101">
        <v>67.5</v>
      </c>
    </row>
    <row r="73" spans="1:24" s="101" customFormat="1" ht="12.75" hidden="1">
      <c r="A73" s="101">
        <v>5</v>
      </c>
      <c r="B73" s="101">
        <v>97.12000274658203</v>
      </c>
      <c r="C73" s="101">
        <v>83.22000122070312</v>
      </c>
      <c r="D73" s="101">
        <v>9.456557273864746</v>
      </c>
      <c r="E73" s="101">
        <v>9.9349946975708</v>
      </c>
      <c r="F73" s="101">
        <v>13.148008493793101</v>
      </c>
      <c r="G73" s="101" t="s">
        <v>57</v>
      </c>
      <c r="H73" s="101">
        <v>3.435946758528871</v>
      </c>
      <c r="I73" s="101">
        <v>33.05594950511091</v>
      </c>
      <c r="J73" s="101" t="s">
        <v>60</v>
      </c>
      <c r="K73" s="101">
        <v>-0.5225257178983282</v>
      </c>
      <c r="L73" s="101">
        <v>0.0009528687620141362</v>
      </c>
      <c r="M73" s="101">
        <v>0.12277622792238095</v>
      </c>
      <c r="N73" s="101">
        <v>0.0009018764188011289</v>
      </c>
      <c r="O73" s="101">
        <v>-0.0211318691350146</v>
      </c>
      <c r="P73" s="101">
        <v>0.0001091882902238198</v>
      </c>
      <c r="Q73" s="101">
        <v>0.002489979988518311</v>
      </c>
      <c r="R73" s="101">
        <v>7.249964342511448E-05</v>
      </c>
      <c r="S73" s="101">
        <v>-0.0002885389513567451</v>
      </c>
      <c r="T73" s="101">
        <v>7.785471261834961E-06</v>
      </c>
      <c r="U73" s="101">
        <v>5.123762677067969E-05</v>
      </c>
      <c r="V73" s="101">
        <v>5.715620246816049E-06</v>
      </c>
      <c r="W73" s="101">
        <v>-1.8307980424251238E-05</v>
      </c>
      <c r="X73" s="101">
        <v>67.5</v>
      </c>
    </row>
    <row r="74" spans="1:24" s="101" customFormat="1" ht="12.75" hidden="1">
      <c r="A74" s="101">
        <v>8</v>
      </c>
      <c r="B74" s="101">
        <v>110.37999725341797</v>
      </c>
      <c r="C74" s="101">
        <v>101.4800033569336</v>
      </c>
      <c r="D74" s="101">
        <v>9.098468780517578</v>
      </c>
      <c r="E74" s="101">
        <v>9.605127334594727</v>
      </c>
      <c r="F74" s="101">
        <v>11.705445731897559</v>
      </c>
      <c r="G74" s="101" t="s">
        <v>58</v>
      </c>
      <c r="H74" s="101">
        <v>-12.27555184345448</v>
      </c>
      <c r="I74" s="101">
        <v>30.60444540996349</v>
      </c>
      <c r="J74" s="101" t="s">
        <v>61</v>
      </c>
      <c r="K74" s="101">
        <v>-0.34059100457940394</v>
      </c>
      <c r="L74" s="101">
        <v>0.17529186245874548</v>
      </c>
      <c r="M74" s="101">
        <v>-0.08203157612467883</v>
      </c>
      <c r="N74" s="101">
        <v>0.087224552310386</v>
      </c>
      <c r="O74" s="101">
        <v>-0.013451677880493325</v>
      </c>
      <c r="P74" s="101">
        <v>0.005027504170934083</v>
      </c>
      <c r="Q74" s="101">
        <v>-0.0017598593238328955</v>
      </c>
      <c r="R74" s="101">
        <v>0.001340733642809148</v>
      </c>
      <c r="S74" s="101">
        <v>-0.00015735812667698305</v>
      </c>
      <c r="T74" s="101">
        <v>7.357334040054684E-05</v>
      </c>
      <c r="U74" s="101">
        <v>-4.2682139518525926E-05</v>
      </c>
      <c r="V74" s="101">
        <v>4.950836195920215E-05</v>
      </c>
      <c r="W74" s="101">
        <v>-9.2125411560736E-06</v>
      </c>
      <c r="X74" s="101">
        <v>67.5</v>
      </c>
    </row>
    <row r="75" s="101" customFormat="1" ht="12.75" hidden="1">
      <c r="A75" s="101" t="s">
        <v>140</v>
      </c>
    </row>
    <row r="76" spans="1:24" s="101" customFormat="1" ht="12.75" hidden="1">
      <c r="A76" s="101">
        <v>7</v>
      </c>
      <c r="B76" s="101">
        <v>135.02</v>
      </c>
      <c r="C76" s="101">
        <v>113.52</v>
      </c>
      <c r="D76" s="101">
        <v>9.209284548218145</v>
      </c>
      <c r="E76" s="101">
        <v>9.554437904593172</v>
      </c>
      <c r="F76" s="101">
        <v>19.651699964121576</v>
      </c>
      <c r="G76" s="101" t="s">
        <v>59</v>
      </c>
      <c r="H76" s="101">
        <v>-16.705376797791473</v>
      </c>
      <c r="I76" s="101">
        <v>50.814623202208544</v>
      </c>
      <c r="J76" s="101" t="s">
        <v>73</v>
      </c>
      <c r="K76" s="101">
        <v>0.7841172903255764</v>
      </c>
      <c r="M76" s="101" t="s">
        <v>68</v>
      </c>
      <c r="N76" s="101">
        <v>0.4362032478836708</v>
      </c>
      <c r="X76" s="101">
        <v>67.5</v>
      </c>
    </row>
    <row r="77" spans="1:24" s="101" customFormat="1" ht="12.75" hidden="1">
      <c r="A77" s="101">
        <v>6</v>
      </c>
      <c r="B77" s="101">
        <v>133.86000061035156</v>
      </c>
      <c r="C77" s="101">
        <v>107.26000213623047</v>
      </c>
      <c r="D77" s="101">
        <v>8.735651969909668</v>
      </c>
      <c r="E77" s="101">
        <v>8.999557495117188</v>
      </c>
      <c r="F77" s="101">
        <v>21.545548492957256</v>
      </c>
      <c r="G77" s="101" t="s">
        <v>56</v>
      </c>
      <c r="H77" s="101">
        <v>-7.630602264601691</v>
      </c>
      <c r="I77" s="101">
        <v>58.72939834574988</v>
      </c>
      <c r="J77" s="101" t="s">
        <v>62</v>
      </c>
      <c r="K77" s="101">
        <v>0.8381636390504812</v>
      </c>
      <c r="L77" s="101">
        <v>0.15791835420776046</v>
      </c>
      <c r="M77" s="101">
        <v>0.1984237058459724</v>
      </c>
      <c r="N77" s="101">
        <v>0.12694230533789103</v>
      </c>
      <c r="O77" s="101">
        <v>0.03366211887631752</v>
      </c>
      <c r="P77" s="101">
        <v>0.004530279579655407</v>
      </c>
      <c r="Q77" s="101">
        <v>0.004097396307118605</v>
      </c>
      <c r="R77" s="101">
        <v>0.001953993483293394</v>
      </c>
      <c r="S77" s="101">
        <v>0.0004416545216554032</v>
      </c>
      <c r="T77" s="101">
        <v>6.664698694058515E-05</v>
      </c>
      <c r="U77" s="101">
        <v>8.961614383721258E-05</v>
      </c>
      <c r="V77" s="101">
        <v>7.25257918173562E-05</v>
      </c>
      <c r="W77" s="101">
        <v>2.7540359337685093E-05</v>
      </c>
      <c r="X77" s="101">
        <v>67.5</v>
      </c>
    </row>
    <row r="78" spans="1:24" s="101" customFormat="1" ht="12.75" hidden="1">
      <c r="A78" s="101">
        <v>5</v>
      </c>
      <c r="B78" s="101">
        <v>96.45999908447266</v>
      </c>
      <c r="C78" s="101">
        <v>87.55999755859375</v>
      </c>
      <c r="D78" s="101">
        <v>9.478982925415039</v>
      </c>
      <c r="E78" s="101">
        <v>9.58747386932373</v>
      </c>
      <c r="F78" s="101">
        <v>13.340943316675641</v>
      </c>
      <c r="G78" s="101" t="s">
        <v>57</v>
      </c>
      <c r="H78" s="101">
        <v>4.500734596347947</v>
      </c>
      <c r="I78" s="101">
        <v>33.4607336808206</v>
      </c>
      <c r="J78" s="101" t="s">
        <v>60</v>
      </c>
      <c r="K78" s="101">
        <v>-0.8163767809918916</v>
      </c>
      <c r="L78" s="101">
        <v>0.0008578011641121182</v>
      </c>
      <c r="M78" s="101">
        <v>0.1927424185569807</v>
      </c>
      <c r="N78" s="101">
        <v>0.0013124337029967828</v>
      </c>
      <c r="O78" s="101">
        <v>-0.03286744246385025</v>
      </c>
      <c r="P78" s="101">
        <v>9.839030846232152E-05</v>
      </c>
      <c r="Q78" s="101">
        <v>0.003953179485621514</v>
      </c>
      <c r="R78" s="101">
        <v>0.00010549896352186834</v>
      </c>
      <c r="S78" s="101">
        <v>-0.0004366865815916732</v>
      </c>
      <c r="T78" s="101">
        <v>7.022395441839989E-06</v>
      </c>
      <c r="U78" s="101">
        <v>8.432506917598278E-05</v>
      </c>
      <c r="V78" s="101">
        <v>8.316893155132982E-06</v>
      </c>
      <c r="W78" s="101">
        <v>-2.7351800828888537E-05</v>
      </c>
      <c r="X78" s="101">
        <v>67.5</v>
      </c>
    </row>
    <row r="79" spans="1:24" s="101" customFormat="1" ht="12.75" hidden="1">
      <c r="A79" s="101">
        <v>8</v>
      </c>
      <c r="B79" s="101">
        <v>114.77999877929688</v>
      </c>
      <c r="C79" s="101">
        <v>100.68000030517578</v>
      </c>
      <c r="D79" s="101">
        <v>9.066011428833008</v>
      </c>
      <c r="E79" s="101">
        <v>9.367303848266602</v>
      </c>
      <c r="F79" s="101">
        <v>13.195623458840853</v>
      </c>
      <c r="G79" s="101" t="s">
        <v>58</v>
      </c>
      <c r="H79" s="101">
        <v>-12.649492479202223</v>
      </c>
      <c r="I79" s="101">
        <v>34.630506300094645</v>
      </c>
      <c r="J79" s="101" t="s">
        <v>61</v>
      </c>
      <c r="K79" s="101">
        <v>-0.18986109997485623</v>
      </c>
      <c r="L79" s="101">
        <v>0.15791602443340114</v>
      </c>
      <c r="M79" s="101">
        <v>-0.0471415647858092</v>
      </c>
      <c r="N79" s="101">
        <v>0.12693552064837324</v>
      </c>
      <c r="O79" s="101">
        <v>-0.0072711397407027225</v>
      </c>
      <c r="P79" s="101">
        <v>0.00452921101485054</v>
      </c>
      <c r="Q79" s="101">
        <v>-0.001077510302526341</v>
      </c>
      <c r="R79" s="101">
        <v>0.0019511433831087</v>
      </c>
      <c r="S79" s="101">
        <v>-6.605714160060175E-05</v>
      </c>
      <c r="T79" s="101">
        <v>6.627598984939383E-05</v>
      </c>
      <c r="U79" s="101">
        <v>-3.0337039155423452E-05</v>
      </c>
      <c r="V79" s="101">
        <v>7.204734392731348E-05</v>
      </c>
      <c r="W79" s="101">
        <v>-3.217201247300345E-06</v>
      </c>
      <c r="X79" s="101">
        <v>67.5</v>
      </c>
    </row>
    <row r="80" s="101" customFormat="1" ht="12.75" hidden="1">
      <c r="A80" s="101" t="s">
        <v>146</v>
      </c>
    </row>
    <row r="81" spans="1:24" s="101" customFormat="1" ht="12.75" hidden="1">
      <c r="A81" s="101">
        <v>7</v>
      </c>
      <c r="B81" s="101">
        <v>157.52</v>
      </c>
      <c r="C81" s="101">
        <v>145.92</v>
      </c>
      <c r="D81" s="101">
        <v>8.854457562760556</v>
      </c>
      <c r="E81" s="101">
        <v>9.234039767789943</v>
      </c>
      <c r="F81" s="101">
        <v>29.239770082542098</v>
      </c>
      <c r="G81" s="101" t="s">
        <v>59</v>
      </c>
      <c r="H81" s="101">
        <v>-11.308783682357273</v>
      </c>
      <c r="I81" s="101">
        <v>78.71121631764274</v>
      </c>
      <c r="J81" s="101" t="s">
        <v>73</v>
      </c>
      <c r="K81" s="101">
        <v>1.209130040709824</v>
      </c>
      <c r="M81" s="101" t="s">
        <v>68</v>
      </c>
      <c r="N81" s="101">
        <v>0.6686512324958279</v>
      </c>
      <c r="X81" s="101">
        <v>67.5</v>
      </c>
    </row>
    <row r="82" spans="1:24" s="101" customFormat="1" ht="12.75" hidden="1">
      <c r="A82" s="101">
        <v>6</v>
      </c>
      <c r="B82" s="101">
        <v>155.22000122070312</v>
      </c>
      <c r="C82" s="101">
        <v>148.02000427246094</v>
      </c>
      <c r="D82" s="101">
        <v>8.476180076599121</v>
      </c>
      <c r="E82" s="101">
        <v>8.67579460144043</v>
      </c>
      <c r="F82" s="101">
        <v>30.8134669579168</v>
      </c>
      <c r="G82" s="101" t="s">
        <v>56</v>
      </c>
      <c r="H82" s="101">
        <v>-1.079069766704194</v>
      </c>
      <c r="I82" s="101">
        <v>86.64093145399893</v>
      </c>
      <c r="J82" s="101" t="s">
        <v>62</v>
      </c>
      <c r="K82" s="101">
        <v>1.0254666410178375</v>
      </c>
      <c r="L82" s="101">
        <v>0.30632213900153654</v>
      </c>
      <c r="M82" s="101">
        <v>0.24276563300444423</v>
      </c>
      <c r="N82" s="101">
        <v>0.05459172388282912</v>
      </c>
      <c r="O82" s="101">
        <v>0.04118456137559705</v>
      </c>
      <c r="P82" s="101">
        <v>0.008787436239755959</v>
      </c>
      <c r="Q82" s="101">
        <v>0.005013089575757935</v>
      </c>
      <c r="R82" s="101">
        <v>0.0008403244924684185</v>
      </c>
      <c r="S82" s="101">
        <v>0.0005403309157697152</v>
      </c>
      <c r="T82" s="101">
        <v>0.00012927670206534585</v>
      </c>
      <c r="U82" s="101">
        <v>0.00010963685363304067</v>
      </c>
      <c r="V82" s="101">
        <v>3.119976699465493E-05</v>
      </c>
      <c r="W82" s="101">
        <v>3.369047354733834E-05</v>
      </c>
      <c r="X82" s="101">
        <v>67.5</v>
      </c>
    </row>
    <row r="83" spans="1:24" s="101" customFormat="1" ht="12.75" hidden="1">
      <c r="A83" s="101">
        <v>5</v>
      </c>
      <c r="B83" s="101">
        <v>121.41999816894531</v>
      </c>
      <c r="C83" s="101">
        <v>106.62000274658203</v>
      </c>
      <c r="D83" s="101">
        <v>8.966198921203613</v>
      </c>
      <c r="E83" s="101">
        <v>9.218758583068848</v>
      </c>
      <c r="F83" s="101">
        <v>24.893472730660445</v>
      </c>
      <c r="G83" s="101" t="s">
        <v>57</v>
      </c>
      <c r="H83" s="101">
        <v>12.155963109239622</v>
      </c>
      <c r="I83" s="101">
        <v>66.07596127818493</v>
      </c>
      <c r="J83" s="101" t="s">
        <v>60</v>
      </c>
      <c r="K83" s="101">
        <v>-0.9043911044357823</v>
      </c>
      <c r="L83" s="101">
        <v>0.0016661112602786262</v>
      </c>
      <c r="M83" s="101">
        <v>0.21278774241221016</v>
      </c>
      <c r="N83" s="101">
        <v>0.0005641788317125281</v>
      </c>
      <c r="O83" s="101">
        <v>-0.03652923586695199</v>
      </c>
      <c r="P83" s="101">
        <v>0.00019083582177954078</v>
      </c>
      <c r="Q83" s="101">
        <v>0.004329202300604895</v>
      </c>
      <c r="R83" s="101">
        <v>4.535109088732078E-05</v>
      </c>
      <c r="S83" s="101">
        <v>-0.0004950106089651737</v>
      </c>
      <c r="T83" s="101">
        <v>1.3601571555177883E-05</v>
      </c>
      <c r="U83" s="101">
        <v>8.999744912212565E-05</v>
      </c>
      <c r="V83" s="101">
        <v>3.570137689481894E-06</v>
      </c>
      <c r="W83" s="101">
        <v>-3.129537485919798E-05</v>
      </c>
      <c r="X83" s="101">
        <v>67.5</v>
      </c>
    </row>
    <row r="84" spans="1:24" s="101" customFormat="1" ht="12.75" hidden="1">
      <c r="A84" s="101">
        <v>8</v>
      </c>
      <c r="B84" s="101">
        <v>137.8000030517578</v>
      </c>
      <c r="C84" s="101">
        <v>134.89999389648438</v>
      </c>
      <c r="D84" s="101">
        <v>8.626425743103027</v>
      </c>
      <c r="E84" s="101">
        <v>8.846328735351562</v>
      </c>
      <c r="F84" s="101">
        <v>20.48749184973108</v>
      </c>
      <c r="G84" s="101" t="s">
        <v>58</v>
      </c>
      <c r="H84" s="101">
        <v>-13.738221499594886</v>
      </c>
      <c r="I84" s="101">
        <v>56.561781552162934</v>
      </c>
      <c r="J84" s="101" t="s">
        <v>61</v>
      </c>
      <c r="K84" s="101">
        <v>-0.48338241802720977</v>
      </c>
      <c r="L84" s="101">
        <v>0.3063176079100662</v>
      </c>
      <c r="M84" s="101">
        <v>-0.11686115371312829</v>
      </c>
      <c r="N84" s="101">
        <v>0.05458880854850106</v>
      </c>
      <c r="O84" s="101">
        <v>-0.01902059469829764</v>
      </c>
      <c r="P84" s="101">
        <v>0.008785363814714908</v>
      </c>
      <c r="Q84" s="101">
        <v>-0.0025276618711786115</v>
      </c>
      <c r="R84" s="101">
        <v>0.0008390998338681967</v>
      </c>
      <c r="S84" s="101">
        <v>-0.0002166148553272995</v>
      </c>
      <c r="T84" s="101">
        <v>0.00012855918072281563</v>
      </c>
      <c r="U84" s="101">
        <v>-6.261548391622626E-05</v>
      </c>
      <c r="V84" s="101">
        <v>3.099483146266326E-05</v>
      </c>
      <c r="W84" s="101">
        <v>-1.2475877534914483E-05</v>
      </c>
      <c r="X84" s="101">
        <v>67.5</v>
      </c>
    </row>
    <row r="85" spans="1:14" s="101" customFormat="1" ht="12.75">
      <c r="A85" s="101" t="s">
        <v>152</v>
      </c>
      <c r="E85" s="99" t="s">
        <v>106</v>
      </c>
      <c r="F85" s="102">
        <f>MIN(F56:F84)</f>
        <v>7.778036100019715</v>
      </c>
      <c r="G85" s="102"/>
      <c r="H85" s="102"/>
      <c r="I85" s="115"/>
      <c r="J85" s="115" t="s">
        <v>158</v>
      </c>
      <c r="K85" s="102">
        <f>AVERAGE(K83,K78,K73,K68,K63,K58)</f>
        <v>-0.7261491006400301</v>
      </c>
      <c r="L85" s="102">
        <f>AVERAGE(L83,L78,L73,L68,L63,L58)</f>
        <v>0.0006561191482999609</v>
      </c>
      <c r="M85" s="115" t="s">
        <v>108</v>
      </c>
      <c r="N85" s="102" t="e">
        <f>Mittelwert(K81,K76,K71,K66,K61,K56)</f>
        <v>#NAME?</v>
      </c>
    </row>
    <row r="86" spans="5:14" s="101" customFormat="1" ht="12.75">
      <c r="E86" s="99" t="s">
        <v>107</v>
      </c>
      <c r="F86" s="102">
        <f>MAX(F56:F84)</f>
        <v>30.8134669579168</v>
      </c>
      <c r="G86" s="102"/>
      <c r="H86" s="102"/>
      <c r="I86" s="115"/>
      <c r="J86" s="115" t="s">
        <v>159</v>
      </c>
      <c r="K86" s="102">
        <f>AVERAGE(K84,K79,K74,K69,K64,K59)</f>
        <v>-0.28756551945541237</v>
      </c>
      <c r="L86" s="102">
        <f>AVERAGE(L84,L79,L74,L69,L64,L59)</f>
        <v>0.12078649395363666</v>
      </c>
      <c r="M86" s="102"/>
      <c r="N86" s="102"/>
    </row>
    <row r="87" spans="5:14" s="101" customFormat="1" ht="12.75">
      <c r="E87" s="99"/>
      <c r="F87" s="102"/>
      <c r="G87" s="102"/>
      <c r="H87" s="102"/>
      <c r="I87" s="102"/>
      <c r="J87" s="115" t="s">
        <v>112</v>
      </c>
      <c r="K87" s="102">
        <f>ABS(K85/$G$33)</f>
        <v>0.4538431879000188</v>
      </c>
      <c r="L87" s="102">
        <f>ABS(L85/$H$33)</f>
        <v>0.0018225531897221136</v>
      </c>
      <c r="M87" s="115" t="s">
        <v>111</v>
      </c>
      <c r="N87" s="102">
        <f>K87+L87+L88+K88</f>
        <v>0.694546799501339</v>
      </c>
    </row>
    <row r="88" spans="5:14" s="101" customFormat="1" ht="29.25" customHeight="1">
      <c r="E88" s="99"/>
      <c r="F88" s="102"/>
      <c r="G88" s="102"/>
      <c r="H88" s="102"/>
      <c r="I88" s="102"/>
      <c r="J88" s="102"/>
      <c r="K88" s="102">
        <f>ABS(K86/$G$34)</f>
        <v>0.1633894996905752</v>
      </c>
      <c r="L88" s="102">
        <f>ABS(L86/$H$34)</f>
        <v>0.07549155872102291</v>
      </c>
      <c r="M88" s="102"/>
      <c r="N88" s="102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7</v>
      </c>
      <c r="B91" s="101">
        <v>148.26</v>
      </c>
      <c r="C91" s="101">
        <v>131.66</v>
      </c>
      <c r="D91" s="101">
        <v>9.097627201281837</v>
      </c>
      <c r="E91" s="101">
        <v>9.333287113955622</v>
      </c>
      <c r="F91" s="101">
        <v>22.78905418821484</v>
      </c>
      <c r="G91" s="101" t="s">
        <v>59</v>
      </c>
      <c r="H91" s="101">
        <v>-21.076533286174737</v>
      </c>
      <c r="I91" s="101">
        <v>59.68346671382526</v>
      </c>
      <c r="J91" s="101" t="s">
        <v>73</v>
      </c>
      <c r="K91" s="101">
        <v>1.2142628283109984</v>
      </c>
      <c r="M91" s="101" t="s">
        <v>68</v>
      </c>
      <c r="N91" s="101">
        <v>0.6477766907904914</v>
      </c>
      <c r="X91" s="101">
        <v>67.5</v>
      </c>
    </row>
    <row r="92" spans="1:24" s="101" customFormat="1" ht="12.75" hidden="1">
      <c r="A92" s="101">
        <v>6</v>
      </c>
      <c r="B92" s="101">
        <v>144.24000549316406</v>
      </c>
      <c r="C92" s="101">
        <v>134.5399932861328</v>
      </c>
      <c r="D92" s="101">
        <v>8.58045482635498</v>
      </c>
      <c r="E92" s="101">
        <v>8.67257308959961</v>
      </c>
      <c r="F92" s="101">
        <v>26.448247562364543</v>
      </c>
      <c r="G92" s="101" t="s">
        <v>56</v>
      </c>
      <c r="H92" s="101">
        <v>-3.3107393404980314</v>
      </c>
      <c r="I92" s="101">
        <v>73.42926615266603</v>
      </c>
      <c r="J92" s="101" t="s">
        <v>62</v>
      </c>
      <c r="K92" s="101">
        <v>1.0561489182358608</v>
      </c>
      <c r="L92" s="101">
        <v>0.1667246882612084</v>
      </c>
      <c r="M92" s="101">
        <v>0.2500286094355321</v>
      </c>
      <c r="N92" s="101">
        <v>0.08154906240521684</v>
      </c>
      <c r="O92" s="101">
        <v>0.042416695836447284</v>
      </c>
      <c r="P92" s="101">
        <v>0.004782710036245489</v>
      </c>
      <c r="Q92" s="101">
        <v>0.00516305503491972</v>
      </c>
      <c r="R92" s="101">
        <v>0.0012552698148228694</v>
      </c>
      <c r="S92" s="101">
        <v>0.0005565110734589926</v>
      </c>
      <c r="T92" s="101">
        <v>7.039829726233095E-05</v>
      </c>
      <c r="U92" s="101">
        <v>0.0001129277520488447</v>
      </c>
      <c r="V92" s="101">
        <v>4.659447608837879E-05</v>
      </c>
      <c r="W92" s="101">
        <v>3.470151460741966E-05</v>
      </c>
      <c r="X92" s="101">
        <v>67.5</v>
      </c>
    </row>
    <row r="93" spans="1:24" s="101" customFormat="1" ht="12.75" hidden="1">
      <c r="A93" s="101">
        <v>8</v>
      </c>
      <c r="B93" s="101">
        <v>119.87999725341797</v>
      </c>
      <c r="C93" s="101">
        <v>111.68000030517578</v>
      </c>
      <c r="D93" s="101">
        <v>8.947714805603027</v>
      </c>
      <c r="E93" s="101">
        <v>9.226515769958496</v>
      </c>
      <c r="F93" s="101">
        <v>22.092762771463303</v>
      </c>
      <c r="G93" s="101" t="s">
        <v>57</v>
      </c>
      <c r="H93" s="101">
        <v>6.379242246911424</v>
      </c>
      <c r="I93" s="101">
        <v>58.75923950032939</v>
      </c>
      <c r="J93" s="101" t="s">
        <v>60</v>
      </c>
      <c r="K93" s="101">
        <v>-1.0559315747278546</v>
      </c>
      <c r="L93" s="101">
        <v>-0.0009082006730763316</v>
      </c>
      <c r="M93" s="101">
        <v>0.25001866792225796</v>
      </c>
      <c r="N93" s="101">
        <v>0.000842974675604131</v>
      </c>
      <c r="O93" s="101">
        <v>-0.04239621891458868</v>
      </c>
      <c r="P93" s="101">
        <v>-0.00010366694551575515</v>
      </c>
      <c r="Q93" s="101">
        <v>0.005162280780249047</v>
      </c>
      <c r="R93" s="101">
        <v>6.77460718113124E-05</v>
      </c>
      <c r="S93" s="101">
        <v>-0.0005538063388873278</v>
      </c>
      <c r="T93" s="101">
        <v>-7.366410886135952E-06</v>
      </c>
      <c r="U93" s="101">
        <v>0.00011240158125161678</v>
      </c>
      <c r="V93" s="101">
        <v>5.3356670727119E-06</v>
      </c>
      <c r="W93" s="101">
        <v>-3.4400794310267465E-05</v>
      </c>
      <c r="X93" s="101">
        <v>67.5</v>
      </c>
    </row>
    <row r="94" spans="1:24" s="101" customFormat="1" ht="12.75" hidden="1">
      <c r="A94" s="101">
        <v>5</v>
      </c>
      <c r="B94" s="101">
        <v>117.5</v>
      </c>
      <c r="C94" s="101">
        <v>104</v>
      </c>
      <c r="D94" s="101">
        <v>9.2094144821167</v>
      </c>
      <c r="E94" s="101">
        <v>9.413023948669434</v>
      </c>
      <c r="F94" s="101">
        <v>18.244064914389995</v>
      </c>
      <c r="G94" s="101" t="s">
        <v>58</v>
      </c>
      <c r="H94" s="101">
        <v>-2.8605594293344154</v>
      </c>
      <c r="I94" s="101">
        <v>47.139440570665585</v>
      </c>
      <c r="J94" s="101" t="s">
        <v>61</v>
      </c>
      <c r="K94" s="101">
        <v>0.021425381759316596</v>
      </c>
      <c r="L94" s="101">
        <v>-0.16672221461861209</v>
      </c>
      <c r="M94" s="101">
        <v>0.0022296247768524664</v>
      </c>
      <c r="N94" s="101">
        <v>0.08154470536378337</v>
      </c>
      <c r="O94" s="101">
        <v>0.0013178419586418791</v>
      </c>
      <c r="P94" s="101">
        <v>-0.004781586395246954</v>
      </c>
      <c r="Q94" s="101">
        <v>-8.941162945140264E-05</v>
      </c>
      <c r="R94" s="101">
        <v>0.001253440376627296</v>
      </c>
      <c r="S94" s="101">
        <v>5.4800674181021716E-05</v>
      </c>
      <c r="T94" s="101">
        <v>-7.001182934399108E-05</v>
      </c>
      <c r="U94" s="101">
        <v>-1.0888604820707777E-05</v>
      </c>
      <c r="V94" s="101">
        <v>4.628796667428459E-05</v>
      </c>
      <c r="W94" s="101">
        <v>4.558559736542813E-06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7</v>
      </c>
      <c r="B96" s="101">
        <v>132.4</v>
      </c>
      <c r="C96" s="101">
        <v>115.7</v>
      </c>
      <c r="D96" s="101">
        <v>9.30427582037074</v>
      </c>
      <c r="E96" s="101">
        <v>9.646685087224945</v>
      </c>
      <c r="F96" s="101">
        <v>16.84236702121646</v>
      </c>
      <c r="G96" s="101" t="s">
        <v>59</v>
      </c>
      <c r="H96" s="101">
        <v>-21.799010362098983</v>
      </c>
      <c r="I96" s="101">
        <v>43.10098963790103</v>
      </c>
      <c r="J96" s="101" t="s">
        <v>73</v>
      </c>
      <c r="K96" s="101">
        <v>0.881047340809915</v>
      </c>
      <c r="M96" s="101" t="s">
        <v>68</v>
      </c>
      <c r="N96" s="101">
        <v>0.5147354833395156</v>
      </c>
      <c r="X96" s="101">
        <v>67.5</v>
      </c>
    </row>
    <row r="97" spans="1:24" s="101" customFormat="1" ht="12.75" hidden="1">
      <c r="A97" s="101">
        <v>6</v>
      </c>
      <c r="B97" s="101">
        <v>125.77999877929688</v>
      </c>
      <c r="C97" s="101">
        <v>110.68000030517578</v>
      </c>
      <c r="D97" s="101">
        <v>8.918333053588867</v>
      </c>
      <c r="E97" s="101">
        <v>9.162785530090332</v>
      </c>
      <c r="F97" s="101">
        <v>20.73370309523279</v>
      </c>
      <c r="G97" s="101" t="s">
        <v>56</v>
      </c>
      <c r="H97" s="101">
        <v>-2.940003729400999</v>
      </c>
      <c r="I97" s="101">
        <v>55.339995049895876</v>
      </c>
      <c r="J97" s="101" t="s">
        <v>62</v>
      </c>
      <c r="K97" s="101">
        <v>0.8489706566928994</v>
      </c>
      <c r="L97" s="101">
        <v>0.3287406929423852</v>
      </c>
      <c r="M97" s="101">
        <v>0.20098185321756984</v>
      </c>
      <c r="N97" s="101">
        <v>0.10276471542130063</v>
      </c>
      <c r="O97" s="101">
        <v>0.034096013271587164</v>
      </c>
      <c r="P97" s="101">
        <v>0.009430429333211247</v>
      </c>
      <c r="Q97" s="101">
        <v>0.004150240616359948</v>
      </c>
      <c r="R97" s="101">
        <v>0.001581822602611566</v>
      </c>
      <c r="S97" s="101">
        <v>0.0004473534567460992</v>
      </c>
      <c r="T97" s="101">
        <v>0.00013877905279312527</v>
      </c>
      <c r="U97" s="101">
        <v>9.078330563164544E-05</v>
      </c>
      <c r="V97" s="101">
        <v>5.8709281849003395E-05</v>
      </c>
      <c r="W97" s="101">
        <v>2.789693748353272E-05</v>
      </c>
      <c r="X97" s="101">
        <v>67.5</v>
      </c>
    </row>
    <row r="98" spans="1:24" s="101" customFormat="1" ht="12.75" hidden="1">
      <c r="A98" s="101">
        <v>8</v>
      </c>
      <c r="B98" s="101">
        <v>110.27999877929688</v>
      </c>
      <c r="C98" s="101">
        <v>101.4800033569336</v>
      </c>
      <c r="D98" s="101">
        <v>9.143630981445312</v>
      </c>
      <c r="E98" s="101">
        <v>9.483819007873535</v>
      </c>
      <c r="F98" s="101">
        <v>16.537603891009738</v>
      </c>
      <c r="G98" s="101" t="s">
        <v>57</v>
      </c>
      <c r="H98" s="101">
        <v>0.24461066377335783</v>
      </c>
      <c r="I98" s="101">
        <v>43.02460944307024</v>
      </c>
      <c r="J98" s="101" t="s">
        <v>60</v>
      </c>
      <c r="K98" s="101">
        <v>-0.8476675670749401</v>
      </c>
      <c r="L98" s="101">
        <v>-0.001789918643910216</v>
      </c>
      <c r="M98" s="101">
        <v>0.2007869555189283</v>
      </c>
      <c r="N98" s="101">
        <v>0.0010625137250870156</v>
      </c>
      <c r="O98" s="101">
        <v>-0.03402133574241395</v>
      </c>
      <c r="P98" s="101">
        <v>-0.00020456804437409747</v>
      </c>
      <c r="Q98" s="101">
        <v>0.004149582027257889</v>
      </c>
      <c r="R98" s="101">
        <v>8.539283788318674E-05</v>
      </c>
      <c r="S98" s="101">
        <v>-0.00044335875503514447</v>
      </c>
      <c r="T98" s="101">
        <v>-1.4552795049958642E-05</v>
      </c>
      <c r="U98" s="101">
        <v>9.061239769475184E-05</v>
      </c>
      <c r="V98" s="101">
        <v>6.729679932684414E-06</v>
      </c>
      <c r="W98" s="101">
        <v>-2.75099761056119E-05</v>
      </c>
      <c r="X98" s="101">
        <v>67.5</v>
      </c>
    </row>
    <row r="99" spans="1:24" s="101" customFormat="1" ht="12.75" hidden="1">
      <c r="A99" s="101">
        <v>5</v>
      </c>
      <c r="B99" s="101">
        <v>104.63999938964844</v>
      </c>
      <c r="C99" s="101">
        <v>86.13999938964844</v>
      </c>
      <c r="D99" s="101">
        <v>9.604964256286621</v>
      </c>
      <c r="E99" s="101">
        <v>9.897481918334961</v>
      </c>
      <c r="F99" s="101">
        <v>14.27123318709865</v>
      </c>
      <c r="G99" s="101" t="s">
        <v>58</v>
      </c>
      <c r="H99" s="101">
        <v>-1.8033138820515688</v>
      </c>
      <c r="I99" s="101">
        <v>35.33668550759687</v>
      </c>
      <c r="J99" s="101" t="s">
        <v>61</v>
      </c>
      <c r="K99" s="101">
        <v>0.04701990700570212</v>
      </c>
      <c r="L99" s="101">
        <v>-0.328735820055387</v>
      </c>
      <c r="M99" s="101">
        <v>0.008848944355611179</v>
      </c>
      <c r="N99" s="101">
        <v>0.10275922245815655</v>
      </c>
      <c r="O99" s="101">
        <v>0.002255401365210843</v>
      </c>
      <c r="P99" s="101">
        <v>-0.009428210292728523</v>
      </c>
      <c r="Q99" s="101">
        <v>7.393356979141392E-05</v>
      </c>
      <c r="R99" s="101">
        <v>0.0015795160047847201</v>
      </c>
      <c r="S99" s="101">
        <v>5.965005948338041E-05</v>
      </c>
      <c r="T99" s="101">
        <v>-0.00013801391832127277</v>
      </c>
      <c r="U99" s="101">
        <v>-5.567940859678546E-06</v>
      </c>
      <c r="V99" s="101">
        <v>5.832230433744319E-05</v>
      </c>
      <c r="W99" s="101">
        <v>4.6303710033641205E-06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7</v>
      </c>
      <c r="B101" s="101">
        <v>122.4</v>
      </c>
      <c r="C101" s="101">
        <v>95.2</v>
      </c>
      <c r="D101" s="101">
        <v>9.057203305550289</v>
      </c>
      <c r="E101" s="101">
        <v>9.864584856914954</v>
      </c>
      <c r="F101" s="101">
        <v>11.961559562704748</v>
      </c>
      <c r="G101" s="101" t="s">
        <v>59</v>
      </c>
      <c r="H101" s="101">
        <v>-23.46757073767583</v>
      </c>
      <c r="I101" s="101">
        <v>31.43242926232417</v>
      </c>
      <c r="J101" s="101" t="s">
        <v>73</v>
      </c>
      <c r="K101" s="101">
        <v>0.7618957002434384</v>
      </c>
      <c r="M101" s="101" t="s">
        <v>68</v>
      </c>
      <c r="N101" s="101">
        <v>0.49884066485197115</v>
      </c>
      <c r="X101" s="101">
        <v>67.5</v>
      </c>
    </row>
    <row r="102" spans="1:24" s="101" customFormat="1" ht="12.75" hidden="1">
      <c r="A102" s="101">
        <v>6</v>
      </c>
      <c r="B102" s="101">
        <v>111.87999725341797</v>
      </c>
      <c r="C102" s="101">
        <v>89.4800033569336</v>
      </c>
      <c r="D102" s="101">
        <v>8.894536018371582</v>
      </c>
      <c r="E102" s="101">
        <v>9.395341873168945</v>
      </c>
      <c r="F102" s="101">
        <v>14.176092577436625</v>
      </c>
      <c r="G102" s="101" t="s">
        <v>56</v>
      </c>
      <c r="H102" s="101">
        <v>-6.463737141525613</v>
      </c>
      <c r="I102" s="101">
        <v>37.916260111892356</v>
      </c>
      <c r="J102" s="101" t="s">
        <v>62</v>
      </c>
      <c r="K102" s="101">
        <v>0.7238152112038074</v>
      </c>
      <c r="L102" s="101">
        <v>0.43334008366157667</v>
      </c>
      <c r="M102" s="101">
        <v>0.17135271108831027</v>
      </c>
      <c r="N102" s="101">
        <v>0.14080087034148583</v>
      </c>
      <c r="O102" s="101">
        <v>0.029069498226578575</v>
      </c>
      <c r="P102" s="101">
        <v>0.012431014755357855</v>
      </c>
      <c r="Q102" s="101">
        <v>0.003538428931431606</v>
      </c>
      <c r="R102" s="101">
        <v>0.0021672982556348846</v>
      </c>
      <c r="S102" s="101">
        <v>0.00038141187510988127</v>
      </c>
      <c r="T102" s="101">
        <v>0.00018292105974551881</v>
      </c>
      <c r="U102" s="101">
        <v>7.741423367627446E-05</v>
      </c>
      <c r="V102" s="101">
        <v>8.043346602406613E-05</v>
      </c>
      <c r="W102" s="101">
        <v>2.378459138485192E-05</v>
      </c>
      <c r="X102" s="101">
        <v>67.5</v>
      </c>
    </row>
    <row r="103" spans="1:24" s="101" customFormat="1" ht="12.75" hidden="1">
      <c r="A103" s="101">
        <v>8</v>
      </c>
      <c r="B103" s="101">
        <v>101.54000091552734</v>
      </c>
      <c r="C103" s="101">
        <v>90.04000091552734</v>
      </c>
      <c r="D103" s="101">
        <v>9.134145736694336</v>
      </c>
      <c r="E103" s="101">
        <v>9.82692813873291</v>
      </c>
      <c r="F103" s="101">
        <v>10.913533647447943</v>
      </c>
      <c r="G103" s="101" t="s">
        <v>57</v>
      </c>
      <c r="H103" s="101">
        <v>-5.628059897521837</v>
      </c>
      <c r="I103" s="101">
        <v>28.411941018005503</v>
      </c>
      <c r="J103" s="101" t="s">
        <v>60</v>
      </c>
      <c r="K103" s="101">
        <v>-0.6852434343202425</v>
      </c>
      <c r="L103" s="101">
        <v>-0.0023594772335895605</v>
      </c>
      <c r="M103" s="101">
        <v>0.16283836364233184</v>
      </c>
      <c r="N103" s="101">
        <v>0.0014559368092610392</v>
      </c>
      <c r="O103" s="101">
        <v>-0.027417834194693055</v>
      </c>
      <c r="P103" s="101">
        <v>-0.0002697349515873769</v>
      </c>
      <c r="Q103" s="101">
        <v>0.003390321056648269</v>
      </c>
      <c r="R103" s="101">
        <v>0.00011701864903536443</v>
      </c>
      <c r="S103" s="101">
        <v>-0.000350371222573429</v>
      </c>
      <c r="T103" s="101">
        <v>-1.9192494055068553E-05</v>
      </c>
      <c r="U103" s="101">
        <v>7.569419500965156E-05</v>
      </c>
      <c r="V103" s="101">
        <v>9.226564454825648E-06</v>
      </c>
      <c r="W103" s="101">
        <v>-2.1528402705367013E-05</v>
      </c>
      <c r="X103" s="101">
        <v>67.5</v>
      </c>
    </row>
    <row r="104" spans="1:24" s="101" customFormat="1" ht="12.75" hidden="1">
      <c r="A104" s="101">
        <v>5</v>
      </c>
      <c r="B104" s="101">
        <v>91.0999984741211</v>
      </c>
      <c r="C104" s="101">
        <v>71.69999694824219</v>
      </c>
      <c r="D104" s="101">
        <v>9.77795696258545</v>
      </c>
      <c r="E104" s="101">
        <v>10.267742156982422</v>
      </c>
      <c r="F104" s="101">
        <v>9.514283906664533</v>
      </c>
      <c r="G104" s="101" t="s">
        <v>58</v>
      </c>
      <c r="H104" s="101">
        <v>-0.47185765117502854</v>
      </c>
      <c r="I104" s="101">
        <v>23.12814082294607</v>
      </c>
      <c r="J104" s="101" t="s">
        <v>61</v>
      </c>
      <c r="K104" s="101">
        <v>0.23313064082400634</v>
      </c>
      <c r="L104" s="101">
        <v>-0.43333366009924323</v>
      </c>
      <c r="M104" s="101">
        <v>0.053342468293111685</v>
      </c>
      <c r="N104" s="101">
        <v>0.14079334265840607</v>
      </c>
      <c r="O104" s="101">
        <v>0.009659093912856173</v>
      </c>
      <c r="P104" s="101">
        <v>-0.012428087982622946</v>
      </c>
      <c r="Q104" s="101">
        <v>0.001013016503142758</v>
      </c>
      <c r="R104" s="101">
        <v>0.0021641368636608803</v>
      </c>
      <c r="S104" s="101">
        <v>0.00015071504525838262</v>
      </c>
      <c r="T104" s="101">
        <v>-0.0001819114132493336</v>
      </c>
      <c r="U104" s="101">
        <v>1.6228136600536324E-05</v>
      </c>
      <c r="V104" s="101">
        <v>7.990252164359739E-05</v>
      </c>
      <c r="W104" s="101">
        <v>1.0111115878077875E-05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7</v>
      </c>
      <c r="B106" s="101">
        <v>123.88</v>
      </c>
      <c r="C106" s="101">
        <v>111.88</v>
      </c>
      <c r="D106" s="101">
        <v>9.16322045340629</v>
      </c>
      <c r="E106" s="101">
        <v>9.791592870748216</v>
      </c>
      <c r="F106" s="101">
        <v>14.451173177996944</v>
      </c>
      <c r="G106" s="101" t="s">
        <v>59</v>
      </c>
      <c r="H106" s="101">
        <v>-18.842423381504688</v>
      </c>
      <c r="I106" s="101">
        <v>37.537576618495315</v>
      </c>
      <c r="J106" s="101" t="s">
        <v>73</v>
      </c>
      <c r="K106" s="101">
        <v>0.6366949910391159</v>
      </c>
      <c r="M106" s="101" t="s">
        <v>68</v>
      </c>
      <c r="N106" s="101">
        <v>0.40658892482785286</v>
      </c>
      <c r="X106" s="101">
        <v>67.5</v>
      </c>
    </row>
    <row r="107" spans="1:24" s="101" customFormat="1" ht="12.75" hidden="1">
      <c r="A107" s="101">
        <v>6</v>
      </c>
      <c r="B107" s="101">
        <v>125.30000305175781</v>
      </c>
      <c r="C107" s="101">
        <v>105.0999984741211</v>
      </c>
      <c r="D107" s="101">
        <v>8.593913078308105</v>
      </c>
      <c r="E107" s="101">
        <v>9.152907371520996</v>
      </c>
      <c r="F107" s="101">
        <v>19.65223390320688</v>
      </c>
      <c r="G107" s="101" t="s">
        <v>56</v>
      </c>
      <c r="H107" s="101">
        <v>-3.367521007120672</v>
      </c>
      <c r="I107" s="101">
        <v>54.43248204463713</v>
      </c>
      <c r="J107" s="101" t="s">
        <v>62</v>
      </c>
      <c r="K107" s="101">
        <v>0.666317995118446</v>
      </c>
      <c r="L107" s="101">
        <v>0.39922300027701824</v>
      </c>
      <c r="M107" s="101">
        <v>0.15774119851872706</v>
      </c>
      <c r="N107" s="101">
        <v>0.08714464345129669</v>
      </c>
      <c r="O107" s="101">
        <v>0.02676034993427777</v>
      </c>
      <c r="P107" s="101">
        <v>0.01145234421556057</v>
      </c>
      <c r="Q107" s="101">
        <v>0.0032573498283277233</v>
      </c>
      <c r="R107" s="101">
        <v>0.0013413880297775142</v>
      </c>
      <c r="S107" s="101">
        <v>0.00035110618473343814</v>
      </c>
      <c r="T107" s="101">
        <v>0.00016852373618065798</v>
      </c>
      <c r="U107" s="101">
        <v>7.126012501515737E-05</v>
      </c>
      <c r="V107" s="101">
        <v>4.9782819103475224E-05</v>
      </c>
      <c r="W107" s="101">
        <v>2.1894379271166787E-05</v>
      </c>
      <c r="X107" s="101">
        <v>67.5</v>
      </c>
    </row>
    <row r="108" spans="1:24" s="101" customFormat="1" ht="12.75" hidden="1">
      <c r="A108" s="101">
        <v>8</v>
      </c>
      <c r="B108" s="101">
        <v>110.37999725341797</v>
      </c>
      <c r="C108" s="101">
        <v>101.4800033569336</v>
      </c>
      <c r="D108" s="101">
        <v>9.098468780517578</v>
      </c>
      <c r="E108" s="101">
        <v>9.605127334594727</v>
      </c>
      <c r="F108" s="101">
        <v>15.43842151527294</v>
      </c>
      <c r="G108" s="101" t="s">
        <v>57</v>
      </c>
      <c r="H108" s="101">
        <v>-2.5155088518658744</v>
      </c>
      <c r="I108" s="101">
        <v>40.364488401552094</v>
      </c>
      <c r="J108" s="101" t="s">
        <v>60</v>
      </c>
      <c r="K108" s="101">
        <v>-0.6270959713481841</v>
      </c>
      <c r="L108" s="101">
        <v>-0.00217326613937514</v>
      </c>
      <c r="M108" s="101">
        <v>0.14905254894143682</v>
      </c>
      <c r="N108" s="101">
        <v>0.0009010595480683125</v>
      </c>
      <c r="O108" s="101">
        <v>-0.02508610641304698</v>
      </c>
      <c r="P108" s="101">
        <v>-0.0002484823594154904</v>
      </c>
      <c r="Q108" s="101">
        <v>0.0031048238379694027</v>
      </c>
      <c r="R108" s="101">
        <v>7.241432410004663E-05</v>
      </c>
      <c r="S108" s="101">
        <v>-0.0003201421169126097</v>
      </c>
      <c r="T108" s="101">
        <v>-1.7682860351588936E-05</v>
      </c>
      <c r="U108" s="101">
        <v>6.941544603882358E-05</v>
      </c>
      <c r="V108" s="101">
        <v>5.707718277429007E-06</v>
      </c>
      <c r="W108" s="101">
        <v>-1.9656452657849337E-05</v>
      </c>
      <c r="X108" s="101">
        <v>67.5</v>
      </c>
    </row>
    <row r="109" spans="1:24" s="101" customFormat="1" ht="12.75" hidden="1">
      <c r="A109" s="101">
        <v>5</v>
      </c>
      <c r="B109" s="101">
        <v>97.12000274658203</v>
      </c>
      <c r="C109" s="101">
        <v>83.22000122070312</v>
      </c>
      <c r="D109" s="101">
        <v>9.456557273864746</v>
      </c>
      <c r="E109" s="101">
        <v>9.9349946975708</v>
      </c>
      <c r="F109" s="101">
        <v>12.745880272173201</v>
      </c>
      <c r="G109" s="101" t="s">
        <v>58</v>
      </c>
      <c r="H109" s="101">
        <v>2.424939639487036</v>
      </c>
      <c r="I109" s="101">
        <v>32.04494238606907</v>
      </c>
      <c r="J109" s="101" t="s">
        <v>61</v>
      </c>
      <c r="K109" s="101">
        <v>0.22523390805458898</v>
      </c>
      <c r="L109" s="101">
        <v>-0.3992170848854938</v>
      </c>
      <c r="M109" s="101">
        <v>0.0516296752283514</v>
      </c>
      <c r="N109" s="101">
        <v>0.08713998493197289</v>
      </c>
      <c r="O109" s="101">
        <v>0.009316844618124924</v>
      </c>
      <c r="P109" s="101">
        <v>-0.01144964822816592</v>
      </c>
      <c r="Q109" s="101">
        <v>0.0009850872242007788</v>
      </c>
      <c r="R109" s="101">
        <v>0.0013394319736722484</v>
      </c>
      <c r="S109" s="101">
        <v>0.00014416857471995814</v>
      </c>
      <c r="T109" s="101">
        <v>-0.0001675934548425869</v>
      </c>
      <c r="U109" s="101">
        <v>1.6109043063044756E-05</v>
      </c>
      <c r="V109" s="101">
        <v>4.945453497865328E-05</v>
      </c>
      <c r="W109" s="101">
        <v>9.643013666869174E-06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7</v>
      </c>
      <c r="B111" s="101">
        <v>135.02</v>
      </c>
      <c r="C111" s="101">
        <v>113.52</v>
      </c>
      <c r="D111" s="101">
        <v>9.209284548218145</v>
      </c>
      <c r="E111" s="101">
        <v>9.554437904593172</v>
      </c>
      <c r="F111" s="101">
        <v>17.292662188767196</v>
      </c>
      <c r="G111" s="101" t="s">
        <v>59</v>
      </c>
      <c r="H111" s="101">
        <v>-22.805287537995326</v>
      </c>
      <c r="I111" s="101">
        <v>44.714712462004684</v>
      </c>
      <c r="J111" s="101" t="s">
        <v>73</v>
      </c>
      <c r="K111" s="101">
        <v>0.8862737779121294</v>
      </c>
      <c r="M111" s="101" t="s">
        <v>68</v>
      </c>
      <c r="N111" s="101">
        <v>0.5502741996658301</v>
      </c>
      <c r="X111" s="101">
        <v>67.5</v>
      </c>
    </row>
    <row r="112" spans="1:24" s="101" customFormat="1" ht="12.75" hidden="1">
      <c r="A112" s="101">
        <v>6</v>
      </c>
      <c r="B112" s="101">
        <v>133.86000061035156</v>
      </c>
      <c r="C112" s="101">
        <v>107.26000213623047</v>
      </c>
      <c r="D112" s="101">
        <v>8.735651969909668</v>
      </c>
      <c r="E112" s="101">
        <v>8.999557495117188</v>
      </c>
      <c r="F112" s="101">
        <v>21.545548492957256</v>
      </c>
      <c r="G112" s="101" t="s">
        <v>56</v>
      </c>
      <c r="H112" s="101">
        <v>-7.630602264601691</v>
      </c>
      <c r="I112" s="101">
        <v>58.72939834574988</v>
      </c>
      <c r="J112" s="101" t="s">
        <v>62</v>
      </c>
      <c r="K112" s="101">
        <v>0.814258320697458</v>
      </c>
      <c r="L112" s="101">
        <v>0.4108710427387776</v>
      </c>
      <c r="M112" s="101">
        <v>0.19276384992172907</v>
      </c>
      <c r="N112" s="101">
        <v>0.12671242742263597</v>
      </c>
      <c r="O112" s="101">
        <v>0.032701880449030746</v>
      </c>
      <c r="P112" s="101">
        <v>0.011786441951091704</v>
      </c>
      <c r="Q112" s="101">
        <v>0.003980585891031655</v>
      </c>
      <c r="R112" s="101">
        <v>0.0019504482161964761</v>
      </c>
      <c r="S112" s="101">
        <v>0.0004290628513859267</v>
      </c>
      <c r="T112" s="101">
        <v>0.00017343747368128552</v>
      </c>
      <c r="U112" s="101">
        <v>8.708480051573174E-05</v>
      </c>
      <c r="V112" s="101">
        <v>7.238613996242207E-05</v>
      </c>
      <c r="W112" s="101">
        <v>2.675440921124706E-05</v>
      </c>
      <c r="X112" s="101">
        <v>67.5</v>
      </c>
    </row>
    <row r="113" spans="1:24" s="101" customFormat="1" ht="12.75" hidden="1">
      <c r="A113" s="101">
        <v>8</v>
      </c>
      <c r="B113" s="101">
        <v>114.77999877929688</v>
      </c>
      <c r="C113" s="101">
        <v>100.68000030517578</v>
      </c>
      <c r="D113" s="101">
        <v>9.066011428833008</v>
      </c>
      <c r="E113" s="101">
        <v>9.367303848266602</v>
      </c>
      <c r="F113" s="101">
        <v>16.5245013555023</v>
      </c>
      <c r="G113" s="101" t="s">
        <v>57</v>
      </c>
      <c r="H113" s="101">
        <v>-3.913207503190449</v>
      </c>
      <c r="I113" s="101">
        <v>43.366791276106426</v>
      </c>
      <c r="J113" s="101" t="s">
        <v>60</v>
      </c>
      <c r="K113" s="101">
        <v>-0.7251941653277655</v>
      </c>
      <c r="L113" s="101">
        <v>-0.002237129310387978</v>
      </c>
      <c r="M113" s="101">
        <v>0.17266462215479808</v>
      </c>
      <c r="N113" s="101">
        <v>0.0013101920553635505</v>
      </c>
      <c r="O113" s="101">
        <v>-0.028962828258238548</v>
      </c>
      <c r="P113" s="101">
        <v>-0.0002557434855360814</v>
      </c>
      <c r="Q113" s="101">
        <v>0.003610701170194458</v>
      </c>
      <c r="R113" s="101">
        <v>0.00010530209067502295</v>
      </c>
      <c r="S113" s="101">
        <v>-0.0003656966139748152</v>
      </c>
      <c r="T113" s="101">
        <v>-1.8196155611579608E-05</v>
      </c>
      <c r="U113" s="101">
        <v>8.164610305178535E-05</v>
      </c>
      <c r="V113" s="101">
        <v>8.301943729557973E-06</v>
      </c>
      <c r="W113" s="101">
        <v>-2.2329990102567237E-05</v>
      </c>
      <c r="X113" s="101">
        <v>67.5</v>
      </c>
    </row>
    <row r="114" spans="1:24" s="101" customFormat="1" ht="12.75" hidden="1">
      <c r="A114" s="101">
        <v>5</v>
      </c>
      <c r="B114" s="101">
        <v>96.45999908447266</v>
      </c>
      <c r="C114" s="101">
        <v>87.55999755859375</v>
      </c>
      <c r="D114" s="101">
        <v>9.478982925415039</v>
      </c>
      <c r="E114" s="101">
        <v>9.58747386932373</v>
      </c>
      <c r="F114" s="101">
        <v>12.313240612419111</v>
      </c>
      <c r="G114" s="101" t="s">
        <v>58</v>
      </c>
      <c r="H114" s="101">
        <v>1.9231292746010382</v>
      </c>
      <c r="I114" s="101">
        <v>30.883128359073694</v>
      </c>
      <c r="J114" s="101" t="s">
        <v>61</v>
      </c>
      <c r="K114" s="101">
        <v>0.3702837228391357</v>
      </c>
      <c r="L114" s="101">
        <v>-0.41086495228201086</v>
      </c>
      <c r="M114" s="101">
        <v>0.08570198418232625</v>
      </c>
      <c r="N114" s="101">
        <v>0.1267056536233283</v>
      </c>
      <c r="O114" s="101">
        <v>0.015184451395637504</v>
      </c>
      <c r="P114" s="101">
        <v>-0.011783667049609823</v>
      </c>
      <c r="Q114" s="101">
        <v>0.0016756792937303506</v>
      </c>
      <c r="R114" s="101">
        <v>0.0019476035822937597</v>
      </c>
      <c r="S114" s="101">
        <v>0.00022441238149170103</v>
      </c>
      <c r="T114" s="101">
        <v>-0.00017248030959476443</v>
      </c>
      <c r="U114" s="101">
        <v>3.0293173114119918E-05</v>
      </c>
      <c r="V114" s="101">
        <v>7.19084903816692E-05</v>
      </c>
      <c r="W114" s="101">
        <v>1.4736687357140709E-05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7</v>
      </c>
      <c r="B116" s="101">
        <v>157.52</v>
      </c>
      <c r="C116" s="101">
        <v>145.92</v>
      </c>
      <c r="D116" s="101">
        <v>8.854457562760556</v>
      </c>
      <c r="E116" s="101">
        <v>9.234039767789943</v>
      </c>
      <c r="F116" s="101">
        <v>24.49569254878322</v>
      </c>
      <c r="G116" s="101" t="s">
        <v>59</v>
      </c>
      <c r="H116" s="101">
        <v>-24.079476199201423</v>
      </c>
      <c r="I116" s="101">
        <v>65.94052380079859</v>
      </c>
      <c r="J116" s="101" t="s">
        <v>73</v>
      </c>
      <c r="K116" s="101">
        <v>1.660259696073888</v>
      </c>
      <c r="M116" s="101" t="s">
        <v>68</v>
      </c>
      <c r="N116" s="101">
        <v>0.9555211777051508</v>
      </c>
      <c r="X116" s="101">
        <v>67.5</v>
      </c>
    </row>
    <row r="117" spans="1:24" s="101" customFormat="1" ht="12.75" hidden="1">
      <c r="A117" s="101">
        <v>6</v>
      </c>
      <c r="B117" s="101">
        <v>155.22000122070312</v>
      </c>
      <c r="C117" s="101">
        <v>148.02000427246094</v>
      </c>
      <c r="D117" s="101">
        <v>8.476180076599121</v>
      </c>
      <c r="E117" s="101">
        <v>8.67579460144043</v>
      </c>
      <c r="F117" s="101">
        <v>30.8134669579168</v>
      </c>
      <c r="G117" s="101" t="s">
        <v>56</v>
      </c>
      <c r="H117" s="101">
        <v>-1.079069766704194</v>
      </c>
      <c r="I117" s="101">
        <v>86.64093145399893</v>
      </c>
      <c r="J117" s="101" t="s">
        <v>62</v>
      </c>
      <c r="K117" s="101">
        <v>1.1655665366409467</v>
      </c>
      <c r="L117" s="101">
        <v>0.46943850852660324</v>
      </c>
      <c r="M117" s="101">
        <v>0.27593152162974843</v>
      </c>
      <c r="N117" s="101">
        <v>0.052890823276378895</v>
      </c>
      <c r="O117" s="101">
        <v>0.04681104754917599</v>
      </c>
      <c r="P117" s="101">
        <v>0.013466606638935941</v>
      </c>
      <c r="Q117" s="101">
        <v>0.005697960827972953</v>
      </c>
      <c r="R117" s="101">
        <v>0.000814141840152393</v>
      </c>
      <c r="S117" s="101">
        <v>0.0006141603780266999</v>
      </c>
      <c r="T117" s="101">
        <v>0.00019817977481140914</v>
      </c>
      <c r="U117" s="101">
        <v>0.00012463385929111778</v>
      </c>
      <c r="V117" s="101">
        <v>3.0220946954647897E-05</v>
      </c>
      <c r="W117" s="101">
        <v>3.829652830308309E-05</v>
      </c>
      <c r="X117" s="101">
        <v>67.5</v>
      </c>
    </row>
    <row r="118" spans="1:24" s="101" customFormat="1" ht="12.75" hidden="1">
      <c r="A118" s="101">
        <v>8</v>
      </c>
      <c r="B118" s="101">
        <v>137.8000030517578</v>
      </c>
      <c r="C118" s="101">
        <v>134.89999389648438</v>
      </c>
      <c r="D118" s="101">
        <v>8.626425743103027</v>
      </c>
      <c r="E118" s="101">
        <v>8.846328735351562</v>
      </c>
      <c r="F118" s="101">
        <v>27.3866673293758</v>
      </c>
      <c r="G118" s="101" t="s">
        <v>57</v>
      </c>
      <c r="H118" s="101">
        <v>5.308993222046411</v>
      </c>
      <c r="I118" s="101">
        <v>75.60899627380422</v>
      </c>
      <c r="J118" s="101" t="s">
        <v>60</v>
      </c>
      <c r="K118" s="101">
        <v>-1.1292273084408406</v>
      </c>
      <c r="L118" s="101">
        <v>-0.002555053700199717</v>
      </c>
      <c r="M118" s="101">
        <v>0.26808869005906294</v>
      </c>
      <c r="N118" s="101">
        <v>0.0005466316375673765</v>
      </c>
      <c r="O118" s="101">
        <v>-0.045223852793998195</v>
      </c>
      <c r="P118" s="101">
        <v>-0.0002921077171137766</v>
      </c>
      <c r="Q118" s="101">
        <v>0.0055694874835291695</v>
      </c>
      <c r="R118" s="101">
        <v>4.3912732764297545E-05</v>
      </c>
      <c r="S118" s="101">
        <v>-0.0005812817013912629</v>
      </c>
      <c r="T118" s="101">
        <v>-2.0786142906978823E-05</v>
      </c>
      <c r="U118" s="101">
        <v>0.00012352486365356817</v>
      </c>
      <c r="V118" s="101">
        <v>3.4543286583819438E-06</v>
      </c>
      <c r="W118" s="101">
        <v>-3.581696687933089E-05</v>
      </c>
      <c r="X118" s="101">
        <v>67.5</v>
      </c>
    </row>
    <row r="119" spans="1:24" s="101" customFormat="1" ht="12.75" hidden="1">
      <c r="A119" s="101">
        <v>5</v>
      </c>
      <c r="B119" s="101">
        <v>121.41999816894531</v>
      </c>
      <c r="C119" s="101">
        <v>106.62000274658203</v>
      </c>
      <c r="D119" s="101">
        <v>8.966198921203613</v>
      </c>
      <c r="E119" s="101">
        <v>9.218758583068848</v>
      </c>
      <c r="F119" s="101">
        <v>22.692800222698853</v>
      </c>
      <c r="G119" s="101" t="s">
        <v>58</v>
      </c>
      <c r="H119" s="101">
        <v>6.314610518729502</v>
      </c>
      <c r="I119" s="101">
        <v>60.234608687674815</v>
      </c>
      <c r="J119" s="101" t="s">
        <v>61</v>
      </c>
      <c r="K119" s="101">
        <v>0.28877506334277836</v>
      </c>
      <c r="L119" s="101">
        <v>-0.46943155516887747</v>
      </c>
      <c r="M119" s="101">
        <v>0.06531966695662204</v>
      </c>
      <c r="N119" s="101">
        <v>0.0528879984562278</v>
      </c>
      <c r="O119" s="101">
        <v>0.01208624470702118</v>
      </c>
      <c r="P119" s="101">
        <v>-0.013463438173417523</v>
      </c>
      <c r="Q119" s="101">
        <v>0.001203148689034794</v>
      </c>
      <c r="R119" s="101">
        <v>0.0008129567072039543</v>
      </c>
      <c r="S119" s="101">
        <v>0.00019825376053325585</v>
      </c>
      <c r="T119" s="101">
        <v>-0.0001970866799338593</v>
      </c>
      <c r="U119" s="101">
        <v>1.6589362289296704E-05</v>
      </c>
      <c r="V119" s="101">
        <v>3.002287874863973E-05</v>
      </c>
      <c r="W119" s="101">
        <v>1.355614117784845E-05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9.514283906664533</v>
      </c>
      <c r="G120" s="102"/>
      <c r="H120" s="102"/>
      <c r="I120" s="115"/>
      <c r="J120" s="115" t="s">
        <v>158</v>
      </c>
      <c r="K120" s="102">
        <f>AVERAGE(K118,K113,K108,K103,K98,K93)</f>
        <v>-0.8450600035399712</v>
      </c>
      <c r="L120" s="102">
        <f>AVERAGE(L118,L113,L108,L103,L98,L93)</f>
        <v>-0.002003840950089824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30.8134669579168</v>
      </c>
      <c r="G121" s="102"/>
      <c r="H121" s="102"/>
      <c r="I121" s="115"/>
      <c r="J121" s="115" t="s">
        <v>159</v>
      </c>
      <c r="K121" s="102">
        <f>AVERAGE(K119,K114,K109,K104,K99,K94)</f>
        <v>0.197644770637588</v>
      </c>
      <c r="L121" s="102">
        <f>AVERAGE(L119,L114,L109,L104,L99,L94)</f>
        <v>-0.36805088118493745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0.528162502212482</v>
      </c>
      <c r="L122" s="102">
        <f>ABS(L120/$H$33)</f>
        <v>0.005566224861360622</v>
      </c>
      <c r="M122" s="115" t="s">
        <v>111</v>
      </c>
      <c r="N122" s="102">
        <f>K122+L122+L123+K123</f>
        <v>0.8760586929494216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0.11229816513499319</v>
      </c>
      <c r="L123" s="102">
        <f>ABS(L121/$H$34)</f>
        <v>0.2300318007405859</v>
      </c>
      <c r="M123" s="102"/>
      <c r="N123" s="102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7</v>
      </c>
      <c r="B126" s="101">
        <v>148.26</v>
      </c>
      <c r="C126" s="101">
        <v>131.66</v>
      </c>
      <c r="D126" s="101">
        <v>9.097627201281837</v>
      </c>
      <c r="E126" s="101">
        <v>9.333287113955622</v>
      </c>
      <c r="F126" s="101">
        <v>24.039143091264684</v>
      </c>
      <c r="G126" s="101" t="s">
        <v>59</v>
      </c>
      <c r="H126" s="101">
        <v>-17.80260893555024</v>
      </c>
      <c r="I126" s="101">
        <v>62.957391064449745</v>
      </c>
      <c r="J126" s="101" t="s">
        <v>73</v>
      </c>
      <c r="K126" s="101">
        <v>0.9308350087437287</v>
      </c>
      <c r="M126" s="101" t="s">
        <v>68</v>
      </c>
      <c r="N126" s="101">
        <v>0.8826719709437895</v>
      </c>
      <c r="X126" s="101">
        <v>67.5</v>
      </c>
    </row>
    <row r="127" spans="1:24" s="101" customFormat="1" ht="12.75" hidden="1">
      <c r="A127" s="101">
        <v>5</v>
      </c>
      <c r="B127" s="101">
        <v>117.5</v>
      </c>
      <c r="C127" s="101">
        <v>104</v>
      </c>
      <c r="D127" s="101">
        <v>9.2094144821167</v>
      </c>
      <c r="E127" s="101">
        <v>9.413023948669434</v>
      </c>
      <c r="F127" s="101">
        <v>22.232301611820922</v>
      </c>
      <c r="G127" s="101" t="s">
        <v>56</v>
      </c>
      <c r="H127" s="101">
        <v>7.444339597417311</v>
      </c>
      <c r="I127" s="101">
        <v>57.44433959741731</v>
      </c>
      <c r="J127" s="101" t="s">
        <v>62</v>
      </c>
      <c r="K127" s="101">
        <v>0.04312228488797979</v>
      </c>
      <c r="L127" s="101">
        <v>0.9597367437061294</v>
      </c>
      <c r="M127" s="101">
        <v>0.010208588016568208</v>
      </c>
      <c r="N127" s="101">
        <v>0.08374827111652562</v>
      </c>
      <c r="O127" s="101">
        <v>0.001732104424519318</v>
      </c>
      <c r="P127" s="101">
        <v>0.027531775999541725</v>
      </c>
      <c r="Q127" s="101">
        <v>0.00021072529979609657</v>
      </c>
      <c r="R127" s="101">
        <v>0.0012890544261068392</v>
      </c>
      <c r="S127" s="101">
        <v>2.2772227466486664E-05</v>
      </c>
      <c r="T127" s="101">
        <v>0.0004051104890077701</v>
      </c>
      <c r="U127" s="101">
        <v>4.596916547095389E-06</v>
      </c>
      <c r="V127" s="101">
        <v>4.782960378888453E-05</v>
      </c>
      <c r="W127" s="101">
        <v>1.430957973722825E-06</v>
      </c>
      <c r="X127" s="101">
        <v>67.5</v>
      </c>
    </row>
    <row r="128" spans="1:24" s="101" customFormat="1" ht="12.75" hidden="1">
      <c r="A128" s="101">
        <v>6</v>
      </c>
      <c r="B128" s="101">
        <v>144.24000549316406</v>
      </c>
      <c r="C128" s="101">
        <v>134.5399932861328</v>
      </c>
      <c r="D128" s="101">
        <v>8.58045482635498</v>
      </c>
      <c r="E128" s="101">
        <v>8.67257308959961</v>
      </c>
      <c r="F128" s="101">
        <v>21.354607435633238</v>
      </c>
      <c r="G128" s="101" t="s">
        <v>57</v>
      </c>
      <c r="H128" s="101">
        <v>-17.452404328687294</v>
      </c>
      <c r="I128" s="101">
        <v>59.287601164476776</v>
      </c>
      <c r="J128" s="101" t="s">
        <v>60</v>
      </c>
      <c r="K128" s="101">
        <v>-0.013628620065015404</v>
      </c>
      <c r="L128" s="101">
        <v>-0.005222758001906522</v>
      </c>
      <c r="M128" s="101">
        <v>0.0031156796795151955</v>
      </c>
      <c r="N128" s="101">
        <v>0.000866424048341686</v>
      </c>
      <c r="O128" s="101">
        <v>-0.000564787823647348</v>
      </c>
      <c r="P128" s="101">
        <v>-0.0005974936667756504</v>
      </c>
      <c r="Q128" s="101">
        <v>5.902465754300424E-05</v>
      </c>
      <c r="R128" s="101">
        <v>6.962303998447227E-05</v>
      </c>
      <c r="S128" s="101">
        <v>-8.88285998249171E-06</v>
      </c>
      <c r="T128" s="101">
        <v>-4.2544590584461765E-05</v>
      </c>
      <c r="U128" s="101">
        <v>9.659581164471932E-07</v>
      </c>
      <c r="V128" s="101">
        <v>5.491719941845619E-06</v>
      </c>
      <c r="W128" s="101">
        <v>-6.068868300753872E-07</v>
      </c>
      <c r="X128" s="101">
        <v>67.5</v>
      </c>
    </row>
    <row r="129" spans="1:24" s="101" customFormat="1" ht="12.75" hidden="1">
      <c r="A129" s="101">
        <v>8</v>
      </c>
      <c r="B129" s="101">
        <v>119.87999725341797</v>
      </c>
      <c r="C129" s="101">
        <v>111.68000030517578</v>
      </c>
      <c r="D129" s="101">
        <v>8.947714805603027</v>
      </c>
      <c r="E129" s="101">
        <v>9.226515769958496</v>
      </c>
      <c r="F129" s="101">
        <v>22.092762771463303</v>
      </c>
      <c r="G129" s="101" t="s">
        <v>58</v>
      </c>
      <c r="H129" s="101">
        <v>6.379242246911424</v>
      </c>
      <c r="I129" s="101">
        <v>58.75923950032939</v>
      </c>
      <c r="J129" s="101" t="s">
        <v>61</v>
      </c>
      <c r="K129" s="101">
        <v>-0.04091200519509585</v>
      </c>
      <c r="L129" s="101">
        <v>-0.9597225328283682</v>
      </c>
      <c r="M129" s="101">
        <v>-0.009721512712879417</v>
      </c>
      <c r="N129" s="101">
        <v>0.08374378916896187</v>
      </c>
      <c r="O129" s="101">
        <v>-0.0016374371596183746</v>
      </c>
      <c r="P129" s="101">
        <v>-0.027525291842360265</v>
      </c>
      <c r="Q129" s="101">
        <v>-0.00020228999425598353</v>
      </c>
      <c r="R129" s="101">
        <v>0.0012871728499968267</v>
      </c>
      <c r="S129" s="101">
        <v>-2.096828896970034E-05</v>
      </c>
      <c r="T129" s="101">
        <v>-0.00040287028447890663</v>
      </c>
      <c r="U129" s="101">
        <v>-4.494281550840933E-06</v>
      </c>
      <c r="V129" s="101">
        <v>4.751328246587487E-05</v>
      </c>
      <c r="W129" s="101">
        <v>-1.2958893077890491E-06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7</v>
      </c>
      <c r="B131" s="101">
        <v>132.4</v>
      </c>
      <c r="C131" s="101">
        <v>115.7</v>
      </c>
      <c r="D131" s="101">
        <v>9.30427582037074</v>
      </c>
      <c r="E131" s="101">
        <v>9.646685087224945</v>
      </c>
      <c r="F131" s="101">
        <v>19.51660407936967</v>
      </c>
      <c r="G131" s="101" t="s">
        <v>59</v>
      </c>
      <c r="H131" s="101">
        <v>-14.95541981526219</v>
      </c>
      <c r="I131" s="101">
        <v>49.94458018473781</v>
      </c>
      <c r="J131" s="101" t="s">
        <v>73</v>
      </c>
      <c r="K131" s="101">
        <v>0.6388764538958077</v>
      </c>
      <c r="M131" s="101" t="s">
        <v>68</v>
      </c>
      <c r="N131" s="101">
        <v>0.5870448695650301</v>
      </c>
      <c r="X131" s="101">
        <v>67.5</v>
      </c>
    </row>
    <row r="132" spans="1:24" s="101" customFormat="1" ht="12.75" hidden="1">
      <c r="A132" s="101">
        <v>5</v>
      </c>
      <c r="B132" s="101">
        <v>104.63999938964844</v>
      </c>
      <c r="C132" s="101">
        <v>86.13999938964844</v>
      </c>
      <c r="D132" s="101">
        <v>9.604964256286621</v>
      </c>
      <c r="E132" s="101">
        <v>9.897481918334961</v>
      </c>
      <c r="F132" s="101">
        <v>17.266238375685564</v>
      </c>
      <c r="G132" s="101" t="s">
        <v>56</v>
      </c>
      <c r="H132" s="101">
        <v>5.612552361265884</v>
      </c>
      <c r="I132" s="101">
        <v>42.75255175091432</v>
      </c>
      <c r="J132" s="101" t="s">
        <v>62</v>
      </c>
      <c r="K132" s="101">
        <v>0.23341916442626098</v>
      </c>
      <c r="L132" s="101">
        <v>0.7548113512821991</v>
      </c>
      <c r="M132" s="101">
        <v>0.05525902201385051</v>
      </c>
      <c r="N132" s="101">
        <v>0.10505915941728085</v>
      </c>
      <c r="O132" s="101">
        <v>0.009374950814524403</v>
      </c>
      <c r="P132" s="101">
        <v>0.021653117783494314</v>
      </c>
      <c r="Q132" s="101">
        <v>0.0011410341643496539</v>
      </c>
      <c r="R132" s="101">
        <v>0.0016170856897884766</v>
      </c>
      <c r="S132" s="101">
        <v>0.00012300815757526466</v>
      </c>
      <c r="T132" s="101">
        <v>0.00031860499356079684</v>
      </c>
      <c r="U132" s="101">
        <v>2.4926644374342535E-05</v>
      </c>
      <c r="V132" s="101">
        <v>6.000423327112488E-05</v>
      </c>
      <c r="W132" s="101">
        <v>7.67427258637906E-06</v>
      </c>
      <c r="X132" s="101">
        <v>67.5</v>
      </c>
    </row>
    <row r="133" spans="1:24" s="101" customFormat="1" ht="12.75" hidden="1">
      <c r="A133" s="101">
        <v>6</v>
      </c>
      <c r="B133" s="101">
        <v>125.77999877929688</v>
      </c>
      <c r="C133" s="101">
        <v>110.68000030517578</v>
      </c>
      <c r="D133" s="101">
        <v>8.918333053588867</v>
      </c>
      <c r="E133" s="101">
        <v>9.162785530090332</v>
      </c>
      <c r="F133" s="101">
        <v>15.17125949262451</v>
      </c>
      <c r="G133" s="101" t="s">
        <v>57</v>
      </c>
      <c r="H133" s="101">
        <v>-17.786632911837984</v>
      </c>
      <c r="I133" s="101">
        <v>40.49336586745889</v>
      </c>
      <c r="J133" s="101" t="s">
        <v>60</v>
      </c>
      <c r="K133" s="101">
        <v>0.10809047855126036</v>
      </c>
      <c r="L133" s="101">
        <v>-0.004107915624851347</v>
      </c>
      <c r="M133" s="101">
        <v>-0.02614439855885653</v>
      </c>
      <c r="N133" s="101">
        <v>0.001086819489126168</v>
      </c>
      <c r="O133" s="101">
        <v>0.004251434734138042</v>
      </c>
      <c r="P133" s="101">
        <v>-0.0004699391355288278</v>
      </c>
      <c r="Q133" s="101">
        <v>-0.0005661004649219136</v>
      </c>
      <c r="R133" s="101">
        <v>8.734859858050627E-05</v>
      </c>
      <c r="S133" s="101">
        <v>4.8209712289460757E-05</v>
      </c>
      <c r="T133" s="101">
        <v>-3.346145329760205E-05</v>
      </c>
      <c r="U133" s="101">
        <v>-1.403244537846654E-05</v>
      </c>
      <c r="V133" s="101">
        <v>6.891536410277186E-06</v>
      </c>
      <c r="W133" s="101">
        <v>2.760652110067223E-06</v>
      </c>
      <c r="X133" s="101">
        <v>67.5</v>
      </c>
    </row>
    <row r="134" spans="1:24" s="101" customFormat="1" ht="12.75" hidden="1">
      <c r="A134" s="101">
        <v>8</v>
      </c>
      <c r="B134" s="101">
        <v>110.27999877929688</v>
      </c>
      <c r="C134" s="101">
        <v>101.4800033569336</v>
      </c>
      <c r="D134" s="101">
        <v>9.143630981445312</v>
      </c>
      <c r="E134" s="101">
        <v>9.483819007873535</v>
      </c>
      <c r="F134" s="101">
        <v>16.537603891009738</v>
      </c>
      <c r="G134" s="101" t="s">
        <v>58</v>
      </c>
      <c r="H134" s="101">
        <v>0.24461066377335783</v>
      </c>
      <c r="I134" s="101">
        <v>43.02460944307024</v>
      </c>
      <c r="J134" s="101" t="s">
        <v>61</v>
      </c>
      <c r="K134" s="101">
        <v>-0.20688391616559607</v>
      </c>
      <c r="L134" s="101">
        <v>-0.75480017292902</v>
      </c>
      <c r="M134" s="101">
        <v>-0.04868295325802324</v>
      </c>
      <c r="N134" s="101">
        <v>0.10505353778366384</v>
      </c>
      <c r="O134" s="101">
        <v>-0.008355537413961854</v>
      </c>
      <c r="P134" s="101">
        <v>-0.021648017621823393</v>
      </c>
      <c r="Q134" s="101">
        <v>-0.0009907013817636</v>
      </c>
      <c r="R134" s="101">
        <v>0.0016147248528602931</v>
      </c>
      <c r="S134" s="101">
        <v>-0.0001131672676661788</v>
      </c>
      <c r="T134" s="101">
        <v>-0.0003168429785636535</v>
      </c>
      <c r="U134" s="101">
        <v>-2.060165227512821E-05</v>
      </c>
      <c r="V134" s="101">
        <v>5.960717017575481E-05</v>
      </c>
      <c r="W134" s="101">
        <v>-7.160534872286465E-06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7</v>
      </c>
      <c r="B136" s="101">
        <v>122.4</v>
      </c>
      <c r="C136" s="101">
        <v>95.2</v>
      </c>
      <c r="D136" s="101">
        <v>9.057203305550289</v>
      </c>
      <c r="E136" s="101">
        <v>9.864584856914954</v>
      </c>
      <c r="F136" s="101">
        <v>15.345437535594076</v>
      </c>
      <c r="G136" s="101" t="s">
        <v>59</v>
      </c>
      <c r="H136" s="101">
        <v>-14.575460602905935</v>
      </c>
      <c r="I136" s="101">
        <v>40.32453939709407</v>
      </c>
      <c r="J136" s="101" t="s">
        <v>73</v>
      </c>
      <c r="K136" s="101">
        <v>0.46881705516426375</v>
      </c>
      <c r="M136" s="101" t="s">
        <v>68</v>
      </c>
      <c r="N136" s="101">
        <v>0.40907993134052784</v>
      </c>
      <c r="X136" s="101">
        <v>67.5</v>
      </c>
    </row>
    <row r="137" spans="1:24" s="101" customFormat="1" ht="12.75" hidden="1">
      <c r="A137" s="101">
        <v>5</v>
      </c>
      <c r="B137" s="101">
        <v>91.0999984741211</v>
      </c>
      <c r="C137" s="101">
        <v>71.69999694824219</v>
      </c>
      <c r="D137" s="101">
        <v>9.77795696258545</v>
      </c>
      <c r="E137" s="101">
        <v>10.267742156982422</v>
      </c>
      <c r="F137" s="101">
        <v>10.597332791883737</v>
      </c>
      <c r="G137" s="101" t="s">
        <v>56</v>
      </c>
      <c r="H137" s="101">
        <v>2.1609108662683525</v>
      </c>
      <c r="I137" s="101">
        <v>25.76090934038944</v>
      </c>
      <c r="J137" s="101" t="s">
        <v>62</v>
      </c>
      <c r="K137" s="101">
        <v>0.3325500626013856</v>
      </c>
      <c r="L137" s="101">
        <v>0.5756473300074919</v>
      </c>
      <c r="M137" s="101">
        <v>0.07872691023727355</v>
      </c>
      <c r="N137" s="101">
        <v>0.14213066708651834</v>
      </c>
      <c r="O137" s="101">
        <v>0.013356236433038113</v>
      </c>
      <c r="P137" s="101">
        <v>0.016513449932419814</v>
      </c>
      <c r="Q137" s="101">
        <v>0.0016256243534672429</v>
      </c>
      <c r="R137" s="101">
        <v>0.0021877180946982583</v>
      </c>
      <c r="S137" s="101">
        <v>0.00017523592106904914</v>
      </c>
      <c r="T137" s="101">
        <v>0.00024297368515629182</v>
      </c>
      <c r="U137" s="101">
        <v>3.55256484719236E-05</v>
      </c>
      <c r="V137" s="101">
        <v>8.118251558737757E-05</v>
      </c>
      <c r="W137" s="101">
        <v>1.0932472526495457E-05</v>
      </c>
      <c r="X137" s="101">
        <v>67.5</v>
      </c>
    </row>
    <row r="138" spans="1:24" s="101" customFormat="1" ht="12.75" hidden="1">
      <c r="A138" s="101">
        <v>6</v>
      </c>
      <c r="B138" s="101">
        <v>111.87999725341797</v>
      </c>
      <c r="C138" s="101">
        <v>89.4800033569336</v>
      </c>
      <c r="D138" s="101">
        <v>8.894536018371582</v>
      </c>
      <c r="E138" s="101">
        <v>9.395341873168945</v>
      </c>
      <c r="F138" s="101">
        <v>9.739954365904714</v>
      </c>
      <c r="G138" s="101" t="s">
        <v>57</v>
      </c>
      <c r="H138" s="101">
        <v>-18.32890869016994</v>
      </c>
      <c r="I138" s="101">
        <v>26.051088563248033</v>
      </c>
      <c r="J138" s="101" t="s">
        <v>60</v>
      </c>
      <c r="K138" s="101">
        <v>0.14319887345510687</v>
      </c>
      <c r="L138" s="101">
        <v>-0.0031334471300348303</v>
      </c>
      <c r="M138" s="101">
        <v>-0.034706291412185654</v>
      </c>
      <c r="N138" s="101">
        <v>0.0014701659180179746</v>
      </c>
      <c r="O138" s="101">
        <v>0.0056209328448895216</v>
      </c>
      <c r="P138" s="101">
        <v>-0.0003584194586283135</v>
      </c>
      <c r="Q138" s="101">
        <v>-0.0007547577908985567</v>
      </c>
      <c r="R138" s="101">
        <v>0.00011817149906273465</v>
      </c>
      <c r="S138" s="101">
        <v>6.28024440080259E-05</v>
      </c>
      <c r="T138" s="101">
        <v>-2.5518159698691115E-05</v>
      </c>
      <c r="U138" s="101">
        <v>-1.8924640585529442E-05</v>
      </c>
      <c r="V138" s="101">
        <v>9.324045047659522E-06</v>
      </c>
      <c r="W138" s="101">
        <v>3.5657718708189805E-06</v>
      </c>
      <c r="X138" s="101">
        <v>67.5</v>
      </c>
    </row>
    <row r="139" spans="1:24" s="101" customFormat="1" ht="12.75" hidden="1">
      <c r="A139" s="101">
        <v>8</v>
      </c>
      <c r="B139" s="101">
        <v>101.54000091552734</v>
      </c>
      <c r="C139" s="101">
        <v>90.04000091552734</v>
      </c>
      <c r="D139" s="101">
        <v>9.134145736694336</v>
      </c>
      <c r="E139" s="101">
        <v>9.82692813873291</v>
      </c>
      <c r="F139" s="101">
        <v>10.913533647447943</v>
      </c>
      <c r="G139" s="101" t="s">
        <v>58</v>
      </c>
      <c r="H139" s="101">
        <v>-5.628059897521837</v>
      </c>
      <c r="I139" s="101">
        <v>28.411941018005503</v>
      </c>
      <c r="J139" s="101" t="s">
        <v>61</v>
      </c>
      <c r="K139" s="101">
        <v>-0.30013934560029576</v>
      </c>
      <c r="L139" s="101">
        <v>-0.5756388017271226</v>
      </c>
      <c r="M139" s="101">
        <v>-0.07066399176327484</v>
      </c>
      <c r="N139" s="101">
        <v>0.14212306335930214</v>
      </c>
      <c r="O139" s="101">
        <v>-0.01211586421219951</v>
      </c>
      <c r="P139" s="101">
        <v>-0.016509559780993936</v>
      </c>
      <c r="Q139" s="101">
        <v>-0.0014397899901248522</v>
      </c>
      <c r="R139" s="101">
        <v>0.002184524195031825</v>
      </c>
      <c r="S139" s="101">
        <v>-0.00016359547994836772</v>
      </c>
      <c r="T139" s="101">
        <v>-0.0002416299551049516</v>
      </c>
      <c r="U139" s="101">
        <v>-3.0065423297522682E-05</v>
      </c>
      <c r="V139" s="101">
        <v>8.064529137552929E-05</v>
      </c>
      <c r="W139" s="101">
        <v>-1.0334613031355072E-05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7</v>
      </c>
      <c r="B141" s="101">
        <v>123.88</v>
      </c>
      <c r="C141" s="101">
        <v>111.88</v>
      </c>
      <c r="D141" s="101">
        <v>9.16322045340629</v>
      </c>
      <c r="E141" s="101">
        <v>9.791592870748216</v>
      </c>
      <c r="F141" s="101">
        <v>17.81106088401516</v>
      </c>
      <c r="G141" s="101" t="s">
        <v>59</v>
      </c>
      <c r="H141" s="101">
        <v>-10.11496294346702</v>
      </c>
      <c r="I141" s="101">
        <v>46.26503705653297</v>
      </c>
      <c r="J141" s="101" t="s">
        <v>73</v>
      </c>
      <c r="K141" s="101">
        <v>0.7288713735998694</v>
      </c>
      <c r="M141" s="101" t="s">
        <v>68</v>
      </c>
      <c r="N141" s="101">
        <v>0.5748890922912585</v>
      </c>
      <c r="X141" s="101">
        <v>67.5</v>
      </c>
    </row>
    <row r="142" spans="1:24" s="101" customFormat="1" ht="12.75" hidden="1">
      <c r="A142" s="101">
        <v>5</v>
      </c>
      <c r="B142" s="101">
        <v>97.12000274658203</v>
      </c>
      <c r="C142" s="101">
        <v>83.22000122070312</v>
      </c>
      <c r="D142" s="101">
        <v>9.456557273864746</v>
      </c>
      <c r="E142" s="101">
        <v>9.9349946975708</v>
      </c>
      <c r="F142" s="101">
        <v>14.96835184578109</v>
      </c>
      <c r="G142" s="101" t="s">
        <v>56</v>
      </c>
      <c r="H142" s="101">
        <v>8.012546929854125</v>
      </c>
      <c r="I142" s="101">
        <v>37.632549676436156</v>
      </c>
      <c r="J142" s="101" t="s">
        <v>62</v>
      </c>
      <c r="K142" s="101">
        <v>0.5140232615632265</v>
      </c>
      <c r="L142" s="101">
        <v>0.6640726700687092</v>
      </c>
      <c r="M142" s="101">
        <v>0.12168810149395892</v>
      </c>
      <c r="N142" s="101">
        <v>0.08974113270430326</v>
      </c>
      <c r="O142" s="101">
        <v>0.020644509733109315</v>
      </c>
      <c r="P142" s="101">
        <v>0.019050150532473706</v>
      </c>
      <c r="Q142" s="101">
        <v>0.002512816767563292</v>
      </c>
      <c r="R142" s="101">
        <v>0.0013812923556358284</v>
      </c>
      <c r="S142" s="101">
        <v>0.00027085573926224183</v>
      </c>
      <c r="T142" s="101">
        <v>0.0002803010524879808</v>
      </c>
      <c r="U142" s="101">
        <v>5.493224266330457E-05</v>
      </c>
      <c r="V142" s="101">
        <v>5.125289981923985E-05</v>
      </c>
      <c r="W142" s="101">
        <v>1.6890829746904177E-05</v>
      </c>
      <c r="X142" s="101">
        <v>67.5</v>
      </c>
    </row>
    <row r="143" spans="1:24" s="101" customFormat="1" ht="12.75" hidden="1">
      <c r="A143" s="101">
        <v>6</v>
      </c>
      <c r="B143" s="101">
        <v>125.30000305175781</v>
      </c>
      <c r="C143" s="101">
        <v>105.0999984741211</v>
      </c>
      <c r="D143" s="101">
        <v>8.593913078308105</v>
      </c>
      <c r="E143" s="101">
        <v>9.152907371520996</v>
      </c>
      <c r="F143" s="101">
        <v>14.24404606988824</v>
      </c>
      <c r="G143" s="101" t="s">
        <v>57</v>
      </c>
      <c r="H143" s="101">
        <v>-18.347043873633282</v>
      </c>
      <c r="I143" s="101">
        <v>39.45295917812452</v>
      </c>
      <c r="J143" s="101" t="s">
        <v>60</v>
      </c>
      <c r="K143" s="101">
        <v>0.3150455123771153</v>
      </c>
      <c r="L143" s="101">
        <v>-0.0036139429419531715</v>
      </c>
      <c r="M143" s="101">
        <v>-0.07567114553610116</v>
      </c>
      <c r="N143" s="101">
        <v>0.0009284938075567199</v>
      </c>
      <c r="O143" s="101">
        <v>0.012476274859719583</v>
      </c>
      <c r="P143" s="101">
        <v>-0.00041346497376618926</v>
      </c>
      <c r="Q143" s="101">
        <v>-0.0016137299813637573</v>
      </c>
      <c r="R143" s="101">
        <v>7.462700820949305E-05</v>
      </c>
      <c r="S143" s="101">
        <v>0.00014870634783183752</v>
      </c>
      <c r="T143" s="101">
        <v>-2.9443375980773593E-05</v>
      </c>
      <c r="U143" s="101">
        <v>-3.8498102259751566E-05</v>
      </c>
      <c r="V143" s="101">
        <v>5.889517757626725E-06</v>
      </c>
      <c r="W143" s="101">
        <v>8.789498055245793E-06</v>
      </c>
      <c r="X143" s="101">
        <v>67.5</v>
      </c>
    </row>
    <row r="144" spans="1:24" s="101" customFormat="1" ht="12.75" hidden="1">
      <c r="A144" s="101">
        <v>8</v>
      </c>
      <c r="B144" s="101">
        <v>110.37999725341797</v>
      </c>
      <c r="C144" s="101">
        <v>101.4800033569336</v>
      </c>
      <c r="D144" s="101">
        <v>9.098468780517578</v>
      </c>
      <c r="E144" s="101">
        <v>9.605127334594727</v>
      </c>
      <c r="F144" s="101">
        <v>15.43842151527294</v>
      </c>
      <c r="G144" s="101" t="s">
        <v>58</v>
      </c>
      <c r="H144" s="101">
        <v>-2.5155088518658744</v>
      </c>
      <c r="I144" s="101">
        <v>40.364488401552094</v>
      </c>
      <c r="J144" s="101" t="s">
        <v>61</v>
      </c>
      <c r="K144" s="101">
        <v>-0.4061603606448297</v>
      </c>
      <c r="L144" s="101">
        <v>-0.664062836295329</v>
      </c>
      <c r="M144" s="101">
        <v>-0.09529885507422556</v>
      </c>
      <c r="N144" s="101">
        <v>0.08973632931149289</v>
      </c>
      <c r="O144" s="101">
        <v>-0.016448049967858633</v>
      </c>
      <c r="P144" s="101">
        <v>-0.019045663076547814</v>
      </c>
      <c r="Q144" s="101">
        <v>-0.0019261681272918416</v>
      </c>
      <c r="R144" s="101">
        <v>0.001379274947711179</v>
      </c>
      <c r="S144" s="101">
        <v>-0.00022638297993844876</v>
      </c>
      <c r="T144" s="101">
        <v>-0.0002787503679580075</v>
      </c>
      <c r="U144" s="101">
        <v>-3.918478539456215E-05</v>
      </c>
      <c r="V144" s="101">
        <v>5.0913390384687954E-05</v>
      </c>
      <c r="W144" s="101">
        <v>-1.4423760032520418E-05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7</v>
      </c>
      <c r="B146" s="101">
        <v>135.02</v>
      </c>
      <c r="C146" s="101">
        <v>113.52</v>
      </c>
      <c r="D146" s="101">
        <v>9.209284548218145</v>
      </c>
      <c r="E146" s="101">
        <v>9.554437904593172</v>
      </c>
      <c r="F146" s="101">
        <v>19.651699964121576</v>
      </c>
      <c r="G146" s="101" t="s">
        <v>59</v>
      </c>
      <c r="H146" s="101">
        <v>-16.705376797791473</v>
      </c>
      <c r="I146" s="101">
        <v>50.814623202208544</v>
      </c>
      <c r="J146" s="101" t="s">
        <v>73</v>
      </c>
      <c r="K146" s="101">
        <v>0.9875731757176883</v>
      </c>
      <c r="M146" s="101" t="s">
        <v>68</v>
      </c>
      <c r="N146" s="101">
        <v>0.8267455652839184</v>
      </c>
      <c r="X146" s="101">
        <v>67.5</v>
      </c>
    </row>
    <row r="147" spans="1:24" s="101" customFormat="1" ht="12.75" hidden="1">
      <c r="A147" s="101">
        <v>5</v>
      </c>
      <c r="B147" s="101">
        <v>96.45999908447266</v>
      </c>
      <c r="C147" s="101">
        <v>87.55999755859375</v>
      </c>
      <c r="D147" s="101">
        <v>9.478982925415039</v>
      </c>
      <c r="E147" s="101">
        <v>9.58747386932373</v>
      </c>
      <c r="F147" s="101">
        <v>15.001325283852255</v>
      </c>
      <c r="G147" s="101" t="s">
        <v>56</v>
      </c>
      <c r="H147" s="101">
        <v>8.665177656584092</v>
      </c>
      <c r="I147" s="101">
        <v>37.62517674105675</v>
      </c>
      <c r="J147" s="101" t="s">
        <v>62</v>
      </c>
      <c r="K147" s="101">
        <v>0.51245905773176</v>
      </c>
      <c r="L147" s="101">
        <v>0.8321984519045372</v>
      </c>
      <c r="M147" s="101">
        <v>0.12131787167986552</v>
      </c>
      <c r="N147" s="101">
        <v>0.1291612578618678</v>
      </c>
      <c r="O147" s="101">
        <v>0.020581805036950798</v>
      </c>
      <c r="P147" s="101">
        <v>0.02387312636117593</v>
      </c>
      <c r="Q147" s="101">
        <v>0.002505133766234071</v>
      </c>
      <c r="R147" s="101">
        <v>0.0019880626977230105</v>
      </c>
      <c r="S147" s="101">
        <v>0.00027005134301010827</v>
      </c>
      <c r="T147" s="101">
        <v>0.0003512704050251265</v>
      </c>
      <c r="U147" s="101">
        <v>5.476085774942041E-05</v>
      </c>
      <c r="V147" s="101">
        <v>7.37711188515077E-05</v>
      </c>
      <c r="W147" s="101">
        <v>1.6846270265419857E-05</v>
      </c>
      <c r="X147" s="101">
        <v>67.5</v>
      </c>
    </row>
    <row r="148" spans="1:24" s="101" customFormat="1" ht="12.75" hidden="1">
      <c r="A148" s="101">
        <v>6</v>
      </c>
      <c r="B148" s="101">
        <v>133.86000061035156</v>
      </c>
      <c r="C148" s="101">
        <v>107.26000213623047</v>
      </c>
      <c r="D148" s="101">
        <v>8.735651969909668</v>
      </c>
      <c r="E148" s="101">
        <v>8.999557495117188</v>
      </c>
      <c r="F148" s="101">
        <v>16.60441830639368</v>
      </c>
      <c r="G148" s="101" t="s">
        <v>57</v>
      </c>
      <c r="H148" s="101">
        <v>-21.09925928671268</v>
      </c>
      <c r="I148" s="101">
        <v>45.26074132363889</v>
      </c>
      <c r="J148" s="101" t="s">
        <v>60</v>
      </c>
      <c r="K148" s="101">
        <v>0.16711464705330015</v>
      </c>
      <c r="L148" s="101">
        <v>-0.004529124462616014</v>
      </c>
      <c r="M148" s="101">
        <v>-0.04086357140822261</v>
      </c>
      <c r="N148" s="101">
        <v>0.0013361726560058807</v>
      </c>
      <c r="O148" s="101">
        <v>0.00650160112283809</v>
      </c>
      <c r="P148" s="101">
        <v>-0.0005181175189672628</v>
      </c>
      <c r="Q148" s="101">
        <v>-0.0009054703198398599</v>
      </c>
      <c r="R148" s="101">
        <v>0.0001073931664416496</v>
      </c>
      <c r="S148" s="101">
        <v>6.775959814446243E-05</v>
      </c>
      <c r="T148" s="101">
        <v>-3.689235079307867E-05</v>
      </c>
      <c r="U148" s="101">
        <v>-2.375972109780428E-05</v>
      </c>
      <c r="V148" s="101">
        <v>8.473167365061675E-06</v>
      </c>
      <c r="W148" s="101">
        <v>3.670164084860897E-06</v>
      </c>
      <c r="X148" s="101">
        <v>67.5</v>
      </c>
    </row>
    <row r="149" spans="1:24" s="101" customFormat="1" ht="12.75" hidden="1">
      <c r="A149" s="101">
        <v>8</v>
      </c>
      <c r="B149" s="101">
        <v>114.77999877929688</v>
      </c>
      <c r="C149" s="101">
        <v>100.68000030517578</v>
      </c>
      <c r="D149" s="101">
        <v>9.066011428833008</v>
      </c>
      <c r="E149" s="101">
        <v>9.367303848266602</v>
      </c>
      <c r="F149" s="101">
        <v>16.5245013555023</v>
      </c>
      <c r="G149" s="101" t="s">
        <v>58</v>
      </c>
      <c r="H149" s="101">
        <v>-3.913207503190449</v>
      </c>
      <c r="I149" s="101">
        <v>43.366791276106426</v>
      </c>
      <c r="J149" s="101" t="s">
        <v>61</v>
      </c>
      <c r="K149" s="101">
        <v>-0.48444502329116185</v>
      </c>
      <c r="L149" s="101">
        <v>-0.8321861272479315</v>
      </c>
      <c r="M149" s="101">
        <v>-0.11422869394638725</v>
      </c>
      <c r="N149" s="101">
        <v>0.12915434632676226</v>
      </c>
      <c r="O149" s="101">
        <v>-0.019527925681407224</v>
      </c>
      <c r="P149" s="101">
        <v>-0.023867503356933092</v>
      </c>
      <c r="Q149" s="101">
        <v>-0.0023357693992805033</v>
      </c>
      <c r="R149" s="101">
        <v>0.001985159942644252</v>
      </c>
      <c r="S149" s="101">
        <v>-0.0002614122505179589</v>
      </c>
      <c r="T149" s="101">
        <v>-0.00034932771418751883</v>
      </c>
      <c r="U149" s="101">
        <v>-4.933788802539902E-05</v>
      </c>
      <c r="V149" s="101">
        <v>7.32828998566987E-05</v>
      </c>
      <c r="W149" s="101">
        <v>-1.6441615414726328E-05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7</v>
      </c>
      <c r="B151" s="101">
        <v>157.52</v>
      </c>
      <c r="C151" s="101">
        <v>145.92</v>
      </c>
      <c r="D151" s="101">
        <v>8.854457562760556</v>
      </c>
      <c r="E151" s="101">
        <v>9.234039767789943</v>
      </c>
      <c r="F151" s="101">
        <v>29.239770082542098</v>
      </c>
      <c r="G151" s="101" t="s">
        <v>59</v>
      </c>
      <c r="H151" s="101">
        <v>-11.308783682357273</v>
      </c>
      <c r="I151" s="101">
        <v>78.71121631764274</v>
      </c>
      <c r="J151" s="101" t="s">
        <v>73</v>
      </c>
      <c r="K151" s="101">
        <v>1.2756036200567282</v>
      </c>
      <c r="M151" s="101" t="s">
        <v>68</v>
      </c>
      <c r="N151" s="101">
        <v>1.0937081845043788</v>
      </c>
      <c r="X151" s="101">
        <v>67.5</v>
      </c>
    </row>
    <row r="152" spans="1:24" s="101" customFormat="1" ht="12.75" hidden="1">
      <c r="A152" s="101">
        <v>5</v>
      </c>
      <c r="B152" s="101">
        <v>121.41999816894531</v>
      </c>
      <c r="C152" s="101">
        <v>106.62000274658203</v>
      </c>
      <c r="D152" s="101">
        <v>8.966198921203613</v>
      </c>
      <c r="E152" s="101">
        <v>9.218758583068848</v>
      </c>
      <c r="F152" s="101">
        <v>25.282940573758584</v>
      </c>
      <c r="G152" s="101" t="s">
        <v>56</v>
      </c>
      <c r="H152" s="101">
        <v>13.189746639488277</v>
      </c>
      <c r="I152" s="101">
        <v>67.10974480843359</v>
      </c>
      <c r="J152" s="101" t="s">
        <v>62</v>
      </c>
      <c r="K152" s="101">
        <v>0.49775337309958667</v>
      </c>
      <c r="L152" s="101">
        <v>1.0047701203875306</v>
      </c>
      <c r="M152" s="101">
        <v>0.11783645555631352</v>
      </c>
      <c r="N152" s="101">
        <v>0.05620855678281832</v>
      </c>
      <c r="O152" s="101">
        <v>0.019991110637375582</v>
      </c>
      <c r="P152" s="101">
        <v>0.02882370545042508</v>
      </c>
      <c r="Q152" s="101">
        <v>0.0024333023920737147</v>
      </c>
      <c r="R152" s="101">
        <v>0.0008651228569294805</v>
      </c>
      <c r="S152" s="101">
        <v>0.0002622784625325824</v>
      </c>
      <c r="T152" s="101">
        <v>0.00042411415565523085</v>
      </c>
      <c r="U152" s="101">
        <v>5.318661260314654E-05</v>
      </c>
      <c r="V152" s="101">
        <v>3.2093020051728126E-05</v>
      </c>
      <c r="W152" s="101">
        <v>1.6351540233753945E-05</v>
      </c>
      <c r="X152" s="101">
        <v>67.5</v>
      </c>
    </row>
    <row r="153" spans="1:24" s="101" customFormat="1" ht="12.75" hidden="1">
      <c r="A153" s="101">
        <v>6</v>
      </c>
      <c r="B153" s="101">
        <v>155.22000122070312</v>
      </c>
      <c r="C153" s="101">
        <v>148.02000427246094</v>
      </c>
      <c r="D153" s="101">
        <v>8.476180076599121</v>
      </c>
      <c r="E153" s="101">
        <v>8.67579460144043</v>
      </c>
      <c r="F153" s="101">
        <v>23.524559798362617</v>
      </c>
      <c r="G153" s="101" t="s">
        <v>57</v>
      </c>
      <c r="H153" s="101">
        <v>-21.573930226515003</v>
      </c>
      <c r="I153" s="101">
        <v>66.14607099418812</v>
      </c>
      <c r="J153" s="101" t="s">
        <v>60</v>
      </c>
      <c r="K153" s="101">
        <v>0.39363725294191015</v>
      </c>
      <c r="L153" s="101">
        <v>-0.005467327283960444</v>
      </c>
      <c r="M153" s="101">
        <v>-0.09400228789622903</v>
      </c>
      <c r="N153" s="101">
        <v>0.0005818459238517662</v>
      </c>
      <c r="O153" s="101">
        <v>0.015676522087496494</v>
      </c>
      <c r="P153" s="101">
        <v>-0.0006255628708801836</v>
      </c>
      <c r="Q153" s="101">
        <v>-0.001978997144099415</v>
      </c>
      <c r="R153" s="101">
        <v>4.675116275337751E-05</v>
      </c>
      <c r="S153" s="101">
        <v>0.00019417584506977521</v>
      </c>
      <c r="T153" s="101">
        <v>-4.455016434889155E-05</v>
      </c>
      <c r="U153" s="101">
        <v>-4.5571974910539E-05</v>
      </c>
      <c r="V153" s="101">
        <v>3.690304223064034E-06</v>
      </c>
      <c r="W153" s="101">
        <v>1.1725099790862784E-05</v>
      </c>
      <c r="X153" s="101">
        <v>67.5</v>
      </c>
    </row>
    <row r="154" spans="1:24" s="101" customFormat="1" ht="12.75" hidden="1">
      <c r="A154" s="101">
        <v>8</v>
      </c>
      <c r="B154" s="101">
        <v>137.8000030517578</v>
      </c>
      <c r="C154" s="101">
        <v>134.89999389648438</v>
      </c>
      <c r="D154" s="101">
        <v>8.626425743103027</v>
      </c>
      <c r="E154" s="101">
        <v>8.846328735351562</v>
      </c>
      <c r="F154" s="101">
        <v>27.3866673293758</v>
      </c>
      <c r="G154" s="101" t="s">
        <v>58</v>
      </c>
      <c r="H154" s="101">
        <v>5.308993222046411</v>
      </c>
      <c r="I154" s="101">
        <v>75.60899627380422</v>
      </c>
      <c r="J154" s="101" t="s">
        <v>61</v>
      </c>
      <c r="K154" s="101">
        <v>-0.30464427374950437</v>
      </c>
      <c r="L154" s="101">
        <v>-1.004755245398571</v>
      </c>
      <c r="M154" s="101">
        <v>-0.0710563165971156</v>
      </c>
      <c r="N154" s="101">
        <v>0.056205545197322015</v>
      </c>
      <c r="O154" s="101">
        <v>-0.012405287572483987</v>
      </c>
      <c r="P154" s="101">
        <v>-0.02881691633376897</v>
      </c>
      <c r="Q154" s="101">
        <v>-0.0014158145482082113</v>
      </c>
      <c r="R154" s="101">
        <v>0.0008638587189830485</v>
      </c>
      <c r="S154" s="101">
        <v>-0.0001763114661611487</v>
      </c>
      <c r="T154" s="101">
        <v>-0.00042176782698972684</v>
      </c>
      <c r="U154" s="101">
        <v>-2.742281646640968E-05</v>
      </c>
      <c r="V154" s="101">
        <v>3.188014414619011E-05</v>
      </c>
      <c r="W154" s="101">
        <v>-1.1397144506865896E-05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9.739954365904714</v>
      </c>
      <c r="G155" s="102"/>
      <c r="H155" s="102"/>
      <c r="I155" s="115"/>
      <c r="J155" s="115" t="s">
        <v>158</v>
      </c>
      <c r="K155" s="102">
        <f>AVERAGE(K153,K148,K143,K138,K133,K128)</f>
        <v>0.18557635738561296</v>
      </c>
      <c r="L155" s="102">
        <f>AVERAGE(L153,L148,L143,L138,L133,L128)</f>
        <v>-0.004345752574220388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29.239770082542098</v>
      </c>
      <c r="G156" s="102"/>
      <c r="H156" s="102"/>
      <c r="I156" s="115"/>
      <c r="J156" s="115" t="s">
        <v>159</v>
      </c>
      <c r="K156" s="102">
        <f>AVERAGE(K154,K149,K144,K139,K134,K129)</f>
        <v>-0.2905308207744139</v>
      </c>
      <c r="L156" s="102">
        <f>AVERAGE(L154,L149,L144,L139,L134,L129)</f>
        <v>-0.7985276194043903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0.1159852233660081</v>
      </c>
      <c r="L157" s="102">
        <f>ABS(L155/$H$33)</f>
        <v>0.012071534928389967</v>
      </c>
      <c r="M157" s="115" t="s">
        <v>111</v>
      </c>
      <c r="N157" s="102">
        <f>K157+L157+L158+K158</f>
        <v>0.7922108504076044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0.16507432998546243</v>
      </c>
      <c r="L158" s="102">
        <f>ABS(L156/$H$34)</f>
        <v>0.4990797621277439</v>
      </c>
      <c r="M158" s="102"/>
      <c r="N158" s="102"/>
    </row>
    <row r="159" s="101" customFormat="1" ht="12.75"/>
    <row r="160" s="116" customFormat="1" ht="12.75">
      <c r="A160" s="116" t="s">
        <v>119</v>
      </c>
    </row>
    <row r="161" spans="1:24" s="116" customFormat="1" ht="12.75">
      <c r="A161" s="116">
        <v>7</v>
      </c>
      <c r="B161" s="116">
        <v>148.26</v>
      </c>
      <c r="C161" s="116">
        <v>131.66</v>
      </c>
      <c r="D161" s="116">
        <v>9.097627201281837</v>
      </c>
      <c r="E161" s="116">
        <v>9.333287113955622</v>
      </c>
      <c r="F161" s="116">
        <v>27.550556195311824</v>
      </c>
      <c r="G161" s="116" t="s">
        <v>59</v>
      </c>
      <c r="H161" s="116">
        <v>-8.606382300472688</v>
      </c>
      <c r="I161" s="116">
        <v>72.1536176995273</v>
      </c>
      <c r="J161" s="116" t="s">
        <v>73</v>
      </c>
      <c r="K161" s="116">
        <v>0.7647363799032527</v>
      </c>
      <c r="M161" s="116" t="s">
        <v>68</v>
      </c>
      <c r="N161" s="116">
        <v>0.4171895875113973</v>
      </c>
      <c r="X161" s="116">
        <v>67.5</v>
      </c>
    </row>
    <row r="162" spans="1:24" s="116" customFormat="1" ht="12.75">
      <c r="A162" s="116">
        <v>5</v>
      </c>
      <c r="B162" s="116">
        <v>117.5</v>
      </c>
      <c r="C162" s="116">
        <v>104</v>
      </c>
      <c r="D162" s="116">
        <v>9.2094144821167</v>
      </c>
      <c r="E162" s="116">
        <v>9.413023948669434</v>
      </c>
      <c r="F162" s="116">
        <v>22.232301611820922</v>
      </c>
      <c r="G162" s="116" t="s">
        <v>56</v>
      </c>
      <c r="H162" s="116">
        <v>7.444339597417311</v>
      </c>
      <c r="I162" s="116">
        <v>57.44433959741731</v>
      </c>
      <c r="J162" s="116" t="s">
        <v>62</v>
      </c>
      <c r="K162" s="116">
        <v>0.8294501904307702</v>
      </c>
      <c r="L162" s="116">
        <v>0.17217281729795877</v>
      </c>
      <c r="M162" s="116">
        <v>0.1963612176132078</v>
      </c>
      <c r="N162" s="116">
        <v>0.08599438897200931</v>
      </c>
      <c r="O162" s="116">
        <v>0.03331251785686169</v>
      </c>
      <c r="P162" s="116">
        <v>0.004939125384652202</v>
      </c>
      <c r="Q162" s="116">
        <v>0.004054825538603979</v>
      </c>
      <c r="R162" s="116">
        <v>0.001323635655094221</v>
      </c>
      <c r="S162" s="116">
        <v>0.0004370748105515663</v>
      </c>
      <c r="T162" s="116">
        <v>7.267990354476799E-05</v>
      </c>
      <c r="U162" s="116">
        <v>8.867952411571655E-05</v>
      </c>
      <c r="V162" s="116">
        <v>4.91234233102773E-05</v>
      </c>
      <c r="W162" s="116">
        <v>2.7260462370637156E-05</v>
      </c>
      <c r="X162" s="116">
        <v>67.5</v>
      </c>
    </row>
    <row r="163" spans="1:24" s="116" customFormat="1" ht="12.75">
      <c r="A163" s="116">
        <v>8</v>
      </c>
      <c r="B163" s="116">
        <v>119.87999725341797</v>
      </c>
      <c r="C163" s="116">
        <v>111.68000030517578</v>
      </c>
      <c r="D163" s="116">
        <v>8.947714805603027</v>
      </c>
      <c r="E163" s="116">
        <v>9.226515769958496</v>
      </c>
      <c r="F163" s="116">
        <v>17.137921846672914</v>
      </c>
      <c r="G163" s="116" t="s">
        <v>57</v>
      </c>
      <c r="H163" s="116">
        <v>-6.798950430821677</v>
      </c>
      <c r="I163" s="116">
        <v>45.58104682259629</v>
      </c>
      <c r="J163" s="116" t="s">
        <v>60</v>
      </c>
      <c r="K163" s="116">
        <v>-0.07273271080961168</v>
      </c>
      <c r="L163" s="116">
        <v>-0.0009374237464887325</v>
      </c>
      <c r="M163" s="116">
        <v>0.014993915202801385</v>
      </c>
      <c r="N163" s="116">
        <v>0.0008894934104312252</v>
      </c>
      <c r="O163" s="116">
        <v>-0.003278750790066467</v>
      </c>
      <c r="P163" s="116">
        <v>-0.00010715904508034872</v>
      </c>
      <c r="Q163" s="116">
        <v>0.0002034008073734206</v>
      </c>
      <c r="R163" s="116">
        <v>7.150163333689869E-05</v>
      </c>
      <c r="S163" s="116">
        <v>-7.2306852744314E-05</v>
      </c>
      <c r="T163" s="116">
        <v>-7.627536458278329E-06</v>
      </c>
      <c r="U163" s="116">
        <v>-2.576399660508976E-06</v>
      </c>
      <c r="V163" s="116">
        <v>5.639726174951902E-06</v>
      </c>
      <c r="W163" s="116">
        <v>-5.403655135556301E-06</v>
      </c>
      <c r="X163" s="116">
        <v>67.5</v>
      </c>
    </row>
    <row r="164" spans="1:24" s="116" customFormat="1" ht="12.75">
      <c r="A164" s="116">
        <v>6</v>
      </c>
      <c r="B164" s="116">
        <v>144.24000549316406</v>
      </c>
      <c r="C164" s="116">
        <v>134.5399932861328</v>
      </c>
      <c r="D164" s="116">
        <v>8.58045482635498</v>
      </c>
      <c r="E164" s="116">
        <v>8.67257308959961</v>
      </c>
      <c r="F164" s="116">
        <v>22.581858430762402</v>
      </c>
      <c r="G164" s="116" t="s">
        <v>58</v>
      </c>
      <c r="H164" s="116">
        <v>-14.045141153878774</v>
      </c>
      <c r="I164" s="116">
        <v>62.69486433928529</v>
      </c>
      <c r="J164" s="116" t="s">
        <v>61</v>
      </c>
      <c r="K164" s="116">
        <v>-0.8262551489606139</v>
      </c>
      <c r="L164" s="116">
        <v>-0.17217026529873214</v>
      </c>
      <c r="M164" s="116">
        <v>-0.19578792171488196</v>
      </c>
      <c r="N164" s="116">
        <v>0.08598978855737487</v>
      </c>
      <c r="O164" s="116">
        <v>-0.033150771321650535</v>
      </c>
      <c r="P164" s="116">
        <v>-0.004937962788880981</v>
      </c>
      <c r="Q164" s="116">
        <v>-0.004049720763222434</v>
      </c>
      <c r="R164" s="116">
        <v>0.0013217030165157614</v>
      </c>
      <c r="S164" s="116">
        <v>-0.0004310523275252086</v>
      </c>
      <c r="T164" s="116">
        <v>-7.227855191448162E-05</v>
      </c>
      <c r="U164" s="116">
        <v>-8.864209024035525E-05</v>
      </c>
      <c r="V164" s="116">
        <v>4.87986086522173E-05</v>
      </c>
      <c r="W164" s="116">
        <v>-2.671953068144911E-05</v>
      </c>
      <c r="X164" s="116">
        <v>67.5</v>
      </c>
    </row>
    <row r="165" s="116" customFormat="1" ht="12.75">
      <c r="A165" s="116" t="s">
        <v>125</v>
      </c>
    </row>
    <row r="166" spans="1:24" s="116" customFormat="1" ht="12.75">
      <c r="A166" s="116">
        <v>7</v>
      </c>
      <c r="B166" s="116">
        <v>132.4</v>
      </c>
      <c r="C166" s="116">
        <v>115.7</v>
      </c>
      <c r="D166" s="116">
        <v>9.30427582037074</v>
      </c>
      <c r="E166" s="116">
        <v>9.646685087224945</v>
      </c>
      <c r="F166" s="116">
        <v>20.964793943949978</v>
      </c>
      <c r="G166" s="116" t="s">
        <v>59</v>
      </c>
      <c r="H166" s="116">
        <v>-11.249383943442027</v>
      </c>
      <c r="I166" s="116">
        <v>53.65061605655798</v>
      </c>
      <c r="J166" s="116" t="s">
        <v>73</v>
      </c>
      <c r="K166" s="116">
        <v>0.5388592990572707</v>
      </c>
      <c r="M166" s="116" t="s">
        <v>68</v>
      </c>
      <c r="N166" s="116">
        <v>0.33980284773674857</v>
      </c>
      <c r="X166" s="116">
        <v>67.5</v>
      </c>
    </row>
    <row r="167" spans="1:24" s="116" customFormat="1" ht="12.75">
      <c r="A167" s="116">
        <v>5</v>
      </c>
      <c r="B167" s="116">
        <v>104.63999938964844</v>
      </c>
      <c r="C167" s="116">
        <v>86.13999938964844</v>
      </c>
      <c r="D167" s="116">
        <v>9.604964256286621</v>
      </c>
      <c r="E167" s="116">
        <v>9.897481918334961</v>
      </c>
      <c r="F167" s="116">
        <v>17.266238375685564</v>
      </c>
      <c r="G167" s="116" t="s">
        <v>56</v>
      </c>
      <c r="H167" s="116">
        <v>5.612552361265884</v>
      </c>
      <c r="I167" s="116">
        <v>42.75255175091432</v>
      </c>
      <c r="J167" s="116" t="s">
        <v>62</v>
      </c>
      <c r="K167" s="116">
        <v>0.6279575031392514</v>
      </c>
      <c r="L167" s="116">
        <v>0.33227225797889803</v>
      </c>
      <c r="M167" s="116">
        <v>0.1486605249553768</v>
      </c>
      <c r="N167" s="116">
        <v>0.10622954733545607</v>
      </c>
      <c r="O167" s="116">
        <v>0.02522024172482318</v>
      </c>
      <c r="P167" s="116">
        <v>0.009531840520214427</v>
      </c>
      <c r="Q167" s="116">
        <v>0.0030697787890943216</v>
      </c>
      <c r="R167" s="116">
        <v>0.0016351071940429469</v>
      </c>
      <c r="S167" s="116">
        <v>0.00033090713419379927</v>
      </c>
      <c r="T167" s="116">
        <v>0.00014025402094305548</v>
      </c>
      <c r="U167" s="116">
        <v>6.71293717790189E-05</v>
      </c>
      <c r="V167" s="116">
        <v>6.067970301249705E-05</v>
      </c>
      <c r="W167" s="116">
        <v>2.064161726012842E-05</v>
      </c>
      <c r="X167" s="116">
        <v>67.5</v>
      </c>
    </row>
    <row r="168" spans="1:24" s="116" customFormat="1" ht="12.75">
      <c r="A168" s="116">
        <v>8</v>
      </c>
      <c r="B168" s="116">
        <v>110.27999877929688</v>
      </c>
      <c r="C168" s="116">
        <v>101.4800033569336</v>
      </c>
      <c r="D168" s="116">
        <v>9.143630981445312</v>
      </c>
      <c r="E168" s="116">
        <v>9.483819007873535</v>
      </c>
      <c r="F168" s="116">
        <v>12.277488109218718</v>
      </c>
      <c r="G168" s="116" t="s">
        <v>57</v>
      </c>
      <c r="H168" s="116">
        <v>-10.838604226471972</v>
      </c>
      <c r="I168" s="116">
        <v>31.9413945528249</v>
      </c>
      <c r="J168" s="116" t="s">
        <v>60</v>
      </c>
      <c r="K168" s="116">
        <v>-0.018241619878731966</v>
      </c>
      <c r="L168" s="116">
        <v>-0.001808790352625376</v>
      </c>
      <c r="M168" s="116">
        <v>0.002628898561433228</v>
      </c>
      <c r="N168" s="116">
        <v>0.001098799580424759</v>
      </c>
      <c r="O168" s="116">
        <v>-0.001004368567391897</v>
      </c>
      <c r="P168" s="116">
        <v>-0.0002068535331842366</v>
      </c>
      <c r="Q168" s="116">
        <v>-2.630117443792308E-05</v>
      </c>
      <c r="R168" s="116">
        <v>8.832322436431466E-05</v>
      </c>
      <c r="S168" s="116">
        <v>-3.5499980700986436E-05</v>
      </c>
      <c r="T168" s="116">
        <v>-1.472595416473312E-05</v>
      </c>
      <c r="U168" s="116">
        <v>-5.878943319979303E-06</v>
      </c>
      <c r="V168" s="116">
        <v>6.967472775852755E-06</v>
      </c>
      <c r="W168" s="116">
        <v>-2.900159231795101E-06</v>
      </c>
      <c r="X168" s="116">
        <v>67.5</v>
      </c>
    </row>
    <row r="169" spans="1:24" s="116" customFormat="1" ht="12.75">
      <c r="A169" s="116">
        <v>6</v>
      </c>
      <c r="B169" s="116">
        <v>125.77999877929688</v>
      </c>
      <c r="C169" s="116">
        <v>110.68000030517578</v>
      </c>
      <c r="D169" s="116">
        <v>8.918333053588867</v>
      </c>
      <c r="E169" s="116">
        <v>9.162785530090332</v>
      </c>
      <c r="F169" s="116">
        <v>17.822998758884225</v>
      </c>
      <c r="G169" s="116" t="s">
        <v>58</v>
      </c>
      <c r="H169" s="116">
        <v>-10.708918082297089</v>
      </c>
      <c r="I169" s="116">
        <v>47.57108069699979</v>
      </c>
      <c r="J169" s="116" t="s">
        <v>61</v>
      </c>
      <c r="K169" s="116">
        <v>-0.627692495616351</v>
      </c>
      <c r="L169" s="116">
        <v>-0.3322673346867784</v>
      </c>
      <c r="M169" s="116">
        <v>-0.1486372785419657</v>
      </c>
      <c r="N169" s="116">
        <v>0.10622386439297886</v>
      </c>
      <c r="O169" s="116">
        <v>-0.025200234848892725</v>
      </c>
      <c r="P169" s="116">
        <v>-0.009529595758405014</v>
      </c>
      <c r="Q169" s="116">
        <v>-0.0030696661157520997</v>
      </c>
      <c r="R169" s="116">
        <v>0.0016327199833556549</v>
      </c>
      <c r="S169" s="116">
        <v>-0.0003289973903096842</v>
      </c>
      <c r="T169" s="116">
        <v>-0.00013947880363923842</v>
      </c>
      <c r="U169" s="116">
        <v>-6.687144817398685E-05</v>
      </c>
      <c r="V169" s="116">
        <v>6.027835997107581E-05</v>
      </c>
      <c r="W169" s="116">
        <v>-2.0436864719028338E-05</v>
      </c>
      <c r="X169" s="116">
        <v>67.5</v>
      </c>
    </row>
    <row r="170" s="116" customFormat="1" ht="12.75">
      <c r="A170" s="116" t="s">
        <v>131</v>
      </c>
    </row>
    <row r="171" spans="1:24" s="116" customFormat="1" ht="12.75">
      <c r="A171" s="116">
        <v>7</v>
      </c>
      <c r="B171" s="116">
        <v>122.4</v>
      </c>
      <c r="C171" s="116">
        <v>95.2</v>
      </c>
      <c r="D171" s="116">
        <v>9.057203305550289</v>
      </c>
      <c r="E171" s="116">
        <v>9.864584856914954</v>
      </c>
      <c r="F171" s="116">
        <v>14.906459759895359</v>
      </c>
      <c r="G171" s="116" t="s">
        <v>59</v>
      </c>
      <c r="H171" s="116">
        <v>-15.729000641731972</v>
      </c>
      <c r="I171" s="116">
        <v>39.17099935826804</v>
      </c>
      <c r="J171" s="116" t="s">
        <v>73</v>
      </c>
      <c r="K171" s="116">
        <v>0.42241011044880117</v>
      </c>
      <c r="M171" s="116" t="s">
        <v>68</v>
      </c>
      <c r="N171" s="116">
        <v>0.3262427628636193</v>
      </c>
      <c r="X171" s="116">
        <v>67.5</v>
      </c>
    </row>
    <row r="172" spans="1:24" s="116" customFormat="1" ht="12.75">
      <c r="A172" s="116">
        <v>5</v>
      </c>
      <c r="B172" s="116">
        <v>91.0999984741211</v>
      </c>
      <c r="C172" s="116">
        <v>71.69999694824219</v>
      </c>
      <c r="D172" s="116">
        <v>9.77795696258545</v>
      </c>
      <c r="E172" s="116">
        <v>10.267742156982422</v>
      </c>
      <c r="F172" s="116">
        <v>10.597332791883737</v>
      </c>
      <c r="G172" s="116" t="s">
        <v>56</v>
      </c>
      <c r="H172" s="116">
        <v>2.1609108662683525</v>
      </c>
      <c r="I172" s="116">
        <v>25.76090934038944</v>
      </c>
      <c r="J172" s="116" t="s">
        <v>62</v>
      </c>
      <c r="K172" s="116">
        <v>0.4447273131099614</v>
      </c>
      <c r="L172" s="116">
        <v>0.43886593084972697</v>
      </c>
      <c r="M172" s="116">
        <v>0.10528325079057614</v>
      </c>
      <c r="N172" s="116">
        <v>0.14301280044017428</v>
      </c>
      <c r="O172" s="116">
        <v>0.01786138428174824</v>
      </c>
      <c r="P172" s="116">
        <v>0.012589628513614353</v>
      </c>
      <c r="Q172" s="116">
        <v>0.002173996256243401</v>
      </c>
      <c r="R172" s="116">
        <v>0.002201302269732304</v>
      </c>
      <c r="S172" s="116">
        <v>0.0002343656130743828</v>
      </c>
      <c r="T172" s="116">
        <v>0.00018524422559566592</v>
      </c>
      <c r="U172" s="116">
        <v>4.753445136681062E-05</v>
      </c>
      <c r="V172" s="116">
        <v>8.169079529931365E-05</v>
      </c>
      <c r="W172" s="116">
        <v>1.4624501088389894E-05</v>
      </c>
      <c r="X172" s="116">
        <v>67.5</v>
      </c>
    </row>
    <row r="173" spans="1:24" s="116" customFormat="1" ht="12.75">
      <c r="A173" s="116">
        <v>8</v>
      </c>
      <c r="B173" s="116">
        <v>101.54000091552734</v>
      </c>
      <c r="C173" s="116">
        <v>90.04000091552734</v>
      </c>
      <c r="D173" s="116">
        <v>9.134145736694336</v>
      </c>
      <c r="E173" s="116">
        <v>9.82692813873291</v>
      </c>
      <c r="F173" s="116">
        <v>7.778036100019715</v>
      </c>
      <c r="G173" s="116" t="s">
        <v>57</v>
      </c>
      <c r="H173" s="116">
        <v>-13.790912943791028</v>
      </c>
      <c r="I173" s="116">
        <v>20.249087971736316</v>
      </c>
      <c r="J173" s="116" t="s">
        <v>60</v>
      </c>
      <c r="K173" s="116">
        <v>-0.07624815656905881</v>
      </c>
      <c r="L173" s="116">
        <v>-0.00238922688957416</v>
      </c>
      <c r="M173" s="116">
        <v>0.016870156574184284</v>
      </c>
      <c r="N173" s="116">
        <v>0.001479176905199856</v>
      </c>
      <c r="O173" s="116">
        <v>-0.003251735291502897</v>
      </c>
      <c r="P173" s="116">
        <v>-0.000273228503614751</v>
      </c>
      <c r="Q173" s="116">
        <v>0.00029190276563379906</v>
      </c>
      <c r="R173" s="116">
        <v>0.00011889707457909195</v>
      </c>
      <c r="S173" s="116">
        <v>-5.8160697638209814E-05</v>
      </c>
      <c r="T173" s="116">
        <v>-1.9449421248700787E-05</v>
      </c>
      <c r="U173" s="116">
        <v>2.651840385811099E-06</v>
      </c>
      <c r="V173" s="116">
        <v>9.3793824615689E-06</v>
      </c>
      <c r="W173" s="116">
        <v>-4.1026694452092575E-06</v>
      </c>
      <c r="X173" s="116">
        <v>67.5</v>
      </c>
    </row>
    <row r="174" spans="1:24" s="116" customFormat="1" ht="12.75">
      <c r="A174" s="116">
        <v>6</v>
      </c>
      <c r="B174" s="116">
        <v>111.87999725341797</v>
      </c>
      <c r="C174" s="116">
        <v>89.4800033569336</v>
      </c>
      <c r="D174" s="116">
        <v>8.894536018371582</v>
      </c>
      <c r="E174" s="116">
        <v>9.395341873168945</v>
      </c>
      <c r="F174" s="116">
        <v>13.1387605838198</v>
      </c>
      <c r="G174" s="116" t="s">
        <v>58</v>
      </c>
      <c r="H174" s="116">
        <v>-9.23824989795088</v>
      </c>
      <c r="I174" s="116">
        <v>35.14174735546708</v>
      </c>
      <c r="J174" s="116" t="s">
        <v>61</v>
      </c>
      <c r="K174" s="116">
        <v>-0.43814221623329785</v>
      </c>
      <c r="L174" s="116">
        <v>-0.43885942721498816</v>
      </c>
      <c r="M174" s="116">
        <v>-0.10392285944003782</v>
      </c>
      <c r="N174" s="116">
        <v>0.14300515069543557</v>
      </c>
      <c r="O174" s="116">
        <v>-0.017562894580742595</v>
      </c>
      <c r="P174" s="116">
        <v>-0.01258666327092387</v>
      </c>
      <c r="Q174" s="116">
        <v>-0.0021543102138679247</v>
      </c>
      <c r="R174" s="116">
        <v>0.0021980889809980683</v>
      </c>
      <c r="S174" s="116">
        <v>-0.00022703430102512712</v>
      </c>
      <c r="T174" s="116">
        <v>-0.00018422036567553696</v>
      </c>
      <c r="U174" s="116">
        <v>-4.746042361075031E-05</v>
      </c>
      <c r="V174" s="116">
        <v>8.115055897080426E-05</v>
      </c>
      <c r="W174" s="116">
        <v>-1.4037241021926765E-05</v>
      </c>
      <c r="X174" s="116">
        <v>67.5</v>
      </c>
    </row>
    <row r="175" s="116" customFormat="1" ht="12.75">
      <c r="A175" s="116" t="s">
        <v>137</v>
      </c>
    </row>
    <row r="176" spans="1:24" s="116" customFormat="1" ht="12.75">
      <c r="A176" s="116">
        <v>7</v>
      </c>
      <c r="B176" s="116">
        <v>123.88</v>
      </c>
      <c r="C176" s="116">
        <v>111.88</v>
      </c>
      <c r="D176" s="116">
        <v>9.16322045340629</v>
      </c>
      <c r="E176" s="116">
        <v>9.791592870748216</v>
      </c>
      <c r="F176" s="116">
        <v>18.087109649710502</v>
      </c>
      <c r="G176" s="116" t="s">
        <v>59</v>
      </c>
      <c r="H176" s="116">
        <v>-9.397913776240443</v>
      </c>
      <c r="I176" s="116">
        <v>46.98208622375955</v>
      </c>
      <c r="J176" s="116" t="s">
        <v>73</v>
      </c>
      <c r="K176" s="116">
        <v>0.6504970263219252</v>
      </c>
      <c r="M176" s="116" t="s">
        <v>68</v>
      </c>
      <c r="N176" s="116">
        <v>0.4138893668334627</v>
      </c>
      <c r="X176" s="116">
        <v>67.5</v>
      </c>
    </row>
    <row r="177" spans="1:24" s="116" customFormat="1" ht="12.75">
      <c r="A177" s="116">
        <v>5</v>
      </c>
      <c r="B177" s="116">
        <v>97.12000274658203</v>
      </c>
      <c r="C177" s="116">
        <v>83.22000122070312</v>
      </c>
      <c r="D177" s="116">
        <v>9.456557273864746</v>
      </c>
      <c r="E177" s="116">
        <v>9.9349946975708</v>
      </c>
      <c r="F177" s="116">
        <v>14.96835184578109</v>
      </c>
      <c r="G177" s="116" t="s">
        <v>56</v>
      </c>
      <c r="H177" s="116">
        <v>8.012546929854125</v>
      </c>
      <c r="I177" s="116">
        <v>37.632549676436156</v>
      </c>
      <c r="J177" s="116" t="s">
        <v>62</v>
      </c>
      <c r="K177" s="116">
        <v>0.6764274128335103</v>
      </c>
      <c r="L177" s="116">
        <v>0.3979215900319766</v>
      </c>
      <c r="M177" s="116">
        <v>0.1601350603881211</v>
      </c>
      <c r="N177" s="116">
        <v>0.08987098387555377</v>
      </c>
      <c r="O177" s="116">
        <v>0.02716691714581711</v>
      </c>
      <c r="P177" s="116">
        <v>0.011415134197682926</v>
      </c>
      <c r="Q177" s="116">
        <v>0.0033067438791612373</v>
      </c>
      <c r="R177" s="116">
        <v>0.00138329792883782</v>
      </c>
      <c r="S177" s="116">
        <v>0.00035644519899806043</v>
      </c>
      <c r="T177" s="116">
        <v>0.0001679640898250703</v>
      </c>
      <c r="U177" s="116">
        <v>7.231025053308267E-05</v>
      </c>
      <c r="V177" s="116">
        <v>5.13329413392545E-05</v>
      </c>
      <c r="W177" s="116">
        <v>2.223253937580251E-05</v>
      </c>
      <c r="X177" s="116">
        <v>67.5</v>
      </c>
    </row>
    <row r="178" spans="1:24" s="116" customFormat="1" ht="12.75">
      <c r="A178" s="116">
        <v>8</v>
      </c>
      <c r="B178" s="116">
        <v>110.37999725341797</v>
      </c>
      <c r="C178" s="116">
        <v>101.4800033569336</v>
      </c>
      <c r="D178" s="116">
        <v>9.098468780517578</v>
      </c>
      <c r="E178" s="116">
        <v>9.605127334594727</v>
      </c>
      <c r="F178" s="116">
        <v>11.705445731897559</v>
      </c>
      <c r="G178" s="116" t="s">
        <v>57</v>
      </c>
      <c r="H178" s="116">
        <v>-12.27555184345448</v>
      </c>
      <c r="I178" s="116">
        <v>30.60444540996349</v>
      </c>
      <c r="J178" s="116" t="s">
        <v>60</v>
      </c>
      <c r="K178" s="116">
        <v>0.10808307877219661</v>
      </c>
      <c r="L178" s="116">
        <v>-0.002165775628380712</v>
      </c>
      <c r="M178" s="116">
        <v>-0.027382532329919166</v>
      </c>
      <c r="N178" s="116">
        <v>0.0009297068739547432</v>
      </c>
      <c r="O178" s="116">
        <v>0.004051420288037761</v>
      </c>
      <c r="P178" s="116">
        <v>-0.0002477320846283928</v>
      </c>
      <c r="Q178" s="116">
        <v>-0.0006507721537683318</v>
      </c>
      <c r="R178" s="116">
        <v>7.472997219636883E-05</v>
      </c>
      <c r="S178" s="116">
        <v>2.9207052588434092E-05</v>
      </c>
      <c r="T178" s="116">
        <v>-1.7639479291999625E-05</v>
      </c>
      <c r="U178" s="116">
        <v>-1.9792404367933407E-05</v>
      </c>
      <c r="V178" s="116">
        <v>5.895898523037295E-06</v>
      </c>
      <c r="W178" s="116">
        <v>1.0776135077120975E-06</v>
      </c>
      <c r="X178" s="116">
        <v>67.5</v>
      </c>
    </row>
    <row r="179" spans="1:24" s="116" customFormat="1" ht="12.75">
      <c r="A179" s="116">
        <v>6</v>
      </c>
      <c r="B179" s="116">
        <v>125.30000305175781</v>
      </c>
      <c r="C179" s="116">
        <v>105.0999984741211</v>
      </c>
      <c r="D179" s="116">
        <v>8.593913078308105</v>
      </c>
      <c r="E179" s="116">
        <v>9.152907371520996</v>
      </c>
      <c r="F179" s="116">
        <v>17.49692706517145</v>
      </c>
      <c r="G179" s="116" t="s">
        <v>58</v>
      </c>
      <c r="H179" s="116">
        <v>-9.337259681099255</v>
      </c>
      <c r="I179" s="116">
        <v>48.46274337065855</v>
      </c>
      <c r="J179" s="116" t="s">
        <v>61</v>
      </c>
      <c r="K179" s="116">
        <v>-0.667736544541153</v>
      </c>
      <c r="L179" s="116">
        <v>-0.3979156961336207</v>
      </c>
      <c r="M179" s="116">
        <v>-0.15777653339045106</v>
      </c>
      <c r="N179" s="116">
        <v>0.08986617488181282</v>
      </c>
      <c r="O179" s="116">
        <v>-0.026863123065968476</v>
      </c>
      <c r="P179" s="116">
        <v>-0.011412445731102333</v>
      </c>
      <c r="Q179" s="116">
        <v>-0.003242075058700837</v>
      </c>
      <c r="R179" s="116">
        <v>0.0013812778834045422</v>
      </c>
      <c r="S179" s="116">
        <v>-0.00035524657347800465</v>
      </c>
      <c r="T179" s="116">
        <v>-0.00016703527843264549</v>
      </c>
      <c r="U179" s="116">
        <v>-6.954878188360593E-05</v>
      </c>
      <c r="V179" s="116">
        <v>5.099322746351117E-05</v>
      </c>
      <c r="W179" s="116">
        <v>-2.2206407999147576E-05</v>
      </c>
      <c r="X179" s="116">
        <v>67.5</v>
      </c>
    </row>
    <row r="180" s="116" customFormat="1" ht="12.75">
      <c r="A180" s="116" t="s">
        <v>143</v>
      </c>
    </row>
    <row r="181" spans="1:24" s="116" customFormat="1" ht="12.75">
      <c r="A181" s="116">
        <v>7</v>
      </c>
      <c r="B181" s="116">
        <v>135.02</v>
      </c>
      <c r="C181" s="116">
        <v>113.52</v>
      </c>
      <c r="D181" s="116">
        <v>9.209284548218145</v>
      </c>
      <c r="E181" s="116">
        <v>9.554437904593172</v>
      </c>
      <c r="F181" s="116">
        <v>20.51753327120607</v>
      </c>
      <c r="G181" s="116" t="s">
        <v>59</v>
      </c>
      <c r="H181" s="116">
        <v>-14.46653774896889</v>
      </c>
      <c r="I181" s="116">
        <v>53.05346225103112</v>
      </c>
      <c r="J181" s="116" t="s">
        <v>73</v>
      </c>
      <c r="K181" s="116">
        <v>1.0531530898194452</v>
      </c>
      <c r="M181" s="116" t="s">
        <v>68</v>
      </c>
      <c r="N181" s="116">
        <v>0.6372546431986621</v>
      </c>
      <c r="X181" s="116">
        <v>67.5</v>
      </c>
    </row>
    <row r="182" spans="1:24" s="116" customFormat="1" ht="12.75">
      <c r="A182" s="116">
        <v>5</v>
      </c>
      <c r="B182" s="116">
        <v>96.45999908447266</v>
      </c>
      <c r="C182" s="116">
        <v>87.55999755859375</v>
      </c>
      <c r="D182" s="116">
        <v>9.478982925415039</v>
      </c>
      <c r="E182" s="116">
        <v>9.58747386932373</v>
      </c>
      <c r="F182" s="116">
        <v>15.001325283852255</v>
      </c>
      <c r="G182" s="116" t="s">
        <v>56</v>
      </c>
      <c r="H182" s="116">
        <v>8.665177656584092</v>
      </c>
      <c r="I182" s="116">
        <v>37.62517674105675</v>
      </c>
      <c r="J182" s="116" t="s">
        <v>62</v>
      </c>
      <c r="K182" s="116">
        <v>0.9059422913791684</v>
      </c>
      <c r="L182" s="116">
        <v>0.40992193669022275</v>
      </c>
      <c r="M182" s="116">
        <v>0.21446970974990276</v>
      </c>
      <c r="N182" s="116">
        <v>0.13000916430660656</v>
      </c>
      <c r="O182" s="116">
        <v>0.03638469996397941</v>
      </c>
      <c r="P182" s="116">
        <v>0.0117593776597795</v>
      </c>
      <c r="Q182" s="116">
        <v>0.0044287304282851735</v>
      </c>
      <c r="R182" s="116">
        <v>0.0020011229523701707</v>
      </c>
      <c r="S182" s="116">
        <v>0.00047739201829271303</v>
      </c>
      <c r="T182" s="116">
        <v>0.00017303353658146568</v>
      </c>
      <c r="U182" s="116">
        <v>9.68507511567375E-05</v>
      </c>
      <c r="V182" s="116">
        <v>7.426373508378668E-05</v>
      </c>
      <c r="W182" s="116">
        <v>2.9777994848144836E-05</v>
      </c>
      <c r="X182" s="116">
        <v>67.5</v>
      </c>
    </row>
    <row r="183" spans="1:24" s="116" customFormat="1" ht="12.75">
      <c r="A183" s="116">
        <v>8</v>
      </c>
      <c r="B183" s="116">
        <v>114.77999877929688</v>
      </c>
      <c r="C183" s="116">
        <v>100.68000030517578</v>
      </c>
      <c r="D183" s="116">
        <v>9.066011428833008</v>
      </c>
      <c r="E183" s="116">
        <v>9.367303848266602</v>
      </c>
      <c r="F183" s="116">
        <v>13.195623458840853</v>
      </c>
      <c r="G183" s="116" t="s">
        <v>57</v>
      </c>
      <c r="H183" s="116">
        <v>-12.649492479202223</v>
      </c>
      <c r="I183" s="116">
        <v>34.630506300094645</v>
      </c>
      <c r="J183" s="116" t="s">
        <v>60</v>
      </c>
      <c r="K183" s="116">
        <v>-0.07340088340120182</v>
      </c>
      <c r="L183" s="116">
        <v>-0.0022314455654839265</v>
      </c>
      <c r="M183" s="116">
        <v>0.01494551585068514</v>
      </c>
      <c r="N183" s="116">
        <v>0.001344771438007028</v>
      </c>
      <c r="O183" s="116">
        <v>-0.0033387458716987476</v>
      </c>
      <c r="P183" s="116">
        <v>-0.00025517822308336174</v>
      </c>
      <c r="Q183" s="116">
        <v>0.00019255081282713485</v>
      </c>
      <c r="R183" s="116">
        <v>0.00010809432358076192</v>
      </c>
      <c r="S183" s="116">
        <v>-7.583515538315821E-05</v>
      </c>
      <c r="T183" s="116">
        <v>-1.8166077879791044E-05</v>
      </c>
      <c r="U183" s="116">
        <v>-3.4532530299300432E-06</v>
      </c>
      <c r="V183" s="116">
        <v>8.52650663363126E-06</v>
      </c>
      <c r="W183" s="116">
        <v>-5.710160124227355E-06</v>
      </c>
      <c r="X183" s="116">
        <v>67.5</v>
      </c>
    </row>
    <row r="184" spans="1:24" s="116" customFormat="1" ht="12.75">
      <c r="A184" s="116">
        <v>6</v>
      </c>
      <c r="B184" s="116">
        <v>133.86000061035156</v>
      </c>
      <c r="C184" s="116">
        <v>107.26000213623047</v>
      </c>
      <c r="D184" s="116">
        <v>8.735651969909668</v>
      </c>
      <c r="E184" s="116">
        <v>8.999557495117188</v>
      </c>
      <c r="F184" s="116">
        <v>18.90849130141455</v>
      </c>
      <c r="G184" s="116" t="s">
        <v>58</v>
      </c>
      <c r="H184" s="116">
        <v>-14.818759127410743</v>
      </c>
      <c r="I184" s="116">
        <v>51.54124148294082</v>
      </c>
      <c r="J184" s="116" t="s">
        <v>61</v>
      </c>
      <c r="K184" s="116">
        <v>-0.902963867286649</v>
      </c>
      <c r="L184" s="116">
        <v>-0.4099158631116284</v>
      </c>
      <c r="M184" s="116">
        <v>-0.21394833010838027</v>
      </c>
      <c r="N184" s="116">
        <v>0.13000220918692784</v>
      </c>
      <c r="O184" s="116">
        <v>-0.036231190533475684</v>
      </c>
      <c r="P184" s="116">
        <v>-0.011756608652999606</v>
      </c>
      <c r="Q184" s="116">
        <v>-0.004424542619401308</v>
      </c>
      <c r="R184" s="116">
        <v>0.001998201363154456</v>
      </c>
      <c r="S184" s="116">
        <v>-0.0004713302115689194</v>
      </c>
      <c r="T184" s="116">
        <v>-0.00017207730354801238</v>
      </c>
      <c r="U184" s="116">
        <v>-9.678916800518315E-05</v>
      </c>
      <c r="V184" s="116">
        <v>7.377263065135667E-05</v>
      </c>
      <c r="W184" s="116">
        <v>-2.922538363361248E-05</v>
      </c>
      <c r="X184" s="116">
        <v>67.5</v>
      </c>
    </row>
    <row r="185" s="116" customFormat="1" ht="12.75">
      <c r="A185" s="116" t="s">
        <v>149</v>
      </c>
    </row>
    <row r="186" spans="1:24" s="116" customFormat="1" ht="12.75">
      <c r="A186" s="116">
        <v>7</v>
      </c>
      <c r="B186" s="116">
        <v>157.52</v>
      </c>
      <c r="C186" s="116">
        <v>145.92</v>
      </c>
      <c r="D186" s="116">
        <v>8.854457562760556</v>
      </c>
      <c r="E186" s="116">
        <v>9.234039767789943</v>
      </c>
      <c r="F186" s="116">
        <v>31.35971706642271</v>
      </c>
      <c r="G186" s="116" t="s">
        <v>59</v>
      </c>
      <c r="H186" s="116">
        <v>-5.602049150617958</v>
      </c>
      <c r="I186" s="116">
        <v>84.41795084938205</v>
      </c>
      <c r="J186" s="116" t="s">
        <v>73</v>
      </c>
      <c r="K186" s="116">
        <v>1.062428655697958</v>
      </c>
      <c r="M186" s="116" t="s">
        <v>68</v>
      </c>
      <c r="N186" s="116">
        <v>0.6475791652870856</v>
      </c>
      <c r="X186" s="116">
        <v>67.5</v>
      </c>
    </row>
    <row r="187" spans="1:24" s="116" customFormat="1" ht="12.75">
      <c r="A187" s="116">
        <v>5</v>
      </c>
      <c r="B187" s="116">
        <v>121.41999816894531</v>
      </c>
      <c r="C187" s="116">
        <v>106.62000274658203</v>
      </c>
      <c r="D187" s="116">
        <v>8.966198921203613</v>
      </c>
      <c r="E187" s="116">
        <v>9.218758583068848</v>
      </c>
      <c r="F187" s="116">
        <v>25.282940573758584</v>
      </c>
      <c r="G187" s="116" t="s">
        <v>56</v>
      </c>
      <c r="H187" s="116">
        <v>13.189746639488277</v>
      </c>
      <c r="I187" s="116">
        <v>67.10974480843359</v>
      </c>
      <c r="J187" s="116" t="s">
        <v>62</v>
      </c>
      <c r="K187" s="116">
        <v>0.8899037643548046</v>
      </c>
      <c r="L187" s="116">
        <v>0.47050341072214785</v>
      </c>
      <c r="M187" s="116">
        <v>0.21067254127012788</v>
      </c>
      <c r="N187" s="116">
        <v>0.05713171421398552</v>
      </c>
      <c r="O187" s="116">
        <v>0.035740548761477114</v>
      </c>
      <c r="P187" s="116">
        <v>0.013497327700292949</v>
      </c>
      <c r="Q187" s="116">
        <v>0.004350372752074941</v>
      </c>
      <c r="R187" s="116">
        <v>0.000879338911327017</v>
      </c>
      <c r="S187" s="116">
        <v>0.0004689301620288324</v>
      </c>
      <c r="T187" s="116">
        <v>0.0001986015535867499</v>
      </c>
      <c r="U187" s="116">
        <v>9.513660187176332E-05</v>
      </c>
      <c r="V187" s="116">
        <v>3.262817702677214E-05</v>
      </c>
      <c r="W187" s="116">
        <v>2.9244168871195524E-05</v>
      </c>
      <c r="X187" s="116">
        <v>67.5</v>
      </c>
    </row>
    <row r="188" spans="1:24" s="116" customFormat="1" ht="12.75">
      <c r="A188" s="116">
        <v>8</v>
      </c>
      <c r="B188" s="116">
        <v>137.8000030517578</v>
      </c>
      <c r="C188" s="116">
        <v>134.89999389648438</v>
      </c>
      <c r="D188" s="116">
        <v>8.626425743103027</v>
      </c>
      <c r="E188" s="116">
        <v>8.846328735351562</v>
      </c>
      <c r="F188" s="116">
        <v>20.48749184973108</v>
      </c>
      <c r="G188" s="116" t="s">
        <v>57</v>
      </c>
      <c r="H188" s="116">
        <v>-13.738221499594886</v>
      </c>
      <c r="I188" s="116">
        <v>56.561781552162934</v>
      </c>
      <c r="J188" s="116" t="s">
        <v>60</v>
      </c>
      <c r="K188" s="116">
        <v>0.3096910914631773</v>
      </c>
      <c r="L188" s="116">
        <v>-0.002560249685438111</v>
      </c>
      <c r="M188" s="116">
        <v>-0.07555542702466686</v>
      </c>
      <c r="N188" s="116">
        <v>0.0005912667100482217</v>
      </c>
      <c r="O188" s="116">
        <v>0.01207574435072599</v>
      </c>
      <c r="P188" s="116">
        <v>-0.0002929235806882722</v>
      </c>
      <c r="Q188" s="116">
        <v>-0.001666261826534787</v>
      </c>
      <c r="R188" s="116">
        <v>4.752418231612418E-05</v>
      </c>
      <c r="S188" s="116">
        <v>0.00012824475971241357</v>
      </c>
      <c r="T188" s="116">
        <v>-2.0862263727927346E-05</v>
      </c>
      <c r="U188" s="116">
        <v>-4.3279797276769354E-05</v>
      </c>
      <c r="V188" s="116">
        <v>3.7507596787853154E-06</v>
      </c>
      <c r="W188" s="116">
        <v>7.05086892371709E-06</v>
      </c>
      <c r="X188" s="116">
        <v>67.5</v>
      </c>
    </row>
    <row r="189" spans="1:24" s="116" customFormat="1" ht="12.75">
      <c r="A189" s="116">
        <v>6</v>
      </c>
      <c r="B189" s="116">
        <v>155.22000122070312</v>
      </c>
      <c r="C189" s="116">
        <v>148.02000427246094</v>
      </c>
      <c r="D189" s="116">
        <v>8.476180076599121</v>
      </c>
      <c r="E189" s="116">
        <v>8.67579460144043</v>
      </c>
      <c r="F189" s="116">
        <v>28.1850453533082</v>
      </c>
      <c r="G189" s="116" t="s">
        <v>58</v>
      </c>
      <c r="H189" s="116">
        <v>-8.469633651908083</v>
      </c>
      <c r="I189" s="116">
        <v>79.25036756879504</v>
      </c>
      <c r="J189" s="116" t="s">
        <v>61</v>
      </c>
      <c r="K189" s="116">
        <v>-0.8342782135961585</v>
      </c>
      <c r="L189" s="116">
        <v>-0.4704964448566242</v>
      </c>
      <c r="M189" s="116">
        <v>-0.19665781726728784</v>
      </c>
      <c r="N189" s="116">
        <v>0.05712865456761697</v>
      </c>
      <c r="O189" s="116">
        <v>-0.03363871614891734</v>
      </c>
      <c r="P189" s="116">
        <v>-0.013494148762518223</v>
      </c>
      <c r="Q189" s="116">
        <v>-0.004018620983301244</v>
      </c>
      <c r="R189" s="116">
        <v>0.0008780537415608268</v>
      </c>
      <c r="S189" s="116">
        <v>-0.00045105296636502936</v>
      </c>
      <c r="T189" s="116">
        <v>-0.000197502767168506</v>
      </c>
      <c r="U189" s="116">
        <v>-8.472208781296733E-05</v>
      </c>
      <c r="V189" s="116">
        <v>3.2411876494926665E-05</v>
      </c>
      <c r="W189" s="116">
        <v>-2.838144922986777E-05</v>
      </c>
      <c r="X189" s="116">
        <v>67.5</v>
      </c>
    </row>
    <row r="190" spans="1:14" s="116" customFormat="1" ht="12.75">
      <c r="A190" s="116" t="s">
        <v>155</v>
      </c>
      <c r="E190" s="117" t="s">
        <v>106</v>
      </c>
      <c r="F190" s="117">
        <f>MIN(F161:F189)</f>
        <v>7.778036100019715</v>
      </c>
      <c r="G190" s="117"/>
      <c r="H190" s="117"/>
      <c r="I190" s="118"/>
      <c r="J190" s="118" t="s">
        <v>158</v>
      </c>
      <c r="K190" s="117">
        <f>AVERAGE(K188,K183,K178,K173,K168,K163)</f>
        <v>0.029525133262794944</v>
      </c>
      <c r="L190" s="117">
        <f>AVERAGE(L188,L183,L178,L173,L168,L163)</f>
        <v>-0.002015485311331836</v>
      </c>
      <c r="M190" s="118" t="s">
        <v>108</v>
      </c>
      <c r="N190" s="117" t="e">
        <f>Mittelwert(K186,K181,K176,K171,K166,K161)</f>
        <v>#NAME?</v>
      </c>
    </row>
    <row r="191" spans="5:14" s="116" customFormat="1" ht="12.75">
      <c r="E191" s="117" t="s">
        <v>107</v>
      </c>
      <c r="F191" s="117">
        <f>MAX(F161:F189)</f>
        <v>31.35971706642271</v>
      </c>
      <c r="G191" s="117"/>
      <c r="H191" s="117"/>
      <c r="I191" s="118"/>
      <c r="J191" s="118" t="s">
        <v>159</v>
      </c>
      <c r="K191" s="117">
        <f>AVERAGE(K189,K184,K179,K174,K169,K164)</f>
        <v>-0.7161780810390374</v>
      </c>
      <c r="L191" s="117">
        <f>AVERAGE(L189,L184,L179,L174,L169,L164)</f>
        <v>-0.3702708385503954</v>
      </c>
      <c r="M191" s="117"/>
      <c r="N191" s="117"/>
    </row>
    <row r="192" spans="5:14" s="116" customFormat="1" ht="12.75">
      <c r="E192" s="117"/>
      <c r="F192" s="117"/>
      <c r="G192" s="117"/>
      <c r="H192" s="117"/>
      <c r="I192" s="117"/>
      <c r="J192" s="118" t="s">
        <v>112</v>
      </c>
      <c r="K192" s="117">
        <f>ABS(K190/$G$33)</f>
        <v>0.01845320828924684</v>
      </c>
      <c r="L192" s="117">
        <f>ABS(L190/$H$33)</f>
        <v>0.0055985703092551005</v>
      </c>
      <c r="M192" s="118" t="s">
        <v>111</v>
      </c>
      <c r="N192" s="117">
        <f>K192+L192+L193+K193</f>
        <v>0.6623904169192247</v>
      </c>
    </row>
    <row r="193" spans="5:14" s="116" customFormat="1" ht="12.75">
      <c r="E193" s="117"/>
      <c r="F193" s="117"/>
      <c r="G193" s="117"/>
      <c r="H193" s="117"/>
      <c r="I193" s="117"/>
      <c r="J193" s="117"/>
      <c r="K193" s="117">
        <f>ABS(K191/$G$34)</f>
        <v>0.40691936422672575</v>
      </c>
      <c r="L193" s="117">
        <f>ABS(L191/$H$34)</f>
        <v>0.2314192740939971</v>
      </c>
      <c r="M193" s="117"/>
      <c r="N193" s="117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7</v>
      </c>
      <c r="B196" s="101">
        <v>148.26</v>
      </c>
      <c r="C196" s="101">
        <v>131.66</v>
      </c>
      <c r="D196" s="101">
        <v>9.097627201281837</v>
      </c>
      <c r="E196" s="101">
        <v>9.333287113955622</v>
      </c>
      <c r="F196" s="101">
        <v>22.78905418821484</v>
      </c>
      <c r="G196" s="101" t="s">
        <v>59</v>
      </c>
      <c r="H196" s="101">
        <v>-21.076533286174737</v>
      </c>
      <c r="I196" s="101">
        <v>59.68346671382526</v>
      </c>
      <c r="J196" s="101" t="s">
        <v>73</v>
      </c>
      <c r="K196" s="101">
        <v>1.0021963614851859</v>
      </c>
      <c r="M196" s="101" t="s">
        <v>68</v>
      </c>
      <c r="N196" s="101">
        <v>0.9176617100637353</v>
      </c>
      <c r="X196" s="101">
        <v>67.5</v>
      </c>
    </row>
    <row r="197" spans="1:24" s="101" customFormat="1" ht="12.75" hidden="1">
      <c r="A197" s="101">
        <v>8</v>
      </c>
      <c r="B197" s="101">
        <v>119.87999725341797</v>
      </c>
      <c r="C197" s="101">
        <v>111.68000030517578</v>
      </c>
      <c r="D197" s="101">
        <v>8.947714805603027</v>
      </c>
      <c r="E197" s="101">
        <v>9.226515769958496</v>
      </c>
      <c r="F197" s="101">
        <v>22.365483417770808</v>
      </c>
      <c r="G197" s="101" t="s">
        <v>56</v>
      </c>
      <c r="H197" s="101">
        <v>7.104586466592551</v>
      </c>
      <c r="I197" s="101">
        <v>59.48458372001052</v>
      </c>
      <c r="J197" s="101" t="s">
        <v>62</v>
      </c>
      <c r="K197" s="101">
        <v>0.2708006756138883</v>
      </c>
      <c r="L197" s="101">
        <v>0.9575831055691046</v>
      </c>
      <c r="M197" s="101">
        <v>0.06410797796510734</v>
      </c>
      <c r="N197" s="101">
        <v>0.08313641557022133</v>
      </c>
      <c r="O197" s="101">
        <v>0.010875579890580191</v>
      </c>
      <c r="P197" s="101">
        <v>0.027469983297627218</v>
      </c>
      <c r="Q197" s="101">
        <v>0.0013237949399369767</v>
      </c>
      <c r="R197" s="101">
        <v>0.0012796433411566067</v>
      </c>
      <c r="S197" s="101">
        <v>0.00014272203301537363</v>
      </c>
      <c r="T197" s="101">
        <v>0.0004042084632157097</v>
      </c>
      <c r="U197" s="101">
        <v>2.8977973484033314E-05</v>
      </c>
      <c r="V197" s="101">
        <v>4.748313971758408E-05</v>
      </c>
      <c r="W197" s="101">
        <v>8.908069022206885E-06</v>
      </c>
      <c r="X197" s="101">
        <v>67.5</v>
      </c>
    </row>
    <row r="198" spans="1:24" s="101" customFormat="1" ht="12.75" hidden="1">
      <c r="A198" s="101">
        <v>6</v>
      </c>
      <c r="B198" s="101">
        <v>144.24000549316406</v>
      </c>
      <c r="C198" s="101">
        <v>134.5399932861328</v>
      </c>
      <c r="D198" s="101">
        <v>8.58045482635498</v>
      </c>
      <c r="E198" s="101">
        <v>8.67257308959961</v>
      </c>
      <c r="F198" s="101">
        <v>22.581858430762402</v>
      </c>
      <c r="G198" s="101" t="s">
        <v>57</v>
      </c>
      <c r="H198" s="101">
        <v>-14.045141153878774</v>
      </c>
      <c r="I198" s="101">
        <v>62.69486433928529</v>
      </c>
      <c r="J198" s="101" t="s">
        <v>60</v>
      </c>
      <c r="K198" s="101">
        <v>-0.27049403450149806</v>
      </c>
      <c r="L198" s="101">
        <v>-0.0052110890611053754</v>
      </c>
      <c r="M198" s="101">
        <v>0.0639965621268627</v>
      </c>
      <c r="N198" s="101">
        <v>0.0008599872795520669</v>
      </c>
      <c r="O198" s="101">
        <v>-0.010868202507259722</v>
      </c>
      <c r="P198" s="101">
        <v>-0.0005961157421373526</v>
      </c>
      <c r="Q198" s="101">
        <v>0.0013189980184636636</v>
      </c>
      <c r="R198" s="101">
        <v>6.910191144710726E-05</v>
      </c>
      <c r="S198" s="101">
        <v>-0.00014265573318336298</v>
      </c>
      <c r="T198" s="101">
        <v>-4.2443710984144775E-05</v>
      </c>
      <c r="U198" s="101">
        <v>2.859055362730626E-05</v>
      </c>
      <c r="V198" s="101">
        <v>5.448340678275308E-06</v>
      </c>
      <c r="W198" s="101">
        <v>-8.89049758256274E-06</v>
      </c>
      <c r="X198" s="101">
        <v>67.5</v>
      </c>
    </row>
    <row r="199" spans="1:24" s="101" customFormat="1" ht="12.75" hidden="1">
      <c r="A199" s="101">
        <v>5</v>
      </c>
      <c r="B199" s="101">
        <v>117.5</v>
      </c>
      <c r="C199" s="101">
        <v>104</v>
      </c>
      <c r="D199" s="101">
        <v>9.2094144821167</v>
      </c>
      <c r="E199" s="101">
        <v>9.413023948669434</v>
      </c>
      <c r="F199" s="101">
        <v>21.960565257280887</v>
      </c>
      <c r="G199" s="101" t="s">
        <v>58</v>
      </c>
      <c r="H199" s="101">
        <v>6.7422208647863116</v>
      </c>
      <c r="I199" s="101">
        <v>56.74222086478631</v>
      </c>
      <c r="J199" s="101" t="s">
        <v>61</v>
      </c>
      <c r="K199" s="101">
        <v>-0.012883447211082808</v>
      </c>
      <c r="L199" s="101">
        <v>-0.9575689263035682</v>
      </c>
      <c r="M199" s="101">
        <v>-0.003777945833027766</v>
      </c>
      <c r="N199" s="101">
        <v>0.08313196747186698</v>
      </c>
      <c r="O199" s="101">
        <v>-0.0004005149405274541</v>
      </c>
      <c r="P199" s="101">
        <v>-0.027463514494577974</v>
      </c>
      <c r="Q199" s="101">
        <v>-0.00011259338475981968</v>
      </c>
      <c r="R199" s="101">
        <v>0.0012777761957403963</v>
      </c>
      <c r="S199" s="101">
        <v>4.3497698742068285E-06</v>
      </c>
      <c r="T199" s="101">
        <v>-0.0004019738960841862</v>
      </c>
      <c r="U199" s="101">
        <v>-4.722625384832323E-06</v>
      </c>
      <c r="V199" s="101">
        <v>4.71695255572182E-05</v>
      </c>
      <c r="W199" s="101">
        <v>5.592373725423033E-07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7</v>
      </c>
      <c r="B201" s="101">
        <v>132.4</v>
      </c>
      <c r="C201" s="101">
        <v>115.7</v>
      </c>
      <c r="D201" s="101">
        <v>9.30427582037074</v>
      </c>
      <c r="E201" s="101">
        <v>9.646685087224945</v>
      </c>
      <c r="F201" s="101">
        <v>16.84236702121646</v>
      </c>
      <c r="G201" s="101" t="s">
        <v>59</v>
      </c>
      <c r="H201" s="101">
        <v>-21.799010362098983</v>
      </c>
      <c r="I201" s="101">
        <v>43.10098963790103</v>
      </c>
      <c r="J201" s="101" t="s">
        <v>73</v>
      </c>
      <c r="K201" s="101">
        <v>0.775815773722601</v>
      </c>
      <c r="M201" s="101" t="s">
        <v>68</v>
      </c>
      <c r="N201" s="101">
        <v>0.6561792371569019</v>
      </c>
      <c r="X201" s="101">
        <v>67.5</v>
      </c>
    </row>
    <row r="202" spans="1:24" s="101" customFormat="1" ht="12.75" hidden="1">
      <c r="A202" s="101">
        <v>8</v>
      </c>
      <c r="B202" s="101">
        <v>110.27999877929688</v>
      </c>
      <c r="C202" s="101">
        <v>101.4800033569336</v>
      </c>
      <c r="D202" s="101">
        <v>9.143630981445312</v>
      </c>
      <c r="E202" s="101">
        <v>9.483819007873535</v>
      </c>
      <c r="F202" s="101">
        <v>17.95136358392389</v>
      </c>
      <c r="G202" s="101" t="s">
        <v>56</v>
      </c>
      <c r="H202" s="101">
        <v>3.9226802943474226</v>
      </c>
      <c r="I202" s="101">
        <v>46.7026790736443</v>
      </c>
      <c r="J202" s="101" t="s">
        <v>62</v>
      </c>
      <c r="K202" s="101">
        <v>0.43246715029354427</v>
      </c>
      <c r="L202" s="101">
        <v>0.7528571579797241</v>
      </c>
      <c r="M202" s="101">
        <v>0.10238036602302199</v>
      </c>
      <c r="N202" s="101">
        <v>0.10361964562082103</v>
      </c>
      <c r="O202" s="101">
        <v>0.017368460925879306</v>
      </c>
      <c r="P202" s="101">
        <v>0.021597025281161458</v>
      </c>
      <c r="Q202" s="101">
        <v>0.0021141061076844726</v>
      </c>
      <c r="R202" s="101">
        <v>0.0015949456915306413</v>
      </c>
      <c r="S202" s="101">
        <v>0.00022790852599051948</v>
      </c>
      <c r="T202" s="101">
        <v>0.00031779384052837436</v>
      </c>
      <c r="U202" s="101">
        <v>4.625705608440406E-05</v>
      </c>
      <c r="V202" s="101">
        <v>5.918811992677276E-05</v>
      </c>
      <c r="W202" s="101">
        <v>1.421935557057927E-05</v>
      </c>
      <c r="X202" s="101">
        <v>67.5</v>
      </c>
    </row>
    <row r="203" spans="1:24" s="101" customFormat="1" ht="12.75" hidden="1">
      <c r="A203" s="101">
        <v>6</v>
      </c>
      <c r="B203" s="101">
        <v>125.77999877929688</v>
      </c>
      <c r="C203" s="101">
        <v>110.68000030517578</v>
      </c>
      <c r="D203" s="101">
        <v>8.918333053588867</v>
      </c>
      <c r="E203" s="101">
        <v>9.162785530090332</v>
      </c>
      <c r="F203" s="101">
        <v>17.822998758884225</v>
      </c>
      <c r="G203" s="101" t="s">
        <v>57</v>
      </c>
      <c r="H203" s="101">
        <v>-10.708918082297089</v>
      </c>
      <c r="I203" s="101">
        <v>47.57108069699979</v>
      </c>
      <c r="J203" s="101" t="s">
        <v>60</v>
      </c>
      <c r="K203" s="101">
        <v>-0.4268223226439891</v>
      </c>
      <c r="L203" s="101">
        <v>-0.004097410205125165</v>
      </c>
      <c r="M203" s="101">
        <v>0.10085001645972785</v>
      </c>
      <c r="N203" s="101">
        <v>0.001071692237998375</v>
      </c>
      <c r="O203" s="101">
        <v>-0.01717088389461087</v>
      </c>
      <c r="P203" s="101">
        <v>-0.0004686495761144415</v>
      </c>
      <c r="Q203" s="101">
        <v>0.0020722460592140102</v>
      </c>
      <c r="R203" s="101">
        <v>8.612459979182515E-05</v>
      </c>
      <c r="S203" s="101">
        <v>-0.00022711417541807042</v>
      </c>
      <c r="T203" s="101">
        <v>-3.3363680390498275E-05</v>
      </c>
      <c r="U203" s="101">
        <v>4.447907761493335E-05</v>
      </c>
      <c r="V203" s="101">
        <v>6.79034574034754E-06</v>
      </c>
      <c r="W203" s="101">
        <v>-1.4201020231156589E-05</v>
      </c>
      <c r="X203" s="101">
        <v>67.5</v>
      </c>
    </row>
    <row r="204" spans="1:24" s="101" customFormat="1" ht="12.75" hidden="1">
      <c r="A204" s="101">
        <v>5</v>
      </c>
      <c r="B204" s="101">
        <v>104.63999938964844</v>
      </c>
      <c r="C204" s="101">
        <v>86.13999938964844</v>
      </c>
      <c r="D204" s="101">
        <v>9.604964256286621</v>
      </c>
      <c r="E204" s="101">
        <v>9.897481918334961</v>
      </c>
      <c r="F204" s="101">
        <v>15.835007082155673</v>
      </c>
      <c r="G204" s="101" t="s">
        <v>58</v>
      </c>
      <c r="H204" s="101">
        <v>2.0687121447233494</v>
      </c>
      <c r="I204" s="101">
        <v>39.20871153437178</v>
      </c>
      <c r="J204" s="101" t="s">
        <v>61</v>
      </c>
      <c r="K204" s="101">
        <v>-0.06964582525758058</v>
      </c>
      <c r="L204" s="101">
        <v>-0.7528460078601189</v>
      </c>
      <c r="M204" s="101">
        <v>-0.017635575609561912</v>
      </c>
      <c r="N204" s="101">
        <v>0.10361410345281935</v>
      </c>
      <c r="O204" s="101">
        <v>-0.002612313383112605</v>
      </c>
      <c r="P204" s="101">
        <v>-0.021591939898256824</v>
      </c>
      <c r="Q204" s="101">
        <v>-0.000418617850337029</v>
      </c>
      <c r="R204" s="101">
        <v>0.0015926186964376795</v>
      </c>
      <c r="S204" s="101">
        <v>-1.9011773808385937E-05</v>
      </c>
      <c r="T204" s="101">
        <v>-0.0003160376400186764</v>
      </c>
      <c r="U204" s="101">
        <v>-1.270145236264096E-05</v>
      </c>
      <c r="V204" s="101">
        <v>5.879731920073039E-05</v>
      </c>
      <c r="W204" s="101">
        <v>-7.218706510483715E-07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7</v>
      </c>
      <c r="B206" s="101">
        <v>122.4</v>
      </c>
      <c r="C206" s="101">
        <v>95.2</v>
      </c>
      <c r="D206" s="101">
        <v>9.057203305550289</v>
      </c>
      <c r="E206" s="101">
        <v>9.864584856914954</v>
      </c>
      <c r="F206" s="101">
        <v>11.961559562704748</v>
      </c>
      <c r="G206" s="101" t="s">
        <v>59</v>
      </c>
      <c r="H206" s="101">
        <v>-23.46757073767583</v>
      </c>
      <c r="I206" s="101">
        <v>31.43242926232417</v>
      </c>
      <c r="J206" s="101" t="s">
        <v>73</v>
      </c>
      <c r="K206" s="101">
        <v>0.6695594368135703</v>
      </c>
      <c r="M206" s="101" t="s">
        <v>68</v>
      </c>
      <c r="N206" s="101">
        <v>0.512478772279343</v>
      </c>
      <c r="X206" s="101">
        <v>67.5</v>
      </c>
    </row>
    <row r="207" spans="1:24" s="101" customFormat="1" ht="12.75" hidden="1">
      <c r="A207" s="101">
        <v>8</v>
      </c>
      <c r="B207" s="101">
        <v>101.54000091552734</v>
      </c>
      <c r="C207" s="101">
        <v>90.04000091552734</v>
      </c>
      <c r="D207" s="101">
        <v>9.134145736694336</v>
      </c>
      <c r="E207" s="101">
        <v>9.82692813873291</v>
      </c>
      <c r="F207" s="101">
        <v>12.315187265796967</v>
      </c>
      <c r="G207" s="101" t="s">
        <v>56</v>
      </c>
      <c r="H207" s="101">
        <v>-1.97904013740785</v>
      </c>
      <c r="I207" s="101">
        <v>32.060960778119494</v>
      </c>
      <c r="J207" s="101" t="s">
        <v>62</v>
      </c>
      <c r="K207" s="101">
        <v>0.5479803013770671</v>
      </c>
      <c r="L207" s="101">
        <v>0.5761460361143413</v>
      </c>
      <c r="M207" s="101">
        <v>0.12972633703808106</v>
      </c>
      <c r="N207" s="101">
        <v>0.1404789768647839</v>
      </c>
      <c r="O207" s="101">
        <v>0.02200764766142471</v>
      </c>
      <c r="P207" s="101">
        <v>0.01652769664750004</v>
      </c>
      <c r="Q207" s="101">
        <v>0.0026788118530845935</v>
      </c>
      <c r="R207" s="101">
        <v>0.0021623239614139943</v>
      </c>
      <c r="S207" s="101">
        <v>0.0002887702082456564</v>
      </c>
      <c r="T207" s="101">
        <v>0.00024320003083699127</v>
      </c>
      <c r="U207" s="101">
        <v>5.861178165529362E-05</v>
      </c>
      <c r="V207" s="101">
        <v>8.024670429644524E-05</v>
      </c>
      <c r="W207" s="101">
        <v>1.8011787166016323E-05</v>
      </c>
      <c r="X207" s="101">
        <v>67.5</v>
      </c>
    </row>
    <row r="208" spans="1:24" s="101" customFormat="1" ht="12.75" hidden="1">
      <c r="A208" s="101">
        <v>6</v>
      </c>
      <c r="B208" s="101">
        <v>111.87999725341797</v>
      </c>
      <c r="C208" s="101">
        <v>89.4800033569336</v>
      </c>
      <c r="D208" s="101">
        <v>8.894536018371582</v>
      </c>
      <c r="E208" s="101">
        <v>9.395341873168945</v>
      </c>
      <c r="F208" s="101">
        <v>13.1387605838198</v>
      </c>
      <c r="G208" s="101" t="s">
        <v>57</v>
      </c>
      <c r="H208" s="101">
        <v>-9.23824989795088</v>
      </c>
      <c r="I208" s="101">
        <v>35.14174735546708</v>
      </c>
      <c r="J208" s="101" t="s">
        <v>60</v>
      </c>
      <c r="K208" s="101">
        <v>-0.5471785036824978</v>
      </c>
      <c r="L208" s="101">
        <v>-0.0031363795719986454</v>
      </c>
      <c r="M208" s="101">
        <v>0.1296079125858387</v>
      </c>
      <c r="N208" s="101">
        <v>0.0014527488119900583</v>
      </c>
      <c r="O208" s="101">
        <v>-0.021961346221047506</v>
      </c>
      <c r="P208" s="101">
        <v>-0.00035864459864077327</v>
      </c>
      <c r="Q208" s="101">
        <v>0.002678445935467049</v>
      </c>
      <c r="R208" s="101">
        <v>0.0001167606600967076</v>
      </c>
      <c r="S208" s="101">
        <v>-0.0002862439486349377</v>
      </c>
      <c r="T208" s="101">
        <v>-2.552609702385176E-05</v>
      </c>
      <c r="U208" s="101">
        <v>5.849749666508863E-05</v>
      </c>
      <c r="V208" s="101">
        <v>9.206956735449587E-06</v>
      </c>
      <c r="W208" s="101">
        <v>-1.7766913337696335E-05</v>
      </c>
      <c r="X208" s="101">
        <v>67.5</v>
      </c>
    </row>
    <row r="209" spans="1:24" s="101" customFormat="1" ht="12.75" hidden="1">
      <c r="A209" s="101">
        <v>5</v>
      </c>
      <c r="B209" s="101">
        <v>91.0999984741211</v>
      </c>
      <c r="C209" s="101">
        <v>71.69999694824219</v>
      </c>
      <c r="D209" s="101">
        <v>9.77795696258545</v>
      </c>
      <c r="E209" s="101">
        <v>10.267742156982422</v>
      </c>
      <c r="F209" s="101">
        <v>9.188414186631375</v>
      </c>
      <c r="G209" s="101" t="s">
        <v>58</v>
      </c>
      <c r="H209" s="101">
        <v>-1.2640098350699702</v>
      </c>
      <c r="I209" s="101">
        <v>22.335988639051124</v>
      </c>
      <c r="J209" s="101" t="s">
        <v>61</v>
      </c>
      <c r="K209" s="101">
        <v>0.02963268136845125</v>
      </c>
      <c r="L209" s="101">
        <v>-0.5761374992598973</v>
      </c>
      <c r="M209" s="101">
        <v>0.005541797222868909</v>
      </c>
      <c r="N209" s="101">
        <v>0.14047146493813523</v>
      </c>
      <c r="O209" s="101">
        <v>0.0014268243580395296</v>
      </c>
      <c r="P209" s="101">
        <v>-0.016523804965069333</v>
      </c>
      <c r="Q209" s="101">
        <v>4.427544473586578E-05</v>
      </c>
      <c r="R209" s="101">
        <v>0.002159169252828247</v>
      </c>
      <c r="S209" s="101">
        <v>3.8113449596158574E-05</v>
      </c>
      <c r="T209" s="101">
        <v>-0.0002418567207456564</v>
      </c>
      <c r="U209" s="101">
        <v>-3.658392095683271E-06</v>
      </c>
      <c r="V209" s="101">
        <v>7.97167830391611E-05</v>
      </c>
      <c r="W209" s="101">
        <v>2.9599438110643906E-06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7</v>
      </c>
      <c r="B211" s="101">
        <v>123.88</v>
      </c>
      <c r="C211" s="101">
        <v>111.88</v>
      </c>
      <c r="D211" s="101">
        <v>9.16322045340629</v>
      </c>
      <c r="E211" s="101">
        <v>9.791592870748216</v>
      </c>
      <c r="F211" s="101">
        <v>14.451173177996944</v>
      </c>
      <c r="G211" s="101" t="s">
        <v>59</v>
      </c>
      <c r="H211" s="101">
        <v>-18.842423381504688</v>
      </c>
      <c r="I211" s="101">
        <v>37.537576618495315</v>
      </c>
      <c r="J211" s="101" t="s">
        <v>73</v>
      </c>
      <c r="K211" s="101">
        <v>0.5923841894226493</v>
      </c>
      <c r="M211" s="101" t="s">
        <v>68</v>
      </c>
      <c r="N211" s="101">
        <v>0.5039200564681172</v>
      </c>
      <c r="X211" s="101">
        <v>67.5</v>
      </c>
    </row>
    <row r="212" spans="1:24" s="101" customFormat="1" ht="12.75" hidden="1">
      <c r="A212" s="101">
        <v>8</v>
      </c>
      <c r="B212" s="101">
        <v>110.37999725341797</v>
      </c>
      <c r="C212" s="101">
        <v>101.4800033569336</v>
      </c>
      <c r="D212" s="101">
        <v>9.098468780517578</v>
      </c>
      <c r="E212" s="101">
        <v>9.605127334594727</v>
      </c>
      <c r="F212" s="101">
        <v>17.29917607887146</v>
      </c>
      <c r="G212" s="101" t="s">
        <v>56</v>
      </c>
      <c r="H212" s="101">
        <v>2.3495225845542507</v>
      </c>
      <c r="I212" s="101">
        <v>45.22951983797221</v>
      </c>
      <c r="J212" s="101" t="s">
        <v>62</v>
      </c>
      <c r="K212" s="101">
        <v>0.36796895911921146</v>
      </c>
      <c r="L212" s="101">
        <v>0.6641912012595853</v>
      </c>
      <c r="M212" s="101">
        <v>0.08711122334171945</v>
      </c>
      <c r="N212" s="101">
        <v>0.08751068952890212</v>
      </c>
      <c r="O212" s="101">
        <v>0.014778061071482667</v>
      </c>
      <c r="P212" s="101">
        <v>0.019053478608530697</v>
      </c>
      <c r="Q212" s="101">
        <v>0.0017988249487606777</v>
      </c>
      <c r="R212" s="101">
        <v>0.0013469948016961914</v>
      </c>
      <c r="S212" s="101">
        <v>0.00019391065315054446</v>
      </c>
      <c r="T212" s="101">
        <v>0.00028036522733674267</v>
      </c>
      <c r="U212" s="101">
        <v>3.9364412069392136E-05</v>
      </c>
      <c r="V212" s="101">
        <v>4.998616579980669E-05</v>
      </c>
      <c r="W212" s="101">
        <v>1.2096337413495204E-05</v>
      </c>
      <c r="X212" s="101">
        <v>67.5</v>
      </c>
    </row>
    <row r="213" spans="1:24" s="101" customFormat="1" ht="12.75" hidden="1">
      <c r="A213" s="101">
        <v>6</v>
      </c>
      <c r="B213" s="101">
        <v>125.30000305175781</v>
      </c>
      <c r="C213" s="101">
        <v>105.0999984741211</v>
      </c>
      <c r="D213" s="101">
        <v>8.593913078308105</v>
      </c>
      <c r="E213" s="101">
        <v>9.152907371520996</v>
      </c>
      <c r="F213" s="101">
        <v>17.49692706517145</v>
      </c>
      <c r="G213" s="101" t="s">
        <v>57</v>
      </c>
      <c r="H213" s="101">
        <v>-9.337259681099255</v>
      </c>
      <c r="I213" s="101">
        <v>48.46274337065855</v>
      </c>
      <c r="J213" s="101" t="s">
        <v>60</v>
      </c>
      <c r="K213" s="101">
        <v>-0.3654231312929636</v>
      </c>
      <c r="L213" s="101">
        <v>-0.003614840171222066</v>
      </c>
      <c r="M213" s="101">
        <v>0.08661925130480273</v>
      </c>
      <c r="N213" s="101">
        <v>0.0009050743508391076</v>
      </c>
      <c r="O213" s="101">
        <v>-0.01465626970755924</v>
      </c>
      <c r="P213" s="101">
        <v>-0.0004134616183101706</v>
      </c>
      <c r="Q213" s="101">
        <v>0.0017930535878359533</v>
      </c>
      <c r="R213" s="101">
        <v>7.273350985780226E-05</v>
      </c>
      <c r="S213" s="101">
        <v>-0.0001902017398117307</v>
      </c>
      <c r="T213" s="101">
        <v>-2.943485263989945E-05</v>
      </c>
      <c r="U213" s="101">
        <v>3.936438430853165E-05</v>
      </c>
      <c r="V213" s="101">
        <v>5.734584691554107E-06</v>
      </c>
      <c r="W213" s="101">
        <v>-1.1781931775387798E-05</v>
      </c>
      <c r="X213" s="101">
        <v>67.5</v>
      </c>
    </row>
    <row r="214" spans="1:24" s="101" customFormat="1" ht="12.75" hidden="1">
      <c r="A214" s="101">
        <v>5</v>
      </c>
      <c r="B214" s="101">
        <v>97.12000274658203</v>
      </c>
      <c r="C214" s="101">
        <v>83.22000122070312</v>
      </c>
      <c r="D214" s="101">
        <v>9.456557273864746</v>
      </c>
      <c r="E214" s="101">
        <v>9.9349946975708</v>
      </c>
      <c r="F214" s="101">
        <v>13.148008493793101</v>
      </c>
      <c r="G214" s="101" t="s">
        <v>58</v>
      </c>
      <c r="H214" s="101">
        <v>3.435946758528871</v>
      </c>
      <c r="I214" s="101">
        <v>33.05594950511091</v>
      </c>
      <c r="J214" s="101" t="s">
        <v>61</v>
      </c>
      <c r="K214" s="101">
        <v>0.04320983674259147</v>
      </c>
      <c r="L214" s="101">
        <v>-0.6641813643585519</v>
      </c>
      <c r="M214" s="101">
        <v>0.009245027608739563</v>
      </c>
      <c r="N214" s="101">
        <v>0.08750600906362575</v>
      </c>
      <c r="O214" s="101">
        <v>0.0018933692961894185</v>
      </c>
      <c r="P214" s="101">
        <v>-0.01904899200944557</v>
      </c>
      <c r="Q214" s="101">
        <v>0.0001439792604247931</v>
      </c>
      <c r="R214" s="101">
        <v>0.0013450296771225262</v>
      </c>
      <c r="S214" s="101">
        <v>3.7744397966605027E-05</v>
      </c>
      <c r="T214" s="101">
        <v>-0.0002788157996772256</v>
      </c>
      <c r="U214" s="101">
        <v>4.675017788424156E-08</v>
      </c>
      <c r="V214" s="101">
        <v>4.965613063641948E-05</v>
      </c>
      <c r="W214" s="101">
        <v>2.7399749015695665E-06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7</v>
      </c>
      <c r="B216" s="101">
        <v>135.02</v>
      </c>
      <c r="C216" s="101">
        <v>113.52</v>
      </c>
      <c r="D216" s="101">
        <v>9.209284548218145</v>
      </c>
      <c r="E216" s="101">
        <v>9.554437904593172</v>
      </c>
      <c r="F216" s="101">
        <v>17.292662188767196</v>
      </c>
      <c r="G216" s="101" t="s">
        <v>59</v>
      </c>
      <c r="H216" s="101">
        <v>-22.805287537995326</v>
      </c>
      <c r="I216" s="101">
        <v>44.714712462004684</v>
      </c>
      <c r="J216" s="101" t="s">
        <v>73</v>
      </c>
      <c r="K216" s="101">
        <v>0.8382786822498853</v>
      </c>
      <c r="M216" s="101" t="s">
        <v>68</v>
      </c>
      <c r="N216" s="101">
        <v>0.7511937988211189</v>
      </c>
      <c r="X216" s="101">
        <v>67.5</v>
      </c>
    </row>
    <row r="217" spans="1:24" s="101" customFormat="1" ht="12.75" hidden="1">
      <c r="A217" s="101">
        <v>8</v>
      </c>
      <c r="B217" s="101">
        <v>114.77999877929688</v>
      </c>
      <c r="C217" s="101">
        <v>100.68000030517578</v>
      </c>
      <c r="D217" s="101">
        <v>9.066011428833008</v>
      </c>
      <c r="E217" s="101">
        <v>9.367303848266602</v>
      </c>
      <c r="F217" s="101">
        <v>18.242270650479412</v>
      </c>
      <c r="G217" s="101" t="s">
        <v>56</v>
      </c>
      <c r="H217" s="101">
        <v>0.5948947912834512</v>
      </c>
      <c r="I217" s="101">
        <v>47.874893570580326</v>
      </c>
      <c r="J217" s="101" t="s">
        <v>62</v>
      </c>
      <c r="K217" s="101">
        <v>0.34194654088141185</v>
      </c>
      <c r="L217" s="101">
        <v>0.8353867161177391</v>
      </c>
      <c r="M217" s="101">
        <v>0.08095055176666532</v>
      </c>
      <c r="N217" s="101">
        <v>0.12711260338586577</v>
      </c>
      <c r="O217" s="101">
        <v>0.013732834978589627</v>
      </c>
      <c r="P217" s="101">
        <v>0.02396450160859826</v>
      </c>
      <c r="Q217" s="101">
        <v>0.0016716442203692696</v>
      </c>
      <c r="R217" s="101">
        <v>0.0019565669363445556</v>
      </c>
      <c r="S217" s="101">
        <v>0.0001801950048198274</v>
      </c>
      <c r="T217" s="101">
        <v>0.00035262214058504255</v>
      </c>
      <c r="U217" s="101">
        <v>3.659689280917855E-05</v>
      </c>
      <c r="V217" s="101">
        <v>7.260540323019556E-05</v>
      </c>
      <c r="W217" s="101">
        <v>1.1239126566911034E-05</v>
      </c>
      <c r="X217" s="101">
        <v>67.5</v>
      </c>
    </row>
    <row r="218" spans="1:24" s="101" customFormat="1" ht="12.75" hidden="1">
      <c r="A218" s="101">
        <v>6</v>
      </c>
      <c r="B218" s="101">
        <v>133.86000061035156</v>
      </c>
      <c r="C218" s="101">
        <v>107.26000213623047</v>
      </c>
      <c r="D218" s="101">
        <v>8.735651969909668</v>
      </c>
      <c r="E218" s="101">
        <v>8.999557495117188</v>
      </c>
      <c r="F218" s="101">
        <v>18.90849130141455</v>
      </c>
      <c r="G218" s="101" t="s">
        <v>57</v>
      </c>
      <c r="H218" s="101">
        <v>-14.818759127410743</v>
      </c>
      <c r="I218" s="101">
        <v>51.54124148294082</v>
      </c>
      <c r="J218" s="101" t="s">
        <v>60</v>
      </c>
      <c r="K218" s="101">
        <v>-0.3065918105932219</v>
      </c>
      <c r="L218" s="101">
        <v>-0.00454675332244147</v>
      </c>
      <c r="M218" s="101">
        <v>0.07298365199664333</v>
      </c>
      <c r="N218" s="101">
        <v>0.0013146848620614814</v>
      </c>
      <c r="O218" s="101">
        <v>-0.012246717100250042</v>
      </c>
      <c r="P218" s="101">
        <v>-0.0005200670969107507</v>
      </c>
      <c r="Q218" s="101">
        <v>0.0015255360729209033</v>
      </c>
      <c r="R218" s="101">
        <v>0.00010565737426201444</v>
      </c>
      <c r="S218" s="101">
        <v>-0.0001548455036952019</v>
      </c>
      <c r="T218" s="101">
        <v>-3.702456391454612E-05</v>
      </c>
      <c r="U218" s="101">
        <v>3.447553464720391E-05</v>
      </c>
      <c r="V218" s="101">
        <v>8.33275608807225E-06</v>
      </c>
      <c r="W218" s="101">
        <v>-9.468277003942094E-06</v>
      </c>
      <c r="X218" s="101">
        <v>67.5</v>
      </c>
    </row>
    <row r="219" spans="1:24" s="101" customFormat="1" ht="12.75" hidden="1">
      <c r="A219" s="101">
        <v>5</v>
      </c>
      <c r="B219" s="101">
        <v>96.45999908447266</v>
      </c>
      <c r="C219" s="101">
        <v>87.55999755859375</v>
      </c>
      <c r="D219" s="101">
        <v>9.478982925415039</v>
      </c>
      <c r="E219" s="101">
        <v>9.58747386932373</v>
      </c>
      <c r="F219" s="101">
        <v>13.340943316675641</v>
      </c>
      <c r="G219" s="101" t="s">
        <v>58</v>
      </c>
      <c r="H219" s="101">
        <v>4.500734596347947</v>
      </c>
      <c r="I219" s="101">
        <v>33.4607336808206</v>
      </c>
      <c r="J219" s="101" t="s">
        <v>61</v>
      </c>
      <c r="K219" s="101">
        <v>0.1514229127243728</v>
      </c>
      <c r="L219" s="101">
        <v>-0.8353743427351625</v>
      </c>
      <c r="M219" s="101">
        <v>0.03501968550059267</v>
      </c>
      <c r="N219" s="101">
        <v>0.12710580452224</v>
      </c>
      <c r="O219" s="101">
        <v>0.0062135880790102245</v>
      </c>
      <c r="P219" s="101">
        <v>-0.023958857810071406</v>
      </c>
      <c r="Q219" s="101">
        <v>0.0006834720840758981</v>
      </c>
      <c r="R219" s="101">
        <v>0.0019537120298705173</v>
      </c>
      <c r="S219" s="101">
        <v>9.215806935584551E-05</v>
      </c>
      <c r="T219" s="101">
        <v>-0.00035067300394771647</v>
      </c>
      <c r="U219" s="101">
        <v>1.2278846610164484E-05</v>
      </c>
      <c r="V219" s="101">
        <v>7.212565253913468E-05</v>
      </c>
      <c r="W219" s="101">
        <v>6.055550888537453E-06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7</v>
      </c>
      <c r="B221" s="101">
        <v>157.52</v>
      </c>
      <c r="C221" s="101">
        <v>145.92</v>
      </c>
      <c r="D221" s="101">
        <v>8.854457562760556</v>
      </c>
      <c r="E221" s="101">
        <v>9.234039767789943</v>
      </c>
      <c r="F221" s="101">
        <v>24.49569254878322</v>
      </c>
      <c r="G221" s="101" t="s">
        <v>59</v>
      </c>
      <c r="H221" s="101">
        <v>-24.079476199201423</v>
      </c>
      <c r="I221" s="101">
        <v>65.94052380079859</v>
      </c>
      <c r="J221" s="101" t="s">
        <v>73</v>
      </c>
      <c r="K221" s="101">
        <v>1.4393610957695013</v>
      </c>
      <c r="M221" s="101" t="s">
        <v>68</v>
      </c>
      <c r="N221" s="101">
        <v>1.1763646846883786</v>
      </c>
      <c r="X221" s="101">
        <v>67.5</v>
      </c>
    </row>
    <row r="222" spans="1:24" s="101" customFormat="1" ht="12.75" hidden="1">
      <c r="A222" s="101">
        <v>8</v>
      </c>
      <c r="B222" s="101">
        <v>137.8000030517578</v>
      </c>
      <c r="C222" s="101">
        <v>134.89999389648438</v>
      </c>
      <c r="D222" s="101">
        <v>8.626425743103027</v>
      </c>
      <c r="E222" s="101">
        <v>8.846328735351562</v>
      </c>
      <c r="F222" s="101">
        <v>27.845983027449453</v>
      </c>
      <c r="G222" s="101" t="s">
        <v>56</v>
      </c>
      <c r="H222" s="101">
        <v>6.577070074424128</v>
      </c>
      <c r="I222" s="101">
        <v>76.87707312618194</v>
      </c>
      <c r="J222" s="101" t="s">
        <v>62</v>
      </c>
      <c r="K222" s="101">
        <v>0.637580235357409</v>
      </c>
      <c r="L222" s="101">
        <v>1.0028267482453084</v>
      </c>
      <c r="M222" s="101">
        <v>0.15093791076011373</v>
      </c>
      <c r="N222" s="101">
        <v>0.05398923468189409</v>
      </c>
      <c r="O222" s="101">
        <v>0.025606021896254317</v>
      </c>
      <c r="P222" s="101">
        <v>0.0287678650891909</v>
      </c>
      <c r="Q222" s="101">
        <v>0.003116855982836062</v>
      </c>
      <c r="R222" s="101">
        <v>0.0008310066434173141</v>
      </c>
      <c r="S222" s="101">
        <v>0.00033595963004403364</v>
      </c>
      <c r="T222" s="101">
        <v>0.0004233160152797096</v>
      </c>
      <c r="U222" s="101">
        <v>6.819855714964849E-05</v>
      </c>
      <c r="V222" s="101">
        <v>3.083628083876807E-05</v>
      </c>
      <c r="W222" s="101">
        <v>2.095297509095891E-05</v>
      </c>
      <c r="X222" s="101">
        <v>67.5</v>
      </c>
    </row>
    <row r="223" spans="1:24" s="101" customFormat="1" ht="12.75" hidden="1">
      <c r="A223" s="101">
        <v>6</v>
      </c>
      <c r="B223" s="101">
        <v>155.22000122070312</v>
      </c>
      <c r="C223" s="101">
        <v>148.02000427246094</v>
      </c>
      <c r="D223" s="101">
        <v>8.476180076599121</v>
      </c>
      <c r="E223" s="101">
        <v>8.67579460144043</v>
      </c>
      <c r="F223" s="101">
        <v>28.1850453533082</v>
      </c>
      <c r="G223" s="101" t="s">
        <v>57</v>
      </c>
      <c r="H223" s="101">
        <v>-8.469633651908083</v>
      </c>
      <c r="I223" s="101">
        <v>79.25036756879504</v>
      </c>
      <c r="J223" s="101" t="s">
        <v>60</v>
      </c>
      <c r="K223" s="101">
        <v>-0.5995476792681879</v>
      </c>
      <c r="L223" s="101">
        <v>-0.005457086453382567</v>
      </c>
      <c r="M223" s="101">
        <v>0.14250888488160354</v>
      </c>
      <c r="N223" s="101">
        <v>0.0005584020282751393</v>
      </c>
      <c r="O223" s="101">
        <v>-0.023983245415290143</v>
      </c>
      <c r="P223" s="101">
        <v>-0.0006242331182509651</v>
      </c>
      <c r="Q223" s="101">
        <v>0.0029687158067012516</v>
      </c>
      <c r="R223" s="101">
        <v>4.485110990532887E-05</v>
      </c>
      <c r="S223" s="101">
        <v>-0.00030602175491995285</v>
      </c>
      <c r="T223" s="101">
        <v>-4.444368284999796E-05</v>
      </c>
      <c r="U223" s="101">
        <v>6.639670472033838E-05</v>
      </c>
      <c r="V223" s="101">
        <v>3.5321483166440436E-06</v>
      </c>
      <c r="W223" s="101">
        <v>-1.8791788845824725E-05</v>
      </c>
      <c r="X223" s="101">
        <v>67.5</v>
      </c>
    </row>
    <row r="224" spans="1:24" s="101" customFormat="1" ht="12.75" hidden="1">
      <c r="A224" s="101">
        <v>5</v>
      </c>
      <c r="B224" s="101">
        <v>121.41999816894531</v>
      </c>
      <c r="C224" s="101">
        <v>106.62000274658203</v>
      </c>
      <c r="D224" s="101">
        <v>8.966198921203613</v>
      </c>
      <c r="E224" s="101">
        <v>9.218758583068848</v>
      </c>
      <c r="F224" s="101">
        <v>24.893472730660445</v>
      </c>
      <c r="G224" s="101" t="s">
        <v>58</v>
      </c>
      <c r="H224" s="101">
        <v>12.155963109239622</v>
      </c>
      <c r="I224" s="101">
        <v>66.07596127818493</v>
      </c>
      <c r="J224" s="101" t="s">
        <v>61</v>
      </c>
      <c r="K224" s="101">
        <v>0.21691274006507608</v>
      </c>
      <c r="L224" s="101">
        <v>-1.002811900210453</v>
      </c>
      <c r="M224" s="101">
        <v>0.04973399877779706</v>
      </c>
      <c r="N224" s="101">
        <v>0.05398634687318131</v>
      </c>
      <c r="O224" s="101">
        <v>0.008970635245144007</v>
      </c>
      <c r="P224" s="101">
        <v>-0.028761091683104926</v>
      </c>
      <c r="Q224" s="101">
        <v>0.0009494828470188868</v>
      </c>
      <c r="R224" s="101">
        <v>0.000829795408124178</v>
      </c>
      <c r="S224" s="101">
        <v>0.000138634622425411</v>
      </c>
      <c r="T224" s="101">
        <v>-0.00042097649322381426</v>
      </c>
      <c r="U224" s="101">
        <v>1.5573079322152953E-05</v>
      </c>
      <c r="V224" s="101">
        <v>3.063331755191728E-05</v>
      </c>
      <c r="W224" s="101">
        <v>9.268000708690202E-06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9.188414186631375</v>
      </c>
      <c r="G225" s="102"/>
      <c r="H225" s="102"/>
      <c r="I225" s="115"/>
      <c r="J225" s="115" t="s">
        <v>158</v>
      </c>
      <c r="K225" s="102">
        <f>AVERAGE(K223,K218,K213,K208,K203,K198)</f>
        <v>-0.41934291366372634</v>
      </c>
      <c r="L225" s="102">
        <f>AVERAGE(L223,L218,L213,L208,L203,L198)</f>
        <v>-0.004343926464212548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28.1850453533082</v>
      </c>
      <c r="G226" s="102"/>
      <c r="H226" s="102"/>
      <c r="I226" s="115"/>
      <c r="J226" s="115" t="s">
        <v>159</v>
      </c>
      <c r="K226" s="102">
        <f>AVERAGE(K224,K219,K214,K209,K204,K199)</f>
        <v>0.059774816405304715</v>
      </c>
      <c r="L226" s="102">
        <f>AVERAGE(L224,L219,L214,L209,L204,L199)</f>
        <v>-0.798153340121292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0.26208932103982896</v>
      </c>
      <c r="L227" s="102">
        <f>ABS(L225/$H$33)</f>
        <v>0.012066462400590412</v>
      </c>
      <c r="M227" s="115" t="s">
        <v>111</v>
      </c>
      <c r="N227" s="102">
        <f>K227+L227+L228+K228</f>
        <v>0.8069645848828773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0.0339629638666504</v>
      </c>
      <c r="L228" s="102">
        <f>ABS(L226/$H$34)</f>
        <v>0.49884583757580747</v>
      </c>
      <c r="M228" s="102"/>
      <c r="N228" s="102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7</v>
      </c>
      <c r="B231" s="101">
        <v>148.26</v>
      </c>
      <c r="C231" s="101">
        <v>131.66</v>
      </c>
      <c r="D231" s="101">
        <v>9.097627201281837</v>
      </c>
      <c r="E231" s="101">
        <v>9.333287113955622</v>
      </c>
      <c r="F231" s="101">
        <v>27.550556195311824</v>
      </c>
      <c r="G231" s="101" t="s">
        <v>59</v>
      </c>
      <c r="H231" s="101">
        <v>-8.606382300472688</v>
      </c>
      <c r="I231" s="101">
        <v>72.1536176995273</v>
      </c>
      <c r="J231" s="101" t="s">
        <v>73</v>
      </c>
      <c r="K231" s="101">
        <v>1.0029710735213737</v>
      </c>
      <c r="M231" s="101" t="s">
        <v>68</v>
      </c>
      <c r="N231" s="101">
        <v>0.5277115839520025</v>
      </c>
      <c r="X231" s="101">
        <v>67.5</v>
      </c>
    </row>
    <row r="232" spans="1:24" s="101" customFormat="1" ht="12.75" hidden="1">
      <c r="A232" s="101">
        <v>8</v>
      </c>
      <c r="B232" s="101">
        <v>119.87999725341797</v>
      </c>
      <c r="C232" s="101">
        <v>111.68000030517578</v>
      </c>
      <c r="D232" s="101">
        <v>8.947714805603027</v>
      </c>
      <c r="E232" s="101">
        <v>9.226515769958496</v>
      </c>
      <c r="F232" s="101">
        <v>22.365483417770808</v>
      </c>
      <c r="G232" s="101" t="s">
        <v>56</v>
      </c>
      <c r="H232" s="101">
        <v>7.104586466592551</v>
      </c>
      <c r="I232" s="101">
        <v>59.48458372001052</v>
      </c>
      <c r="J232" s="101" t="s">
        <v>62</v>
      </c>
      <c r="K232" s="101">
        <v>0.9700246691545465</v>
      </c>
      <c r="L232" s="101">
        <v>0.021883608912654697</v>
      </c>
      <c r="M232" s="101">
        <v>0.2296404206643365</v>
      </c>
      <c r="N232" s="101">
        <v>0.08524658354967231</v>
      </c>
      <c r="O232" s="101">
        <v>0.03895819866832041</v>
      </c>
      <c r="P232" s="101">
        <v>0.000627808561189606</v>
      </c>
      <c r="Q232" s="101">
        <v>0.004742049392064645</v>
      </c>
      <c r="R232" s="101">
        <v>0.0013121309289692924</v>
      </c>
      <c r="S232" s="101">
        <v>0.0005111430441240188</v>
      </c>
      <c r="T232" s="101">
        <v>9.246601194049165E-06</v>
      </c>
      <c r="U232" s="101">
        <v>0.00010371329810191394</v>
      </c>
      <c r="V232" s="101">
        <v>4.8699930745334987E-05</v>
      </c>
      <c r="W232" s="101">
        <v>3.187844900264483E-05</v>
      </c>
      <c r="X232" s="101">
        <v>67.5</v>
      </c>
    </row>
    <row r="233" spans="1:24" s="101" customFormat="1" ht="12.75" hidden="1">
      <c r="A233" s="101">
        <v>5</v>
      </c>
      <c r="B233" s="101">
        <v>117.5</v>
      </c>
      <c r="C233" s="101">
        <v>104</v>
      </c>
      <c r="D233" s="101">
        <v>9.2094144821167</v>
      </c>
      <c r="E233" s="101">
        <v>9.413023948669434</v>
      </c>
      <c r="F233" s="101">
        <v>18.244064914389995</v>
      </c>
      <c r="G233" s="101" t="s">
        <v>57</v>
      </c>
      <c r="H233" s="101">
        <v>-2.8605594293344154</v>
      </c>
      <c r="I233" s="101">
        <v>47.139440570665585</v>
      </c>
      <c r="J233" s="101" t="s">
        <v>60</v>
      </c>
      <c r="K233" s="101">
        <v>-0.22466942014151378</v>
      </c>
      <c r="L233" s="101">
        <v>-0.000119685963409571</v>
      </c>
      <c r="M233" s="101">
        <v>0.05064470716878379</v>
      </c>
      <c r="N233" s="101">
        <v>0.0008816671663190044</v>
      </c>
      <c r="O233" s="101">
        <v>-0.009431322470607819</v>
      </c>
      <c r="P233" s="101">
        <v>-1.3569758245029571E-05</v>
      </c>
      <c r="Q233" s="101">
        <v>0.0009240538956226557</v>
      </c>
      <c r="R233" s="101">
        <v>7.087498788398456E-05</v>
      </c>
      <c r="S233" s="101">
        <v>-0.0001569566899245303</v>
      </c>
      <c r="T233" s="101">
        <v>-9.614769959492028E-07</v>
      </c>
      <c r="U233" s="101">
        <v>1.208833977256403E-05</v>
      </c>
      <c r="V233" s="101">
        <v>5.589021452427443E-06</v>
      </c>
      <c r="W233" s="101">
        <v>-1.0792372719573147E-05</v>
      </c>
      <c r="X233" s="101">
        <v>67.5</v>
      </c>
    </row>
    <row r="234" spans="1:24" s="101" customFormat="1" ht="12.75" hidden="1">
      <c r="A234" s="101">
        <v>6</v>
      </c>
      <c r="B234" s="101">
        <v>144.24000549316406</v>
      </c>
      <c r="C234" s="101">
        <v>134.5399932861328</v>
      </c>
      <c r="D234" s="101">
        <v>8.58045482635498</v>
      </c>
      <c r="E234" s="101">
        <v>8.67257308959961</v>
      </c>
      <c r="F234" s="101">
        <v>21.354607435633238</v>
      </c>
      <c r="G234" s="101" t="s">
        <v>58</v>
      </c>
      <c r="H234" s="101">
        <v>-17.452404328687294</v>
      </c>
      <c r="I234" s="101">
        <v>59.287601164476776</v>
      </c>
      <c r="J234" s="101" t="s">
        <v>61</v>
      </c>
      <c r="K234" s="101">
        <v>-0.9436479801396618</v>
      </c>
      <c r="L234" s="101">
        <v>-0.02188328161661735</v>
      </c>
      <c r="M234" s="101">
        <v>-0.2239862416280999</v>
      </c>
      <c r="N234" s="101">
        <v>0.08524202408377629</v>
      </c>
      <c r="O234" s="101">
        <v>-0.03779935713654044</v>
      </c>
      <c r="P234" s="101">
        <v>-0.0006276618923944121</v>
      </c>
      <c r="Q234" s="101">
        <v>-0.0046511457550549055</v>
      </c>
      <c r="R234" s="101">
        <v>0.0013102153681171136</v>
      </c>
      <c r="S234" s="101">
        <v>-0.000486448156584341</v>
      </c>
      <c r="T234" s="101">
        <v>-9.196477348857656E-06</v>
      </c>
      <c r="U234" s="101">
        <v>-0.00010300640875556973</v>
      </c>
      <c r="V234" s="101">
        <v>4.837815719727995E-05</v>
      </c>
      <c r="W234" s="101">
        <v>-2.9996003098680338E-05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7</v>
      </c>
      <c r="B236" s="101">
        <v>132.4</v>
      </c>
      <c r="C236" s="101">
        <v>115.7</v>
      </c>
      <c r="D236" s="101">
        <v>9.30427582037074</v>
      </c>
      <c r="E236" s="101">
        <v>9.646685087224945</v>
      </c>
      <c r="F236" s="101">
        <v>20.964793943949978</v>
      </c>
      <c r="G236" s="101" t="s">
        <v>59</v>
      </c>
      <c r="H236" s="101">
        <v>-11.249383943442027</v>
      </c>
      <c r="I236" s="101">
        <v>53.65061605655798</v>
      </c>
      <c r="J236" s="101" t="s">
        <v>73</v>
      </c>
      <c r="K236" s="101">
        <v>0.8883488521990763</v>
      </c>
      <c r="M236" s="101" t="s">
        <v>68</v>
      </c>
      <c r="N236" s="101">
        <v>0.47316947838052303</v>
      </c>
      <c r="X236" s="101">
        <v>67.5</v>
      </c>
    </row>
    <row r="237" spans="1:24" s="101" customFormat="1" ht="12.75" hidden="1">
      <c r="A237" s="101">
        <v>8</v>
      </c>
      <c r="B237" s="101">
        <v>110.27999877929688</v>
      </c>
      <c r="C237" s="101">
        <v>101.4800033569336</v>
      </c>
      <c r="D237" s="101">
        <v>9.143630981445312</v>
      </c>
      <c r="E237" s="101">
        <v>9.483819007873535</v>
      </c>
      <c r="F237" s="101">
        <v>17.95136358392389</v>
      </c>
      <c r="G237" s="101" t="s">
        <v>56</v>
      </c>
      <c r="H237" s="101">
        <v>3.9226802943474226</v>
      </c>
      <c r="I237" s="101">
        <v>46.7026790736443</v>
      </c>
      <c r="J237" s="101" t="s">
        <v>62</v>
      </c>
      <c r="K237" s="101">
        <v>0.9106048513261036</v>
      </c>
      <c r="L237" s="101">
        <v>0.015865472438238014</v>
      </c>
      <c r="M237" s="101">
        <v>0.21557362543845437</v>
      </c>
      <c r="N237" s="101">
        <v>0.10518352780025608</v>
      </c>
      <c r="O237" s="101">
        <v>0.03657174162462937</v>
      </c>
      <c r="P237" s="101">
        <v>0.00045512552094890415</v>
      </c>
      <c r="Q237" s="101">
        <v>0.00445154924102661</v>
      </c>
      <c r="R237" s="101">
        <v>0.001619022872906768</v>
      </c>
      <c r="S237" s="101">
        <v>0.0004798324979641596</v>
      </c>
      <c r="T237" s="101">
        <v>6.6871872694660295E-06</v>
      </c>
      <c r="U237" s="101">
        <v>9.735885291533414E-05</v>
      </c>
      <c r="V237" s="101">
        <v>6.0090548989888504E-05</v>
      </c>
      <c r="W237" s="101">
        <v>2.9926488803268106E-05</v>
      </c>
      <c r="X237" s="101">
        <v>67.5</v>
      </c>
    </row>
    <row r="238" spans="1:24" s="101" customFormat="1" ht="12.75" hidden="1">
      <c r="A238" s="101">
        <v>5</v>
      </c>
      <c r="B238" s="101">
        <v>104.63999938964844</v>
      </c>
      <c r="C238" s="101">
        <v>86.13999938964844</v>
      </c>
      <c r="D238" s="101">
        <v>9.604964256286621</v>
      </c>
      <c r="E238" s="101">
        <v>9.897481918334961</v>
      </c>
      <c r="F238" s="101">
        <v>14.27123318709865</v>
      </c>
      <c r="G238" s="101" t="s">
        <v>57</v>
      </c>
      <c r="H238" s="101">
        <v>-1.8033138820515688</v>
      </c>
      <c r="I238" s="101">
        <v>35.33668550759687</v>
      </c>
      <c r="J238" s="101" t="s">
        <v>60</v>
      </c>
      <c r="K238" s="101">
        <v>-0.36656158894710833</v>
      </c>
      <c r="L238" s="101">
        <v>8.543055173272246E-05</v>
      </c>
      <c r="M238" s="101">
        <v>0.08452971662544069</v>
      </c>
      <c r="N238" s="101">
        <v>0.0010877570953934143</v>
      </c>
      <c r="O238" s="101">
        <v>-0.015081945940072016</v>
      </c>
      <c r="P238" s="101">
        <v>9.936901774850249E-06</v>
      </c>
      <c r="Q238" s="101">
        <v>0.0016374473637459886</v>
      </c>
      <c r="R238" s="101">
        <v>8.744121256867235E-05</v>
      </c>
      <c r="S238" s="101">
        <v>-0.00022695353497139046</v>
      </c>
      <c r="T238" s="101">
        <v>7.155047433715157E-07</v>
      </c>
      <c r="U238" s="101">
        <v>2.8529822257547685E-05</v>
      </c>
      <c r="V238" s="101">
        <v>6.895074370677677E-06</v>
      </c>
      <c r="W238" s="101">
        <v>-1.5022464794966923E-05</v>
      </c>
      <c r="X238" s="101">
        <v>67.5</v>
      </c>
    </row>
    <row r="239" spans="1:24" s="101" customFormat="1" ht="12.75" hidden="1">
      <c r="A239" s="101">
        <v>6</v>
      </c>
      <c r="B239" s="101">
        <v>125.77999877929688</v>
      </c>
      <c r="C239" s="101">
        <v>110.68000030517578</v>
      </c>
      <c r="D239" s="101">
        <v>8.918333053588867</v>
      </c>
      <c r="E239" s="101">
        <v>9.162785530090332</v>
      </c>
      <c r="F239" s="101">
        <v>15.17125949262451</v>
      </c>
      <c r="G239" s="101" t="s">
        <v>58</v>
      </c>
      <c r="H239" s="101">
        <v>-17.786632911837984</v>
      </c>
      <c r="I239" s="101">
        <v>40.49336586745889</v>
      </c>
      <c r="J239" s="101" t="s">
        <v>61</v>
      </c>
      <c r="K239" s="101">
        <v>-0.8335669119915967</v>
      </c>
      <c r="L239" s="101">
        <v>0.0158652424283186</v>
      </c>
      <c r="M239" s="101">
        <v>-0.19830964422312325</v>
      </c>
      <c r="N239" s="101">
        <v>0.10517790312137176</v>
      </c>
      <c r="O239" s="101">
        <v>-0.03331707058130101</v>
      </c>
      <c r="P239" s="101">
        <v>0.0004550170302330764</v>
      </c>
      <c r="Q239" s="101">
        <v>-0.004139451265113034</v>
      </c>
      <c r="R239" s="101">
        <v>0.0016166598582694521</v>
      </c>
      <c r="S239" s="101">
        <v>-0.00042276627001987173</v>
      </c>
      <c r="T239" s="101">
        <v>6.6487988794308844E-06</v>
      </c>
      <c r="U239" s="101">
        <v>-9.30848832138839E-05</v>
      </c>
      <c r="V239" s="101">
        <v>5.96936514826243E-05</v>
      </c>
      <c r="W239" s="101">
        <v>-2.5882818308215796E-05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7</v>
      </c>
      <c r="B241" s="101">
        <v>122.4</v>
      </c>
      <c r="C241" s="101">
        <v>95.2</v>
      </c>
      <c r="D241" s="101">
        <v>9.057203305550289</v>
      </c>
      <c r="E241" s="101">
        <v>9.864584856914954</v>
      </c>
      <c r="F241" s="101">
        <v>14.906459759895359</v>
      </c>
      <c r="G241" s="101" t="s">
        <v>59</v>
      </c>
      <c r="H241" s="101">
        <v>-15.729000641731972</v>
      </c>
      <c r="I241" s="101">
        <v>39.17099935826804</v>
      </c>
      <c r="J241" s="101" t="s">
        <v>73</v>
      </c>
      <c r="K241" s="101">
        <v>0.8093010512972721</v>
      </c>
      <c r="M241" s="101" t="s">
        <v>68</v>
      </c>
      <c r="N241" s="101">
        <v>0.4466859820126435</v>
      </c>
      <c r="X241" s="101">
        <v>67.5</v>
      </c>
    </row>
    <row r="242" spans="1:24" s="101" customFormat="1" ht="12.75" hidden="1">
      <c r="A242" s="101">
        <v>8</v>
      </c>
      <c r="B242" s="101">
        <v>101.54000091552734</v>
      </c>
      <c r="C242" s="101">
        <v>90.04000091552734</v>
      </c>
      <c r="D242" s="101">
        <v>9.134145736694336</v>
      </c>
      <c r="E242" s="101">
        <v>9.82692813873291</v>
      </c>
      <c r="F242" s="101">
        <v>12.315187265796967</v>
      </c>
      <c r="G242" s="101" t="s">
        <v>56</v>
      </c>
      <c r="H242" s="101">
        <v>-1.97904013740785</v>
      </c>
      <c r="I242" s="101">
        <v>32.060960778119494</v>
      </c>
      <c r="J242" s="101" t="s">
        <v>62</v>
      </c>
      <c r="K242" s="101">
        <v>0.8601236929962872</v>
      </c>
      <c r="L242" s="101">
        <v>0.08031643098270595</v>
      </c>
      <c r="M242" s="101">
        <v>0.20362280812555544</v>
      </c>
      <c r="N242" s="101">
        <v>0.14266733924040434</v>
      </c>
      <c r="O242" s="101">
        <v>0.03454422932205877</v>
      </c>
      <c r="P242" s="101">
        <v>0.0023040787898957788</v>
      </c>
      <c r="Q242" s="101">
        <v>0.004204732622385944</v>
      </c>
      <c r="R242" s="101">
        <v>0.0021960146938825027</v>
      </c>
      <c r="S242" s="101">
        <v>0.00045323259771005075</v>
      </c>
      <c r="T242" s="101">
        <v>3.38928774319971E-05</v>
      </c>
      <c r="U242" s="101">
        <v>9.196080204391344E-05</v>
      </c>
      <c r="V242" s="101">
        <v>8.15056579572073E-05</v>
      </c>
      <c r="W242" s="101">
        <v>2.826773705164337E-05</v>
      </c>
      <c r="X242" s="101">
        <v>67.5</v>
      </c>
    </row>
    <row r="243" spans="1:24" s="101" customFormat="1" ht="12.75" hidden="1">
      <c r="A243" s="101">
        <v>5</v>
      </c>
      <c r="B243" s="101">
        <v>91.0999984741211</v>
      </c>
      <c r="C243" s="101">
        <v>71.69999694824219</v>
      </c>
      <c r="D243" s="101">
        <v>9.77795696258545</v>
      </c>
      <c r="E243" s="101">
        <v>10.267742156982422</v>
      </c>
      <c r="F243" s="101">
        <v>9.514283906664533</v>
      </c>
      <c r="G243" s="101" t="s">
        <v>57</v>
      </c>
      <c r="H243" s="101">
        <v>-0.47185765117502854</v>
      </c>
      <c r="I243" s="101">
        <v>23.12814082294607</v>
      </c>
      <c r="J243" s="101" t="s">
        <v>60</v>
      </c>
      <c r="K243" s="101">
        <v>-0.5892641524233361</v>
      </c>
      <c r="L243" s="101">
        <v>0.00043559700182206813</v>
      </c>
      <c r="M243" s="101">
        <v>0.13780499261190496</v>
      </c>
      <c r="N243" s="101">
        <v>0.0014752505394335347</v>
      </c>
      <c r="O243" s="101">
        <v>-0.023935884032411186</v>
      </c>
      <c r="P243" s="101">
        <v>5.006558367363806E-05</v>
      </c>
      <c r="Q243" s="101">
        <v>0.002763423567937436</v>
      </c>
      <c r="R243" s="101">
        <v>0.00011858972244313898</v>
      </c>
      <c r="S243" s="101">
        <v>-0.00033540404425784807</v>
      </c>
      <c r="T243" s="101">
        <v>3.5783652603468825E-06</v>
      </c>
      <c r="U243" s="101">
        <v>5.476271311404921E-05</v>
      </c>
      <c r="V243" s="101">
        <v>9.351153790160219E-06</v>
      </c>
      <c r="W243" s="101">
        <v>-2.1536593136672067E-05</v>
      </c>
      <c r="X243" s="101">
        <v>67.5</v>
      </c>
    </row>
    <row r="244" spans="1:24" s="101" customFormat="1" ht="12.75" hidden="1">
      <c r="A244" s="101">
        <v>6</v>
      </c>
      <c r="B244" s="101">
        <v>111.87999725341797</v>
      </c>
      <c r="C244" s="101">
        <v>89.4800033569336</v>
      </c>
      <c r="D244" s="101">
        <v>8.894536018371582</v>
      </c>
      <c r="E244" s="101">
        <v>9.395341873168945</v>
      </c>
      <c r="F244" s="101">
        <v>9.739954365904714</v>
      </c>
      <c r="G244" s="101" t="s">
        <v>58</v>
      </c>
      <c r="H244" s="101">
        <v>-18.32890869016994</v>
      </c>
      <c r="I244" s="101">
        <v>26.051088563248033</v>
      </c>
      <c r="J244" s="101" t="s">
        <v>61</v>
      </c>
      <c r="K244" s="101">
        <v>-0.6265624676936679</v>
      </c>
      <c r="L244" s="101">
        <v>0.0803152497415763</v>
      </c>
      <c r="M244" s="101">
        <v>-0.14990674434517476</v>
      </c>
      <c r="N244" s="101">
        <v>0.1426597116279944</v>
      </c>
      <c r="O244" s="101">
        <v>-0.02490737310600916</v>
      </c>
      <c r="P244" s="101">
        <v>0.0023035347853633584</v>
      </c>
      <c r="Q244" s="101">
        <v>-0.003169111328105169</v>
      </c>
      <c r="R244" s="101">
        <v>0.0021928103003859504</v>
      </c>
      <c r="S244" s="101">
        <v>-0.00030483424138780767</v>
      </c>
      <c r="T244" s="101">
        <v>3.3703448528064915E-05</v>
      </c>
      <c r="U244" s="101">
        <v>-7.387715726087581E-05</v>
      </c>
      <c r="V244" s="101">
        <v>8.096745149645036E-05</v>
      </c>
      <c r="W244" s="101">
        <v>-1.8309563459741498E-05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7</v>
      </c>
      <c r="B246" s="101">
        <v>123.88</v>
      </c>
      <c r="C246" s="101">
        <v>111.88</v>
      </c>
      <c r="D246" s="101">
        <v>9.16322045340629</v>
      </c>
      <c r="E246" s="101">
        <v>9.791592870748216</v>
      </c>
      <c r="F246" s="101">
        <v>18.087109649710502</v>
      </c>
      <c r="G246" s="101" t="s">
        <v>59</v>
      </c>
      <c r="H246" s="101">
        <v>-9.397913776240443</v>
      </c>
      <c r="I246" s="101">
        <v>46.98208622375955</v>
      </c>
      <c r="J246" s="101" t="s">
        <v>73</v>
      </c>
      <c r="K246" s="101">
        <v>0.9281594749790941</v>
      </c>
      <c r="M246" s="101" t="s">
        <v>68</v>
      </c>
      <c r="N246" s="101">
        <v>0.5031223878723686</v>
      </c>
      <c r="X246" s="101">
        <v>67.5</v>
      </c>
    </row>
    <row r="247" spans="1:24" s="101" customFormat="1" ht="12.75" hidden="1">
      <c r="A247" s="101">
        <v>8</v>
      </c>
      <c r="B247" s="101">
        <v>110.37999725341797</v>
      </c>
      <c r="C247" s="101">
        <v>101.4800033569336</v>
      </c>
      <c r="D247" s="101">
        <v>9.098468780517578</v>
      </c>
      <c r="E247" s="101">
        <v>9.605127334594727</v>
      </c>
      <c r="F247" s="101">
        <v>17.29917607887146</v>
      </c>
      <c r="G247" s="101" t="s">
        <v>56</v>
      </c>
      <c r="H247" s="101">
        <v>2.3495225845542507</v>
      </c>
      <c r="I247" s="101">
        <v>45.22951983797221</v>
      </c>
      <c r="J247" s="101" t="s">
        <v>62</v>
      </c>
      <c r="K247" s="101">
        <v>0.9167615739318212</v>
      </c>
      <c r="L247" s="101">
        <v>0.17647733125246245</v>
      </c>
      <c r="M247" s="101">
        <v>0.21703119077597993</v>
      </c>
      <c r="N247" s="101">
        <v>0.0897629936724538</v>
      </c>
      <c r="O247" s="101">
        <v>0.03681893951202289</v>
      </c>
      <c r="P247" s="101">
        <v>0.005062571647049074</v>
      </c>
      <c r="Q247" s="101">
        <v>0.004481661330280255</v>
      </c>
      <c r="R247" s="101">
        <v>0.001381672442851923</v>
      </c>
      <c r="S247" s="101">
        <v>0.0004830676811624391</v>
      </c>
      <c r="T247" s="101">
        <v>7.44799623618531E-05</v>
      </c>
      <c r="U247" s="101">
        <v>9.801866150117629E-05</v>
      </c>
      <c r="V247" s="101">
        <v>5.1284593904846084E-05</v>
      </c>
      <c r="W247" s="101">
        <v>3.0125813907284618E-05</v>
      </c>
      <c r="X247" s="101">
        <v>67.5</v>
      </c>
    </row>
    <row r="248" spans="1:24" s="101" customFormat="1" ht="12.75" hidden="1">
      <c r="A248" s="101">
        <v>5</v>
      </c>
      <c r="B248" s="101">
        <v>97.12000274658203</v>
      </c>
      <c r="C248" s="101">
        <v>83.22000122070312</v>
      </c>
      <c r="D248" s="101">
        <v>9.456557273864746</v>
      </c>
      <c r="E248" s="101">
        <v>9.9349946975708</v>
      </c>
      <c r="F248" s="101">
        <v>12.745880272173201</v>
      </c>
      <c r="G248" s="101" t="s">
        <v>57</v>
      </c>
      <c r="H248" s="101">
        <v>2.424939639487036</v>
      </c>
      <c r="I248" s="101">
        <v>32.04494238606907</v>
      </c>
      <c r="J248" s="101" t="s">
        <v>60</v>
      </c>
      <c r="K248" s="101">
        <v>-0.45782547988434474</v>
      </c>
      <c r="L248" s="101">
        <v>0.0009594456948200075</v>
      </c>
      <c r="M248" s="101">
        <v>0.10623964425734195</v>
      </c>
      <c r="N248" s="101">
        <v>0.000928185002180991</v>
      </c>
      <c r="O248" s="101">
        <v>-0.018730062333293995</v>
      </c>
      <c r="P248" s="101">
        <v>0.00010994016641298752</v>
      </c>
      <c r="Q248" s="101">
        <v>0.002090514762132501</v>
      </c>
      <c r="R248" s="101">
        <v>7.461662345668076E-05</v>
      </c>
      <c r="S248" s="101">
        <v>-0.0002732659512209537</v>
      </c>
      <c r="T248" s="101">
        <v>7.837239283104612E-06</v>
      </c>
      <c r="U248" s="101">
        <v>3.870605557747141E-05</v>
      </c>
      <c r="V248" s="101">
        <v>5.882671387349992E-06</v>
      </c>
      <c r="W248" s="101">
        <v>-1.7856120818410984E-05</v>
      </c>
      <c r="X248" s="101">
        <v>67.5</v>
      </c>
    </row>
    <row r="249" spans="1:24" s="101" customFormat="1" ht="12.75" hidden="1">
      <c r="A249" s="101">
        <v>6</v>
      </c>
      <c r="B249" s="101">
        <v>125.30000305175781</v>
      </c>
      <c r="C249" s="101">
        <v>105.0999984741211</v>
      </c>
      <c r="D249" s="101">
        <v>8.593913078308105</v>
      </c>
      <c r="E249" s="101">
        <v>9.152907371520996</v>
      </c>
      <c r="F249" s="101">
        <v>14.24404606988824</v>
      </c>
      <c r="G249" s="101" t="s">
        <v>58</v>
      </c>
      <c r="H249" s="101">
        <v>-18.347043873633282</v>
      </c>
      <c r="I249" s="101">
        <v>39.45295917812452</v>
      </c>
      <c r="J249" s="101" t="s">
        <v>61</v>
      </c>
      <c r="K249" s="101">
        <v>-0.7942591601024312</v>
      </c>
      <c r="L249" s="101">
        <v>0.17647472314739596</v>
      </c>
      <c r="M249" s="101">
        <v>-0.18925029922753947</v>
      </c>
      <c r="N249" s="101">
        <v>0.08975819464340126</v>
      </c>
      <c r="O249" s="101">
        <v>-0.03169888123863242</v>
      </c>
      <c r="P249" s="101">
        <v>0.005061377761174744</v>
      </c>
      <c r="Q249" s="101">
        <v>-0.003964219508129624</v>
      </c>
      <c r="R249" s="101">
        <v>0.001379656152394619</v>
      </c>
      <c r="S249" s="101">
        <v>-0.00039834671391510596</v>
      </c>
      <c r="T249" s="101">
        <v>7.40664733455186E-05</v>
      </c>
      <c r="U249" s="101">
        <v>-9.005275822603033E-05</v>
      </c>
      <c r="V249" s="101">
        <v>5.094608669302707E-05</v>
      </c>
      <c r="W249" s="101">
        <v>-2.426362736473368E-05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7</v>
      </c>
      <c r="B251" s="101">
        <v>135.02</v>
      </c>
      <c r="C251" s="101">
        <v>113.52</v>
      </c>
      <c r="D251" s="101">
        <v>9.209284548218145</v>
      </c>
      <c r="E251" s="101">
        <v>9.554437904593172</v>
      </c>
      <c r="F251" s="101">
        <v>20.51753327120607</v>
      </c>
      <c r="G251" s="101" t="s">
        <v>59</v>
      </c>
      <c r="H251" s="101">
        <v>-14.46653774896889</v>
      </c>
      <c r="I251" s="101">
        <v>53.05346225103112</v>
      </c>
      <c r="J251" s="101" t="s">
        <v>73</v>
      </c>
      <c r="K251" s="101">
        <v>1.1976280131940542</v>
      </c>
      <c r="M251" s="101" t="s">
        <v>68</v>
      </c>
      <c r="N251" s="101">
        <v>0.6503176516185271</v>
      </c>
      <c r="X251" s="101">
        <v>67.5</v>
      </c>
    </row>
    <row r="252" spans="1:24" s="101" customFormat="1" ht="12.75" hidden="1">
      <c r="A252" s="101">
        <v>8</v>
      </c>
      <c r="B252" s="101">
        <v>114.77999877929688</v>
      </c>
      <c r="C252" s="101">
        <v>100.68000030517578</v>
      </c>
      <c r="D252" s="101">
        <v>9.066011428833008</v>
      </c>
      <c r="E252" s="101">
        <v>9.367303848266602</v>
      </c>
      <c r="F252" s="101">
        <v>18.242270650479412</v>
      </c>
      <c r="G252" s="101" t="s">
        <v>56</v>
      </c>
      <c r="H252" s="101">
        <v>0.5948947912834512</v>
      </c>
      <c r="I252" s="101">
        <v>47.874893570580326</v>
      </c>
      <c r="J252" s="101" t="s">
        <v>62</v>
      </c>
      <c r="K252" s="101">
        <v>1.0457577783192538</v>
      </c>
      <c r="L252" s="101">
        <v>0.1556791959984567</v>
      </c>
      <c r="M252" s="101">
        <v>0.24756930531662744</v>
      </c>
      <c r="N252" s="101">
        <v>0.12914247738559592</v>
      </c>
      <c r="O252" s="101">
        <v>0.04199965880731767</v>
      </c>
      <c r="P252" s="101">
        <v>0.004465968618062383</v>
      </c>
      <c r="Q252" s="101">
        <v>0.005112244875970051</v>
      </c>
      <c r="R252" s="101">
        <v>0.001987827309754713</v>
      </c>
      <c r="S252" s="101">
        <v>0.0005510433272308594</v>
      </c>
      <c r="T252" s="101">
        <v>6.569936055003104E-05</v>
      </c>
      <c r="U252" s="101">
        <v>0.00011180901848096172</v>
      </c>
      <c r="V252" s="101">
        <v>7.378149115035424E-05</v>
      </c>
      <c r="W252" s="101">
        <v>3.43660662892571E-05</v>
      </c>
      <c r="X252" s="101">
        <v>67.5</v>
      </c>
    </row>
    <row r="253" spans="1:24" s="101" customFormat="1" ht="12.75" hidden="1">
      <c r="A253" s="101">
        <v>5</v>
      </c>
      <c r="B253" s="101">
        <v>96.45999908447266</v>
      </c>
      <c r="C253" s="101">
        <v>87.55999755859375</v>
      </c>
      <c r="D253" s="101">
        <v>9.478982925415039</v>
      </c>
      <c r="E253" s="101">
        <v>9.58747386932373</v>
      </c>
      <c r="F253" s="101">
        <v>12.313240612419111</v>
      </c>
      <c r="G253" s="101" t="s">
        <v>57</v>
      </c>
      <c r="H253" s="101">
        <v>1.9231292746010382</v>
      </c>
      <c r="I253" s="101">
        <v>30.883128359073694</v>
      </c>
      <c r="J253" s="101" t="s">
        <v>60</v>
      </c>
      <c r="K253" s="101">
        <v>-0.6336227499341327</v>
      </c>
      <c r="L253" s="101">
        <v>0.0008458484110450473</v>
      </c>
      <c r="M253" s="101">
        <v>0.14775305051815774</v>
      </c>
      <c r="N253" s="101">
        <v>0.0013353741116301837</v>
      </c>
      <c r="O253" s="101">
        <v>-0.025806283504915713</v>
      </c>
      <c r="P253" s="101">
        <v>9.70051734850158E-05</v>
      </c>
      <c r="Q253" s="101">
        <v>0.0029423707466970117</v>
      </c>
      <c r="R253" s="101">
        <v>0.00010734722174277571</v>
      </c>
      <c r="S253" s="101">
        <v>-0.0003671727731905536</v>
      </c>
      <c r="T253" s="101">
        <v>6.920196336382353E-06</v>
      </c>
      <c r="U253" s="101">
        <v>5.690677781308026E-05</v>
      </c>
      <c r="V253" s="101">
        <v>8.463557423163358E-06</v>
      </c>
      <c r="W253" s="101">
        <v>-2.373528805846625E-05</v>
      </c>
      <c r="X253" s="101">
        <v>67.5</v>
      </c>
    </row>
    <row r="254" spans="1:24" s="101" customFormat="1" ht="12.75" hidden="1">
      <c r="A254" s="101">
        <v>6</v>
      </c>
      <c r="B254" s="101">
        <v>133.86000061035156</v>
      </c>
      <c r="C254" s="101">
        <v>107.26000213623047</v>
      </c>
      <c r="D254" s="101">
        <v>8.735651969909668</v>
      </c>
      <c r="E254" s="101">
        <v>8.999557495117188</v>
      </c>
      <c r="F254" s="101">
        <v>16.60441830639368</v>
      </c>
      <c r="G254" s="101" t="s">
        <v>58</v>
      </c>
      <c r="H254" s="101">
        <v>-21.09925928671268</v>
      </c>
      <c r="I254" s="101">
        <v>45.26074132363889</v>
      </c>
      <c r="J254" s="101" t="s">
        <v>61</v>
      </c>
      <c r="K254" s="101">
        <v>-0.8319444342509473</v>
      </c>
      <c r="L254" s="101">
        <v>0.1556768981165524</v>
      </c>
      <c r="M254" s="101">
        <v>-0.1986443983542859</v>
      </c>
      <c r="N254" s="101">
        <v>0.1291355731054427</v>
      </c>
      <c r="O254" s="101">
        <v>-0.033136189756744996</v>
      </c>
      <c r="P254" s="101">
        <v>0.0044649149705044975</v>
      </c>
      <c r="Q254" s="101">
        <v>-0.004180610249815655</v>
      </c>
      <c r="R254" s="101">
        <v>0.001984926695722229</v>
      </c>
      <c r="S254" s="101">
        <v>-0.0004108928121946333</v>
      </c>
      <c r="T254" s="101">
        <v>6.533388752668018E-05</v>
      </c>
      <c r="U254" s="101">
        <v>-9.624383228347028E-05</v>
      </c>
      <c r="V254" s="101">
        <v>7.329445157796474E-05</v>
      </c>
      <c r="W254" s="101">
        <v>-2.4852819014736387E-05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7</v>
      </c>
      <c r="B256" s="101">
        <v>157.52</v>
      </c>
      <c r="C256" s="101">
        <v>145.92</v>
      </c>
      <c r="D256" s="101">
        <v>8.854457562760556</v>
      </c>
      <c r="E256" s="101">
        <v>9.234039767789943</v>
      </c>
      <c r="F256" s="101">
        <v>31.35971706642271</v>
      </c>
      <c r="G256" s="101" t="s">
        <v>59</v>
      </c>
      <c r="H256" s="101">
        <v>-5.602049150617958</v>
      </c>
      <c r="I256" s="101">
        <v>84.41795084938205</v>
      </c>
      <c r="J256" s="101" t="s">
        <v>73</v>
      </c>
      <c r="K256" s="101">
        <v>1.5597260831604074</v>
      </c>
      <c r="M256" s="101" t="s">
        <v>68</v>
      </c>
      <c r="N256" s="101">
        <v>0.850240489720013</v>
      </c>
      <c r="X256" s="101">
        <v>67.5</v>
      </c>
    </row>
    <row r="257" spans="1:24" s="101" customFormat="1" ht="12.75" hidden="1">
      <c r="A257" s="101">
        <v>8</v>
      </c>
      <c r="B257" s="101">
        <v>137.8000030517578</v>
      </c>
      <c r="C257" s="101">
        <v>134.89999389648438</v>
      </c>
      <c r="D257" s="101">
        <v>8.626425743103027</v>
      </c>
      <c r="E257" s="101">
        <v>8.846328735351562</v>
      </c>
      <c r="F257" s="101">
        <v>27.845983027449453</v>
      </c>
      <c r="G257" s="101" t="s">
        <v>56</v>
      </c>
      <c r="H257" s="101">
        <v>6.577070074424128</v>
      </c>
      <c r="I257" s="101">
        <v>76.87707312618194</v>
      </c>
      <c r="J257" s="101" t="s">
        <v>62</v>
      </c>
      <c r="K257" s="101">
        <v>1.1757634214549706</v>
      </c>
      <c r="L257" s="101">
        <v>0.30720060898195395</v>
      </c>
      <c r="M257" s="101">
        <v>0.2783464672830197</v>
      </c>
      <c r="N257" s="101">
        <v>0.05581950587749819</v>
      </c>
      <c r="O257" s="101">
        <v>0.04722093233085862</v>
      </c>
      <c r="P257" s="101">
        <v>0.008812555543242234</v>
      </c>
      <c r="Q257" s="101">
        <v>0.005747864598083645</v>
      </c>
      <c r="R257" s="101">
        <v>0.0008591871437563653</v>
      </c>
      <c r="S257" s="101">
        <v>0.0006195360772615005</v>
      </c>
      <c r="T257" s="101">
        <v>0.00012965291573383374</v>
      </c>
      <c r="U257" s="101">
        <v>0.0001257160358991043</v>
      </c>
      <c r="V257" s="101">
        <v>3.189685973838771E-05</v>
      </c>
      <c r="W257" s="101">
        <v>3.863334444742273E-05</v>
      </c>
      <c r="X257" s="101">
        <v>67.5</v>
      </c>
    </row>
    <row r="258" spans="1:24" s="101" customFormat="1" ht="12.75" hidden="1">
      <c r="A258" s="101">
        <v>5</v>
      </c>
      <c r="B258" s="101">
        <v>121.41999816894531</v>
      </c>
      <c r="C258" s="101">
        <v>106.62000274658203</v>
      </c>
      <c r="D258" s="101">
        <v>8.966198921203613</v>
      </c>
      <c r="E258" s="101">
        <v>9.218758583068848</v>
      </c>
      <c r="F258" s="101">
        <v>22.692800222698853</v>
      </c>
      <c r="G258" s="101" t="s">
        <v>57</v>
      </c>
      <c r="H258" s="101">
        <v>6.314610518729502</v>
      </c>
      <c r="I258" s="101">
        <v>60.234608687674815</v>
      </c>
      <c r="J258" s="101" t="s">
        <v>60</v>
      </c>
      <c r="K258" s="101">
        <v>-0.4625488326751613</v>
      </c>
      <c r="L258" s="101">
        <v>0.0016711624737785042</v>
      </c>
      <c r="M258" s="101">
        <v>0.10658648033890657</v>
      </c>
      <c r="N258" s="101">
        <v>0.0005771587400997411</v>
      </c>
      <c r="O258" s="101">
        <v>-0.019043975651353524</v>
      </c>
      <c r="P258" s="101">
        <v>0.00019135039406576243</v>
      </c>
      <c r="Q258" s="101">
        <v>0.002060896002162574</v>
      </c>
      <c r="R258" s="101">
        <v>4.640232463658721E-05</v>
      </c>
      <c r="S258" s="101">
        <v>-0.0002875638557361039</v>
      </c>
      <c r="T258" s="101">
        <v>1.3631985354955963E-05</v>
      </c>
      <c r="U258" s="101">
        <v>3.562351417503573E-05</v>
      </c>
      <c r="V258" s="101">
        <v>3.6562940639673444E-06</v>
      </c>
      <c r="W258" s="101">
        <v>-1.9057084688945564E-05</v>
      </c>
      <c r="X258" s="101">
        <v>67.5</v>
      </c>
    </row>
    <row r="259" spans="1:24" s="101" customFormat="1" ht="12.75" hidden="1">
      <c r="A259" s="101">
        <v>6</v>
      </c>
      <c r="B259" s="101">
        <v>155.22000122070312</v>
      </c>
      <c r="C259" s="101">
        <v>148.02000427246094</v>
      </c>
      <c r="D259" s="101">
        <v>8.476180076599121</v>
      </c>
      <c r="E259" s="101">
        <v>8.67579460144043</v>
      </c>
      <c r="F259" s="101">
        <v>23.524559798362617</v>
      </c>
      <c r="G259" s="101" t="s">
        <v>58</v>
      </c>
      <c r="H259" s="101">
        <v>-21.573930226515003</v>
      </c>
      <c r="I259" s="101">
        <v>66.14607099418812</v>
      </c>
      <c r="J259" s="101" t="s">
        <v>61</v>
      </c>
      <c r="K259" s="101">
        <v>-1.080957076216417</v>
      </c>
      <c r="L259" s="101">
        <v>0.3071960634104376</v>
      </c>
      <c r="M259" s="101">
        <v>-0.2571304689411604</v>
      </c>
      <c r="N259" s="101">
        <v>0.05581652196435014</v>
      </c>
      <c r="O259" s="101">
        <v>-0.043210455234655686</v>
      </c>
      <c r="P259" s="101">
        <v>0.008810477866121696</v>
      </c>
      <c r="Q259" s="101">
        <v>-0.0053656924162845555</v>
      </c>
      <c r="R259" s="101">
        <v>0.0008579331980198353</v>
      </c>
      <c r="S259" s="101">
        <v>-0.0005487549361078706</v>
      </c>
      <c r="T259" s="101">
        <v>0.00012893427602296784</v>
      </c>
      <c r="U259" s="101">
        <v>-0.00012056320715710042</v>
      </c>
      <c r="V259" s="101">
        <v>3.168660876282244E-05</v>
      </c>
      <c r="W259" s="101">
        <v>-3.360599390512896E-05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9.514283906664533</v>
      </c>
      <c r="G260" s="102"/>
      <c r="H260" s="102"/>
      <c r="I260" s="115"/>
      <c r="J260" s="115" t="s">
        <v>158</v>
      </c>
      <c r="K260" s="102">
        <f>AVERAGE(K258,K253,K248,K243,K238,K233)</f>
        <v>-0.45574870400093276</v>
      </c>
      <c r="L260" s="102">
        <f>AVERAGE(L258,L253,L248,L243,L238,L233)</f>
        <v>0.0006462996949647963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31.35971706642271</v>
      </c>
      <c r="G261" s="102"/>
      <c r="H261" s="102"/>
      <c r="I261" s="115"/>
      <c r="J261" s="115" t="s">
        <v>159</v>
      </c>
      <c r="K261" s="102">
        <f>AVERAGE(K259,K254,K249,K244,K239,K234)</f>
        <v>-0.851823005065787</v>
      </c>
      <c r="L261" s="102">
        <f>AVERAGE(L259,L254,L249,L244,L239,L234)</f>
        <v>0.11894081587127725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0.28484294000058297</v>
      </c>
      <c r="L262" s="102">
        <f>ABS(L260/$H$33)</f>
        <v>0.0017952769304577676</v>
      </c>
      <c r="M262" s="115" t="s">
        <v>111</v>
      </c>
      <c r="N262" s="102">
        <f>K262+L262+L263+K263</f>
        <v>0.8449665706379681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0.483990343787379</v>
      </c>
      <c r="L263" s="102">
        <f>ABS(L261/$H$34)</f>
        <v>0.07433800991954828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Gielnik</cp:lastModifiedBy>
  <cp:lastPrinted>2004-11-15T15:01:48Z</cp:lastPrinted>
  <dcterms:created xsi:type="dcterms:W3CDTF">2003-07-09T12:58:06Z</dcterms:created>
  <dcterms:modified xsi:type="dcterms:W3CDTF">2004-11-15T15:02:27Z</dcterms:modified>
  <cp:category/>
  <cp:version/>
  <cp:contentType/>
  <cp:contentStatus/>
</cp:coreProperties>
</file>