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<sst xmlns="http://schemas.openxmlformats.org/spreadsheetml/2006/main" count="711" uniqueCount="166">
  <si>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</si>
  <si>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</si>
  <si>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</si>
  <si>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</si>
  <si>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</si>
  <si>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</si>
  <si>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</si>
  <si>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</si>
  <si>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</si>
  <si>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</si>
  <si>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</si>
  <si>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</si>
  <si>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</si>
  <si>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</si>
  <si>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</si>
  <si>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</si>
  <si>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</si>
  <si>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</si>
  <si>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</si>
  <si>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</si>
  <si>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</si>
  <si>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</si>
  <si>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</si>
  <si>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</si>
  <si>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</si>
  <si>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</si>
  <si>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</si>
  <si>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</si>
  <si>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</si>
  <si>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</si>
  <si>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</si>
  <si>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</si>
  <si>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</si>
  <si>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</si>
  <si>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</si>
  <si>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</si>
  <si>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</si>
  <si>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</si>
  <si>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</si>
  <si>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</si>
  <si>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</si>
  <si>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</si>
  <si>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</si>
  <si>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</si>
  <si>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</si>
  <si>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</si>
  <si>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</si>
  <si>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</si>
  <si>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</si>
  <si>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</si>
  <si>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</si>
  <si>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</si>
  <si>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</si>
  <si>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</si>
  <si>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</si>
  <si>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</si>
  <si>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</si>
  <si>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</si>
  <si>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</si>
  <si>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</si>
  <si>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</si>
  <si>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</si>
  <si>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</si>
  <si>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</si>
  <si>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</si>
  <si>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</si>
  <si>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</si>
  <si>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</si>
  <si>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</si>
  <si>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</si>
  <si>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</si>
  <si>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</si>
  <si>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</si>
  <si>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</si>
  <si>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</si>
  <si>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</si>
  <si>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</si>
  <si>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</si>
  <si>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</si>
  <si>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</si>
  <si>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</si>
  <si>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</si>
  <si>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</si>
  <si>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</si>
  <si>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</si>
  <si>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</si>
  <si>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</si>
  <si>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</si>
  <si>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</si>
  <si>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</si>
  <si>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</si>
  <si>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</si>
  <si>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</si>
  <si>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</si>
  <si>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</si>
  <si>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</si>
  <si>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</si>
  <si>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</si>
  <si>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</si>
  <si>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</si>
  <si>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</si>
  <si>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</si>
  <si>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</si>
  <si>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</si>
  <si>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</si>
  <si>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</si>
  <si>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</si>
  <si>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</si>
  <si>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</si>
  <si>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</si>
  <si>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</si>
  <si>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</si>
  <si>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</si>
  <si>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</si>
  <si>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</si>
  <si>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</si>
  <si>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</si>
  <si>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</si>
  <si>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</si>
  <si>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</si>
  <si>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</si>
  <si>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</si>
  <si>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</si>
  <si>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</si>
  <si>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</si>
  <si>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</si>
  <si>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</si>
  <si>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</si>
  <si>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</si>
  <si>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</si>
  <si>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</si>
  <si>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</si>
  <si>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</si>
  <si>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</si>
  <si>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</si>
  <si>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</si>
  <si>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</si>
  <si>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</si>
  <si>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</si>
  <si>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</si>
  <si>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</si>
  <si>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</si>
  <si>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</si>
  <si>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</si>
  <si>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</si>
  <si>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</si>
  <si>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</si>
  <si>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</si>
  <si>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</si>
  <si>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</si>
  <si>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</si>
  <si>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</si>
  <si>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</si>
  <si>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</si>
  <si>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</si>
  <si>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</si>
  <si>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</si>
  <si>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</si>
  <si>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</si>
  <si>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</si>
  <si>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</si>
  <si>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</si>
  <si>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</si>
  <si>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 xml:space="preserve"> </t>
  </si>
  <si>
    <t>AP 429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</si>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</sst>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95.18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84.69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6.583868347689602</v>
      </c>
      <c r="C41" s="2">
        <f aca="true" t="shared" si="0" ref="C41:C55">($B$41*H41+$B$42*J41+$B$43*L41+$B$44*N41+$B$45*P41+$B$46*R41+$B$47*T41+$B$48*V41)/100</f>
        <v>-1.2983550857484318E-08</v>
      </c>
      <c r="D41" s="2">
        <f aca="true" t="shared" si="1" ref="D41:D55">($B$41*I41+$B$42*K41+$B$43*M41+$B$44*O41+$B$45*Q41+$B$46*S41+$B$47*U41+$B$48*W41)/100</f>
        <v>-1.2369028954307004E-08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0.8118591289646844</v>
      </c>
      <c r="C42" s="2">
        <f t="shared" si="0"/>
        <v>-8.716555954871823E-11</v>
      </c>
      <c r="D42" s="2">
        <f t="shared" si="1"/>
        <v>-3.2488937968891425E-08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2.704058400557585</v>
      </c>
      <c r="C43" s="2">
        <f t="shared" si="0"/>
        <v>0.15562630342619083</v>
      </c>
      <c r="D43" s="2">
        <f t="shared" si="1"/>
        <v>-0.14983303938024534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4.873203917329455</v>
      </c>
      <c r="C44" s="2">
        <f t="shared" si="0"/>
        <v>-0.0003826428008663013</v>
      </c>
      <c r="D44" s="2">
        <f t="shared" si="1"/>
        <v>-0.070453929475884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6.583868347689602</v>
      </c>
      <c r="C45" s="2">
        <f t="shared" si="0"/>
        <v>-0.03724302007160122</v>
      </c>
      <c r="D45" s="2">
        <f t="shared" si="1"/>
        <v>-0.03504975447553789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0.8118591289646844</v>
      </c>
      <c r="C46" s="2">
        <f t="shared" si="0"/>
        <v>-0.0006049807218882217</v>
      </c>
      <c r="D46" s="2">
        <f t="shared" si="1"/>
        <v>-0.05850766868630494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2.704058400557585</v>
      </c>
      <c r="C47" s="2">
        <f t="shared" si="0"/>
        <v>0.006184959994426726</v>
      </c>
      <c r="D47" s="2">
        <f t="shared" si="1"/>
        <v>-0.0060846218114642865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4.873203917329455</v>
      </c>
      <c r="C48" s="2">
        <f t="shared" si="0"/>
        <v>-4.385095818012991E-05</v>
      </c>
      <c r="D48" s="2">
        <f t="shared" si="1"/>
        <v>-0.0020207200869867435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-0.0007877858979652737</v>
      </c>
      <c r="D49" s="2">
        <f t="shared" si="1"/>
        <v>-0.0007033959182731272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-4.8633424891589855E-05</v>
      </c>
      <c r="D50" s="2">
        <f t="shared" si="1"/>
        <v>-0.0008993346861901072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7.557783710810194E-05</v>
      </c>
      <c r="D51" s="2">
        <f t="shared" si="1"/>
        <v>-8.513317427952217E-05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-3.128326754549938E-06</v>
      </c>
      <c r="D52" s="2">
        <f t="shared" si="1"/>
        <v>-2.957848557003111E-05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-1.8398876906949556E-05</v>
      </c>
      <c r="D53" s="2">
        <f t="shared" si="1"/>
        <v>-1.3975286602019619E-05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-3.836229612288224E-06</v>
      </c>
      <c r="D54" s="2">
        <f t="shared" si="1"/>
        <v>-3.320496198101563E-05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4.534216067063325E-06</v>
      </c>
      <c r="D55" s="2">
        <f t="shared" si="1"/>
        <v>-5.460076288859747E-06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G9" sqref="G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1540</v>
      </c>
      <c r="B3" s="31">
        <v>119.27</v>
      </c>
      <c r="C3" s="31">
        <v>95.18666666666667</v>
      </c>
      <c r="D3" s="31">
        <v>9.157497158115392</v>
      </c>
      <c r="E3" s="31">
        <v>9.88625832126337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1646</v>
      </c>
      <c r="B4" s="36">
        <v>84.69333333333333</v>
      </c>
      <c r="C4" s="36">
        <v>117.71</v>
      </c>
      <c r="D4" s="36">
        <v>8.770402477730787</v>
      </c>
      <c r="E4" s="36">
        <v>8.778547400194508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1535</v>
      </c>
      <c r="B5" s="41">
        <v>115.48666666666666</v>
      </c>
      <c r="C5" s="41">
        <v>125.17</v>
      </c>
      <c r="D5" s="41">
        <v>8.885584080084604</v>
      </c>
      <c r="E5" s="41">
        <v>8.957060286195073</v>
      </c>
      <c r="F5" s="37" t="s">
        <v>71</v>
      </c>
      <c r="I5" s="42">
        <v>2818</v>
      </c>
    </row>
    <row r="6" spans="1:6" s="33" customFormat="1" ht="13.5" thickBot="1">
      <c r="A6" s="43">
        <v>1647</v>
      </c>
      <c r="B6" s="44">
        <v>122.18</v>
      </c>
      <c r="C6" s="44">
        <v>130.01333333333332</v>
      </c>
      <c r="D6" s="44">
        <v>8.578539451567027</v>
      </c>
      <c r="E6" s="44">
        <v>9.003174645743949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2823</v>
      </c>
      <c r="K15" s="42">
        <v>2816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6.583868347689602</v>
      </c>
      <c r="C19" s="62">
        <v>23.777201681022934</v>
      </c>
      <c r="D19" s="63">
        <v>8.775757259982939</v>
      </c>
      <c r="K19" s="64" t="s">
        <v>93</v>
      </c>
    </row>
    <row r="20" spans="1:11" ht="12.75">
      <c r="A20" s="61" t="s">
        <v>57</v>
      </c>
      <c r="B20" s="62">
        <v>0.8118591289646844</v>
      </c>
      <c r="C20" s="62">
        <v>48.79852579563135</v>
      </c>
      <c r="D20" s="63">
        <v>18.223617665447648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2.704058400557585</v>
      </c>
      <c r="C21" s="62">
        <v>57.384058400557585</v>
      </c>
      <c r="D21" s="63">
        <v>20.683516212071066</v>
      </c>
      <c r="F21" s="39" t="s">
        <v>96</v>
      </c>
    </row>
    <row r="22" spans="1:11" ht="16.5" thickBot="1">
      <c r="A22" s="67" t="s">
        <v>59</v>
      </c>
      <c r="B22" s="68">
        <v>4.873203917329455</v>
      </c>
      <c r="C22" s="68">
        <v>56.64320391732945</v>
      </c>
      <c r="D22" s="69">
        <v>21.797037176932275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5.712930039179108</v>
      </c>
      <c r="I23" s="42">
        <v>2837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0.15562630342619083</v>
      </c>
      <c r="C27" s="78">
        <v>-0.0003826428008663013</v>
      </c>
      <c r="D27" s="78">
        <v>-0.03724302007160122</v>
      </c>
      <c r="E27" s="78">
        <v>-0.0006049807218882217</v>
      </c>
      <c r="F27" s="78">
        <v>0.006184959994426726</v>
      </c>
      <c r="G27" s="78">
        <v>-4.385095818012991E-05</v>
      </c>
      <c r="H27" s="78">
        <v>-0.0007877858979652737</v>
      </c>
      <c r="I27" s="79">
        <v>-4.8633424891589855E-05</v>
      </c>
    </row>
    <row r="28" spans="1:9" ht="13.5" thickBot="1">
      <c r="A28" s="80" t="s">
        <v>61</v>
      </c>
      <c r="B28" s="81">
        <v>-0.14983303938024534</v>
      </c>
      <c r="C28" s="81">
        <v>-0.070453929475884</v>
      </c>
      <c r="D28" s="81">
        <v>-0.03504975447553789</v>
      </c>
      <c r="E28" s="81">
        <v>-0.05850766868630494</v>
      </c>
      <c r="F28" s="81">
        <v>-0.0060846218114642865</v>
      </c>
      <c r="G28" s="81">
        <v>-0.0020207200869867435</v>
      </c>
      <c r="H28" s="81">
        <v>-0.0007033959182731272</v>
      </c>
      <c r="I28" s="82">
        <v>-0.0008993346861901072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1540</v>
      </c>
      <c r="B39" s="89">
        <v>119.27</v>
      </c>
      <c r="C39" s="89">
        <v>95.18666666666667</v>
      </c>
      <c r="D39" s="89">
        <v>9.157497158115392</v>
      </c>
      <c r="E39" s="89">
        <v>9.88625832126337</v>
      </c>
      <c r="F39" s="90">
        <f>I39*D39/(23678+B39)*1000</f>
        <v>21.797037176932275</v>
      </c>
      <c r="G39" s="91" t="s">
        <v>59</v>
      </c>
      <c r="H39" s="92">
        <f>I39-B39+X39</f>
        <v>4.873203917329455</v>
      </c>
      <c r="I39" s="92">
        <f>(B39+C42-2*X39)*(23678+B39)*E42/((23678+C42)*D39+E42*(23678+B39))</f>
        <v>56.64320391732945</v>
      </c>
      <c r="J39" s="39" t="s">
        <v>73</v>
      </c>
      <c r="K39" s="39">
        <f>(K40*K40+L40*L40+M40*M40+N40*N40+O40*O40+P40*P40+Q40*Q40+R40*R40+S40*S40+T40*T40+U40*U40+V40*V40+W40*W40)</f>
        <v>0.05775373340340777</v>
      </c>
      <c r="M39" s="39" t="s">
        <v>68</v>
      </c>
      <c r="N39" s="39">
        <f>(K44*K44+L44*L44+M44*M44+N44*N44+O44*O44+P44*P44+Q44*Q44+R44*R44+S44*S44+T44*T44+U44*U44+V44*V44+W44*W44)</f>
        <v>0.03628454010247481</v>
      </c>
      <c r="X39" s="28">
        <f>(1-$H$2)*1000</f>
        <v>67.5</v>
      </c>
    </row>
    <row r="40" spans="1:24" ht="12.75">
      <c r="A40" s="86">
        <v>1646</v>
      </c>
      <c r="B40" s="89">
        <v>84.69333333333333</v>
      </c>
      <c r="C40" s="89">
        <v>117.71</v>
      </c>
      <c r="D40" s="89">
        <v>8.770402477730787</v>
      </c>
      <c r="E40" s="89">
        <v>8.778547400194508</v>
      </c>
      <c r="F40" s="90">
        <f>I40*D40/(23678+B40)*1000</f>
        <v>8.775757259982939</v>
      </c>
      <c r="G40" s="91" t="s">
        <v>56</v>
      </c>
      <c r="H40" s="92">
        <f>I40-B40+X40</f>
        <v>6.583868347689602</v>
      </c>
      <c r="I40" s="92">
        <f>(B40+C39-2*X40)*(23678+B40)*E39/((23678+C39)*D40+E39*(23678+B40))</f>
        <v>23.777201681022934</v>
      </c>
      <c r="J40" s="39" t="s">
        <v>62</v>
      </c>
      <c r="K40" s="73">
        <f aca="true" t="shared" si="0" ref="K40:W40">SQRT(K41*K41+K42*K42)</f>
        <v>0.21603121535561237</v>
      </c>
      <c r="L40" s="73">
        <f t="shared" si="0"/>
        <v>0.07045496855514088</v>
      </c>
      <c r="M40" s="73">
        <f t="shared" si="0"/>
        <v>0.05114223140271824</v>
      </c>
      <c r="N40" s="73">
        <f t="shared" si="0"/>
        <v>0.05851079641211769</v>
      </c>
      <c r="O40" s="73">
        <f t="shared" si="0"/>
        <v>0.00867619459908582</v>
      </c>
      <c r="P40" s="73">
        <f t="shared" si="0"/>
        <v>0.002021195828336539</v>
      </c>
      <c r="Q40" s="73">
        <f t="shared" si="0"/>
        <v>0.0010561119442920094</v>
      </c>
      <c r="R40" s="73">
        <f t="shared" si="0"/>
        <v>0.0009006487038803445</v>
      </c>
      <c r="S40" s="73">
        <f t="shared" si="0"/>
        <v>0.00011384053243395467</v>
      </c>
      <c r="T40" s="73">
        <f t="shared" si="0"/>
        <v>2.9743457043520874E-05</v>
      </c>
      <c r="U40" s="73">
        <f t="shared" si="0"/>
        <v>2.3104703136930168E-05</v>
      </c>
      <c r="V40" s="73">
        <f t="shared" si="0"/>
        <v>3.342583069721514E-05</v>
      </c>
      <c r="W40" s="73">
        <f t="shared" si="0"/>
        <v>7.097291625893897E-06</v>
      </c>
      <c r="X40" s="28">
        <f>(1-$H$2)*1000</f>
        <v>67.5</v>
      </c>
    </row>
    <row r="41" spans="1:24" ht="12.75">
      <c r="A41" s="86">
        <v>1535</v>
      </c>
      <c r="B41" s="89">
        <v>115.48666666666666</v>
      </c>
      <c r="C41" s="89">
        <v>125.17</v>
      </c>
      <c r="D41" s="89">
        <v>8.885584080084604</v>
      </c>
      <c r="E41" s="89">
        <v>8.957060286195073</v>
      </c>
      <c r="F41" s="90">
        <f>I41*D41/(23678+B41)*1000</f>
        <v>18.223617665447648</v>
      </c>
      <c r="G41" s="91" t="s">
        <v>57</v>
      </c>
      <c r="H41" s="92">
        <f>I41-B41+X41</f>
        <v>0.8118591289646844</v>
      </c>
      <c r="I41" s="92">
        <f>(B41+C40-2*X41)*(23678+B41)*E40/((23678+C40)*D41+E40*(23678+B41))</f>
        <v>48.79852579563135</v>
      </c>
      <c r="J41" s="39" t="s">
        <v>60</v>
      </c>
      <c r="K41" s="73">
        <f>'calcul config'!C43</f>
        <v>0.15562630342619083</v>
      </c>
      <c r="L41" s="73">
        <f>'calcul config'!C44</f>
        <v>-0.0003826428008663013</v>
      </c>
      <c r="M41" s="73">
        <f>'calcul config'!C45</f>
        <v>-0.03724302007160122</v>
      </c>
      <c r="N41" s="73">
        <f>'calcul config'!C46</f>
        <v>-0.0006049807218882217</v>
      </c>
      <c r="O41" s="73">
        <f>'calcul config'!C47</f>
        <v>0.006184959994426726</v>
      </c>
      <c r="P41" s="73">
        <f>'calcul config'!C48</f>
        <v>-4.385095818012991E-05</v>
      </c>
      <c r="Q41" s="73">
        <f>'calcul config'!C49</f>
        <v>-0.0007877858979652737</v>
      </c>
      <c r="R41" s="73">
        <f>'calcul config'!C50</f>
        <v>-4.8633424891589855E-05</v>
      </c>
      <c r="S41" s="73">
        <f>'calcul config'!C51</f>
        <v>7.557783710810194E-05</v>
      </c>
      <c r="T41" s="73">
        <f>'calcul config'!C52</f>
        <v>-3.128326754549938E-06</v>
      </c>
      <c r="U41" s="73">
        <f>'calcul config'!C53</f>
        <v>-1.8398876906949556E-05</v>
      </c>
      <c r="V41" s="73">
        <f>'calcul config'!C54</f>
        <v>-3.836229612288224E-06</v>
      </c>
      <c r="W41" s="73">
        <f>'calcul config'!C55</f>
        <v>4.534216067063325E-06</v>
      </c>
      <c r="X41" s="28">
        <f>(1-$H$2)*1000</f>
        <v>67.5</v>
      </c>
    </row>
    <row r="42" spans="1:24" ht="12.75">
      <c r="A42" s="86">
        <v>1647</v>
      </c>
      <c r="B42" s="89">
        <v>122.18</v>
      </c>
      <c r="C42" s="89">
        <v>130.01333333333332</v>
      </c>
      <c r="D42" s="89">
        <v>8.578539451567027</v>
      </c>
      <c r="E42" s="89">
        <v>9.003174645743949</v>
      </c>
      <c r="F42" s="90">
        <f>I42*D42/(23678+B42)*1000</f>
        <v>20.683516212071066</v>
      </c>
      <c r="G42" s="91" t="s">
        <v>58</v>
      </c>
      <c r="H42" s="92">
        <f>I42-B42+X42</f>
        <v>2.704058400557585</v>
      </c>
      <c r="I42" s="92">
        <f>(B42+C41-2*X42)*(23678+B42)*E41/((23678+C41)*D42+E41*(23678+B42))</f>
        <v>57.384058400557585</v>
      </c>
      <c r="J42" s="39" t="s">
        <v>61</v>
      </c>
      <c r="K42" s="73">
        <f>'calcul config'!D43</f>
        <v>-0.14983303938024534</v>
      </c>
      <c r="L42" s="73">
        <f>'calcul config'!D44</f>
        <v>-0.070453929475884</v>
      </c>
      <c r="M42" s="73">
        <f>'calcul config'!D45</f>
        <v>-0.03504975447553789</v>
      </c>
      <c r="N42" s="73">
        <f>'calcul config'!D46</f>
        <v>-0.05850766868630494</v>
      </c>
      <c r="O42" s="73">
        <f>'calcul config'!D47</f>
        <v>-0.0060846218114642865</v>
      </c>
      <c r="P42" s="73">
        <f>'calcul config'!D48</f>
        <v>-0.0020207200869867435</v>
      </c>
      <c r="Q42" s="73">
        <f>'calcul config'!D49</f>
        <v>-0.0007033959182731272</v>
      </c>
      <c r="R42" s="73">
        <f>'calcul config'!D50</f>
        <v>-0.0008993346861901072</v>
      </c>
      <c r="S42" s="73">
        <f>'calcul config'!D51</f>
        <v>-8.513317427952217E-05</v>
      </c>
      <c r="T42" s="73">
        <f>'calcul config'!D52</f>
        <v>-2.957848557003111E-05</v>
      </c>
      <c r="U42" s="73">
        <f>'calcul config'!D53</f>
        <v>-1.3975286602019619E-05</v>
      </c>
      <c r="V42" s="73">
        <f>'calcul config'!D54</f>
        <v>-3.320496198101563E-05</v>
      </c>
      <c r="W42" s="73">
        <f>'calcul config'!D55</f>
        <v>-5.460076288859747E-06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0.14402081023707491</v>
      </c>
      <c r="L44" s="73">
        <f>L40/(L43*1.5)</f>
        <v>0.06709997005251514</v>
      </c>
      <c r="M44" s="73">
        <f aca="true" t="shared" si="1" ref="M44:W44">M40/(M43*1.5)</f>
        <v>0.05682470155857582</v>
      </c>
      <c r="N44" s="73">
        <f t="shared" si="1"/>
        <v>0.07801439521615693</v>
      </c>
      <c r="O44" s="73">
        <f t="shared" si="1"/>
        <v>0.03856086488482587</v>
      </c>
      <c r="P44" s="73">
        <f t="shared" si="1"/>
        <v>0.013474638855576926</v>
      </c>
      <c r="Q44" s="73">
        <f t="shared" si="1"/>
        <v>0.007040746295280061</v>
      </c>
      <c r="R44" s="73">
        <f t="shared" si="1"/>
        <v>0.0020014415641785434</v>
      </c>
      <c r="S44" s="73">
        <f t="shared" si="1"/>
        <v>0.001517873765786062</v>
      </c>
      <c r="T44" s="73">
        <f t="shared" si="1"/>
        <v>0.00039657942724694495</v>
      </c>
      <c r="U44" s="73">
        <f t="shared" si="1"/>
        <v>0.0003080627084924022</v>
      </c>
      <c r="V44" s="73">
        <f t="shared" si="1"/>
        <v>0.0004456777426295352</v>
      </c>
      <c r="W44" s="73">
        <f t="shared" si="1"/>
        <v>9.46305550119186E-05</v>
      </c>
      <c r="X44" s="73"/>
      <c r="Y44" s="73"/>
    </row>
    <row r="45" s="101" customFormat="1" ht="12.75"/>
    <row r="46" spans="1:24" s="101" customFormat="1" ht="12.75">
      <c r="A46" s="101">
        <v>1647</v>
      </c>
      <c r="B46" s="101">
        <v>125.18</v>
      </c>
      <c r="C46" s="101">
        <v>144.78</v>
      </c>
      <c r="D46" s="101">
        <v>8.340968371091222</v>
      </c>
      <c r="E46" s="101">
        <v>8.540044826263099</v>
      </c>
      <c r="F46" s="101">
        <v>18.233695304725877</v>
      </c>
      <c r="G46" s="101" t="s">
        <v>59</v>
      </c>
      <c r="H46" s="101">
        <v>-5.645282675353997</v>
      </c>
      <c r="I46" s="101">
        <v>52.03471732464602</v>
      </c>
      <c r="J46" s="101" t="s">
        <v>73</v>
      </c>
      <c r="K46" s="101">
        <v>1.3948360656136118</v>
      </c>
      <c r="M46" s="101" t="s">
        <v>68</v>
      </c>
      <c r="N46" s="101">
        <v>0.747056416617361</v>
      </c>
      <c r="X46" s="101">
        <v>67.5</v>
      </c>
    </row>
    <row r="47" spans="1:24" s="101" customFormat="1" ht="12.75">
      <c r="A47" s="101">
        <v>1535</v>
      </c>
      <c r="B47" s="101">
        <v>127.16000366210938</v>
      </c>
      <c r="C47" s="101">
        <v>131.66000366210938</v>
      </c>
      <c r="D47" s="101">
        <v>8.574812889099121</v>
      </c>
      <c r="E47" s="101">
        <v>8.708054542541504</v>
      </c>
      <c r="F47" s="101">
        <v>24.604226475263633</v>
      </c>
      <c r="G47" s="101" t="s">
        <v>56</v>
      </c>
      <c r="H47" s="101">
        <v>8.645574032137574</v>
      </c>
      <c r="I47" s="101">
        <v>68.30557769424695</v>
      </c>
      <c r="J47" s="101" t="s">
        <v>62</v>
      </c>
      <c r="K47" s="101">
        <v>1.1269088142611479</v>
      </c>
      <c r="L47" s="101">
        <v>0.2158802354704266</v>
      </c>
      <c r="M47" s="101">
        <v>0.26678102181042296</v>
      </c>
      <c r="N47" s="101">
        <v>0.070834963633716</v>
      </c>
      <c r="O47" s="101">
        <v>0.0452585874219903</v>
      </c>
      <c r="P47" s="101">
        <v>0.006192850743217723</v>
      </c>
      <c r="Q47" s="101">
        <v>0.005509073622673637</v>
      </c>
      <c r="R47" s="101">
        <v>0.0010903264831339848</v>
      </c>
      <c r="S47" s="101">
        <v>0.0005937660043412704</v>
      </c>
      <c r="T47" s="101">
        <v>9.10838147924903E-05</v>
      </c>
      <c r="U47" s="101">
        <v>0.00012048110584721244</v>
      </c>
      <c r="V47" s="101">
        <v>4.044823519773557E-05</v>
      </c>
      <c r="W47" s="101">
        <v>3.701767990186723E-05</v>
      </c>
      <c r="X47" s="101">
        <v>67.5</v>
      </c>
    </row>
    <row r="48" spans="1:24" s="101" customFormat="1" ht="12.75">
      <c r="A48" s="101">
        <v>1646</v>
      </c>
      <c r="B48" s="101">
        <v>90.9800033569336</v>
      </c>
      <c r="C48" s="101">
        <v>121.77999877929688</v>
      </c>
      <c r="D48" s="101">
        <v>8.73756217956543</v>
      </c>
      <c r="E48" s="101">
        <v>8.725058555603027</v>
      </c>
      <c r="F48" s="101">
        <v>16.067371688348423</v>
      </c>
      <c r="G48" s="101" t="s">
        <v>57</v>
      </c>
      <c r="H48" s="101">
        <v>20.228416511026808</v>
      </c>
      <c r="I48" s="101">
        <v>43.7084198679604</v>
      </c>
      <c r="J48" s="101" t="s">
        <v>60</v>
      </c>
      <c r="K48" s="101">
        <v>-0.9972062927528283</v>
      </c>
      <c r="L48" s="101">
        <v>0.001175348039648509</v>
      </c>
      <c r="M48" s="101">
        <v>0.2346477436774634</v>
      </c>
      <c r="N48" s="101">
        <v>-0.0007329302876234507</v>
      </c>
      <c r="O48" s="101">
        <v>-0.04027461214268888</v>
      </c>
      <c r="P48" s="101">
        <v>0.0001346009234795991</v>
      </c>
      <c r="Q48" s="101">
        <v>0.004775013790894448</v>
      </c>
      <c r="R48" s="101">
        <v>-5.892642637721197E-05</v>
      </c>
      <c r="S48" s="101">
        <v>-0.0005454567382271863</v>
      </c>
      <c r="T48" s="101">
        <v>9.590267787327203E-06</v>
      </c>
      <c r="U48" s="101">
        <v>9.932500508181386E-05</v>
      </c>
      <c r="V48" s="101">
        <v>-4.658696034256887E-06</v>
      </c>
      <c r="W48" s="101">
        <v>-3.447342720639342E-05</v>
      </c>
      <c r="X48" s="101">
        <v>67.5</v>
      </c>
    </row>
    <row r="49" spans="1:24" s="101" customFormat="1" ht="12.75">
      <c r="A49" s="101">
        <v>1540</v>
      </c>
      <c r="B49" s="101">
        <v>130.75999450683594</v>
      </c>
      <c r="C49" s="101">
        <v>107.05999755859375</v>
      </c>
      <c r="D49" s="101">
        <v>8.912039756774902</v>
      </c>
      <c r="E49" s="101">
        <v>9.593780517578125</v>
      </c>
      <c r="F49" s="101">
        <v>21.76957709001436</v>
      </c>
      <c r="G49" s="101" t="s">
        <v>58</v>
      </c>
      <c r="H49" s="101">
        <v>-5.10196892980106</v>
      </c>
      <c r="I49" s="101">
        <v>58.15802557703488</v>
      </c>
      <c r="J49" s="101" t="s">
        <v>61</v>
      </c>
      <c r="K49" s="101">
        <v>-0.5248838779707629</v>
      </c>
      <c r="L49" s="101">
        <v>0.21587703588791587</v>
      </c>
      <c r="M49" s="101">
        <v>-0.12693521964092075</v>
      </c>
      <c r="N49" s="101">
        <v>-0.07083117171262489</v>
      </c>
      <c r="O49" s="101">
        <v>-0.020646921131004387</v>
      </c>
      <c r="P49" s="101">
        <v>0.006191387802356653</v>
      </c>
      <c r="Q49" s="101">
        <v>-0.002747569012200833</v>
      </c>
      <c r="R49" s="101">
        <v>-0.0010887329865939283</v>
      </c>
      <c r="S49" s="101">
        <v>-0.00023459542756404324</v>
      </c>
      <c r="T49" s="101">
        <v>9.05775252527912E-05</v>
      </c>
      <c r="U49" s="101">
        <v>-6.819266992620876E-05</v>
      </c>
      <c r="V49" s="101">
        <v>-4.01790527746951E-05</v>
      </c>
      <c r="W49" s="101">
        <v>-1.3486713534534593E-05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1647</v>
      </c>
      <c r="B56" s="116">
        <v>131.2</v>
      </c>
      <c r="C56" s="116">
        <v>151.2</v>
      </c>
      <c r="D56" s="116">
        <v>8.658376982928557</v>
      </c>
      <c r="E56" s="116">
        <v>9.06425255582933</v>
      </c>
      <c r="F56" s="116">
        <v>25.519989908208483</v>
      </c>
      <c r="G56" s="116" t="s">
        <v>59</v>
      </c>
      <c r="H56" s="116">
        <v>6.4760324042859025</v>
      </c>
      <c r="I56" s="116">
        <v>70.17603240428589</v>
      </c>
      <c r="J56" s="116" t="s">
        <v>73</v>
      </c>
      <c r="K56" s="116">
        <v>0.9836700551489245</v>
      </c>
      <c r="M56" s="116" t="s">
        <v>68</v>
      </c>
      <c r="N56" s="116">
        <v>0.5346459097541159</v>
      </c>
      <c r="X56" s="116">
        <v>67.5</v>
      </c>
    </row>
    <row r="57" spans="1:24" s="116" customFormat="1" ht="12.75">
      <c r="A57" s="116">
        <v>1540</v>
      </c>
      <c r="B57" s="116">
        <v>105.73999786376953</v>
      </c>
      <c r="C57" s="116">
        <v>87.33999633789062</v>
      </c>
      <c r="D57" s="116">
        <v>9.301560401916504</v>
      </c>
      <c r="E57" s="116">
        <v>9.885292053222656</v>
      </c>
      <c r="F57" s="116">
        <v>23.513835366480784</v>
      </c>
      <c r="G57" s="116" t="s">
        <v>56</v>
      </c>
      <c r="H57" s="116">
        <v>21.88399451429693</v>
      </c>
      <c r="I57" s="116">
        <v>60.12399237806646</v>
      </c>
      <c r="J57" s="116" t="s">
        <v>62</v>
      </c>
      <c r="K57" s="116">
        <v>0.9487542401328469</v>
      </c>
      <c r="L57" s="116">
        <v>0.1275407183579653</v>
      </c>
      <c r="M57" s="116">
        <v>0.2246047036249717</v>
      </c>
      <c r="N57" s="116">
        <v>0.1238177732350076</v>
      </c>
      <c r="O57" s="116">
        <v>0.03810374822450814</v>
      </c>
      <c r="P57" s="116">
        <v>0.0036589378129169765</v>
      </c>
      <c r="Q57" s="116">
        <v>0.004638226776906067</v>
      </c>
      <c r="R57" s="116">
        <v>0.0019059300026976185</v>
      </c>
      <c r="S57" s="116">
        <v>0.0004999394243130755</v>
      </c>
      <c r="T57" s="116">
        <v>5.386084669039674E-05</v>
      </c>
      <c r="U57" s="116">
        <v>0.00010146027675555464</v>
      </c>
      <c r="V57" s="116">
        <v>7.072902880843119E-05</v>
      </c>
      <c r="W57" s="116">
        <v>3.117016452553437E-05</v>
      </c>
      <c r="X57" s="116">
        <v>67.5</v>
      </c>
    </row>
    <row r="58" spans="1:24" s="116" customFormat="1" ht="12.75">
      <c r="A58" s="116">
        <v>1646</v>
      </c>
      <c r="B58" s="116">
        <v>76.66000366210938</v>
      </c>
      <c r="C58" s="116">
        <v>114.36000061035156</v>
      </c>
      <c r="D58" s="116">
        <v>8.889906883239746</v>
      </c>
      <c r="E58" s="116">
        <v>8.841354370117188</v>
      </c>
      <c r="F58" s="116">
        <v>5.712930039179108</v>
      </c>
      <c r="G58" s="116" t="s">
        <v>57</v>
      </c>
      <c r="H58" s="116">
        <v>6.105478022660698</v>
      </c>
      <c r="I58" s="116">
        <v>15.265481684770073</v>
      </c>
      <c r="J58" s="116" t="s">
        <v>60</v>
      </c>
      <c r="K58" s="116">
        <v>0.010561990413577202</v>
      </c>
      <c r="L58" s="116">
        <v>-0.0006923022591030928</v>
      </c>
      <c r="M58" s="116">
        <v>-0.005052516407031615</v>
      </c>
      <c r="N58" s="116">
        <v>-0.001280256629890616</v>
      </c>
      <c r="O58" s="116">
        <v>1.3228703156924621E-05</v>
      </c>
      <c r="P58" s="116">
        <v>-7.929365759698225E-05</v>
      </c>
      <c r="Q58" s="116">
        <v>-0.00022596542841252278</v>
      </c>
      <c r="R58" s="116">
        <v>-0.00010292017963018383</v>
      </c>
      <c r="S58" s="116">
        <v>-3.356431157002271E-05</v>
      </c>
      <c r="T58" s="116">
        <v>-5.6568815978754704E-06</v>
      </c>
      <c r="U58" s="116">
        <v>-1.2970012127756438E-05</v>
      </c>
      <c r="V58" s="116">
        <v>-8.122002735139893E-06</v>
      </c>
      <c r="W58" s="116">
        <v>-3.1236600657624175E-06</v>
      </c>
      <c r="X58" s="116">
        <v>67.5</v>
      </c>
    </row>
    <row r="59" spans="1:24" s="116" customFormat="1" ht="12.75">
      <c r="A59" s="116">
        <v>1535</v>
      </c>
      <c r="B59" s="116">
        <v>118.9800033569336</v>
      </c>
      <c r="C59" s="116">
        <v>141.77999877929688</v>
      </c>
      <c r="D59" s="116">
        <v>9.01390552520752</v>
      </c>
      <c r="E59" s="116">
        <v>8.965265274047852</v>
      </c>
      <c r="F59" s="116">
        <v>18.44661002455792</v>
      </c>
      <c r="G59" s="116" t="s">
        <v>58</v>
      </c>
      <c r="H59" s="116">
        <v>-2.7804015409913063</v>
      </c>
      <c r="I59" s="116">
        <v>48.699601815942295</v>
      </c>
      <c r="J59" s="116" t="s">
        <v>61</v>
      </c>
      <c r="K59" s="116">
        <v>-0.9486954477220597</v>
      </c>
      <c r="L59" s="116">
        <v>-0.1275388394052881</v>
      </c>
      <c r="M59" s="116">
        <v>-0.2245478678776934</v>
      </c>
      <c r="N59" s="116">
        <v>-0.12381115423029294</v>
      </c>
      <c r="O59" s="116">
        <v>-0.038103745928164595</v>
      </c>
      <c r="P59" s="116">
        <v>-0.003658078516743259</v>
      </c>
      <c r="Q59" s="116">
        <v>-0.0046327192078919254</v>
      </c>
      <c r="R59" s="116">
        <v>-0.0019031491302070457</v>
      </c>
      <c r="S59" s="116">
        <v>-0.0004988114523257458</v>
      </c>
      <c r="T59" s="116">
        <v>-5.356295825282654E-05</v>
      </c>
      <c r="U59" s="116">
        <v>-0.00010062786167220086</v>
      </c>
      <c r="V59" s="116">
        <v>-7.026114564789183E-05</v>
      </c>
      <c r="W59" s="116">
        <v>-3.101325368842235E-05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1647</v>
      </c>
      <c r="B61" s="116">
        <v>125.18</v>
      </c>
      <c r="C61" s="116">
        <v>133.58</v>
      </c>
      <c r="D61" s="116">
        <v>8.428731212286195</v>
      </c>
      <c r="E61" s="116">
        <v>8.977752675705453</v>
      </c>
      <c r="F61" s="116">
        <v>20.425375617095675</v>
      </c>
      <c r="G61" s="116" t="s">
        <v>59</v>
      </c>
      <c r="H61" s="116">
        <v>0.002334403147528974</v>
      </c>
      <c r="I61" s="116">
        <v>57.682334403147536</v>
      </c>
      <c r="J61" s="116" t="s">
        <v>73</v>
      </c>
      <c r="K61" s="116">
        <v>0.12636448487832483</v>
      </c>
      <c r="M61" s="116" t="s">
        <v>68</v>
      </c>
      <c r="N61" s="116">
        <v>0.09839865500813907</v>
      </c>
      <c r="X61" s="116">
        <v>67.5</v>
      </c>
    </row>
    <row r="62" spans="1:24" s="116" customFormat="1" ht="12.75">
      <c r="A62" s="116">
        <v>1540</v>
      </c>
      <c r="B62" s="116">
        <v>109.4000015258789</v>
      </c>
      <c r="C62" s="116">
        <v>88.0999984741211</v>
      </c>
      <c r="D62" s="116">
        <v>9.54068660736084</v>
      </c>
      <c r="E62" s="116">
        <v>10.191283226013184</v>
      </c>
      <c r="F62" s="116">
        <v>20.985139358056493</v>
      </c>
      <c r="G62" s="116" t="s">
        <v>56</v>
      </c>
      <c r="H62" s="116">
        <v>10.421379999505703</v>
      </c>
      <c r="I62" s="116">
        <v>52.32138152538461</v>
      </c>
      <c r="J62" s="116" t="s">
        <v>62</v>
      </c>
      <c r="K62" s="116">
        <v>0.23391913409522155</v>
      </c>
      <c r="L62" s="116">
        <v>0.2524994761903619</v>
      </c>
      <c r="M62" s="116">
        <v>0.05537732629584027</v>
      </c>
      <c r="N62" s="116">
        <v>0.06841430950208151</v>
      </c>
      <c r="O62" s="116">
        <v>0.009394593154968175</v>
      </c>
      <c r="P62" s="116">
        <v>0.00724348689504931</v>
      </c>
      <c r="Q62" s="116">
        <v>0.0011436030368157013</v>
      </c>
      <c r="R62" s="116">
        <v>0.0010530969016225092</v>
      </c>
      <c r="S62" s="116">
        <v>0.0001232676088445491</v>
      </c>
      <c r="T62" s="116">
        <v>0.0001065958036057595</v>
      </c>
      <c r="U62" s="116">
        <v>2.501537843035433E-05</v>
      </c>
      <c r="V62" s="116">
        <v>3.9082042013237896E-05</v>
      </c>
      <c r="W62" s="116">
        <v>7.684845915830082E-06</v>
      </c>
      <c r="X62" s="116">
        <v>67.5</v>
      </c>
    </row>
    <row r="63" spans="1:24" s="116" customFormat="1" ht="12.75">
      <c r="A63" s="116">
        <v>1646</v>
      </c>
      <c r="B63" s="116">
        <v>86</v>
      </c>
      <c r="C63" s="116">
        <v>118.30000305175781</v>
      </c>
      <c r="D63" s="116">
        <v>8.969987869262695</v>
      </c>
      <c r="E63" s="116">
        <v>8.874053001403809</v>
      </c>
      <c r="F63" s="116">
        <v>7.849385210582183</v>
      </c>
      <c r="G63" s="116" t="s">
        <v>57</v>
      </c>
      <c r="H63" s="116">
        <v>2.2952109705146597</v>
      </c>
      <c r="I63" s="116">
        <v>20.795210970514656</v>
      </c>
      <c r="J63" s="116" t="s">
        <v>60</v>
      </c>
      <c r="K63" s="116">
        <v>-0.08903077771151371</v>
      </c>
      <c r="L63" s="116">
        <v>-0.001373054062711483</v>
      </c>
      <c r="M63" s="116">
        <v>0.020493593857280775</v>
      </c>
      <c r="N63" s="116">
        <v>-0.000707422550535766</v>
      </c>
      <c r="O63" s="116">
        <v>-0.003669070236201747</v>
      </c>
      <c r="P63" s="116">
        <v>-0.00015713423171682681</v>
      </c>
      <c r="Q63" s="116">
        <v>0.0003951743560125133</v>
      </c>
      <c r="R63" s="116">
        <v>-5.687731129646545E-05</v>
      </c>
      <c r="S63" s="116">
        <v>-5.56828271399076E-05</v>
      </c>
      <c r="T63" s="116">
        <v>-1.1193815966671424E-05</v>
      </c>
      <c r="U63" s="116">
        <v>6.753154116794259E-06</v>
      </c>
      <c r="V63" s="116">
        <v>-4.489267140538072E-06</v>
      </c>
      <c r="W63" s="116">
        <v>-3.69805443575757E-06</v>
      </c>
      <c r="X63" s="116">
        <v>67.5</v>
      </c>
    </row>
    <row r="64" spans="1:24" s="116" customFormat="1" ht="12.75">
      <c r="A64" s="116">
        <v>1535</v>
      </c>
      <c r="B64" s="116">
        <v>107.58000183105469</v>
      </c>
      <c r="C64" s="116">
        <v>121.58000183105469</v>
      </c>
      <c r="D64" s="116">
        <v>9.096075057983398</v>
      </c>
      <c r="E64" s="116">
        <v>8.98920726776123</v>
      </c>
      <c r="F64" s="116">
        <v>17.1585432083531</v>
      </c>
      <c r="G64" s="116" t="s">
        <v>58</v>
      </c>
      <c r="H64" s="116">
        <v>4.7883506831383045</v>
      </c>
      <c r="I64" s="116">
        <v>44.86835251419299</v>
      </c>
      <c r="J64" s="116" t="s">
        <v>61</v>
      </c>
      <c r="K64" s="116">
        <v>-0.21631385049492619</v>
      </c>
      <c r="L64" s="116">
        <v>-0.25249574293232746</v>
      </c>
      <c r="M64" s="116">
        <v>-0.05144570806674534</v>
      </c>
      <c r="N64" s="116">
        <v>-0.06841065193361041</v>
      </c>
      <c r="O64" s="116">
        <v>-0.008648485656413692</v>
      </c>
      <c r="P64" s="116">
        <v>-0.007241782324260641</v>
      </c>
      <c r="Q64" s="116">
        <v>-0.0010731566214510302</v>
      </c>
      <c r="R64" s="116">
        <v>-0.0010515598202986904</v>
      </c>
      <c r="S64" s="116">
        <v>-0.00010997420675758442</v>
      </c>
      <c r="T64" s="116">
        <v>-0.00010600643296735317</v>
      </c>
      <c r="U64" s="116">
        <v>-2.4086595182562882E-05</v>
      </c>
      <c r="V64" s="116">
        <v>-3.8823349784187574E-05</v>
      </c>
      <c r="W64" s="116">
        <v>-6.736560705599265E-06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1647</v>
      </c>
      <c r="B66" s="116">
        <v>118.06</v>
      </c>
      <c r="C66" s="116">
        <v>120.06</v>
      </c>
      <c r="D66" s="116">
        <v>8.584160161830747</v>
      </c>
      <c r="E66" s="116">
        <v>8.999465291816065</v>
      </c>
      <c r="F66" s="116">
        <v>18.662305989247084</v>
      </c>
      <c r="G66" s="116" t="s">
        <v>59</v>
      </c>
      <c r="H66" s="116">
        <v>1.173581933048638</v>
      </c>
      <c r="I66" s="116">
        <v>51.73358193304863</v>
      </c>
      <c r="J66" s="116" t="s">
        <v>73</v>
      </c>
      <c r="K66" s="116">
        <v>0.1295574119370613</v>
      </c>
      <c r="M66" s="116" t="s">
        <v>68</v>
      </c>
      <c r="N66" s="116">
        <v>0.07047322020135474</v>
      </c>
      <c r="X66" s="116">
        <v>67.5</v>
      </c>
    </row>
    <row r="67" spans="1:24" s="116" customFormat="1" ht="12.75">
      <c r="A67" s="116">
        <v>1540</v>
      </c>
      <c r="B67" s="116">
        <v>121.31999969482422</v>
      </c>
      <c r="C67" s="116">
        <v>95.62000274658203</v>
      </c>
      <c r="D67" s="116">
        <v>9.129107475280762</v>
      </c>
      <c r="E67" s="116">
        <v>10.018762588500977</v>
      </c>
      <c r="F67" s="116">
        <v>20.257620325418117</v>
      </c>
      <c r="G67" s="116" t="s">
        <v>56</v>
      </c>
      <c r="H67" s="116">
        <v>-1.0089675252067423</v>
      </c>
      <c r="I67" s="116">
        <v>52.811032169617484</v>
      </c>
      <c r="J67" s="116" t="s">
        <v>62</v>
      </c>
      <c r="K67" s="116">
        <v>0.345348461329572</v>
      </c>
      <c r="L67" s="116">
        <v>0.030691938844296975</v>
      </c>
      <c r="M67" s="116">
        <v>0.08175652083678937</v>
      </c>
      <c r="N67" s="116">
        <v>0.04969010839948608</v>
      </c>
      <c r="O67" s="116">
        <v>0.01386995151859151</v>
      </c>
      <c r="P67" s="116">
        <v>0.0008804587221673133</v>
      </c>
      <c r="Q67" s="116">
        <v>0.0016882498095247373</v>
      </c>
      <c r="R67" s="116">
        <v>0.0007648427928295368</v>
      </c>
      <c r="S67" s="116">
        <v>0.00018196876926392517</v>
      </c>
      <c r="T67" s="116">
        <v>1.2948730313115033E-05</v>
      </c>
      <c r="U67" s="116">
        <v>3.6918521543680965E-05</v>
      </c>
      <c r="V67" s="116">
        <v>2.838272091676806E-05</v>
      </c>
      <c r="W67" s="116">
        <v>1.134821582150706E-05</v>
      </c>
      <c r="X67" s="116">
        <v>67.5</v>
      </c>
    </row>
    <row r="68" spans="1:24" s="116" customFormat="1" ht="12.75">
      <c r="A68" s="116">
        <v>1646</v>
      </c>
      <c r="B68" s="116">
        <v>86.86000061035156</v>
      </c>
      <c r="C68" s="116">
        <v>111.76000213623047</v>
      </c>
      <c r="D68" s="116">
        <v>8.75844669342041</v>
      </c>
      <c r="E68" s="116">
        <v>8.888047218322754</v>
      </c>
      <c r="F68" s="116">
        <v>9.334927436369775</v>
      </c>
      <c r="G68" s="116" t="s">
        <v>57</v>
      </c>
      <c r="H68" s="116">
        <v>5.969061882868729</v>
      </c>
      <c r="I68" s="116">
        <v>25.329062493220295</v>
      </c>
      <c r="J68" s="116" t="s">
        <v>60</v>
      </c>
      <c r="K68" s="116">
        <v>-0.18330687911658183</v>
      </c>
      <c r="L68" s="116">
        <v>0.00016738648780949107</v>
      </c>
      <c r="M68" s="116">
        <v>0.04418027203462019</v>
      </c>
      <c r="N68" s="116">
        <v>-0.0005140102296487054</v>
      </c>
      <c r="O68" s="116">
        <v>-0.007234724579657773</v>
      </c>
      <c r="P68" s="116">
        <v>1.9137594356665626E-05</v>
      </c>
      <c r="Q68" s="116">
        <v>0.0009492919968214818</v>
      </c>
      <c r="R68" s="116">
        <v>-4.1323334195795045E-05</v>
      </c>
      <c r="S68" s="116">
        <v>-8.42070904027659E-05</v>
      </c>
      <c r="T68" s="116">
        <v>1.3626277217573596E-06</v>
      </c>
      <c r="U68" s="116">
        <v>2.3111399986758436E-05</v>
      </c>
      <c r="V68" s="116">
        <v>-3.2617582497035315E-06</v>
      </c>
      <c r="W68" s="116">
        <v>-4.911213902597912E-06</v>
      </c>
      <c r="X68" s="116">
        <v>67.5</v>
      </c>
    </row>
    <row r="69" spans="1:24" s="116" customFormat="1" ht="12.75">
      <c r="A69" s="116">
        <v>1535</v>
      </c>
      <c r="B69" s="116">
        <v>97.72000122070312</v>
      </c>
      <c r="C69" s="116">
        <v>117.91999816894531</v>
      </c>
      <c r="D69" s="116">
        <v>9.094192504882812</v>
      </c>
      <c r="E69" s="116">
        <v>9.017645835876465</v>
      </c>
      <c r="F69" s="116">
        <v>14.076770919810768</v>
      </c>
      <c r="G69" s="116" t="s">
        <v>58</v>
      </c>
      <c r="H69" s="116">
        <v>6.582096791962549</v>
      </c>
      <c r="I69" s="116">
        <v>36.802098012665674</v>
      </c>
      <c r="J69" s="116" t="s">
        <v>61</v>
      </c>
      <c r="K69" s="116">
        <v>0.29268438258855173</v>
      </c>
      <c r="L69" s="116">
        <v>0.030691482397984044</v>
      </c>
      <c r="M69" s="116">
        <v>0.06879122227641643</v>
      </c>
      <c r="N69" s="116">
        <v>-0.04968744978600224</v>
      </c>
      <c r="O69" s="116">
        <v>0.011833609567016085</v>
      </c>
      <c r="P69" s="116">
        <v>0.0008802507108334181</v>
      </c>
      <c r="Q69" s="116">
        <v>0.0013960774062103417</v>
      </c>
      <c r="R69" s="116">
        <v>-0.0007637256574151666</v>
      </c>
      <c r="S69" s="116">
        <v>0.00016131273636426868</v>
      </c>
      <c r="T69" s="116">
        <v>1.2876834331996452E-05</v>
      </c>
      <c r="U69" s="116">
        <v>2.8789588806082276E-05</v>
      </c>
      <c r="V69" s="116">
        <v>-2.8194676443606053E-05</v>
      </c>
      <c r="W69" s="116">
        <v>1.0230443799485541E-05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1647</v>
      </c>
      <c r="B71" s="116">
        <v>122.1</v>
      </c>
      <c r="C71" s="116">
        <v>109.8</v>
      </c>
      <c r="D71" s="116">
        <v>8.67945209329485</v>
      </c>
      <c r="E71" s="116">
        <v>9.221972980375611</v>
      </c>
      <c r="F71" s="116">
        <v>19.404850881773537</v>
      </c>
      <c r="G71" s="116" t="s">
        <v>59</v>
      </c>
      <c r="H71" s="116">
        <v>-1.389568453510762</v>
      </c>
      <c r="I71" s="116">
        <v>53.21043154648923</v>
      </c>
      <c r="J71" s="116" t="s">
        <v>73</v>
      </c>
      <c r="K71" s="116">
        <v>0.2570518610268221</v>
      </c>
      <c r="M71" s="116" t="s">
        <v>68</v>
      </c>
      <c r="N71" s="116">
        <v>0.148305756834832</v>
      </c>
      <c r="X71" s="116">
        <v>67.5</v>
      </c>
    </row>
    <row r="72" spans="1:24" s="116" customFormat="1" ht="12.75">
      <c r="A72" s="116">
        <v>1540</v>
      </c>
      <c r="B72" s="116">
        <v>126.91999816894531</v>
      </c>
      <c r="C72" s="116">
        <v>88.62000274658203</v>
      </c>
      <c r="D72" s="116">
        <v>9.143800735473633</v>
      </c>
      <c r="E72" s="116">
        <v>9.953556060791016</v>
      </c>
      <c r="F72" s="116">
        <v>19.62621345135465</v>
      </c>
      <c r="G72" s="116" t="s">
        <v>56</v>
      </c>
      <c r="H72" s="116">
        <v>-8.325223185062796</v>
      </c>
      <c r="I72" s="116">
        <v>51.094774983882516</v>
      </c>
      <c r="J72" s="116" t="s">
        <v>62</v>
      </c>
      <c r="K72" s="116">
        <v>0.4571704966310061</v>
      </c>
      <c r="L72" s="116">
        <v>0.18923574694919484</v>
      </c>
      <c r="M72" s="116">
        <v>0.1082287420405872</v>
      </c>
      <c r="N72" s="116">
        <v>0.012315751845843962</v>
      </c>
      <c r="O72" s="116">
        <v>0.018360927326449967</v>
      </c>
      <c r="P72" s="116">
        <v>0.005428640017378886</v>
      </c>
      <c r="Q72" s="116">
        <v>0.0022349391243410626</v>
      </c>
      <c r="R72" s="116">
        <v>0.00018960423910839957</v>
      </c>
      <c r="S72" s="116">
        <v>0.00024090227207957854</v>
      </c>
      <c r="T72" s="116">
        <v>7.987857071824508E-05</v>
      </c>
      <c r="U72" s="116">
        <v>4.888021905602609E-05</v>
      </c>
      <c r="V72" s="116">
        <v>7.0393779205735415E-06</v>
      </c>
      <c r="W72" s="116">
        <v>1.5021427164293536E-05</v>
      </c>
      <c r="X72" s="116">
        <v>67.5</v>
      </c>
    </row>
    <row r="73" spans="1:24" s="116" customFormat="1" ht="12.75">
      <c r="A73" s="116">
        <v>1646</v>
      </c>
      <c r="B73" s="116">
        <v>81.77999877929688</v>
      </c>
      <c r="C73" s="116">
        <v>115.77999877929688</v>
      </c>
      <c r="D73" s="116">
        <v>8.655328750610352</v>
      </c>
      <c r="E73" s="116">
        <v>8.694605827331543</v>
      </c>
      <c r="F73" s="116">
        <v>6.8967455822128825</v>
      </c>
      <c r="G73" s="116" t="s">
        <v>57</v>
      </c>
      <c r="H73" s="116">
        <v>4.652287037042079</v>
      </c>
      <c r="I73" s="116">
        <v>18.932285816338954</v>
      </c>
      <c r="J73" s="116" t="s">
        <v>60</v>
      </c>
      <c r="K73" s="116">
        <v>-0.2308491749464154</v>
      </c>
      <c r="L73" s="116">
        <v>0.001029315206303353</v>
      </c>
      <c r="M73" s="116">
        <v>0.055708617659994894</v>
      </c>
      <c r="N73" s="116">
        <v>0.00012713641868291044</v>
      </c>
      <c r="O73" s="116">
        <v>-0.009099873154381629</v>
      </c>
      <c r="P73" s="116">
        <v>0.00011781148970419735</v>
      </c>
      <c r="Q73" s="116">
        <v>0.0012002665977957308</v>
      </c>
      <c r="R73" s="116">
        <v>1.0221680164072378E-05</v>
      </c>
      <c r="S73" s="116">
        <v>-0.00010498431880942257</v>
      </c>
      <c r="T73" s="116">
        <v>8.394024105091746E-06</v>
      </c>
      <c r="U73" s="116">
        <v>2.943396148325616E-05</v>
      </c>
      <c r="V73" s="116">
        <v>8.052561282874395E-07</v>
      </c>
      <c r="W73" s="116">
        <v>-6.0913398290110275E-06</v>
      </c>
      <c r="X73" s="116">
        <v>67.5</v>
      </c>
    </row>
    <row r="74" spans="1:24" s="116" customFormat="1" ht="12.75">
      <c r="A74" s="116">
        <v>1535</v>
      </c>
      <c r="B74" s="116">
        <v>110.80000305175781</v>
      </c>
      <c r="C74" s="116">
        <v>117</v>
      </c>
      <c r="D74" s="116">
        <v>8.915470123291016</v>
      </c>
      <c r="E74" s="116">
        <v>9.073341369628906</v>
      </c>
      <c r="F74" s="116">
        <v>16.94396340717992</v>
      </c>
      <c r="G74" s="116" t="s">
        <v>58</v>
      </c>
      <c r="H74" s="116">
        <v>1.9109113675976346</v>
      </c>
      <c r="I74" s="116">
        <v>45.210914419355454</v>
      </c>
      <c r="J74" s="116" t="s">
        <v>61</v>
      </c>
      <c r="K74" s="116">
        <v>0.39460552633788604</v>
      </c>
      <c r="L74" s="116">
        <v>0.18923294753722403</v>
      </c>
      <c r="M74" s="116">
        <v>0.09279014237568813</v>
      </c>
      <c r="N74" s="116">
        <v>0.012315095609026081</v>
      </c>
      <c r="O74" s="116">
        <v>0.015947286943594565</v>
      </c>
      <c r="P74" s="116">
        <v>0.005427361503638864</v>
      </c>
      <c r="Q74" s="116">
        <v>0.001885288567759922</v>
      </c>
      <c r="R74" s="116">
        <v>0.000189328510115351</v>
      </c>
      <c r="S74" s="116">
        <v>0.0002168229634914734</v>
      </c>
      <c r="T74" s="116">
        <v>7.943630416448653E-05</v>
      </c>
      <c r="U74" s="116">
        <v>3.902457849057808E-05</v>
      </c>
      <c r="V74" s="116">
        <v>6.99316838611182E-06</v>
      </c>
      <c r="W74" s="116">
        <v>1.3730945092734137E-05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1647</v>
      </c>
      <c r="B76" s="116">
        <v>111.36</v>
      </c>
      <c r="C76" s="116">
        <v>120.66</v>
      </c>
      <c r="D76" s="116">
        <v>8.779547887970589</v>
      </c>
      <c r="E76" s="116">
        <v>9.215559544474125</v>
      </c>
      <c r="F76" s="116">
        <v>18.18841337203907</v>
      </c>
      <c r="G76" s="116" t="s">
        <v>59</v>
      </c>
      <c r="H76" s="116">
        <v>5.423940250398111</v>
      </c>
      <c r="I76" s="116">
        <v>49.28394025039811</v>
      </c>
      <c r="J76" s="116" t="s">
        <v>73</v>
      </c>
      <c r="K76" s="116">
        <v>0.20527458111728358</v>
      </c>
      <c r="M76" s="116" t="s">
        <v>68</v>
      </c>
      <c r="N76" s="116">
        <v>0.16786608131125494</v>
      </c>
      <c r="X76" s="116">
        <v>67.5</v>
      </c>
    </row>
    <row r="77" spans="1:24" s="116" customFormat="1" ht="12.75">
      <c r="A77" s="116">
        <v>1540</v>
      </c>
      <c r="B77" s="116">
        <v>121.4800033569336</v>
      </c>
      <c r="C77" s="116">
        <v>104.37999725341797</v>
      </c>
      <c r="D77" s="116">
        <v>8.917787551879883</v>
      </c>
      <c r="E77" s="116">
        <v>9.674875259399414</v>
      </c>
      <c r="F77" s="116">
        <v>20.40292359786683</v>
      </c>
      <c r="G77" s="116" t="s">
        <v>56</v>
      </c>
      <c r="H77" s="116">
        <v>0.4706066573283181</v>
      </c>
      <c r="I77" s="116">
        <v>54.45061001426191</v>
      </c>
      <c r="J77" s="116" t="s">
        <v>62</v>
      </c>
      <c r="K77" s="116">
        <v>0.2495238708329955</v>
      </c>
      <c r="L77" s="116">
        <v>0.3694085616718919</v>
      </c>
      <c r="M77" s="116">
        <v>0.05907166696573079</v>
      </c>
      <c r="N77" s="116">
        <v>0.053341732678522415</v>
      </c>
      <c r="O77" s="116">
        <v>0.010021313322598053</v>
      </c>
      <c r="P77" s="116">
        <v>0.010597124809608878</v>
      </c>
      <c r="Q77" s="116">
        <v>0.001219870108010094</v>
      </c>
      <c r="R77" s="116">
        <v>0.0008210516670556711</v>
      </c>
      <c r="S77" s="116">
        <v>0.0001314559598730051</v>
      </c>
      <c r="T77" s="116">
        <v>0.0001559193464937571</v>
      </c>
      <c r="U77" s="116">
        <v>2.6674638542935615E-05</v>
      </c>
      <c r="V77" s="116">
        <v>3.046387221095797E-05</v>
      </c>
      <c r="W77" s="116">
        <v>8.191013691194664E-06</v>
      </c>
      <c r="X77" s="116">
        <v>67.5</v>
      </c>
    </row>
    <row r="78" spans="1:24" s="116" customFormat="1" ht="12.75">
      <c r="A78" s="116">
        <v>1646</v>
      </c>
      <c r="B78" s="116">
        <v>85.87999725341797</v>
      </c>
      <c r="C78" s="116">
        <v>124.27999877929688</v>
      </c>
      <c r="D78" s="116">
        <v>8.61118221282959</v>
      </c>
      <c r="E78" s="116">
        <v>8.648164749145508</v>
      </c>
      <c r="F78" s="116">
        <v>10.590644125223152</v>
      </c>
      <c r="G78" s="116" t="s">
        <v>57</v>
      </c>
      <c r="H78" s="116">
        <v>10.84651193720812</v>
      </c>
      <c r="I78" s="116">
        <v>29.22650919062609</v>
      </c>
      <c r="J78" s="116" t="s">
        <v>60</v>
      </c>
      <c r="K78" s="116">
        <v>-0.20909486582980374</v>
      </c>
      <c r="L78" s="116">
        <v>0.0020105094340820387</v>
      </c>
      <c r="M78" s="116">
        <v>0.04913101383105158</v>
      </c>
      <c r="N78" s="116">
        <v>-0.000551826365019538</v>
      </c>
      <c r="O78" s="116">
        <v>-0.008456203061793477</v>
      </c>
      <c r="P78" s="116">
        <v>0.0002300286334887847</v>
      </c>
      <c r="Q78" s="116">
        <v>0.0009964416204778005</v>
      </c>
      <c r="R78" s="116">
        <v>-4.435278185578889E-05</v>
      </c>
      <c r="S78" s="116">
        <v>-0.00011543456929114193</v>
      </c>
      <c r="T78" s="116">
        <v>1.6379797308359682E-05</v>
      </c>
      <c r="U78" s="116">
        <v>2.0489792227177448E-05</v>
      </c>
      <c r="V78" s="116">
        <v>-3.5010022638200895E-06</v>
      </c>
      <c r="W78" s="116">
        <v>-7.319447284839635E-06</v>
      </c>
      <c r="X78" s="116">
        <v>67.5</v>
      </c>
    </row>
    <row r="79" spans="1:24" s="116" customFormat="1" ht="12.75">
      <c r="A79" s="116">
        <v>1535</v>
      </c>
      <c r="B79" s="116">
        <v>130.67999267578125</v>
      </c>
      <c r="C79" s="116">
        <v>121.08000183105469</v>
      </c>
      <c r="D79" s="116">
        <v>8.619049072265625</v>
      </c>
      <c r="E79" s="116">
        <v>8.988847732543945</v>
      </c>
      <c r="F79" s="116">
        <v>21.75306341212715</v>
      </c>
      <c r="G79" s="116" t="s">
        <v>58</v>
      </c>
      <c r="H79" s="116">
        <v>-3.090797069939356</v>
      </c>
      <c r="I79" s="116">
        <v>60.0891956058419</v>
      </c>
      <c r="J79" s="116" t="s">
        <v>61</v>
      </c>
      <c r="K79" s="116">
        <v>-0.13616717372075324</v>
      </c>
      <c r="L79" s="116">
        <v>0.3694030905234977</v>
      </c>
      <c r="M79" s="116">
        <v>-0.03279642233602971</v>
      </c>
      <c r="N79" s="116">
        <v>-0.053338878248514146</v>
      </c>
      <c r="O79" s="116">
        <v>-0.0053776714744762765</v>
      </c>
      <c r="P79" s="116">
        <v>0.01059462793392025</v>
      </c>
      <c r="Q79" s="116">
        <v>-0.000703695372583999</v>
      </c>
      <c r="R79" s="116">
        <v>-0.0008198528347920433</v>
      </c>
      <c r="S79" s="116">
        <v>-6.289300119012989E-05</v>
      </c>
      <c r="T79" s="116">
        <v>0.00015505658596518025</v>
      </c>
      <c r="U79" s="116">
        <v>-1.707936637827542E-05</v>
      </c>
      <c r="V79" s="116">
        <v>-3.0262030553720347E-05</v>
      </c>
      <c r="W79" s="116">
        <v>-3.6767372402433274E-06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1647</v>
      </c>
      <c r="B81" s="116">
        <v>125.18</v>
      </c>
      <c r="C81" s="116">
        <v>144.78</v>
      </c>
      <c r="D81" s="116">
        <v>8.340968371091222</v>
      </c>
      <c r="E81" s="116">
        <v>8.540044826263099</v>
      </c>
      <c r="F81" s="116">
        <v>21.803951391801423</v>
      </c>
      <c r="G81" s="116" t="s">
        <v>59</v>
      </c>
      <c r="H81" s="116">
        <v>4.543396205301775</v>
      </c>
      <c r="I81" s="116">
        <v>62.22339620530178</v>
      </c>
      <c r="J81" s="116" t="s">
        <v>73</v>
      </c>
      <c r="K81" s="116">
        <v>0.17952141576181402</v>
      </c>
      <c r="M81" s="116" t="s">
        <v>68</v>
      </c>
      <c r="N81" s="116">
        <v>0.11739317933605131</v>
      </c>
      <c r="X81" s="116">
        <v>67.5</v>
      </c>
    </row>
    <row r="82" spans="1:24" s="116" customFormat="1" ht="12.75">
      <c r="A82" s="116">
        <v>1540</v>
      </c>
      <c r="B82" s="116">
        <v>130.75999450683594</v>
      </c>
      <c r="C82" s="116">
        <v>107.05999755859375</v>
      </c>
      <c r="D82" s="116">
        <v>8.912039756774902</v>
      </c>
      <c r="E82" s="116">
        <v>9.593780517578125</v>
      </c>
      <c r="F82" s="116">
        <v>25.734903044856036</v>
      </c>
      <c r="G82" s="116" t="s">
        <v>56</v>
      </c>
      <c r="H82" s="116">
        <v>5.491508717899549</v>
      </c>
      <c r="I82" s="116">
        <v>68.75150322473549</v>
      </c>
      <c r="J82" s="116" t="s">
        <v>62</v>
      </c>
      <c r="K82" s="116">
        <v>0.35160982956032366</v>
      </c>
      <c r="L82" s="116">
        <v>0.21006623525263723</v>
      </c>
      <c r="M82" s="116">
        <v>0.08323912451414373</v>
      </c>
      <c r="N82" s="116">
        <v>0.06779053882474978</v>
      </c>
      <c r="O82" s="116">
        <v>0.014121224640813276</v>
      </c>
      <c r="P82" s="116">
        <v>0.006026065380461245</v>
      </c>
      <c r="Q82" s="116">
        <v>0.0017189562759881536</v>
      </c>
      <c r="R82" s="116">
        <v>0.0010434725050567002</v>
      </c>
      <c r="S82" s="116">
        <v>0.0001852572061605079</v>
      </c>
      <c r="T82" s="116">
        <v>8.865578637779114E-05</v>
      </c>
      <c r="U82" s="116">
        <v>3.759875406561597E-05</v>
      </c>
      <c r="V82" s="116">
        <v>3.871924194672284E-05</v>
      </c>
      <c r="W82" s="116">
        <v>1.1546706537859783E-05</v>
      </c>
      <c r="X82" s="116">
        <v>67.5</v>
      </c>
    </row>
    <row r="83" spans="1:24" s="116" customFormat="1" ht="12.75">
      <c r="A83" s="116">
        <v>1646</v>
      </c>
      <c r="B83" s="116">
        <v>90.9800033569336</v>
      </c>
      <c r="C83" s="116">
        <v>121.77999877929688</v>
      </c>
      <c r="D83" s="116">
        <v>8.73756217956543</v>
      </c>
      <c r="E83" s="116">
        <v>8.725058555603027</v>
      </c>
      <c r="F83" s="116">
        <v>12.12415356392925</v>
      </c>
      <c r="G83" s="116" t="s">
        <v>57</v>
      </c>
      <c r="H83" s="116">
        <v>9.501594678800885</v>
      </c>
      <c r="I83" s="116">
        <v>32.98159803573448</v>
      </c>
      <c r="J83" s="116" t="s">
        <v>60</v>
      </c>
      <c r="K83" s="116">
        <v>-0.19185043644993655</v>
      </c>
      <c r="L83" s="116">
        <v>0.0011437461537159646</v>
      </c>
      <c r="M83" s="116">
        <v>0.044622464871999806</v>
      </c>
      <c r="N83" s="116">
        <v>-0.0007011598568016244</v>
      </c>
      <c r="O83" s="116">
        <v>-0.007832293527279238</v>
      </c>
      <c r="P83" s="116">
        <v>0.0001308459598920587</v>
      </c>
      <c r="Q83" s="116">
        <v>0.0008830667620127409</v>
      </c>
      <c r="R83" s="116">
        <v>-5.636162042160428E-05</v>
      </c>
      <c r="S83" s="116">
        <v>-0.00011291455495902818</v>
      </c>
      <c r="T83" s="116">
        <v>9.315172175487217E-06</v>
      </c>
      <c r="U83" s="116">
        <v>1.6682964892175623E-05</v>
      </c>
      <c r="V83" s="116">
        <v>-4.448838987742803E-06</v>
      </c>
      <c r="W83" s="116">
        <v>-7.337419963569322E-06</v>
      </c>
      <c r="X83" s="116">
        <v>67.5</v>
      </c>
    </row>
    <row r="84" spans="1:24" s="116" customFormat="1" ht="12.75">
      <c r="A84" s="116">
        <v>1535</v>
      </c>
      <c r="B84" s="116">
        <v>127.16000366210938</v>
      </c>
      <c r="C84" s="116">
        <v>131.66000366210938</v>
      </c>
      <c r="D84" s="116">
        <v>8.574812889099121</v>
      </c>
      <c r="E84" s="116">
        <v>8.708054542541504</v>
      </c>
      <c r="F84" s="116">
        <v>20.70159930092901</v>
      </c>
      <c r="G84" s="116" t="s">
        <v>58</v>
      </c>
      <c r="H84" s="116">
        <v>-2.1887923291132267</v>
      </c>
      <c r="I84" s="116">
        <v>57.47121133299614</v>
      </c>
      <c r="J84" s="116" t="s">
        <v>61</v>
      </c>
      <c r="K84" s="116">
        <v>-0.2946572284492758</v>
      </c>
      <c r="L84" s="116">
        <v>0.21006312155624127</v>
      </c>
      <c r="M84" s="116">
        <v>-0.07026796908000306</v>
      </c>
      <c r="N84" s="116">
        <v>-0.06778691266760212</v>
      </c>
      <c r="O84" s="116">
        <v>-0.01175007078526984</v>
      </c>
      <c r="P84" s="116">
        <v>0.0060246446620836865</v>
      </c>
      <c r="Q84" s="116">
        <v>-0.0014747893994016212</v>
      </c>
      <c r="R84" s="116">
        <v>-0.0010419492485494466</v>
      </c>
      <c r="S84" s="116">
        <v>-0.00014686911081912877</v>
      </c>
      <c r="T84" s="116">
        <v>8.81650499098456E-05</v>
      </c>
      <c r="U84" s="116">
        <v>-3.369488076389511E-05</v>
      </c>
      <c r="V84" s="116">
        <v>-3.8462807081517095E-05</v>
      </c>
      <c r="W84" s="116">
        <v>-8.915643563404057E-06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5.712930039179108</v>
      </c>
      <c r="G85" s="117"/>
      <c r="H85" s="117"/>
      <c r="I85" s="118"/>
      <c r="J85" s="118" t="s">
        <v>159</v>
      </c>
      <c r="K85" s="117">
        <f>AVERAGE(K83,K78,K73,K68,K63,K58)</f>
        <v>-0.14892835727344567</v>
      </c>
      <c r="L85" s="117">
        <f>AVERAGE(L83,L78,L73,L68,L63,L58)</f>
        <v>0.0003809334933493785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25.734903044856036</v>
      </c>
      <c r="G86" s="117"/>
      <c r="H86" s="117"/>
      <c r="I86" s="118"/>
      <c r="J86" s="118" t="s">
        <v>160</v>
      </c>
      <c r="K86" s="117">
        <f>AVERAGE(K84,K79,K74,K69,K64,K59)</f>
        <v>-0.15142396524342952</v>
      </c>
      <c r="L86" s="117">
        <f>AVERAGE(L84,L79,L74,L69,L64,L59)</f>
        <v>0.06989267661288857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0.09308022329590354</v>
      </c>
      <c r="L87" s="117">
        <f>ABS(L85/$H$33)</f>
        <v>0.0010581485926371625</v>
      </c>
      <c r="M87" s="118" t="s">
        <v>111</v>
      </c>
      <c r="N87" s="117">
        <f>K87+L87+L88+K88</f>
        <v>0.22385763865990826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0.08603634388831223</v>
      </c>
      <c r="L88" s="117">
        <f>ABS(L86/$H$34)</f>
        <v>0.04368292288305536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1647</v>
      </c>
      <c r="B91" s="101">
        <v>131.2</v>
      </c>
      <c r="C91" s="101">
        <v>151.2</v>
      </c>
      <c r="D91" s="101">
        <v>8.658376982928557</v>
      </c>
      <c r="E91" s="101">
        <v>9.06425255582933</v>
      </c>
      <c r="F91" s="101">
        <v>20.320254506382152</v>
      </c>
      <c r="G91" s="101" t="s">
        <v>59</v>
      </c>
      <c r="H91" s="101">
        <v>-7.822437201883844</v>
      </c>
      <c r="I91" s="101">
        <v>55.87756279811615</v>
      </c>
      <c r="J91" s="101" t="s">
        <v>73</v>
      </c>
      <c r="K91" s="101">
        <v>2.5032038328292026</v>
      </c>
      <c r="M91" s="101" t="s">
        <v>68</v>
      </c>
      <c r="N91" s="101">
        <v>2.269333069769466</v>
      </c>
      <c r="X91" s="101">
        <v>67.5</v>
      </c>
    </row>
    <row r="92" spans="1:24" s="101" customFormat="1" ht="12.75" hidden="1">
      <c r="A92" s="101">
        <v>1540</v>
      </c>
      <c r="B92" s="101">
        <v>105.73999786376953</v>
      </c>
      <c r="C92" s="101">
        <v>87.33999633789062</v>
      </c>
      <c r="D92" s="101">
        <v>9.301560401916504</v>
      </c>
      <c r="E92" s="101">
        <v>9.885292053222656</v>
      </c>
      <c r="F92" s="101">
        <v>23.513835366480784</v>
      </c>
      <c r="G92" s="101" t="s">
        <v>56</v>
      </c>
      <c r="H92" s="101">
        <v>21.88399451429693</v>
      </c>
      <c r="I92" s="101">
        <v>60.12399237806646</v>
      </c>
      <c r="J92" s="101" t="s">
        <v>62</v>
      </c>
      <c r="K92" s="101">
        <v>0.48131126767337545</v>
      </c>
      <c r="L92" s="101">
        <v>1.4967015505621004</v>
      </c>
      <c r="M92" s="101">
        <v>0.11394403617455745</v>
      </c>
      <c r="N92" s="101">
        <v>0.12734807211933571</v>
      </c>
      <c r="O92" s="101">
        <v>0.01933038387398073</v>
      </c>
      <c r="P92" s="101">
        <v>0.04293571886948361</v>
      </c>
      <c r="Q92" s="101">
        <v>0.002352888379700523</v>
      </c>
      <c r="R92" s="101">
        <v>0.001960286733528879</v>
      </c>
      <c r="S92" s="101">
        <v>0.00025355662173341084</v>
      </c>
      <c r="T92" s="101">
        <v>0.0006317796046826937</v>
      </c>
      <c r="U92" s="101">
        <v>5.145966060309973E-05</v>
      </c>
      <c r="V92" s="101">
        <v>7.27659345328906E-05</v>
      </c>
      <c r="W92" s="101">
        <v>1.580594170356109E-05</v>
      </c>
      <c r="X92" s="101">
        <v>67.5</v>
      </c>
    </row>
    <row r="93" spans="1:24" s="101" customFormat="1" ht="12.75" hidden="1">
      <c r="A93" s="101">
        <v>1535</v>
      </c>
      <c r="B93" s="101">
        <v>118.9800033569336</v>
      </c>
      <c r="C93" s="101">
        <v>141.77999877929688</v>
      </c>
      <c r="D93" s="101">
        <v>9.01390552520752</v>
      </c>
      <c r="E93" s="101">
        <v>8.965265274047852</v>
      </c>
      <c r="F93" s="101">
        <v>14.139176592926976</v>
      </c>
      <c r="G93" s="101" t="s">
        <v>57</v>
      </c>
      <c r="H93" s="101">
        <v>-14.152154545464114</v>
      </c>
      <c r="I93" s="101">
        <v>37.32784881146948</v>
      </c>
      <c r="J93" s="101" t="s">
        <v>60</v>
      </c>
      <c r="K93" s="101">
        <v>0.24506865098384165</v>
      </c>
      <c r="L93" s="101">
        <v>-0.008142231885378473</v>
      </c>
      <c r="M93" s="101">
        <v>-0.056898220023195015</v>
      </c>
      <c r="N93" s="101">
        <v>-0.0013164354737633464</v>
      </c>
      <c r="O93" s="101">
        <v>0.010021591194966744</v>
      </c>
      <c r="P93" s="101">
        <v>-0.0009317483482639883</v>
      </c>
      <c r="Q93" s="101">
        <v>-0.0011210363724115597</v>
      </c>
      <c r="R93" s="101">
        <v>-0.00010586851378490024</v>
      </c>
      <c r="S93" s="101">
        <v>0.0001458095982833411</v>
      </c>
      <c r="T93" s="101">
        <v>-6.636212184816558E-05</v>
      </c>
      <c r="U93" s="101">
        <v>-2.0831371522609993E-05</v>
      </c>
      <c r="V93" s="101">
        <v>-8.353075580761569E-06</v>
      </c>
      <c r="W93" s="101">
        <v>9.508375033505803E-06</v>
      </c>
      <c r="X93" s="101">
        <v>67.5</v>
      </c>
    </row>
    <row r="94" spans="1:24" s="101" customFormat="1" ht="12.75" hidden="1">
      <c r="A94" s="101">
        <v>1646</v>
      </c>
      <c r="B94" s="101">
        <v>76.66000366210938</v>
      </c>
      <c r="C94" s="101">
        <v>114.36000061035156</v>
      </c>
      <c r="D94" s="101">
        <v>8.889906883239746</v>
      </c>
      <c r="E94" s="101">
        <v>8.841354370117188</v>
      </c>
      <c r="F94" s="101">
        <v>15.657753163129586</v>
      </c>
      <c r="G94" s="101" t="s">
        <v>58</v>
      </c>
      <c r="H94" s="101">
        <v>32.6789725720107</v>
      </c>
      <c r="I94" s="101">
        <v>41.838976234120075</v>
      </c>
      <c r="J94" s="101" t="s">
        <v>61</v>
      </c>
      <c r="K94" s="101">
        <v>0.4142485880414219</v>
      </c>
      <c r="L94" s="101">
        <v>-1.4966794030502726</v>
      </c>
      <c r="M94" s="101">
        <v>0.09872100049098442</v>
      </c>
      <c r="N94" s="101">
        <v>-0.12734126774205975</v>
      </c>
      <c r="O94" s="101">
        <v>0.01652971417285911</v>
      </c>
      <c r="P94" s="101">
        <v>-0.042925607740075596</v>
      </c>
      <c r="Q94" s="101">
        <v>0.0020686616879180804</v>
      </c>
      <c r="R94" s="101">
        <v>-0.0019574258441734894</v>
      </c>
      <c r="S94" s="101">
        <v>0.00020743799428578818</v>
      </c>
      <c r="T94" s="101">
        <v>-0.0006282845992675851</v>
      </c>
      <c r="U94" s="101">
        <v>4.705476203184124E-05</v>
      </c>
      <c r="V94" s="101">
        <v>-7.228490407261399E-05</v>
      </c>
      <c r="W94" s="101">
        <v>1.2626107767581233E-05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1647</v>
      </c>
      <c r="B96" s="101">
        <v>125.18</v>
      </c>
      <c r="C96" s="101">
        <v>133.58</v>
      </c>
      <c r="D96" s="101">
        <v>8.428731212286195</v>
      </c>
      <c r="E96" s="101">
        <v>8.977752675705453</v>
      </c>
      <c r="F96" s="101">
        <v>19.703532372310303</v>
      </c>
      <c r="G96" s="101" t="s">
        <v>59</v>
      </c>
      <c r="H96" s="101">
        <v>-2.0361888638377224</v>
      </c>
      <c r="I96" s="101">
        <v>55.643811136162284</v>
      </c>
      <c r="J96" s="101" t="s">
        <v>73</v>
      </c>
      <c r="K96" s="101">
        <v>0.7063674727869946</v>
      </c>
      <c r="M96" s="101" t="s">
        <v>68</v>
      </c>
      <c r="N96" s="101">
        <v>0.6101656478117538</v>
      </c>
      <c r="X96" s="101">
        <v>67.5</v>
      </c>
    </row>
    <row r="97" spans="1:24" s="101" customFormat="1" ht="12.75" hidden="1">
      <c r="A97" s="101">
        <v>1540</v>
      </c>
      <c r="B97" s="101">
        <v>109.4000015258789</v>
      </c>
      <c r="C97" s="101">
        <v>88.0999984741211</v>
      </c>
      <c r="D97" s="101">
        <v>9.54068660736084</v>
      </c>
      <c r="E97" s="101">
        <v>10.191283226013184</v>
      </c>
      <c r="F97" s="101">
        <v>20.985139358056493</v>
      </c>
      <c r="G97" s="101" t="s">
        <v>56</v>
      </c>
      <c r="H97" s="101">
        <v>10.421379999505703</v>
      </c>
      <c r="I97" s="101">
        <v>52.32138152538461</v>
      </c>
      <c r="J97" s="101" t="s">
        <v>62</v>
      </c>
      <c r="K97" s="101">
        <v>0.3650732896523905</v>
      </c>
      <c r="L97" s="101">
        <v>0.7482585810226153</v>
      </c>
      <c r="M97" s="101">
        <v>0.0864262668203139</v>
      </c>
      <c r="N97" s="101">
        <v>0.07105145784877955</v>
      </c>
      <c r="O97" s="101">
        <v>0.014662055150140744</v>
      </c>
      <c r="P97" s="101">
        <v>0.021465215228378562</v>
      </c>
      <c r="Q97" s="101">
        <v>0.0017846737699808556</v>
      </c>
      <c r="R97" s="101">
        <v>0.0010937002799941103</v>
      </c>
      <c r="S97" s="101">
        <v>0.00019233966073596939</v>
      </c>
      <c r="T97" s="101">
        <v>0.0003158476265202921</v>
      </c>
      <c r="U97" s="101">
        <v>3.903041865046547E-05</v>
      </c>
      <c r="V97" s="101">
        <v>4.0598634731296494E-05</v>
      </c>
      <c r="W97" s="101">
        <v>1.1990858471665637E-05</v>
      </c>
      <c r="X97" s="101">
        <v>67.5</v>
      </c>
    </row>
    <row r="98" spans="1:24" s="101" customFormat="1" ht="12.75" hidden="1">
      <c r="A98" s="101">
        <v>1535</v>
      </c>
      <c r="B98" s="101">
        <v>107.58000183105469</v>
      </c>
      <c r="C98" s="101">
        <v>121.58000183105469</v>
      </c>
      <c r="D98" s="101">
        <v>9.096075057983398</v>
      </c>
      <c r="E98" s="101">
        <v>8.98920726776123</v>
      </c>
      <c r="F98" s="101">
        <v>12.266192072774729</v>
      </c>
      <c r="G98" s="101" t="s">
        <v>57</v>
      </c>
      <c r="H98" s="101">
        <v>-8.004794557040384</v>
      </c>
      <c r="I98" s="101">
        <v>32.07520727401431</v>
      </c>
      <c r="J98" s="101" t="s">
        <v>60</v>
      </c>
      <c r="K98" s="101">
        <v>0.23066821922424785</v>
      </c>
      <c r="L98" s="101">
        <v>-0.004070543015019331</v>
      </c>
      <c r="M98" s="101">
        <v>-0.05384259494163266</v>
      </c>
      <c r="N98" s="101">
        <v>-0.0007344817007174937</v>
      </c>
      <c r="O98" s="101">
        <v>0.009386237095531647</v>
      </c>
      <c r="P98" s="101">
        <v>-0.00046583439233711157</v>
      </c>
      <c r="Q98" s="101">
        <v>-0.0010748227316272124</v>
      </c>
      <c r="R98" s="101">
        <v>-5.906369257343886E-05</v>
      </c>
      <c r="S98" s="101">
        <v>0.00013283633782089642</v>
      </c>
      <c r="T98" s="101">
        <v>-3.3179602160213025E-05</v>
      </c>
      <c r="U98" s="101">
        <v>-2.095193825553978E-05</v>
      </c>
      <c r="V98" s="101">
        <v>-4.659105671705626E-06</v>
      </c>
      <c r="W98" s="101">
        <v>8.56245900064798E-06</v>
      </c>
      <c r="X98" s="101">
        <v>67.5</v>
      </c>
    </row>
    <row r="99" spans="1:24" s="101" customFormat="1" ht="12.75" hidden="1">
      <c r="A99" s="101">
        <v>1646</v>
      </c>
      <c r="B99" s="101">
        <v>86</v>
      </c>
      <c r="C99" s="101">
        <v>118.30000305175781</v>
      </c>
      <c r="D99" s="101">
        <v>8.969987869262695</v>
      </c>
      <c r="E99" s="101">
        <v>8.874053001403809</v>
      </c>
      <c r="F99" s="101">
        <v>13.70247957093416</v>
      </c>
      <c r="G99" s="101" t="s">
        <v>58</v>
      </c>
      <c r="H99" s="101">
        <v>17.801690623183063</v>
      </c>
      <c r="I99" s="101">
        <v>36.30169062318306</v>
      </c>
      <c r="J99" s="101" t="s">
        <v>61</v>
      </c>
      <c r="K99" s="101">
        <v>0.2829676296991098</v>
      </c>
      <c r="L99" s="101">
        <v>-0.7482475090192687</v>
      </c>
      <c r="M99" s="101">
        <v>0.06760528504819252</v>
      </c>
      <c r="N99" s="101">
        <v>-0.07104766146093908</v>
      </c>
      <c r="O99" s="101">
        <v>0.011263854331987533</v>
      </c>
      <c r="P99" s="101">
        <v>-0.021460159904332744</v>
      </c>
      <c r="Q99" s="101">
        <v>0.0014247163088963</v>
      </c>
      <c r="R99" s="101">
        <v>-0.0010921042911181996</v>
      </c>
      <c r="S99" s="101">
        <v>0.00013910087147951477</v>
      </c>
      <c r="T99" s="101">
        <v>-0.0003141000432648679</v>
      </c>
      <c r="U99" s="101">
        <v>3.293007536229839E-05</v>
      </c>
      <c r="V99" s="101">
        <v>-4.033040882987816E-05</v>
      </c>
      <c r="W99" s="101">
        <v>8.39434230596644E-06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1647</v>
      </c>
      <c r="B101" s="101">
        <v>118.06</v>
      </c>
      <c r="C101" s="101">
        <v>120.06</v>
      </c>
      <c r="D101" s="101">
        <v>8.584160161830747</v>
      </c>
      <c r="E101" s="101">
        <v>8.999465291816065</v>
      </c>
      <c r="F101" s="101">
        <v>17.4023455637858</v>
      </c>
      <c r="G101" s="101" t="s">
        <v>59</v>
      </c>
      <c r="H101" s="101">
        <v>-2.3191410959573773</v>
      </c>
      <c r="I101" s="101">
        <v>48.24085890404262</v>
      </c>
      <c r="J101" s="101" t="s">
        <v>73</v>
      </c>
      <c r="K101" s="101">
        <v>0.5775036626825605</v>
      </c>
      <c r="M101" s="101" t="s">
        <v>68</v>
      </c>
      <c r="N101" s="101">
        <v>0.34866019227852474</v>
      </c>
      <c r="X101" s="101">
        <v>67.5</v>
      </c>
    </row>
    <row r="102" spans="1:24" s="101" customFormat="1" ht="12.75" hidden="1">
      <c r="A102" s="101">
        <v>1540</v>
      </c>
      <c r="B102" s="101">
        <v>121.31999969482422</v>
      </c>
      <c r="C102" s="101">
        <v>95.62000274658203</v>
      </c>
      <c r="D102" s="101">
        <v>9.129107475280762</v>
      </c>
      <c r="E102" s="101">
        <v>10.018762588500977</v>
      </c>
      <c r="F102" s="101">
        <v>20.257620325418117</v>
      </c>
      <c r="G102" s="101" t="s">
        <v>56</v>
      </c>
      <c r="H102" s="101">
        <v>-1.0089675252067423</v>
      </c>
      <c r="I102" s="101">
        <v>52.811032169617484</v>
      </c>
      <c r="J102" s="101" t="s">
        <v>62</v>
      </c>
      <c r="K102" s="101">
        <v>0.6628886544877716</v>
      </c>
      <c r="L102" s="101">
        <v>0.33172881328572795</v>
      </c>
      <c r="M102" s="101">
        <v>0.15692984647812164</v>
      </c>
      <c r="N102" s="101">
        <v>0.05099713547729009</v>
      </c>
      <c r="O102" s="101">
        <v>0.0266229292784252</v>
      </c>
      <c r="P102" s="101">
        <v>0.009516217310676898</v>
      </c>
      <c r="Q102" s="101">
        <v>0.003240593573774854</v>
      </c>
      <c r="R102" s="101">
        <v>0.0007849660249070476</v>
      </c>
      <c r="S102" s="101">
        <v>0.000349283262620044</v>
      </c>
      <c r="T102" s="101">
        <v>0.00014002743012832614</v>
      </c>
      <c r="U102" s="101">
        <v>7.088055707732352E-05</v>
      </c>
      <c r="V102" s="101">
        <v>2.9134957595993555E-05</v>
      </c>
      <c r="W102" s="101">
        <v>2.1781699869382395E-05</v>
      </c>
      <c r="X102" s="101">
        <v>67.5</v>
      </c>
    </row>
    <row r="103" spans="1:24" s="101" customFormat="1" ht="12.75" hidden="1">
      <c r="A103" s="101">
        <v>1535</v>
      </c>
      <c r="B103" s="101">
        <v>97.72000122070312</v>
      </c>
      <c r="C103" s="101">
        <v>117.91999816894531</v>
      </c>
      <c r="D103" s="101">
        <v>9.094192504882812</v>
      </c>
      <c r="E103" s="101">
        <v>9.017645835876465</v>
      </c>
      <c r="F103" s="101">
        <v>11.697725285438478</v>
      </c>
      <c r="G103" s="101" t="s">
        <v>57</v>
      </c>
      <c r="H103" s="101">
        <v>0.36235569426835923</v>
      </c>
      <c r="I103" s="101">
        <v>30.582356914971484</v>
      </c>
      <c r="J103" s="101" t="s">
        <v>60</v>
      </c>
      <c r="K103" s="101">
        <v>-0.10058749027063943</v>
      </c>
      <c r="L103" s="101">
        <v>-0.001804623975955101</v>
      </c>
      <c r="M103" s="101">
        <v>0.025574222757757656</v>
      </c>
      <c r="N103" s="101">
        <v>-0.0005274315823077107</v>
      </c>
      <c r="O103" s="101">
        <v>-0.0037556405975796036</v>
      </c>
      <c r="P103" s="101">
        <v>-0.00020651262849265454</v>
      </c>
      <c r="Q103" s="101">
        <v>0.0006118339394019885</v>
      </c>
      <c r="R103" s="101">
        <v>-4.241254870861278E-05</v>
      </c>
      <c r="S103" s="101">
        <v>-2.5809391073240794E-05</v>
      </c>
      <c r="T103" s="101">
        <v>-1.4706674070719296E-05</v>
      </c>
      <c r="U103" s="101">
        <v>1.8860176159769286E-05</v>
      </c>
      <c r="V103" s="101">
        <v>-3.347100728588626E-06</v>
      </c>
      <c r="W103" s="101">
        <v>-8.870280945025993E-07</v>
      </c>
      <c r="X103" s="101">
        <v>67.5</v>
      </c>
    </row>
    <row r="104" spans="1:24" s="101" customFormat="1" ht="12.75" hidden="1">
      <c r="A104" s="101">
        <v>1646</v>
      </c>
      <c r="B104" s="101">
        <v>86.86000061035156</v>
      </c>
      <c r="C104" s="101">
        <v>111.76000213623047</v>
      </c>
      <c r="D104" s="101">
        <v>8.75844669342041</v>
      </c>
      <c r="E104" s="101">
        <v>8.888047218322754</v>
      </c>
      <c r="F104" s="101">
        <v>13.037672984871925</v>
      </c>
      <c r="G104" s="101" t="s">
        <v>58</v>
      </c>
      <c r="H104" s="101">
        <v>16.015960911681823</v>
      </c>
      <c r="I104" s="101">
        <v>35.375961522033386</v>
      </c>
      <c r="J104" s="101" t="s">
        <v>61</v>
      </c>
      <c r="K104" s="101">
        <v>0.6552125800453332</v>
      </c>
      <c r="L104" s="101">
        <v>-0.3317239046198853</v>
      </c>
      <c r="M104" s="101">
        <v>0.15483196002758415</v>
      </c>
      <c r="N104" s="101">
        <v>-0.05099440795631482</v>
      </c>
      <c r="O104" s="101">
        <v>0.026356697954520815</v>
      </c>
      <c r="P104" s="101">
        <v>-0.009513976268537762</v>
      </c>
      <c r="Q104" s="101">
        <v>0.0031823114148346204</v>
      </c>
      <c r="R104" s="101">
        <v>-0.0007838193898918368</v>
      </c>
      <c r="S104" s="101">
        <v>0.00034832839803686856</v>
      </c>
      <c r="T104" s="101">
        <v>-0.00013925298893065416</v>
      </c>
      <c r="U104" s="101">
        <v>6.83253037081738E-05</v>
      </c>
      <c r="V104" s="101">
        <v>-2.894205712856334E-05</v>
      </c>
      <c r="W104" s="101">
        <v>2.176363090937301E-05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1647</v>
      </c>
      <c r="B106" s="101">
        <v>122.1</v>
      </c>
      <c r="C106" s="101">
        <v>109.8</v>
      </c>
      <c r="D106" s="101">
        <v>8.67945209329485</v>
      </c>
      <c r="E106" s="101">
        <v>9.221972980375611</v>
      </c>
      <c r="F106" s="101">
        <v>18.778060234932575</v>
      </c>
      <c r="G106" s="101" t="s">
        <v>59</v>
      </c>
      <c r="H106" s="101">
        <v>-3.108303681671515</v>
      </c>
      <c r="I106" s="101">
        <v>51.49169631832847</v>
      </c>
      <c r="J106" s="101" t="s">
        <v>73</v>
      </c>
      <c r="K106" s="101">
        <v>1.3649738915696226</v>
      </c>
      <c r="M106" s="101" t="s">
        <v>68</v>
      </c>
      <c r="N106" s="101">
        <v>0.7875248701753167</v>
      </c>
      <c r="X106" s="101">
        <v>67.5</v>
      </c>
    </row>
    <row r="107" spans="1:24" s="101" customFormat="1" ht="12.75" hidden="1">
      <c r="A107" s="101">
        <v>1540</v>
      </c>
      <c r="B107" s="101">
        <v>126.91999816894531</v>
      </c>
      <c r="C107" s="101">
        <v>88.62000274658203</v>
      </c>
      <c r="D107" s="101">
        <v>9.143800735473633</v>
      </c>
      <c r="E107" s="101">
        <v>9.953556060791016</v>
      </c>
      <c r="F107" s="101">
        <v>19.62621345135465</v>
      </c>
      <c r="G107" s="101" t="s">
        <v>56</v>
      </c>
      <c r="H107" s="101">
        <v>-8.325223185062796</v>
      </c>
      <c r="I107" s="101">
        <v>51.094774983882516</v>
      </c>
      <c r="J107" s="101" t="s">
        <v>62</v>
      </c>
      <c r="K107" s="101">
        <v>1.0528513239447825</v>
      </c>
      <c r="L107" s="101">
        <v>0.43851137815231217</v>
      </c>
      <c r="M107" s="101">
        <v>0.24924854972839597</v>
      </c>
      <c r="N107" s="101">
        <v>0.009371485201672003</v>
      </c>
      <c r="O107" s="101">
        <v>0.042284489520680146</v>
      </c>
      <c r="P107" s="101">
        <v>0.012579400869264666</v>
      </c>
      <c r="Q107" s="101">
        <v>0.005147045875542023</v>
      </c>
      <c r="R107" s="101">
        <v>0.00014426905146251465</v>
      </c>
      <c r="S107" s="101">
        <v>0.0005547626628810982</v>
      </c>
      <c r="T107" s="101">
        <v>0.00018508127675882508</v>
      </c>
      <c r="U107" s="101">
        <v>0.000112582788472279</v>
      </c>
      <c r="V107" s="101">
        <v>5.343830643786972E-06</v>
      </c>
      <c r="W107" s="101">
        <v>3.459070976134241E-05</v>
      </c>
      <c r="X107" s="101">
        <v>67.5</v>
      </c>
    </row>
    <row r="108" spans="1:24" s="101" customFormat="1" ht="12.75" hidden="1">
      <c r="A108" s="101">
        <v>1535</v>
      </c>
      <c r="B108" s="101">
        <v>110.80000305175781</v>
      </c>
      <c r="C108" s="101">
        <v>117</v>
      </c>
      <c r="D108" s="101">
        <v>8.915470123291016</v>
      </c>
      <c r="E108" s="101">
        <v>9.073341369628906</v>
      </c>
      <c r="F108" s="101">
        <v>12.741267058558766</v>
      </c>
      <c r="G108" s="101" t="s">
        <v>57</v>
      </c>
      <c r="H108" s="101">
        <v>-9.30297881747758</v>
      </c>
      <c r="I108" s="101">
        <v>33.99702423428023</v>
      </c>
      <c r="J108" s="101" t="s">
        <v>60</v>
      </c>
      <c r="K108" s="101">
        <v>0.24224828786256583</v>
      </c>
      <c r="L108" s="101">
        <v>-0.0023863287810198773</v>
      </c>
      <c r="M108" s="101">
        <v>-0.05458853675829289</v>
      </c>
      <c r="N108" s="101">
        <v>9.698583789763411E-05</v>
      </c>
      <c r="O108" s="101">
        <v>0.010172475647330259</v>
      </c>
      <c r="P108" s="101">
        <v>-0.0002730854998026443</v>
      </c>
      <c r="Q108" s="101">
        <v>-0.0009950747861859504</v>
      </c>
      <c r="R108" s="101">
        <v>7.784804336432764E-06</v>
      </c>
      <c r="S108" s="101">
        <v>0.00016950269066450896</v>
      </c>
      <c r="T108" s="101">
        <v>-1.9446566514566733E-05</v>
      </c>
      <c r="U108" s="101">
        <v>-1.292532132202462E-05</v>
      </c>
      <c r="V108" s="101">
        <v>6.169730300285663E-07</v>
      </c>
      <c r="W108" s="101">
        <v>1.1654589354596034E-05</v>
      </c>
      <c r="X108" s="101">
        <v>67.5</v>
      </c>
    </row>
    <row r="109" spans="1:24" s="101" customFormat="1" ht="12.75" hidden="1">
      <c r="A109" s="101">
        <v>1646</v>
      </c>
      <c r="B109" s="101">
        <v>81.77999877929688</v>
      </c>
      <c r="C109" s="101">
        <v>115.77999877929688</v>
      </c>
      <c r="D109" s="101">
        <v>8.655328750610352</v>
      </c>
      <c r="E109" s="101">
        <v>8.694605827331543</v>
      </c>
      <c r="F109" s="101">
        <v>11.882356254239724</v>
      </c>
      <c r="G109" s="101" t="s">
        <v>58</v>
      </c>
      <c r="H109" s="101">
        <v>18.338308231623586</v>
      </c>
      <c r="I109" s="101">
        <v>32.61830701092046</v>
      </c>
      <c r="J109" s="101" t="s">
        <v>61</v>
      </c>
      <c r="K109" s="101">
        <v>1.0246031804361808</v>
      </c>
      <c r="L109" s="101">
        <v>-0.43850488504005175</v>
      </c>
      <c r="M109" s="101">
        <v>0.2431973091880278</v>
      </c>
      <c r="N109" s="101">
        <v>0.00937098333326896</v>
      </c>
      <c r="O109" s="101">
        <v>0.041042646031036814</v>
      </c>
      <c r="P109" s="101">
        <v>-0.012576436321130648</v>
      </c>
      <c r="Q109" s="101">
        <v>0.005049941327860269</v>
      </c>
      <c r="R109" s="101">
        <v>0.0001440588630780389</v>
      </c>
      <c r="S109" s="101">
        <v>0.0005282333291116897</v>
      </c>
      <c r="T109" s="101">
        <v>-0.00018405681203767312</v>
      </c>
      <c r="U109" s="101">
        <v>0.00011183836698072953</v>
      </c>
      <c r="V109" s="101">
        <v>5.308094783412788E-06</v>
      </c>
      <c r="W109" s="101">
        <v>3.256820149730663E-05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1647</v>
      </c>
      <c r="B111" s="101">
        <v>111.36</v>
      </c>
      <c r="C111" s="101">
        <v>120.66</v>
      </c>
      <c r="D111" s="101">
        <v>8.779547887970589</v>
      </c>
      <c r="E111" s="101">
        <v>9.215559544474125</v>
      </c>
      <c r="F111" s="101">
        <v>18.425733058131303</v>
      </c>
      <c r="G111" s="101" t="s">
        <v>59</v>
      </c>
      <c r="H111" s="101">
        <v>6.066989701187097</v>
      </c>
      <c r="I111" s="101">
        <v>49.9269897011871</v>
      </c>
      <c r="J111" s="101" t="s">
        <v>73</v>
      </c>
      <c r="K111" s="101">
        <v>1.1211984819625724</v>
      </c>
      <c r="M111" s="101" t="s">
        <v>68</v>
      </c>
      <c r="N111" s="101">
        <v>0.669710672573456</v>
      </c>
      <c r="X111" s="101">
        <v>67.5</v>
      </c>
    </row>
    <row r="112" spans="1:24" s="101" customFormat="1" ht="12.75" hidden="1">
      <c r="A112" s="101">
        <v>1540</v>
      </c>
      <c r="B112" s="101">
        <v>121.4800033569336</v>
      </c>
      <c r="C112" s="101">
        <v>104.37999725341797</v>
      </c>
      <c r="D112" s="101">
        <v>8.917787551879883</v>
      </c>
      <c r="E112" s="101">
        <v>9.674875259399414</v>
      </c>
      <c r="F112" s="101">
        <v>20.40292359786683</v>
      </c>
      <c r="G112" s="101" t="s">
        <v>56</v>
      </c>
      <c r="H112" s="101">
        <v>0.4706066573283181</v>
      </c>
      <c r="I112" s="101">
        <v>54.45061001426191</v>
      </c>
      <c r="J112" s="101" t="s">
        <v>62</v>
      </c>
      <c r="K112" s="101">
        <v>0.9304850735702395</v>
      </c>
      <c r="L112" s="101">
        <v>0.4494570240204728</v>
      </c>
      <c r="M112" s="101">
        <v>0.22028012504573266</v>
      </c>
      <c r="N112" s="101">
        <v>0.05724110893735468</v>
      </c>
      <c r="O112" s="101">
        <v>0.03737000320591561</v>
      </c>
      <c r="P112" s="101">
        <v>0.012893496242825528</v>
      </c>
      <c r="Q112" s="101">
        <v>0.0045487755163444235</v>
      </c>
      <c r="R112" s="101">
        <v>0.0008810980029964397</v>
      </c>
      <c r="S112" s="101">
        <v>0.0004902812804433852</v>
      </c>
      <c r="T112" s="101">
        <v>0.00018970156812069469</v>
      </c>
      <c r="U112" s="101">
        <v>9.94850425556454E-05</v>
      </c>
      <c r="V112" s="101">
        <v>3.271182859470875E-05</v>
      </c>
      <c r="W112" s="101">
        <v>3.0570533856721085E-05</v>
      </c>
      <c r="X112" s="101">
        <v>67.5</v>
      </c>
    </row>
    <row r="113" spans="1:24" s="101" customFormat="1" ht="12.75" hidden="1">
      <c r="A113" s="101">
        <v>1535</v>
      </c>
      <c r="B113" s="101">
        <v>130.67999267578125</v>
      </c>
      <c r="C113" s="101">
        <v>121.08000183105469</v>
      </c>
      <c r="D113" s="101">
        <v>8.619049072265625</v>
      </c>
      <c r="E113" s="101">
        <v>8.988847732543945</v>
      </c>
      <c r="F113" s="101">
        <v>19.166776137193942</v>
      </c>
      <c r="G113" s="101" t="s">
        <v>57</v>
      </c>
      <c r="H113" s="101">
        <v>-10.234982650243538</v>
      </c>
      <c r="I113" s="101">
        <v>52.94501002553771</v>
      </c>
      <c r="J113" s="101" t="s">
        <v>60</v>
      </c>
      <c r="K113" s="101">
        <v>0.6296783370559004</v>
      </c>
      <c r="L113" s="101">
        <v>-0.0024449917014087797</v>
      </c>
      <c r="M113" s="101">
        <v>-0.14721480484363467</v>
      </c>
      <c r="N113" s="101">
        <v>-0.0005916741773701724</v>
      </c>
      <c r="O113" s="101">
        <v>0.025584337457640726</v>
      </c>
      <c r="P113" s="101">
        <v>-0.0002799107172832649</v>
      </c>
      <c r="Q113" s="101">
        <v>-0.0029501228269671153</v>
      </c>
      <c r="R113" s="101">
        <v>-4.757002302340217E-05</v>
      </c>
      <c r="S113" s="101">
        <v>0.000359022586777816</v>
      </c>
      <c r="T113" s="101">
        <v>-1.9941611751992834E-05</v>
      </c>
      <c r="U113" s="101">
        <v>-5.830760722087382E-05</v>
      </c>
      <c r="V113" s="101">
        <v>-3.7476594721663133E-06</v>
      </c>
      <c r="W113" s="101">
        <v>2.306336100572352E-05</v>
      </c>
      <c r="X113" s="101">
        <v>67.5</v>
      </c>
    </row>
    <row r="114" spans="1:24" s="101" customFormat="1" ht="12.75" hidden="1">
      <c r="A114" s="101">
        <v>1646</v>
      </c>
      <c r="B114" s="101">
        <v>85.87999725341797</v>
      </c>
      <c r="C114" s="101">
        <v>124.27999877929688</v>
      </c>
      <c r="D114" s="101">
        <v>8.61118221282959</v>
      </c>
      <c r="E114" s="101">
        <v>8.648164749145508</v>
      </c>
      <c r="F114" s="101">
        <v>13.307992987973627</v>
      </c>
      <c r="G114" s="101" t="s">
        <v>58</v>
      </c>
      <c r="H114" s="101">
        <v>18.345453509814377</v>
      </c>
      <c r="I114" s="101">
        <v>36.725450763232345</v>
      </c>
      <c r="J114" s="101" t="s">
        <v>61</v>
      </c>
      <c r="K114" s="101">
        <v>0.6850603360139381</v>
      </c>
      <c r="L114" s="101">
        <v>-0.4494503737421072</v>
      </c>
      <c r="M114" s="101">
        <v>0.1638631585348402</v>
      </c>
      <c r="N114" s="101">
        <v>-0.05723805092808401</v>
      </c>
      <c r="O114" s="101">
        <v>0.027238920985672405</v>
      </c>
      <c r="P114" s="101">
        <v>-0.012890457530828996</v>
      </c>
      <c r="Q114" s="101">
        <v>0.0034623884825221492</v>
      </c>
      <c r="R114" s="101">
        <v>-0.00087981292545283</v>
      </c>
      <c r="S114" s="101">
        <v>0.0003338839860439115</v>
      </c>
      <c r="T114" s="101">
        <v>-0.0001886505156849123</v>
      </c>
      <c r="U114" s="101">
        <v>8.060705076154865E-05</v>
      </c>
      <c r="V114" s="101">
        <v>-3.249644255130532E-05</v>
      </c>
      <c r="W114" s="101">
        <v>2.006586453170164E-05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1647</v>
      </c>
      <c r="B116" s="101">
        <v>125.18</v>
      </c>
      <c r="C116" s="101">
        <v>144.78</v>
      </c>
      <c r="D116" s="101">
        <v>8.340968371091222</v>
      </c>
      <c r="E116" s="101">
        <v>8.540044826263099</v>
      </c>
      <c r="F116" s="101">
        <v>20.0590620726794</v>
      </c>
      <c r="G116" s="101" t="s">
        <v>59</v>
      </c>
      <c r="H116" s="101">
        <v>-0.4361112925434725</v>
      </c>
      <c r="I116" s="101">
        <v>57.24388870745653</v>
      </c>
      <c r="J116" s="101" t="s">
        <v>73</v>
      </c>
      <c r="K116" s="101">
        <v>0.8443735563407503</v>
      </c>
      <c r="M116" s="101" t="s">
        <v>68</v>
      </c>
      <c r="N116" s="101">
        <v>0.6245774057138275</v>
      </c>
      <c r="X116" s="101">
        <v>67.5</v>
      </c>
    </row>
    <row r="117" spans="1:24" s="101" customFormat="1" ht="12.75" hidden="1">
      <c r="A117" s="101">
        <v>1540</v>
      </c>
      <c r="B117" s="101">
        <v>130.75999450683594</v>
      </c>
      <c r="C117" s="101">
        <v>107.05999755859375</v>
      </c>
      <c r="D117" s="101">
        <v>8.912039756774902</v>
      </c>
      <c r="E117" s="101">
        <v>9.593780517578125</v>
      </c>
      <c r="F117" s="101">
        <v>25.734903044856036</v>
      </c>
      <c r="G117" s="101" t="s">
        <v>56</v>
      </c>
      <c r="H117" s="101">
        <v>5.491508717899549</v>
      </c>
      <c r="I117" s="101">
        <v>68.75150322473549</v>
      </c>
      <c r="J117" s="101" t="s">
        <v>62</v>
      </c>
      <c r="K117" s="101">
        <v>0.6244175061021887</v>
      </c>
      <c r="L117" s="101">
        <v>0.6531967946650421</v>
      </c>
      <c r="M117" s="101">
        <v>0.14782258059178693</v>
      </c>
      <c r="N117" s="101">
        <v>0.0704845081804574</v>
      </c>
      <c r="O117" s="101">
        <v>0.02507780343450707</v>
      </c>
      <c r="P117" s="101">
        <v>0.018738160359171082</v>
      </c>
      <c r="Q117" s="101">
        <v>0.0030525165682080842</v>
      </c>
      <c r="R117" s="101">
        <v>0.0010849566567022336</v>
      </c>
      <c r="S117" s="101">
        <v>0.00032899865022346345</v>
      </c>
      <c r="T117" s="101">
        <v>0.0002757162321668611</v>
      </c>
      <c r="U117" s="101">
        <v>6.676380981437033E-05</v>
      </c>
      <c r="V117" s="101">
        <v>4.027460436925719E-05</v>
      </c>
      <c r="W117" s="101">
        <v>2.0514319705026555E-05</v>
      </c>
      <c r="X117" s="101">
        <v>67.5</v>
      </c>
    </row>
    <row r="118" spans="1:24" s="101" customFormat="1" ht="12.75" hidden="1">
      <c r="A118" s="101">
        <v>1535</v>
      </c>
      <c r="B118" s="101">
        <v>127.16000366210938</v>
      </c>
      <c r="C118" s="101">
        <v>131.66000366210938</v>
      </c>
      <c r="D118" s="101">
        <v>8.574812889099121</v>
      </c>
      <c r="E118" s="101">
        <v>8.708054542541504</v>
      </c>
      <c r="F118" s="101">
        <v>18.8796678193337</v>
      </c>
      <c r="G118" s="101" t="s">
        <v>57</v>
      </c>
      <c r="H118" s="101">
        <v>-7.246788462209281</v>
      </c>
      <c r="I118" s="101">
        <v>52.41321519990009</v>
      </c>
      <c r="J118" s="101" t="s">
        <v>60</v>
      </c>
      <c r="K118" s="101">
        <v>0.26415653982026016</v>
      </c>
      <c r="L118" s="101">
        <v>-0.0035534138041466014</v>
      </c>
      <c r="M118" s="101">
        <v>-0.06100899359996273</v>
      </c>
      <c r="N118" s="101">
        <v>-0.0007286876469928132</v>
      </c>
      <c r="O118" s="101">
        <v>0.010853593598392212</v>
      </c>
      <c r="P118" s="101">
        <v>-0.0004066773306461695</v>
      </c>
      <c r="Q118" s="101">
        <v>-0.001186426357806847</v>
      </c>
      <c r="R118" s="101">
        <v>-5.8595335399816255E-05</v>
      </c>
      <c r="S118" s="101">
        <v>0.00016209539926779454</v>
      </c>
      <c r="T118" s="101">
        <v>-2.8966364657535938E-05</v>
      </c>
      <c r="U118" s="101">
        <v>-2.098035224105307E-05</v>
      </c>
      <c r="V118" s="101">
        <v>-4.621342882515564E-06</v>
      </c>
      <c r="W118" s="101">
        <v>1.0691777463450908E-05</v>
      </c>
      <c r="X118" s="101">
        <v>67.5</v>
      </c>
    </row>
    <row r="119" spans="1:24" s="101" customFormat="1" ht="12.75" hidden="1">
      <c r="A119" s="101">
        <v>1646</v>
      </c>
      <c r="B119" s="101">
        <v>90.9800033569336</v>
      </c>
      <c r="C119" s="101">
        <v>121.77999877929688</v>
      </c>
      <c r="D119" s="101">
        <v>8.73756217956543</v>
      </c>
      <c r="E119" s="101">
        <v>8.725058555603027</v>
      </c>
      <c r="F119" s="101">
        <v>16.067371688348423</v>
      </c>
      <c r="G119" s="101" t="s">
        <v>58</v>
      </c>
      <c r="H119" s="101">
        <v>20.228416511026808</v>
      </c>
      <c r="I119" s="101">
        <v>43.7084198679604</v>
      </c>
      <c r="J119" s="101" t="s">
        <v>61</v>
      </c>
      <c r="K119" s="101">
        <v>0.5657901946809119</v>
      </c>
      <c r="L119" s="101">
        <v>-0.6531871292447683</v>
      </c>
      <c r="M119" s="101">
        <v>0.13464552734025387</v>
      </c>
      <c r="N119" s="101">
        <v>-0.0704807413961721</v>
      </c>
      <c r="O119" s="101">
        <v>0.022607426459035847</v>
      </c>
      <c r="P119" s="101">
        <v>-0.018733746747374082</v>
      </c>
      <c r="Q119" s="101">
        <v>0.0028125166482504665</v>
      </c>
      <c r="R119" s="101">
        <v>-0.0010833732198978667</v>
      </c>
      <c r="S119" s="101">
        <v>0.0002862956398289627</v>
      </c>
      <c r="T119" s="101">
        <v>-0.00027419042725598043</v>
      </c>
      <c r="U119" s="101">
        <v>6.338163078345927E-05</v>
      </c>
      <c r="V119" s="101">
        <v>-4.000858591680557E-05</v>
      </c>
      <c r="W119" s="101">
        <v>1.7507804192190525E-05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11.697725285438478</v>
      </c>
      <c r="G120" s="102"/>
      <c r="H120" s="102"/>
      <c r="I120" s="115"/>
      <c r="J120" s="115" t="s">
        <v>159</v>
      </c>
      <c r="K120" s="102">
        <f>AVERAGE(K118,K113,K108,K103,K98,K93)</f>
        <v>0.25187209077936273</v>
      </c>
      <c r="L120" s="102">
        <f>AVERAGE(L118,L113,L108,L103,L98,L93)</f>
        <v>-0.003733688860488027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25.734903044856036</v>
      </c>
      <c r="G121" s="102"/>
      <c r="H121" s="102"/>
      <c r="I121" s="115"/>
      <c r="J121" s="115" t="s">
        <v>160</v>
      </c>
      <c r="K121" s="102">
        <f>AVERAGE(K119,K114,K109,K104,K99,K94)</f>
        <v>0.6046470848194827</v>
      </c>
      <c r="L121" s="102">
        <f>AVERAGE(L119,L114,L109,L104,L99,L94)</f>
        <v>-0.6862988674527256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0.1574200567371017</v>
      </c>
      <c r="L122" s="102">
        <f>ABS(L120/$H$33)</f>
        <v>0.010371357945800075</v>
      </c>
      <c r="M122" s="115" t="s">
        <v>111</v>
      </c>
      <c r="N122" s="102">
        <f>K122+L122+L123+K123</f>
        <v>0.9402776868519249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0.3435494800110697</v>
      </c>
      <c r="L123" s="102">
        <f>ABS(L121/$H$34)</f>
        <v>0.4289367921579535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1647</v>
      </c>
      <c r="B126" s="101">
        <v>131.2</v>
      </c>
      <c r="C126" s="101">
        <v>151.2</v>
      </c>
      <c r="D126" s="101">
        <v>8.658376982928557</v>
      </c>
      <c r="E126" s="101">
        <v>9.06425255582933</v>
      </c>
      <c r="F126" s="101">
        <v>25.519989908208483</v>
      </c>
      <c r="G126" s="101" t="s">
        <v>59</v>
      </c>
      <c r="H126" s="101">
        <v>6.4760324042859025</v>
      </c>
      <c r="I126" s="101">
        <v>70.17603240428589</v>
      </c>
      <c r="J126" s="101" t="s">
        <v>73</v>
      </c>
      <c r="K126" s="101">
        <v>4.304677005556475</v>
      </c>
      <c r="M126" s="101" t="s">
        <v>68</v>
      </c>
      <c r="N126" s="101">
        <v>2.276934717046742</v>
      </c>
      <c r="X126" s="101">
        <v>67.5</v>
      </c>
    </row>
    <row r="127" spans="1:24" s="101" customFormat="1" ht="12.75" hidden="1">
      <c r="A127" s="101">
        <v>1646</v>
      </c>
      <c r="B127" s="101">
        <v>76.66000366210938</v>
      </c>
      <c r="C127" s="101">
        <v>114.36000061035156</v>
      </c>
      <c r="D127" s="101">
        <v>8.889906883239746</v>
      </c>
      <c r="E127" s="101">
        <v>8.841354370117188</v>
      </c>
      <c r="F127" s="101">
        <v>17.51740462224447</v>
      </c>
      <c r="G127" s="101" t="s">
        <v>56</v>
      </c>
      <c r="H127" s="101">
        <v>37.64813464724826</v>
      </c>
      <c r="I127" s="101">
        <v>46.80813830935764</v>
      </c>
      <c r="J127" s="101" t="s">
        <v>62</v>
      </c>
      <c r="K127" s="101">
        <v>1.9962780428566467</v>
      </c>
      <c r="L127" s="101">
        <v>0.26980174689462383</v>
      </c>
      <c r="M127" s="101">
        <v>0.47259170329482736</v>
      </c>
      <c r="N127" s="101">
        <v>0.12971825202934947</v>
      </c>
      <c r="O127" s="101">
        <v>0.0801744503138656</v>
      </c>
      <c r="P127" s="101">
        <v>0.007740084470026074</v>
      </c>
      <c r="Q127" s="101">
        <v>0.009759204942816936</v>
      </c>
      <c r="R127" s="101">
        <v>0.001996809972392877</v>
      </c>
      <c r="S127" s="101">
        <v>0.0010519234611849478</v>
      </c>
      <c r="T127" s="101">
        <v>0.0001139215993141573</v>
      </c>
      <c r="U127" s="101">
        <v>0.00021346829049095602</v>
      </c>
      <c r="V127" s="101">
        <v>7.410066319790069E-05</v>
      </c>
      <c r="W127" s="101">
        <v>6.559139851591737E-05</v>
      </c>
      <c r="X127" s="101">
        <v>67.5</v>
      </c>
    </row>
    <row r="128" spans="1:24" s="101" customFormat="1" ht="12.75" hidden="1">
      <c r="A128" s="101">
        <v>1540</v>
      </c>
      <c r="B128" s="101">
        <v>105.73999786376953</v>
      </c>
      <c r="C128" s="101">
        <v>87.33999633789062</v>
      </c>
      <c r="D128" s="101">
        <v>9.301560401916504</v>
      </c>
      <c r="E128" s="101">
        <v>9.885292053222656</v>
      </c>
      <c r="F128" s="101">
        <v>16.21572093480683</v>
      </c>
      <c r="G128" s="101" t="s">
        <v>57</v>
      </c>
      <c r="H128" s="101">
        <v>3.222990487292307</v>
      </c>
      <c r="I128" s="101">
        <v>41.46298835106184</v>
      </c>
      <c r="J128" s="101" t="s">
        <v>60</v>
      </c>
      <c r="K128" s="101">
        <v>0.1173673937473404</v>
      </c>
      <c r="L128" s="101">
        <v>-0.0014658965693012985</v>
      </c>
      <c r="M128" s="101">
        <v>-0.033145010248536035</v>
      </c>
      <c r="N128" s="101">
        <v>-0.0013410012630774373</v>
      </c>
      <c r="O128" s="101">
        <v>0.0038502176332360534</v>
      </c>
      <c r="P128" s="101">
        <v>-0.00016780842935067608</v>
      </c>
      <c r="Q128" s="101">
        <v>-0.0009396617150594801</v>
      </c>
      <c r="R128" s="101">
        <v>-0.00010780351273569349</v>
      </c>
      <c r="S128" s="101">
        <v>-2.0530984469873133E-05</v>
      </c>
      <c r="T128" s="101">
        <v>-1.196467153463775E-05</v>
      </c>
      <c r="U128" s="101">
        <v>-3.733889949381932E-05</v>
      </c>
      <c r="V128" s="101">
        <v>-8.507891193109764E-06</v>
      </c>
      <c r="W128" s="101">
        <v>-3.4591992841591255E-06</v>
      </c>
      <c r="X128" s="101">
        <v>67.5</v>
      </c>
    </row>
    <row r="129" spans="1:24" s="101" customFormat="1" ht="12.75" hidden="1">
      <c r="A129" s="101">
        <v>1535</v>
      </c>
      <c r="B129" s="101">
        <v>118.9800033569336</v>
      </c>
      <c r="C129" s="101">
        <v>141.77999877929688</v>
      </c>
      <c r="D129" s="101">
        <v>9.01390552520752</v>
      </c>
      <c r="E129" s="101">
        <v>8.965265274047852</v>
      </c>
      <c r="F129" s="101">
        <v>14.139176592926976</v>
      </c>
      <c r="G129" s="101" t="s">
        <v>58</v>
      </c>
      <c r="H129" s="101">
        <v>-14.152154545464114</v>
      </c>
      <c r="I129" s="101">
        <v>37.32784881146948</v>
      </c>
      <c r="J129" s="101" t="s">
        <v>61</v>
      </c>
      <c r="K129" s="101">
        <v>-1.992824859157603</v>
      </c>
      <c r="L129" s="101">
        <v>-0.2697977645842136</v>
      </c>
      <c r="M129" s="101">
        <v>-0.4714279651428525</v>
      </c>
      <c r="N129" s="101">
        <v>-0.12971132034314606</v>
      </c>
      <c r="O129" s="101">
        <v>-0.08008194744951712</v>
      </c>
      <c r="P129" s="101">
        <v>-0.007738265176005386</v>
      </c>
      <c r="Q129" s="101">
        <v>-0.00971386210408373</v>
      </c>
      <c r="R129" s="101">
        <v>-0.0019938978079353737</v>
      </c>
      <c r="S129" s="101">
        <v>-0.0010517230846891297</v>
      </c>
      <c r="T129" s="101">
        <v>-0.0001132915593738723</v>
      </c>
      <c r="U129" s="101">
        <v>-0.00021017734804141394</v>
      </c>
      <c r="V129" s="101">
        <v>-7.361062473457835E-05</v>
      </c>
      <c r="W129" s="101">
        <v>-6.550011831734627E-05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1647</v>
      </c>
      <c r="B131" s="101">
        <v>125.18</v>
      </c>
      <c r="C131" s="101">
        <v>133.58</v>
      </c>
      <c r="D131" s="101">
        <v>8.428731212286195</v>
      </c>
      <c r="E131" s="101">
        <v>8.977752675705453</v>
      </c>
      <c r="F131" s="101">
        <v>20.425375617095675</v>
      </c>
      <c r="G131" s="101" t="s">
        <v>59</v>
      </c>
      <c r="H131" s="101">
        <v>0.002334403147528974</v>
      </c>
      <c r="I131" s="101">
        <v>57.682334403147536</v>
      </c>
      <c r="J131" s="101" t="s">
        <v>73</v>
      </c>
      <c r="K131" s="101">
        <v>1.6611576023566719</v>
      </c>
      <c r="M131" s="101" t="s">
        <v>68</v>
      </c>
      <c r="N131" s="101">
        <v>0.892640110282404</v>
      </c>
      <c r="X131" s="101">
        <v>67.5</v>
      </c>
    </row>
    <row r="132" spans="1:24" s="101" customFormat="1" ht="12.75" hidden="1">
      <c r="A132" s="101">
        <v>1646</v>
      </c>
      <c r="B132" s="101">
        <v>86</v>
      </c>
      <c r="C132" s="101">
        <v>118.30000305175781</v>
      </c>
      <c r="D132" s="101">
        <v>8.969987869262695</v>
      </c>
      <c r="E132" s="101">
        <v>8.874053001403809</v>
      </c>
      <c r="F132" s="101">
        <v>15.953775739261124</v>
      </c>
      <c r="G132" s="101" t="s">
        <v>56</v>
      </c>
      <c r="H132" s="101">
        <v>23.76600216115613</v>
      </c>
      <c r="I132" s="101">
        <v>42.26600216115613</v>
      </c>
      <c r="J132" s="101" t="s">
        <v>62</v>
      </c>
      <c r="K132" s="101">
        <v>1.2265802595645314</v>
      </c>
      <c r="L132" s="101">
        <v>0.25412760843331106</v>
      </c>
      <c r="M132" s="101">
        <v>0.2903764248721336</v>
      </c>
      <c r="N132" s="101">
        <v>0.07239910828769612</v>
      </c>
      <c r="O132" s="101">
        <v>0.049261869099462806</v>
      </c>
      <c r="P132" s="101">
        <v>0.007290307401029165</v>
      </c>
      <c r="Q132" s="101">
        <v>0.005996385439144229</v>
      </c>
      <c r="R132" s="101">
        <v>0.0011144776333718224</v>
      </c>
      <c r="S132" s="101">
        <v>0.0006463397210471506</v>
      </c>
      <c r="T132" s="101">
        <v>0.00010729645410943217</v>
      </c>
      <c r="U132" s="101">
        <v>0.00013115930142966478</v>
      </c>
      <c r="V132" s="101">
        <v>4.1356342580253304E-05</v>
      </c>
      <c r="W132" s="101">
        <v>4.030249807816312E-05</v>
      </c>
      <c r="X132" s="101">
        <v>67.5</v>
      </c>
    </row>
    <row r="133" spans="1:24" s="101" customFormat="1" ht="12.75" hidden="1">
      <c r="A133" s="101">
        <v>1540</v>
      </c>
      <c r="B133" s="101">
        <v>109.4000015258789</v>
      </c>
      <c r="C133" s="101">
        <v>88.0999984741211</v>
      </c>
      <c r="D133" s="101">
        <v>9.54068660736084</v>
      </c>
      <c r="E133" s="101">
        <v>10.191283226013184</v>
      </c>
      <c r="F133" s="101">
        <v>17.913674076087595</v>
      </c>
      <c r="G133" s="101" t="s">
        <v>57</v>
      </c>
      <c r="H133" s="101">
        <v>2.7634224268688854</v>
      </c>
      <c r="I133" s="101">
        <v>44.66342395274779</v>
      </c>
      <c r="J133" s="101" t="s">
        <v>60</v>
      </c>
      <c r="K133" s="101">
        <v>-0.1109500426850075</v>
      </c>
      <c r="L133" s="101">
        <v>-0.0013815280541966213</v>
      </c>
      <c r="M133" s="101">
        <v>0.022977608984764003</v>
      </c>
      <c r="N133" s="101">
        <v>-0.0007484635015952442</v>
      </c>
      <c r="O133" s="101">
        <v>-0.004984771726986035</v>
      </c>
      <c r="P133" s="101">
        <v>-0.0001580846752166111</v>
      </c>
      <c r="Q133" s="101">
        <v>0.000317465563127488</v>
      </c>
      <c r="R133" s="101">
        <v>-6.017450545855777E-05</v>
      </c>
      <c r="S133" s="101">
        <v>-0.00010866049665677005</v>
      </c>
      <c r="T133" s="101">
        <v>-1.1264262584285432E-05</v>
      </c>
      <c r="U133" s="101">
        <v>-3.464872359865029E-06</v>
      </c>
      <c r="V133" s="101">
        <v>-4.750878203495286E-06</v>
      </c>
      <c r="W133" s="101">
        <v>-8.092676090330537E-06</v>
      </c>
      <c r="X133" s="101">
        <v>67.5</v>
      </c>
    </row>
    <row r="134" spans="1:24" s="101" customFormat="1" ht="12.75" hidden="1">
      <c r="A134" s="101">
        <v>1535</v>
      </c>
      <c r="B134" s="101">
        <v>107.58000183105469</v>
      </c>
      <c r="C134" s="101">
        <v>121.58000183105469</v>
      </c>
      <c r="D134" s="101">
        <v>9.096075057983398</v>
      </c>
      <c r="E134" s="101">
        <v>8.98920726776123</v>
      </c>
      <c r="F134" s="101">
        <v>12.266192072774729</v>
      </c>
      <c r="G134" s="101" t="s">
        <v>58</v>
      </c>
      <c r="H134" s="101">
        <v>-8.004794557040384</v>
      </c>
      <c r="I134" s="101">
        <v>32.07520727401431</v>
      </c>
      <c r="J134" s="101" t="s">
        <v>61</v>
      </c>
      <c r="K134" s="101">
        <v>-1.2215519723620392</v>
      </c>
      <c r="L134" s="101">
        <v>-0.25412385316665914</v>
      </c>
      <c r="M134" s="101">
        <v>-0.2894658833211008</v>
      </c>
      <c r="N134" s="101">
        <v>-0.07239523936862374</v>
      </c>
      <c r="O134" s="101">
        <v>-0.04900901751721258</v>
      </c>
      <c r="P134" s="101">
        <v>-0.007288593227568835</v>
      </c>
      <c r="Q134" s="101">
        <v>-0.005987975780763402</v>
      </c>
      <c r="R134" s="101">
        <v>-0.0011128519327290923</v>
      </c>
      <c r="S134" s="101">
        <v>-0.0006371404330833293</v>
      </c>
      <c r="T134" s="101">
        <v>-0.00010670354002042177</v>
      </c>
      <c r="U134" s="101">
        <v>-0.00013111352718559404</v>
      </c>
      <c r="V134" s="101">
        <v>-4.108255381437266E-05</v>
      </c>
      <c r="W134" s="101">
        <v>-3.948164060721558E-05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1647</v>
      </c>
      <c r="B136" s="101">
        <v>118.06</v>
      </c>
      <c r="C136" s="101">
        <v>120.06</v>
      </c>
      <c r="D136" s="101">
        <v>8.584160161830747</v>
      </c>
      <c r="E136" s="101">
        <v>8.999465291816065</v>
      </c>
      <c r="F136" s="101">
        <v>18.662305989247084</v>
      </c>
      <c r="G136" s="101" t="s">
        <v>59</v>
      </c>
      <c r="H136" s="101">
        <v>1.173581933048638</v>
      </c>
      <c r="I136" s="101">
        <v>51.73358193304863</v>
      </c>
      <c r="J136" s="101" t="s">
        <v>73</v>
      </c>
      <c r="K136" s="101">
        <v>0.6870610043397469</v>
      </c>
      <c r="M136" s="101" t="s">
        <v>68</v>
      </c>
      <c r="N136" s="101">
        <v>0.4350458973201146</v>
      </c>
      <c r="X136" s="101">
        <v>67.5</v>
      </c>
    </row>
    <row r="137" spans="1:24" s="101" customFormat="1" ht="12.75" hidden="1">
      <c r="A137" s="101">
        <v>1646</v>
      </c>
      <c r="B137" s="101">
        <v>86.86000061035156</v>
      </c>
      <c r="C137" s="101">
        <v>111.76000213623047</v>
      </c>
      <c r="D137" s="101">
        <v>8.75844669342041</v>
      </c>
      <c r="E137" s="101">
        <v>8.888047218322754</v>
      </c>
      <c r="F137" s="101">
        <v>13.423543722714749</v>
      </c>
      <c r="G137" s="101" t="s">
        <v>56</v>
      </c>
      <c r="H137" s="101">
        <v>17.062968946800176</v>
      </c>
      <c r="I137" s="101">
        <v>36.42296955715174</v>
      </c>
      <c r="J137" s="101" t="s">
        <v>62</v>
      </c>
      <c r="K137" s="101">
        <v>0.6906815915552764</v>
      </c>
      <c r="L137" s="101">
        <v>0.42391669211960364</v>
      </c>
      <c r="M137" s="101">
        <v>0.16350928455538732</v>
      </c>
      <c r="N137" s="101">
        <v>0.051475639868099304</v>
      </c>
      <c r="O137" s="101">
        <v>0.027739231932765507</v>
      </c>
      <c r="P137" s="101">
        <v>0.012160955662251983</v>
      </c>
      <c r="Q137" s="101">
        <v>0.0033765187976469665</v>
      </c>
      <c r="R137" s="101">
        <v>0.00079240159500147</v>
      </c>
      <c r="S137" s="101">
        <v>0.00036395995662342985</v>
      </c>
      <c r="T137" s="101">
        <v>0.0001789471761964641</v>
      </c>
      <c r="U137" s="101">
        <v>7.385001933352274E-05</v>
      </c>
      <c r="V137" s="101">
        <v>2.9411313072864847E-05</v>
      </c>
      <c r="W137" s="101">
        <v>2.2694387278832664E-05</v>
      </c>
      <c r="X137" s="101">
        <v>67.5</v>
      </c>
    </row>
    <row r="138" spans="1:24" s="101" customFormat="1" ht="12.75" hidden="1">
      <c r="A138" s="101">
        <v>1540</v>
      </c>
      <c r="B138" s="101">
        <v>121.31999969482422</v>
      </c>
      <c r="C138" s="101">
        <v>95.62000274658203</v>
      </c>
      <c r="D138" s="101">
        <v>9.129107475280762</v>
      </c>
      <c r="E138" s="101">
        <v>10.018762588500977</v>
      </c>
      <c r="F138" s="101">
        <v>18.563197484680735</v>
      </c>
      <c r="G138" s="101" t="s">
        <v>57</v>
      </c>
      <c r="H138" s="101">
        <v>-5.426279021505081</v>
      </c>
      <c r="I138" s="101">
        <v>48.39372067331914</v>
      </c>
      <c r="J138" s="101" t="s">
        <v>60</v>
      </c>
      <c r="K138" s="101">
        <v>0.25134399256497025</v>
      </c>
      <c r="L138" s="101">
        <v>-0.0023056988267271036</v>
      </c>
      <c r="M138" s="101">
        <v>-0.06122931967696539</v>
      </c>
      <c r="N138" s="101">
        <v>-0.0005319783149611516</v>
      </c>
      <c r="O138" s="101">
        <v>0.00981524605724558</v>
      </c>
      <c r="P138" s="101">
        <v>-0.0002638797518092249</v>
      </c>
      <c r="Q138" s="101">
        <v>-0.0013461021457034652</v>
      </c>
      <c r="R138" s="101">
        <v>-4.277258931570219E-05</v>
      </c>
      <c r="S138" s="101">
        <v>0.00010549273795882686</v>
      </c>
      <c r="T138" s="101">
        <v>-1.8799292996060384E-05</v>
      </c>
      <c r="U138" s="101">
        <v>-3.471265486441191E-05</v>
      </c>
      <c r="V138" s="101">
        <v>-3.374129415539937E-06</v>
      </c>
      <c r="W138" s="101">
        <v>5.849525922397992E-06</v>
      </c>
      <c r="X138" s="101">
        <v>67.5</v>
      </c>
    </row>
    <row r="139" spans="1:24" s="101" customFormat="1" ht="12.75" hidden="1">
      <c r="A139" s="101">
        <v>1535</v>
      </c>
      <c r="B139" s="101">
        <v>97.72000122070312</v>
      </c>
      <c r="C139" s="101">
        <v>117.91999816894531</v>
      </c>
      <c r="D139" s="101">
        <v>9.094192504882812</v>
      </c>
      <c r="E139" s="101">
        <v>9.017645835876465</v>
      </c>
      <c r="F139" s="101">
        <v>11.697725285438478</v>
      </c>
      <c r="G139" s="101" t="s">
        <v>58</v>
      </c>
      <c r="H139" s="101">
        <v>0.36235569426835923</v>
      </c>
      <c r="I139" s="101">
        <v>30.582356914971484</v>
      </c>
      <c r="J139" s="101" t="s">
        <v>61</v>
      </c>
      <c r="K139" s="101">
        <v>-0.6433251575329771</v>
      </c>
      <c r="L139" s="101">
        <v>-0.4239104216819247</v>
      </c>
      <c r="M139" s="101">
        <v>-0.15161219128985176</v>
      </c>
      <c r="N139" s="101">
        <v>-0.05147289091262182</v>
      </c>
      <c r="O139" s="101">
        <v>-0.025944670609886006</v>
      </c>
      <c r="P139" s="101">
        <v>-0.012158092370756346</v>
      </c>
      <c r="Q139" s="101">
        <v>-0.0030965929994424264</v>
      </c>
      <c r="R139" s="101">
        <v>-0.0007912463544080971</v>
      </c>
      <c r="S139" s="101">
        <v>-0.0003483362344966128</v>
      </c>
      <c r="T139" s="101">
        <v>-0.00017795695673824232</v>
      </c>
      <c r="U139" s="101">
        <v>-6.518325665250166E-05</v>
      </c>
      <c r="V139" s="101">
        <v>-2.92171283215387E-05</v>
      </c>
      <c r="W139" s="101">
        <v>-2.1927568502796558E-05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1647</v>
      </c>
      <c r="B141" s="101">
        <v>122.1</v>
      </c>
      <c r="C141" s="101">
        <v>109.8</v>
      </c>
      <c r="D141" s="101">
        <v>8.67945209329485</v>
      </c>
      <c r="E141" s="101">
        <v>9.221972980375611</v>
      </c>
      <c r="F141" s="101">
        <v>19.404850881773537</v>
      </c>
      <c r="G141" s="101" t="s">
        <v>59</v>
      </c>
      <c r="H141" s="101">
        <v>-1.389568453510762</v>
      </c>
      <c r="I141" s="101">
        <v>53.21043154648923</v>
      </c>
      <c r="J141" s="101" t="s">
        <v>73</v>
      </c>
      <c r="K141" s="101">
        <v>1.0374987268755793</v>
      </c>
      <c r="M141" s="101" t="s">
        <v>68</v>
      </c>
      <c r="N141" s="101">
        <v>0.5677817406001984</v>
      </c>
      <c r="X141" s="101">
        <v>67.5</v>
      </c>
    </row>
    <row r="142" spans="1:24" s="101" customFormat="1" ht="12.75" hidden="1">
      <c r="A142" s="101">
        <v>1646</v>
      </c>
      <c r="B142" s="101">
        <v>81.77999877929688</v>
      </c>
      <c r="C142" s="101">
        <v>115.77999877929688</v>
      </c>
      <c r="D142" s="101">
        <v>8.655328750610352</v>
      </c>
      <c r="E142" s="101">
        <v>8.694605827331543</v>
      </c>
      <c r="F142" s="101">
        <v>10.6262019927565</v>
      </c>
      <c r="G142" s="101" t="s">
        <v>56</v>
      </c>
      <c r="H142" s="101">
        <v>14.890033791988252</v>
      </c>
      <c r="I142" s="101">
        <v>29.170032571285127</v>
      </c>
      <c r="J142" s="101" t="s">
        <v>62</v>
      </c>
      <c r="K142" s="101">
        <v>0.9544629520987071</v>
      </c>
      <c r="L142" s="101">
        <v>0.2716214226541738</v>
      </c>
      <c r="M142" s="101">
        <v>0.22595604916450193</v>
      </c>
      <c r="N142" s="101">
        <v>0.010613000052074122</v>
      </c>
      <c r="O142" s="101">
        <v>0.038333255882658394</v>
      </c>
      <c r="P142" s="101">
        <v>0.007792069026493462</v>
      </c>
      <c r="Q142" s="101">
        <v>0.004666018113770154</v>
      </c>
      <c r="R142" s="101">
        <v>0.00016330189935513426</v>
      </c>
      <c r="S142" s="101">
        <v>0.0005029485097370903</v>
      </c>
      <c r="T142" s="101">
        <v>0.00011465957125154051</v>
      </c>
      <c r="U142" s="101">
        <v>0.00010205158924839235</v>
      </c>
      <c r="V142" s="101">
        <v>6.058607834977238E-06</v>
      </c>
      <c r="W142" s="101">
        <v>3.136407621524664E-05</v>
      </c>
      <c r="X142" s="101">
        <v>67.5</v>
      </c>
    </row>
    <row r="143" spans="1:24" s="101" customFormat="1" ht="12.75" hidden="1">
      <c r="A143" s="101">
        <v>1540</v>
      </c>
      <c r="B143" s="101">
        <v>126.91999816894531</v>
      </c>
      <c r="C143" s="101">
        <v>88.62000274658203</v>
      </c>
      <c r="D143" s="101">
        <v>9.143800735473633</v>
      </c>
      <c r="E143" s="101">
        <v>9.953556060791016</v>
      </c>
      <c r="F143" s="101">
        <v>20.168506890548425</v>
      </c>
      <c r="G143" s="101" t="s">
        <v>57</v>
      </c>
      <c r="H143" s="101">
        <v>-6.913419460441162</v>
      </c>
      <c r="I143" s="101">
        <v>52.50657870850414</v>
      </c>
      <c r="J143" s="101" t="s">
        <v>60</v>
      </c>
      <c r="K143" s="101">
        <v>0.20883739086751277</v>
      </c>
      <c r="L143" s="101">
        <v>-0.0014776337718132252</v>
      </c>
      <c r="M143" s="101">
        <v>-0.05194220257557593</v>
      </c>
      <c r="N143" s="101">
        <v>0.00011009704491006437</v>
      </c>
      <c r="O143" s="101">
        <v>0.007983423308361591</v>
      </c>
      <c r="P143" s="101">
        <v>-0.0001690739709936023</v>
      </c>
      <c r="Q143" s="101">
        <v>-0.00119140696876772</v>
      </c>
      <c r="R143" s="101">
        <v>8.847911234655506E-06</v>
      </c>
      <c r="S143" s="101">
        <v>7.127654013716373E-05</v>
      </c>
      <c r="T143" s="101">
        <v>-1.2044475848117064E-05</v>
      </c>
      <c r="U143" s="101">
        <v>-3.379091794321048E-05</v>
      </c>
      <c r="V143" s="101">
        <v>6.983895205225926E-07</v>
      </c>
      <c r="W143" s="101">
        <v>3.406609568808448E-06</v>
      </c>
      <c r="X143" s="101">
        <v>67.5</v>
      </c>
    </row>
    <row r="144" spans="1:24" s="101" customFormat="1" ht="12.75" hidden="1">
      <c r="A144" s="101">
        <v>1535</v>
      </c>
      <c r="B144" s="101">
        <v>110.80000305175781</v>
      </c>
      <c r="C144" s="101">
        <v>117</v>
      </c>
      <c r="D144" s="101">
        <v>8.915470123291016</v>
      </c>
      <c r="E144" s="101">
        <v>9.073341369628906</v>
      </c>
      <c r="F144" s="101">
        <v>12.741267058558766</v>
      </c>
      <c r="G144" s="101" t="s">
        <v>58</v>
      </c>
      <c r="H144" s="101">
        <v>-9.30297881747758</v>
      </c>
      <c r="I144" s="101">
        <v>33.99702423428023</v>
      </c>
      <c r="J144" s="101" t="s">
        <v>61</v>
      </c>
      <c r="K144" s="101">
        <v>-0.931335853011484</v>
      </c>
      <c r="L144" s="101">
        <v>-0.27161740342458496</v>
      </c>
      <c r="M144" s="101">
        <v>-0.2199048515736491</v>
      </c>
      <c r="N144" s="101">
        <v>0.010612428974840181</v>
      </c>
      <c r="O144" s="101">
        <v>-0.03749271207641391</v>
      </c>
      <c r="P144" s="101">
        <v>-0.007790234509048571</v>
      </c>
      <c r="Q144" s="101">
        <v>-0.004511349517916218</v>
      </c>
      <c r="R144" s="101">
        <v>0.00016306202746126412</v>
      </c>
      <c r="S144" s="101">
        <v>-0.000497872331298733</v>
      </c>
      <c r="T144" s="101">
        <v>-0.00011402520721810253</v>
      </c>
      <c r="U144" s="101">
        <v>-9.629486348023868E-05</v>
      </c>
      <c r="V144" s="101">
        <v>6.018220748333498E-06</v>
      </c>
      <c r="W144" s="101">
        <v>-3.1178522865612195E-05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1647</v>
      </c>
      <c r="B146" s="101">
        <v>111.36</v>
      </c>
      <c r="C146" s="101">
        <v>120.66</v>
      </c>
      <c r="D146" s="101">
        <v>8.779547887970589</v>
      </c>
      <c r="E146" s="101">
        <v>9.215559544474125</v>
      </c>
      <c r="F146" s="101">
        <v>18.18841337203907</v>
      </c>
      <c r="G146" s="101" t="s">
        <v>59</v>
      </c>
      <c r="H146" s="101">
        <v>5.423940250398111</v>
      </c>
      <c r="I146" s="101">
        <v>49.28394025039811</v>
      </c>
      <c r="J146" s="101" t="s">
        <v>73</v>
      </c>
      <c r="K146" s="101">
        <v>1.341343232678281</v>
      </c>
      <c r="M146" s="101" t="s">
        <v>68</v>
      </c>
      <c r="N146" s="101">
        <v>0.6980709151645351</v>
      </c>
      <c r="X146" s="101">
        <v>67.5</v>
      </c>
    </row>
    <row r="147" spans="1:24" s="101" customFormat="1" ht="12.75" hidden="1">
      <c r="A147" s="101">
        <v>1646</v>
      </c>
      <c r="B147" s="101">
        <v>85.87999725341797</v>
      </c>
      <c r="C147" s="101">
        <v>124.27999877929688</v>
      </c>
      <c r="D147" s="101">
        <v>8.61118221282959</v>
      </c>
      <c r="E147" s="101">
        <v>8.648164749145508</v>
      </c>
      <c r="F147" s="101">
        <v>13.391744588195683</v>
      </c>
      <c r="G147" s="101" t="s">
        <v>56</v>
      </c>
      <c r="H147" s="101">
        <v>18.57657891490563</v>
      </c>
      <c r="I147" s="101">
        <v>36.9565761683236</v>
      </c>
      <c r="J147" s="101" t="s">
        <v>62</v>
      </c>
      <c r="K147" s="101">
        <v>1.1239217258207088</v>
      </c>
      <c r="L147" s="101">
        <v>0.046364705366981826</v>
      </c>
      <c r="M147" s="101">
        <v>0.26607306776864853</v>
      </c>
      <c r="N147" s="101">
        <v>0.055928829793306524</v>
      </c>
      <c r="O147" s="101">
        <v>0.0451389125501581</v>
      </c>
      <c r="P147" s="101">
        <v>0.001330228208058249</v>
      </c>
      <c r="Q147" s="101">
        <v>0.0054944961756308135</v>
      </c>
      <c r="R147" s="101">
        <v>0.0008609473468323454</v>
      </c>
      <c r="S147" s="101">
        <v>0.0005922369955832266</v>
      </c>
      <c r="T147" s="101">
        <v>1.9585353571400988E-05</v>
      </c>
      <c r="U147" s="101">
        <v>0.00012018431008339393</v>
      </c>
      <c r="V147" s="101">
        <v>3.194934903797311E-05</v>
      </c>
      <c r="W147" s="101">
        <v>3.6928529653571296E-05</v>
      </c>
      <c r="X147" s="101">
        <v>67.5</v>
      </c>
    </row>
    <row r="148" spans="1:24" s="101" customFormat="1" ht="12.75" hidden="1">
      <c r="A148" s="101">
        <v>1540</v>
      </c>
      <c r="B148" s="101">
        <v>121.4800033569336</v>
      </c>
      <c r="C148" s="101">
        <v>104.37999725341797</v>
      </c>
      <c r="D148" s="101">
        <v>8.917787551879883</v>
      </c>
      <c r="E148" s="101">
        <v>9.674875259399414</v>
      </c>
      <c r="F148" s="101">
        <v>20.431437612195626</v>
      </c>
      <c r="G148" s="101" t="s">
        <v>57</v>
      </c>
      <c r="H148" s="101">
        <v>0.5467038630405767</v>
      </c>
      <c r="I148" s="101">
        <v>54.52670721997417</v>
      </c>
      <c r="J148" s="101" t="s">
        <v>60</v>
      </c>
      <c r="K148" s="101">
        <v>0.18327639573476062</v>
      </c>
      <c r="L148" s="101">
        <v>-0.0002512608939680314</v>
      </c>
      <c r="M148" s="101">
        <v>-0.04636884210204201</v>
      </c>
      <c r="N148" s="101">
        <v>-0.0005781079742498863</v>
      </c>
      <c r="O148" s="101">
        <v>0.006879937332366751</v>
      </c>
      <c r="P148" s="101">
        <v>-2.8803775556435576E-05</v>
      </c>
      <c r="Q148" s="101">
        <v>-0.0010991569812361288</v>
      </c>
      <c r="R148" s="101">
        <v>-4.646973676925954E-05</v>
      </c>
      <c r="S148" s="101">
        <v>5.054329503790666E-05</v>
      </c>
      <c r="T148" s="101">
        <v>-2.05953116686447E-06</v>
      </c>
      <c r="U148" s="101">
        <v>-3.33038212115322E-05</v>
      </c>
      <c r="V148" s="101">
        <v>-3.666417600770817E-06</v>
      </c>
      <c r="W148" s="101">
        <v>1.9269991888442275E-06</v>
      </c>
      <c r="X148" s="101">
        <v>67.5</v>
      </c>
    </row>
    <row r="149" spans="1:24" s="101" customFormat="1" ht="12.75" hidden="1">
      <c r="A149" s="101">
        <v>1535</v>
      </c>
      <c r="B149" s="101">
        <v>130.67999267578125</v>
      </c>
      <c r="C149" s="101">
        <v>121.08000183105469</v>
      </c>
      <c r="D149" s="101">
        <v>8.619049072265625</v>
      </c>
      <c r="E149" s="101">
        <v>8.988847732543945</v>
      </c>
      <c r="F149" s="101">
        <v>19.166776137193942</v>
      </c>
      <c r="G149" s="101" t="s">
        <v>58</v>
      </c>
      <c r="H149" s="101">
        <v>-10.234982650243538</v>
      </c>
      <c r="I149" s="101">
        <v>52.94501002553771</v>
      </c>
      <c r="J149" s="101" t="s">
        <v>61</v>
      </c>
      <c r="K149" s="101">
        <v>-1.1088777247912756</v>
      </c>
      <c r="L149" s="101">
        <v>-0.04636402454198941</v>
      </c>
      <c r="M149" s="101">
        <v>-0.262001541739616</v>
      </c>
      <c r="N149" s="101">
        <v>-0.05592584190889539</v>
      </c>
      <c r="O149" s="101">
        <v>-0.04461152192554662</v>
      </c>
      <c r="P149" s="101">
        <v>-0.0013299163236939213</v>
      </c>
      <c r="Q149" s="101">
        <v>-0.005383432190956018</v>
      </c>
      <c r="R149" s="101">
        <v>-0.0008596923272789229</v>
      </c>
      <c r="S149" s="101">
        <v>-0.0005900762952908361</v>
      </c>
      <c r="T149" s="101">
        <v>-1.9476765796443292E-05</v>
      </c>
      <c r="U149" s="101">
        <v>-0.00011547780688483688</v>
      </c>
      <c r="V149" s="101">
        <v>-3.173827792944966E-05</v>
      </c>
      <c r="W149" s="101">
        <v>-3.687821818500574E-05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1647</v>
      </c>
      <c r="B151" s="101">
        <v>125.18</v>
      </c>
      <c r="C151" s="101">
        <v>144.78</v>
      </c>
      <c r="D151" s="101">
        <v>8.340968371091222</v>
      </c>
      <c r="E151" s="101">
        <v>8.540044826263099</v>
      </c>
      <c r="F151" s="101">
        <v>21.803951391801423</v>
      </c>
      <c r="G151" s="101" t="s">
        <v>59</v>
      </c>
      <c r="H151" s="101">
        <v>4.543396205301775</v>
      </c>
      <c r="I151" s="101">
        <v>62.22339620530178</v>
      </c>
      <c r="J151" s="101" t="s">
        <v>73</v>
      </c>
      <c r="K151" s="101">
        <v>2.0548908439487237</v>
      </c>
      <c r="M151" s="101" t="s">
        <v>68</v>
      </c>
      <c r="N151" s="101">
        <v>1.131043854269559</v>
      </c>
      <c r="X151" s="101">
        <v>67.5</v>
      </c>
    </row>
    <row r="152" spans="1:24" s="101" customFormat="1" ht="12.75" hidden="1">
      <c r="A152" s="101">
        <v>1646</v>
      </c>
      <c r="B152" s="101">
        <v>90.9800033569336</v>
      </c>
      <c r="C152" s="101">
        <v>121.77999877929688</v>
      </c>
      <c r="D152" s="101">
        <v>8.73756217956543</v>
      </c>
      <c r="E152" s="101">
        <v>8.725058555603027</v>
      </c>
      <c r="F152" s="101">
        <v>18.287217444399168</v>
      </c>
      <c r="G152" s="101" t="s">
        <v>56</v>
      </c>
      <c r="H152" s="101">
        <v>26.267111092165813</v>
      </c>
      <c r="I152" s="101">
        <v>49.747114449099406</v>
      </c>
      <c r="J152" s="101" t="s">
        <v>62</v>
      </c>
      <c r="K152" s="101">
        <v>1.3413412075652216</v>
      </c>
      <c r="L152" s="101">
        <v>0.3828682592452397</v>
      </c>
      <c r="M152" s="101">
        <v>0.31754402354201294</v>
      </c>
      <c r="N152" s="101">
        <v>0.07214425714206515</v>
      </c>
      <c r="O152" s="101">
        <v>0.05387099827792683</v>
      </c>
      <c r="P152" s="101">
        <v>0.010983496245886114</v>
      </c>
      <c r="Q152" s="101">
        <v>0.006557379584255457</v>
      </c>
      <c r="R152" s="101">
        <v>0.0011105750258225474</v>
      </c>
      <c r="S152" s="101">
        <v>0.0007068151619809684</v>
      </c>
      <c r="T152" s="101">
        <v>0.00016162687455356292</v>
      </c>
      <c r="U152" s="101">
        <v>0.00014342749460445996</v>
      </c>
      <c r="V152" s="101">
        <v>4.121777545357413E-05</v>
      </c>
      <c r="W152" s="101">
        <v>4.4073468491203266E-05</v>
      </c>
      <c r="X152" s="101">
        <v>67.5</v>
      </c>
    </row>
    <row r="153" spans="1:24" s="101" customFormat="1" ht="12.75" hidden="1">
      <c r="A153" s="101">
        <v>1540</v>
      </c>
      <c r="B153" s="101">
        <v>130.75999450683594</v>
      </c>
      <c r="C153" s="101">
        <v>107.05999755859375</v>
      </c>
      <c r="D153" s="101">
        <v>8.912039756774902</v>
      </c>
      <c r="E153" s="101">
        <v>9.593780517578125</v>
      </c>
      <c r="F153" s="101">
        <v>21.76957709001436</v>
      </c>
      <c r="G153" s="101" t="s">
        <v>57</v>
      </c>
      <c r="H153" s="101">
        <v>-5.10196892980106</v>
      </c>
      <c r="I153" s="101">
        <v>58.15802557703488</v>
      </c>
      <c r="J153" s="101" t="s">
        <v>60</v>
      </c>
      <c r="K153" s="101">
        <v>0.36596383957944517</v>
      </c>
      <c r="L153" s="101">
        <v>-0.0020818939016475804</v>
      </c>
      <c r="M153" s="101">
        <v>-0.09010338364884837</v>
      </c>
      <c r="N153" s="101">
        <v>-0.0007455789514634186</v>
      </c>
      <c r="O153" s="101">
        <v>0.014137979304625228</v>
      </c>
      <c r="P153" s="101">
        <v>-0.00023829720760943637</v>
      </c>
      <c r="Q153" s="101">
        <v>-0.0020249880594205</v>
      </c>
      <c r="R153" s="101">
        <v>-5.9939389035254095E-05</v>
      </c>
      <c r="S153" s="101">
        <v>0.00013901331078089332</v>
      </c>
      <c r="T153" s="101">
        <v>-1.6981688234184573E-05</v>
      </c>
      <c r="U153" s="101">
        <v>-5.496230264693468E-05</v>
      </c>
      <c r="V153" s="101">
        <v>-4.728354564346856E-06</v>
      </c>
      <c r="W153" s="101">
        <v>7.224411622478042E-06</v>
      </c>
      <c r="X153" s="101">
        <v>67.5</v>
      </c>
    </row>
    <row r="154" spans="1:24" s="101" customFormat="1" ht="12.75" hidden="1">
      <c r="A154" s="101">
        <v>1535</v>
      </c>
      <c r="B154" s="101">
        <v>127.16000366210938</v>
      </c>
      <c r="C154" s="101">
        <v>131.66000366210938</v>
      </c>
      <c r="D154" s="101">
        <v>8.574812889099121</v>
      </c>
      <c r="E154" s="101">
        <v>8.708054542541504</v>
      </c>
      <c r="F154" s="101">
        <v>18.8796678193337</v>
      </c>
      <c r="G154" s="101" t="s">
        <v>58</v>
      </c>
      <c r="H154" s="101">
        <v>-7.246788462209281</v>
      </c>
      <c r="I154" s="101">
        <v>52.41321519990009</v>
      </c>
      <c r="J154" s="101" t="s">
        <v>61</v>
      </c>
      <c r="K154" s="101">
        <v>-1.2904521313217305</v>
      </c>
      <c r="L154" s="101">
        <v>-0.382862598924552</v>
      </c>
      <c r="M154" s="101">
        <v>-0.3044923433229133</v>
      </c>
      <c r="N154" s="101">
        <v>-0.07214040442503461</v>
      </c>
      <c r="O154" s="101">
        <v>-0.051982708631259145</v>
      </c>
      <c r="P154" s="101">
        <v>-0.010980910901388825</v>
      </c>
      <c r="Q154" s="101">
        <v>-0.006236878255282419</v>
      </c>
      <c r="R154" s="101">
        <v>-0.0011089563371128874</v>
      </c>
      <c r="S154" s="101">
        <v>-0.0006930100811906832</v>
      </c>
      <c r="T154" s="101">
        <v>-0.00016073228935926384</v>
      </c>
      <c r="U154" s="101">
        <v>-0.00013247864543487433</v>
      </c>
      <c r="V154" s="101">
        <v>-4.0945667370981735E-05</v>
      </c>
      <c r="W154" s="101">
        <v>-4.3477333192757934E-05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10.6262019927565</v>
      </c>
      <c r="G155" s="102"/>
      <c r="H155" s="102"/>
      <c r="I155" s="115"/>
      <c r="J155" s="115" t="s">
        <v>159</v>
      </c>
      <c r="K155" s="102">
        <f>AVERAGE(K153,K148,K143,K138,K133,K128)</f>
        <v>0.1693064949681703</v>
      </c>
      <c r="L155" s="102">
        <f>AVERAGE(L153,L148,L143,L138,L133,L128)</f>
        <v>-0.0014939853362756434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25.519989908208483</v>
      </c>
      <c r="G156" s="102"/>
      <c r="H156" s="102"/>
      <c r="I156" s="115"/>
      <c r="J156" s="115" t="s">
        <v>160</v>
      </c>
      <c r="K156" s="102">
        <f>AVERAGE(K154,K149,K144,K139,K134,K129)</f>
        <v>-1.198061283029518</v>
      </c>
      <c r="L156" s="102">
        <f>AVERAGE(L154,L149,L144,L139,L134,L129)</f>
        <v>-0.2747793443873206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0.10581655935510643</v>
      </c>
      <c r="L157" s="102">
        <f>ABS(L155/$H$33)</f>
        <v>0.004149959267432343</v>
      </c>
      <c r="M157" s="115" t="s">
        <v>111</v>
      </c>
      <c r="N157" s="102">
        <f>K157+L157+L158+K158</f>
        <v>0.9624202469495675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0.6807166380849534</v>
      </c>
      <c r="L158" s="102">
        <f>ABS(L156/$H$34)</f>
        <v>0.17173709024207537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1647</v>
      </c>
      <c r="B161" s="101">
        <v>131.2</v>
      </c>
      <c r="C161" s="101">
        <v>151.2</v>
      </c>
      <c r="D161" s="101">
        <v>8.658376982928557</v>
      </c>
      <c r="E161" s="101">
        <v>9.06425255582933</v>
      </c>
      <c r="F161" s="101">
        <v>16.208905410367304</v>
      </c>
      <c r="G161" s="101" t="s">
        <v>59</v>
      </c>
      <c r="H161" s="101">
        <v>-19.12801249501777</v>
      </c>
      <c r="I161" s="101">
        <v>44.57198750498222</v>
      </c>
      <c r="J161" s="101" t="s">
        <v>73</v>
      </c>
      <c r="K161" s="101">
        <v>3.344972939043046</v>
      </c>
      <c r="M161" s="101" t="s">
        <v>68</v>
      </c>
      <c r="N161" s="101">
        <v>2.703493340837129</v>
      </c>
      <c r="X161" s="101">
        <v>67.5</v>
      </c>
    </row>
    <row r="162" spans="1:24" s="101" customFormat="1" ht="12.75" hidden="1">
      <c r="A162" s="101">
        <v>1646</v>
      </c>
      <c r="B162" s="101">
        <v>76.66000366210938</v>
      </c>
      <c r="C162" s="101">
        <v>114.36000061035156</v>
      </c>
      <c r="D162" s="101">
        <v>8.889906883239746</v>
      </c>
      <c r="E162" s="101">
        <v>8.841354370117188</v>
      </c>
      <c r="F162" s="101">
        <v>17.51740462224447</v>
      </c>
      <c r="G162" s="101" t="s">
        <v>56</v>
      </c>
      <c r="H162" s="101">
        <v>37.64813464724826</v>
      </c>
      <c r="I162" s="101">
        <v>46.80813830935764</v>
      </c>
      <c r="J162" s="101" t="s">
        <v>62</v>
      </c>
      <c r="K162" s="101">
        <v>1.0147008922161203</v>
      </c>
      <c r="L162" s="101">
        <v>1.4959307749496138</v>
      </c>
      <c r="M162" s="101">
        <v>0.24021729174922993</v>
      </c>
      <c r="N162" s="101">
        <v>0.12771181333045623</v>
      </c>
      <c r="O162" s="101">
        <v>0.04075215935835846</v>
      </c>
      <c r="P162" s="101">
        <v>0.042913712736664784</v>
      </c>
      <c r="Q162" s="101">
        <v>0.004960586334008253</v>
      </c>
      <c r="R162" s="101">
        <v>0.001965920028490419</v>
      </c>
      <c r="S162" s="101">
        <v>0.0005347277895578424</v>
      </c>
      <c r="T162" s="101">
        <v>0.0006314941832595407</v>
      </c>
      <c r="U162" s="101">
        <v>0.00010850008943665605</v>
      </c>
      <c r="V162" s="101">
        <v>7.296115653903348E-05</v>
      </c>
      <c r="W162" s="101">
        <v>3.3348966476183846E-05</v>
      </c>
      <c r="X162" s="101">
        <v>67.5</v>
      </c>
    </row>
    <row r="163" spans="1:24" s="101" customFormat="1" ht="12.75" hidden="1">
      <c r="A163" s="101">
        <v>1535</v>
      </c>
      <c r="B163" s="101">
        <v>118.9800033569336</v>
      </c>
      <c r="C163" s="101">
        <v>141.77999877929688</v>
      </c>
      <c r="D163" s="101">
        <v>9.01390552520752</v>
      </c>
      <c r="E163" s="101">
        <v>8.965265274047852</v>
      </c>
      <c r="F163" s="101">
        <v>18.44661002455792</v>
      </c>
      <c r="G163" s="101" t="s">
        <v>57</v>
      </c>
      <c r="H163" s="101">
        <v>-2.7804015409913063</v>
      </c>
      <c r="I163" s="101">
        <v>48.699601815942295</v>
      </c>
      <c r="J163" s="101" t="s">
        <v>60</v>
      </c>
      <c r="K163" s="101">
        <v>-0.631856027427229</v>
      </c>
      <c r="L163" s="101">
        <v>-0.008137774207406613</v>
      </c>
      <c r="M163" s="101">
        <v>0.14743748298233247</v>
      </c>
      <c r="N163" s="101">
        <v>-0.0013203388389598863</v>
      </c>
      <c r="O163" s="101">
        <v>-0.02571851665282629</v>
      </c>
      <c r="P163" s="101">
        <v>-0.0009310666727904079</v>
      </c>
      <c r="Q163" s="101">
        <v>0.0029407548517889587</v>
      </c>
      <c r="R163" s="101">
        <v>-0.00010619192541768672</v>
      </c>
      <c r="S163" s="101">
        <v>-0.00036466783396207463</v>
      </c>
      <c r="T163" s="101">
        <v>-6.630765125898531E-05</v>
      </c>
      <c r="U163" s="101">
        <v>5.7205452020982234E-05</v>
      </c>
      <c r="V163" s="101">
        <v>-8.387948744914018E-06</v>
      </c>
      <c r="W163" s="101">
        <v>-2.3543776801738048E-05</v>
      </c>
      <c r="X163" s="101">
        <v>67.5</v>
      </c>
    </row>
    <row r="164" spans="1:24" s="101" customFormat="1" ht="12.75" hidden="1">
      <c r="A164" s="101">
        <v>1540</v>
      </c>
      <c r="B164" s="101">
        <v>105.73999786376953</v>
      </c>
      <c r="C164" s="101">
        <v>87.33999633789062</v>
      </c>
      <c r="D164" s="101">
        <v>9.301560401916504</v>
      </c>
      <c r="E164" s="101">
        <v>9.885292053222656</v>
      </c>
      <c r="F164" s="101">
        <v>21.58094492688025</v>
      </c>
      <c r="G164" s="101" t="s">
        <v>58</v>
      </c>
      <c r="H164" s="101">
        <v>16.94166638079971</v>
      </c>
      <c r="I164" s="101">
        <v>55.18166424456924</v>
      </c>
      <c r="J164" s="101" t="s">
        <v>61</v>
      </c>
      <c r="K164" s="101">
        <v>-0.7939621283588225</v>
      </c>
      <c r="L164" s="101">
        <v>-1.495908640282655</v>
      </c>
      <c r="M164" s="101">
        <v>-0.18964845337404962</v>
      </c>
      <c r="N164" s="101">
        <v>-0.12770498803689553</v>
      </c>
      <c r="O164" s="101">
        <v>-0.031611649649256515</v>
      </c>
      <c r="P164" s="101">
        <v>-0.042903611219754036</v>
      </c>
      <c r="Q164" s="101">
        <v>-0.0039949189827616196</v>
      </c>
      <c r="R164" s="101">
        <v>-0.0019630498805165027</v>
      </c>
      <c r="S164" s="101">
        <v>-0.0003910897336914189</v>
      </c>
      <c r="T164" s="101">
        <v>-0.0006280033430445663</v>
      </c>
      <c r="U164" s="101">
        <v>-9.219439064735697E-05</v>
      </c>
      <c r="V164" s="101">
        <v>-7.247739426446045E-05</v>
      </c>
      <c r="W164" s="101">
        <v>-2.36187243292176E-05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1647</v>
      </c>
      <c r="B166" s="101">
        <v>125.18</v>
      </c>
      <c r="C166" s="101">
        <v>133.58</v>
      </c>
      <c r="D166" s="101">
        <v>8.428731212286195</v>
      </c>
      <c r="E166" s="101">
        <v>8.977752675705453</v>
      </c>
      <c r="F166" s="101">
        <v>15.182148842860444</v>
      </c>
      <c r="G166" s="101" t="s">
        <v>59</v>
      </c>
      <c r="H166" s="101">
        <v>-14.804813617662177</v>
      </c>
      <c r="I166" s="101">
        <v>42.87518638233783</v>
      </c>
      <c r="J166" s="101" t="s">
        <v>73</v>
      </c>
      <c r="K166" s="101">
        <v>1.742902633944069</v>
      </c>
      <c r="M166" s="101" t="s">
        <v>68</v>
      </c>
      <c r="N166" s="101">
        <v>1.1480986914344729</v>
      </c>
      <c r="X166" s="101">
        <v>67.5</v>
      </c>
    </row>
    <row r="167" spans="1:24" s="101" customFormat="1" ht="12.75" hidden="1">
      <c r="A167" s="101">
        <v>1646</v>
      </c>
      <c r="B167" s="101">
        <v>86</v>
      </c>
      <c r="C167" s="101">
        <v>118.30000305175781</v>
      </c>
      <c r="D167" s="101">
        <v>8.969987869262695</v>
      </c>
      <c r="E167" s="101">
        <v>8.874053001403809</v>
      </c>
      <c r="F167" s="101">
        <v>15.953775739261124</v>
      </c>
      <c r="G167" s="101" t="s">
        <v>56</v>
      </c>
      <c r="H167" s="101">
        <v>23.76600216115613</v>
      </c>
      <c r="I167" s="101">
        <v>42.26600216115613</v>
      </c>
      <c r="J167" s="101" t="s">
        <v>62</v>
      </c>
      <c r="K167" s="101">
        <v>1.0528598484999552</v>
      </c>
      <c r="L167" s="101">
        <v>0.751539952168888</v>
      </c>
      <c r="M167" s="101">
        <v>0.2492508899472911</v>
      </c>
      <c r="N167" s="101">
        <v>0.07189940660866175</v>
      </c>
      <c r="O167" s="101">
        <v>0.042284659323954234</v>
      </c>
      <c r="P167" s="101">
        <v>0.021559427415444032</v>
      </c>
      <c r="Q167" s="101">
        <v>0.005147090864110433</v>
      </c>
      <c r="R167" s="101">
        <v>0.0011067760420208508</v>
      </c>
      <c r="S167" s="101">
        <v>0.0005547997259064694</v>
      </c>
      <c r="T167" s="101">
        <v>0.0003172734988104224</v>
      </c>
      <c r="U167" s="101">
        <v>0.00011257640294323572</v>
      </c>
      <c r="V167" s="101">
        <v>4.106950939175393E-05</v>
      </c>
      <c r="W167" s="101">
        <v>3.4597057484702004E-05</v>
      </c>
      <c r="X167" s="101">
        <v>67.5</v>
      </c>
    </row>
    <row r="168" spans="1:24" s="101" customFormat="1" ht="12.75" hidden="1">
      <c r="A168" s="101">
        <v>1535</v>
      </c>
      <c r="B168" s="101">
        <v>107.58000183105469</v>
      </c>
      <c r="C168" s="101">
        <v>121.58000183105469</v>
      </c>
      <c r="D168" s="101">
        <v>9.096075057983398</v>
      </c>
      <c r="E168" s="101">
        <v>8.98920726776123</v>
      </c>
      <c r="F168" s="101">
        <v>17.1585432083531</v>
      </c>
      <c r="G168" s="101" t="s">
        <v>57</v>
      </c>
      <c r="H168" s="101">
        <v>4.7883506831383045</v>
      </c>
      <c r="I168" s="101">
        <v>44.86835251419299</v>
      </c>
      <c r="J168" s="101" t="s">
        <v>60</v>
      </c>
      <c r="K168" s="101">
        <v>-0.756448462000341</v>
      </c>
      <c r="L168" s="101">
        <v>-0.004088213817509321</v>
      </c>
      <c r="M168" s="101">
        <v>0.17709695816419022</v>
      </c>
      <c r="N168" s="101">
        <v>-0.0007434694154959432</v>
      </c>
      <c r="O168" s="101">
        <v>-0.030695545992825188</v>
      </c>
      <c r="P168" s="101">
        <v>-0.0004676697067331918</v>
      </c>
      <c r="Q168" s="101">
        <v>0.003560734001178748</v>
      </c>
      <c r="R168" s="101">
        <v>-5.979799135708945E-05</v>
      </c>
      <c r="S168" s="101">
        <v>-0.000427566442895883</v>
      </c>
      <c r="T168" s="101">
        <v>-3.330271167017738E-05</v>
      </c>
      <c r="U168" s="101">
        <v>7.119309818180746E-05</v>
      </c>
      <c r="V168" s="101">
        <v>-4.727151351536248E-06</v>
      </c>
      <c r="W168" s="101">
        <v>-2.7381227082265946E-05</v>
      </c>
      <c r="X168" s="101">
        <v>67.5</v>
      </c>
    </row>
    <row r="169" spans="1:24" s="101" customFormat="1" ht="12.75" hidden="1">
      <c r="A169" s="101">
        <v>1540</v>
      </c>
      <c r="B169" s="101">
        <v>109.4000015258789</v>
      </c>
      <c r="C169" s="101">
        <v>88.0999984741211</v>
      </c>
      <c r="D169" s="101">
        <v>9.54068660736084</v>
      </c>
      <c r="E169" s="101">
        <v>10.191283226013184</v>
      </c>
      <c r="F169" s="101">
        <v>18.67013234967195</v>
      </c>
      <c r="G169" s="101" t="s">
        <v>58</v>
      </c>
      <c r="H169" s="101">
        <v>4.649468607689023</v>
      </c>
      <c r="I169" s="101">
        <v>46.54947013356793</v>
      </c>
      <c r="J169" s="101" t="s">
        <v>61</v>
      </c>
      <c r="K169" s="101">
        <v>-0.7323247810368478</v>
      </c>
      <c r="L169" s="101">
        <v>-0.7515288325898061</v>
      </c>
      <c r="M169" s="101">
        <v>-0.17539291191068038</v>
      </c>
      <c r="N169" s="101">
        <v>-0.07189556261624144</v>
      </c>
      <c r="O169" s="101">
        <v>-0.029082226021149467</v>
      </c>
      <c r="P169" s="101">
        <v>-0.02155435444468713</v>
      </c>
      <c r="Q169" s="101">
        <v>-0.003716681010829242</v>
      </c>
      <c r="R169" s="101">
        <v>-0.0011051594488674463</v>
      </c>
      <c r="S169" s="101">
        <v>-0.00035353878539030946</v>
      </c>
      <c r="T169" s="101">
        <v>-0.0003155208431194683</v>
      </c>
      <c r="U169" s="101">
        <v>-8.720658960716957E-05</v>
      </c>
      <c r="V169" s="101">
        <v>-4.0796551836877504E-05</v>
      </c>
      <c r="W169" s="101">
        <v>-2.1147689946402208E-05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1647</v>
      </c>
      <c r="B171" s="101">
        <v>118.06</v>
      </c>
      <c r="C171" s="101">
        <v>120.06</v>
      </c>
      <c r="D171" s="101">
        <v>8.584160161830747</v>
      </c>
      <c r="E171" s="101">
        <v>8.999465291816065</v>
      </c>
      <c r="F171" s="101">
        <v>15.292519686594074</v>
      </c>
      <c r="G171" s="101" t="s">
        <v>59</v>
      </c>
      <c r="H171" s="101">
        <v>-8.167767195275133</v>
      </c>
      <c r="I171" s="101">
        <v>42.39223280472488</v>
      </c>
      <c r="J171" s="101" t="s">
        <v>73</v>
      </c>
      <c r="K171" s="101">
        <v>1.0186182811134727</v>
      </c>
      <c r="M171" s="101" t="s">
        <v>68</v>
      </c>
      <c r="N171" s="101">
        <v>0.5750217090841573</v>
      </c>
      <c r="X171" s="101">
        <v>67.5</v>
      </c>
    </row>
    <row r="172" spans="1:24" s="101" customFormat="1" ht="12.75" hidden="1">
      <c r="A172" s="101">
        <v>1646</v>
      </c>
      <c r="B172" s="101">
        <v>86.86000061035156</v>
      </c>
      <c r="C172" s="101">
        <v>111.76000213623047</v>
      </c>
      <c r="D172" s="101">
        <v>8.75844669342041</v>
      </c>
      <c r="E172" s="101">
        <v>8.888047218322754</v>
      </c>
      <c r="F172" s="101">
        <v>13.423543722714749</v>
      </c>
      <c r="G172" s="101" t="s">
        <v>56</v>
      </c>
      <c r="H172" s="101">
        <v>17.062968946800176</v>
      </c>
      <c r="I172" s="101">
        <v>36.42296955715174</v>
      </c>
      <c r="J172" s="101" t="s">
        <v>62</v>
      </c>
      <c r="K172" s="101">
        <v>0.927552197855493</v>
      </c>
      <c r="L172" s="101">
        <v>0.3252444719444368</v>
      </c>
      <c r="M172" s="101">
        <v>0.21958592752520192</v>
      </c>
      <c r="N172" s="101">
        <v>0.0526021894051109</v>
      </c>
      <c r="O172" s="101">
        <v>0.03725215164091335</v>
      </c>
      <c r="P172" s="101">
        <v>0.009330341898082234</v>
      </c>
      <c r="Q172" s="101">
        <v>0.004534511432067027</v>
      </c>
      <c r="R172" s="101">
        <v>0.0008097229314536718</v>
      </c>
      <c r="S172" s="101">
        <v>0.0004887611627089574</v>
      </c>
      <c r="T172" s="101">
        <v>0.00013732092335295342</v>
      </c>
      <c r="U172" s="101">
        <v>9.917782054294497E-05</v>
      </c>
      <c r="V172" s="101">
        <v>3.0043768136502583E-05</v>
      </c>
      <c r="W172" s="101">
        <v>3.04769235140398E-05</v>
      </c>
      <c r="X172" s="101">
        <v>67.5</v>
      </c>
    </row>
    <row r="173" spans="1:24" s="101" customFormat="1" ht="12.75" hidden="1">
      <c r="A173" s="101">
        <v>1535</v>
      </c>
      <c r="B173" s="101">
        <v>97.72000122070312</v>
      </c>
      <c r="C173" s="101">
        <v>117.91999816894531</v>
      </c>
      <c r="D173" s="101">
        <v>9.094192504882812</v>
      </c>
      <c r="E173" s="101">
        <v>9.017645835876465</v>
      </c>
      <c r="F173" s="101">
        <v>14.076770919810768</v>
      </c>
      <c r="G173" s="101" t="s">
        <v>57</v>
      </c>
      <c r="H173" s="101">
        <v>6.582096791962549</v>
      </c>
      <c r="I173" s="101">
        <v>36.802098012665674</v>
      </c>
      <c r="J173" s="101" t="s">
        <v>60</v>
      </c>
      <c r="K173" s="101">
        <v>-0.5701610522310364</v>
      </c>
      <c r="L173" s="101">
        <v>-0.0017689318500327775</v>
      </c>
      <c r="M173" s="101">
        <v>0.1330007107295378</v>
      </c>
      <c r="N173" s="101">
        <v>-0.0005439785005678713</v>
      </c>
      <c r="O173" s="101">
        <v>-0.023214156622742205</v>
      </c>
      <c r="P173" s="101">
        <v>-0.00020232445045602056</v>
      </c>
      <c r="Q173" s="101">
        <v>0.0026508271170771398</v>
      </c>
      <c r="R173" s="101">
        <v>-4.3745938297237374E-05</v>
      </c>
      <c r="S173" s="101">
        <v>-0.0003296763771342161</v>
      </c>
      <c r="T173" s="101">
        <v>-1.4407358421685934E-05</v>
      </c>
      <c r="U173" s="101">
        <v>5.1413542871236006E-05</v>
      </c>
      <c r="V173" s="101">
        <v>-3.458231434670614E-06</v>
      </c>
      <c r="W173" s="101">
        <v>-2.1293479720386347E-05</v>
      </c>
      <c r="X173" s="101">
        <v>67.5</v>
      </c>
    </row>
    <row r="174" spans="1:24" s="101" customFormat="1" ht="12.75" hidden="1">
      <c r="A174" s="101">
        <v>1540</v>
      </c>
      <c r="B174" s="101">
        <v>121.31999969482422</v>
      </c>
      <c r="C174" s="101">
        <v>95.62000274658203</v>
      </c>
      <c r="D174" s="101">
        <v>9.129107475280762</v>
      </c>
      <c r="E174" s="101">
        <v>10.018762588500977</v>
      </c>
      <c r="F174" s="101">
        <v>19.871178202558838</v>
      </c>
      <c r="G174" s="101" t="s">
        <v>58</v>
      </c>
      <c r="H174" s="101">
        <v>-2.016410998535605</v>
      </c>
      <c r="I174" s="101">
        <v>51.80358869628862</v>
      </c>
      <c r="J174" s="101" t="s">
        <v>61</v>
      </c>
      <c r="K174" s="101">
        <v>-0.731621113873399</v>
      </c>
      <c r="L174" s="101">
        <v>-0.3252396614967576</v>
      </c>
      <c r="M174" s="101">
        <v>-0.1747248995207639</v>
      </c>
      <c r="N174" s="101">
        <v>-0.05259937658948138</v>
      </c>
      <c r="O174" s="101">
        <v>-0.029134614021338896</v>
      </c>
      <c r="P174" s="101">
        <v>-0.00932814798080822</v>
      </c>
      <c r="Q174" s="101">
        <v>-0.003678982131366645</v>
      </c>
      <c r="R174" s="101">
        <v>-0.0008085403630026283</v>
      </c>
      <c r="S174" s="101">
        <v>-0.0003608337020460673</v>
      </c>
      <c r="T174" s="101">
        <v>-0.0001365630404385344</v>
      </c>
      <c r="U174" s="101">
        <v>-8.481089374058131E-05</v>
      </c>
      <c r="V174" s="101">
        <v>-2.9844072094541387E-05</v>
      </c>
      <c r="W174" s="101">
        <v>-2.1804370852609513E-05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1647</v>
      </c>
      <c r="B176" s="101">
        <v>122.1</v>
      </c>
      <c r="C176" s="101">
        <v>109.8</v>
      </c>
      <c r="D176" s="101">
        <v>8.67945209329485</v>
      </c>
      <c r="E176" s="101">
        <v>9.221972980375611</v>
      </c>
      <c r="F176" s="101">
        <v>14.760603455010958</v>
      </c>
      <c r="G176" s="101" t="s">
        <v>59</v>
      </c>
      <c r="H176" s="101">
        <v>-14.1246526493303</v>
      </c>
      <c r="I176" s="101">
        <v>40.4753473506697</v>
      </c>
      <c r="J176" s="101" t="s">
        <v>73</v>
      </c>
      <c r="K176" s="101">
        <v>1.215687417482973</v>
      </c>
      <c r="M176" s="101" t="s">
        <v>68</v>
      </c>
      <c r="N176" s="101">
        <v>0.7069093729686677</v>
      </c>
      <c r="X176" s="101">
        <v>67.5</v>
      </c>
    </row>
    <row r="177" spans="1:24" s="101" customFormat="1" ht="12.75" hidden="1">
      <c r="A177" s="101">
        <v>1646</v>
      </c>
      <c r="B177" s="101">
        <v>81.77999877929688</v>
      </c>
      <c r="C177" s="101">
        <v>115.77999877929688</v>
      </c>
      <c r="D177" s="101">
        <v>8.655328750610352</v>
      </c>
      <c r="E177" s="101">
        <v>8.694605827331543</v>
      </c>
      <c r="F177" s="101">
        <v>10.6262019927565</v>
      </c>
      <c r="G177" s="101" t="s">
        <v>56</v>
      </c>
      <c r="H177" s="101">
        <v>14.890033791988252</v>
      </c>
      <c r="I177" s="101">
        <v>29.170032571285127</v>
      </c>
      <c r="J177" s="101" t="s">
        <v>62</v>
      </c>
      <c r="K177" s="101">
        <v>0.9874463669431525</v>
      </c>
      <c r="L177" s="101">
        <v>0.4291258160831605</v>
      </c>
      <c r="M177" s="101">
        <v>0.23376498873092652</v>
      </c>
      <c r="N177" s="101">
        <v>0.009702525522391838</v>
      </c>
      <c r="O177" s="101">
        <v>0.03965766207665702</v>
      </c>
      <c r="P177" s="101">
        <v>0.012310329024899883</v>
      </c>
      <c r="Q177" s="101">
        <v>0.004827261741917112</v>
      </c>
      <c r="R177" s="101">
        <v>0.0001493044349118955</v>
      </c>
      <c r="S177" s="101">
        <v>0.000520331688410609</v>
      </c>
      <c r="T177" s="101">
        <v>0.00018116612894268278</v>
      </c>
      <c r="U177" s="101">
        <v>0.00010557947545236328</v>
      </c>
      <c r="V177" s="101">
        <v>5.5464137826725266E-06</v>
      </c>
      <c r="W177" s="101">
        <v>3.24495458751022E-05</v>
      </c>
      <c r="X177" s="101">
        <v>67.5</v>
      </c>
    </row>
    <row r="178" spans="1:24" s="101" customFormat="1" ht="12.75" hidden="1">
      <c r="A178" s="101">
        <v>1535</v>
      </c>
      <c r="B178" s="101">
        <v>110.80000305175781</v>
      </c>
      <c r="C178" s="101">
        <v>117</v>
      </c>
      <c r="D178" s="101">
        <v>8.915470123291016</v>
      </c>
      <c r="E178" s="101">
        <v>9.073341369628906</v>
      </c>
      <c r="F178" s="101">
        <v>16.94396340717992</v>
      </c>
      <c r="G178" s="101" t="s">
        <v>57</v>
      </c>
      <c r="H178" s="101">
        <v>1.9109113675976346</v>
      </c>
      <c r="I178" s="101">
        <v>45.210914419355454</v>
      </c>
      <c r="J178" s="101" t="s">
        <v>60</v>
      </c>
      <c r="K178" s="101">
        <v>-0.6197566333685353</v>
      </c>
      <c r="L178" s="101">
        <v>-0.002334801604875909</v>
      </c>
      <c r="M178" s="101">
        <v>0.14464097076093785</v>
      </c>
      <c r="N178" s="101">
        <v>0.0001003733438117968</v>
      </c>
      <c r="O178" s="101">
        <v>-0.0252219242426046</v>
      </c>
      <c r="P178" s="101">
        <v>-0.00026700952865090703</v>
      </c>
      <c r="Q178" s="101">
        <v>0.0028862704647674505</v>
      </c>
      <c r="R178" s="101">
        <v>8.049373859912118E-06</v>
      </c>
      <c r="S178" s="101">
        <v>-0.00035727292989183444</v>
      </c>
      <c r="T178" s="101">
        <v>-1.900966939931849E-05</v>
      </c>
      <c r="U178" s="101">
        <v>5.6224892333943006E-05</v>
      </c>
      <c r="V178" s="101">
        <v>6.279110969315369E-07</v>
      </c>
      <c r="W178" s="101">
        <v>-2.3051946143835743E-05</v>
      </c>
      <c r="X178" s="101">
        <v>67.5</v>
      </c>
    </row>
    <row r="179" spans="1:24" s="101" customFormat="1" ht="12.75" hidden="1">
      <c r="A179" s="101">
        <v>1540</v>
      </c>
      <c r="B179" s="101">
        <v>126.91999816894531</v>
      </c>
      <c r="C179" s="101">
        <v>88.62000274658203</v>
      </c>
      <c r="D179" s="101">
        <v>9.143800735473633</v>
      </c>
      <c r="E179" s="101">
        <v>9.953556060791016</v>
      </c>
      <c r="F179" s="101">
        <v>20.84229344678432</v>
      </c>
      <c r="G179" s="101" t="s">
        <v>58</v>
      </c>
      <c r="H179" s="101">
        <v>-5.159287285971118</v>
      </c>
      <c r="I179" s="101">
        <v>54.2607108829742</v>
      </c>
      <c r="J179" s="101" t="s">
        <v>61</v>
      </c>
      <c r="K179" s="101">
        <v>-0.7687340521825021</v>
      </c>
      <c r="L179" s="101">
        <v>-0.4291194644041498</v>
      </c>
      <c r="M179" s="101">
        <v>-0.18364383881226104</v>
      </c>
      <c r="N179" s="101">
        <v>0.009702006323669195</v>
      </c>
      <c r="O179" s="101">
        <v>-0.03060367133019557</v>
      </c>
      <c r="P179" s="101">
        <v>-0.012307432982263283</v>
      </c>
      <c r="Q179" s="101">
        <v>-0.003869353787027973</v>
      </c>
      <c r="R179" s="101">
        <v>0.00014908729612151333</v>
      </c>
      <c r="S179" s="101">
        <v>-0.0003782870861273742</v>
      </c>
      <c r="T179" s="101">
        <v>-0.00018016603105304113</v>
      </c>
      <c r="U179" s="101">
        <v>-8.936323135849943E-05</v>
      </c>
      <c r="V179" s="101">
        <v>5.510756164354398E-06</v>
      </c>
      <c r="W179" s="101">
        <v>-2.2838143674170597E-05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1647</v>
      </c>
      <c r="B181" s="101">
        <v>111.36</v>
      </c>
      <c r="C181" s="101">
        <v>120.66</v>
      </c>
      <c r="D181" s="101">
        <v>8.779547887970589</v>
      </c>
      <c r="E181" s="101">
        <v>9.215559544474125</v>
      </c>
      <c r="F181" s="101">
        <v>15.623691311348145</v>
      </c>
      <c r="G181" s="101" t="s">
        <v>59</v>
      </c>
      <c r="H181" s="101">
        <v>-1.5255174187509226</v>
      </c>
      <c r="I181" s="101">
        <v>42.334482581249084</v>
      </c>
      <c r="J181" s="101" t="s">
        <v>73</v>
      </c>
      <c r="K181" s="101">
        <v>0.7520753179225383</v>
      </c>
      <c r="M181" s="101" t="s">
        <v>68</v>
      </c>
      <c r="N181" s="101">
        <v>0.4802533726626302</v>
      </c>
      <c r="X181" s="101">
        <v>67.5</v>
      </c>
    </row>
    <row r="182" spans="1:24" s="101" customFormat="1" ht="12.75" hidden="1">
      <c r="A182" s="101">
        <v>1646</v>
      </c>
      <c r="B182" s="101">
        <v>85.87999725341797</v>
      </c>
      <c r="C182" s="101">
        <v>124.27999877929688</v>
      </c>
      <c r="D182" s="101">
        <v>8.61118221282959</v>
      </c>
      <c r="E182" s="101">
        <v>8.648164749145508</v>
      </c>
      <c r="F182" s="101">
        <v>13.391744588195683</v>
      </c>
      <c r="G182" s="101" t="s">
        <v>56</v>
      </c>
      <c r="H182" s="101">
        <v>18.57657891490563</v>
      </c>
      <c r="I182" s="101">
        <v>36.9565761683236</v>
      </c>
      <c r="J182" s="101" t="s">
        <v>62</v>
      </c>
      <c r="K182" s="101">
        <v>0.716496234148398</v>
      </c>
      <c r="L182" s="101">
        <v>0.4538111406168258</v>
      </c>
      <c r="M182" s="101">
        <v>0.16962075564432608</v>
      </c>
      <c r="N182" s="101">
        <v>0.05460778936029881</v>
      </c>
      <c r="O182" s="101">
        <v>0.0287759772615737</v>
      </c>
      <c r="P182" s="101">
        <v>0.013018536927711764</v>
      </c>
      <c r="Q182" s="101">
        <v>0.0035027366371722787</v>
      </c>
      <c r="R182" s="101">
        <v>0.0008406140680382305</v>
      </c>
      <c r="S182" s="101">
        <v>0.00037756761125229226</v>
      </c>
      <c r="T182" s="101">
        <v>0.00019157277147631123</v>
      </c>
      <c r="U182" s="101">
        <v>7.66123218826874E-05</v>
      </c>
      <c r="V182" s="101">
        <v>3.1198397591271994E-05</v>
      </c>
      <c r="W182" s="101">
        <v>2.3543867537142802E-05</v>
      </c>
      <c r="X182" s="101">
        <v>67.5</v>
      </c>
    </row>
    <row r="183" spans="1:24" s="101" customFormat="1" ht="12.75" hidden="1">
      <c r="A183" s="101">
        <v>1535</v>
      </c>
      <c r="B183" s="101">
        <v>130.67999267578125</v>
      </c>
      <c r="C183" s="101">
        <v>121.08000183105469</v>
      </c>
      <c r="D183" s="101">
        <v>8.619049072265625</v>
      </c>
      <c r="E183" s="101">
        <v>8.988847732543945</v>
      </c>
      <c r="F183" s="101">
        <v>21.75306341212715</v>
      </c>
      <c r="G183" s="101" t="s">
        <v>57</v>
      </c>
      <c r="H183" s="101">
        <v>-3.090797069939356</v>
      </c>
      <c r="I183" s="101">
        <v>60.0891956058419</v>
      </c>
      <c r="J183" s="101" t="s">
        <v>60</v>
      </c>
      <c r="K183" s="101">
        <v>0.05742627765090447</v>
      </c>
      <c r="L183" s="101">
        <v>-0.002468330028297537</v>
      </c>
      <c r="M183" s="101">
        <v>-0.01551557598317219</v>
      </c>
      <c r="N183" s="101">
        <v>-0.0005644250638059141</v>
      </c>
      <c r="O183" s="101">
        <v>0.0019969412746525528</v>
      </c>
      <c r="P183" s="101">
        <v>-0.0002824553830054319</v>
      </c>
      <c r="Q183" s="101">
        <v>-0.0004118156833122686</v>
      </c>
      <c r="R183" s="101">
        <v>-4.53844386721957E-05</v>
      </c>
      <c r="S183" s="101">
        <v>7.062597018773997E-07</v>
      </c>
      <c r="T183" s="101">
        <v>-2.0120462365667997E-05</v>
      </c>
      <c r="U183" s="101">
        <v>-1.5005786409160635E-05</v>
      </c>
      <c r="V183" s="101">
        <v>-3.5820850519302244E-06</v>
      </c>
      <c r="W183" s="101">
        <v>-7.410931331544617E-07</v>
      </c>
      <c r="X183" s="101">
        <v>67.5</v>
      </c>
    </row>
    <row r="184" spans="1:24" s="101" customFormat="1" ht="12.75" hidden="1">
      <c r="A184" s="101">
        <v>1540</v>
      </c>
      <c r="B184" s="101">
        <v>121.4800033569336</v>
      </c>
      <c r="C184" s="101">
        <v>104.37999725341797</v>
      </c>
      <c r="D184" s="101">
        <v>8.917787551879883</v>
      </c>
      <c r="E184" s="101">
        <v>9.674875259399414</v>
      </c>
      <c r="F184" s="101">
        <v>20.23178210078929</v>
      </c>
      <c r="G184" s="101" t="s">
        <v>58</v>
      </c>
      <c r="H184" s="101">
        <v>0.013870206303209898</v>
      </c>
      <c r="I184" s="101">
        <v>53.993873563236804</v>
      </c>
      <c r="J184" s="101" t="s">
        <v>61</v>
      </c>
      <c r="K184" s="101">
        <v>-0.7141912042191483</v>
      </c>
      <c r="L184" s="101">
        <v>-0.45380442780433056</v>
      </c>
      <c r="M184" s="101">
        <v>-0.16890964344069462</v>
      </c>
      <c r="N184" s="101">
        <v>-0.05460487233906981</v>
      </c>
      <c r="O184" s="101">
        <v>-0.02870660364627268</v>
      </c>
      <c r="P184" s="101">
        <v>-0.013015472434560573</v>
      </c>
      <c r="Q184" s="101">
        <v>-0.0034784438751210307</v>
      </c>
      <c r="R184" s="101">
        <v>-0.0008393880295251967</v>
      </c>
      <c r="S184" s="101">
        <v>-0.0003775669507041044</v>
      </c>
      <c r="T184" s="101">
        <v>-0.0001905132377692078</v>
      </c>
      <c r="U184" s="101">
        <v>-7.512838503854021E-05</v>
      </c>
      <c r="V184" s="101">
        <v>-3.099207445370226E-05</v>
      </c>
      <c r="W184" s="101">
        <v>-2.3532200908000893E-05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1647</v>
      </c>
      <c r="B186" s="101">
        <v>125.18</v>
      </c>
      <c r="C186" s="101">
        <v>144.78</v>
      </c>
      <c r="D186" s="101">
        <v>8.340968371091222</v>
      </c>
      <c r="E186" s="101">
        <v>8.540044826263099</v>
      </c>
      <c r="F186" s="101">
        <v>18.233695304725877</v>
      </c>
      <c r="G186" s="101" t="s">
        <v>59</v>
      </c>
      <c r="H186" s="101">
        <v>-5.645282675353997</v>
      </c>
      <c r="I186" s="101">
        <v>52.03471732464602</v>
      </c>
      <c r="J186" s="101" t="s">
        <v>73</v>
      </c>
      <c r="K186" s="101">
        <v>1.5647019359969454</v>
      </c>
      <c r="M186" s="101" t="s">
        <v>68</v>
      </c>
      <c r="N186" s="101">
        <v>1.0014074093642897</v>
      </c>
      <c r="X186" s="101">
        <v>67.5</v>
      </c>
    </row>
    <row r="187" spans="1:24" s="101" customFormat="1" ht="12.75" hidden="1">
      <c r="A187" s="101">
        <v>1646</v>
      </c>
      <c r="B187" s="101">
        <v>90.9800033569336</v>
      </c>
      <c r="C187" s="101">
        <v>121.77999877929688</v>
      </c>
      <c r="D187" s="101">
        <v>8.73756217956543</v>
      </c>
      <c r="E187" s="101">
        <v>8.725058555603027</v>
      </c>
      <c r="F187" s="101">
        <v>18.287217444399168</v>
      </c>
      <c r="G187" s="101" t="s">
        <v>56</v>
      </c>
      <c r="H187" s="101">
        <v>26.267111092165813</v>
      </c>
      <c r="I187" s="101">
        <v>49.747114449099406</v>
      </c>
      <c r="J187" s="101" t="s">
        <v>62</v>
      </c>
      <c r="K187" s="101">
        <v>1.0300120174076202</v>
      </c>
      <c r="L187" s="101">
        <v>0.6612058063718781</v>
      </c>
      <c r="M187" s="101">
        <v>0.24384159713491008</v>
      </c>
      <c r="N187" s="101">
        <v>0.0709038497972574</v>
      </c>
      <c r="O187" s="101">
        <v>0.041367366084062315</v>
      </c>
      <c r="P187" s="101">
        <v>0.018968077577137074</v>
      </c>
      <c r="Q187" s="101">
        <v>0.00503542527011965</v>
      </c>
      <c r="R187" s="101">
        <v>0.0010914734560149482</v>
      </c>
      <c r="S187" s="101">
        <v>0.0005427791903369099</v>
      </c>
      <c r="T187" s="101">
        <v>0.00027912794797936645</v>
      </c>
      <c r="U187" s="101">
        <v>0.00011013551601923124</v>
      </c>
      <c r="V187" s="101">
        <v>4.050673196959868E-05</v>
      </c>
      <c r="W187" s="101">
        <v>3.384699496198298E-05</v>
      </c>
      <c r="X187" s="101">
        <v>67.5</v>
      </c>
    </row>
    <row r="188" spans="1:24" s="101" customFormat="1" ht="12.75" hidden="1">
      <c r="A188" s="101">
        <v>1535</v>
      </c>
      <c r="B188" s="101">
        <v>127.16000366210938</v>
      </c>
      <c r="C188" s="101">
        <v>131.66000366210938</v>
      </c>
      <c r="D188" s="101">
        <v>8.574812889099121</v>
      </c>
      <c r="E188" s="101">
        <v>8.708054542541504</v>
      </c>
      <c r="F188" s="101">
        <v>20.70159930092901</v>
      </c>
      <c r="G188" s="101" t="s">
        <v>57</v>
      </c>
      <c r="H188" s="101">
        <v>-2.1887923291132267</v>
      </c>
      <c r="I188" s="101">
        <v>57.47121133299614</v>
      </c>
      <c r="J188" s="101" t="s">
        <v>60</v>
      </c>
      <c r="K188" s="101">
        <v>-0.13691597328875493</v>
      </c>
      <c r="L188" s="101">
        <v>-0.00359651086050943</v>
      </c>
      <c r="M188" s="101">
        <v>0.029664175752311697</v>
      </c>
      <c r="N188" s="101">
        <v>-0.0007329047103073575</v>
      </c>
      <c r="O188" s="101">
        <v>-0.0059405183427956075</v>
      </c>
      <c r="P188" s="101">
        <v>-0.00041151089354252916</v>
      </c>
      <c r="Q188" s="101">
        <v>0.0004811964130781936</v>
      </c>
      <c r="R188" s="101">
        <v>-5.893649926139813E-05</v>
      </c>
      <c r="S188" s="101">
        <v>-0.00011403168454740259</v>
      </c>
      <c r="T188" s="101">
        <v>-2.931071924934161E-05</v>
      </c>
      <c r="U188" s="101">
        <v>1.805947940831834E-06</v>
      </c>
      <c r="V188" s="101">
        <v>-4.653843873548795E-06</v>
      </c>
      <c r="W188" s="101">
        <v>-8.209770883246103E-06</v>
      </c>
      <c r="X188" s="101">
        <v>67.5</v>
      </c>
    </row>
    <row r="189" spans="1:24" s="101" customFormat="1" ht="12.75" hidden="1">
      <c r="A189" s="101">
        <v>1540</v>
      </c>
      <c r="B189" s="101">
        <v>130.75999450683594</v>
      </c>
      <c r="C189" s="101">
        <v>107.05999755859375</v>
      </c>
      <c r="D189" s="101">
        <v>8.912039756774902</v>
      </c>
      <c r="E189" s="101">
        <v>9.593780517578125</v>
      </c>
      <c r="F189" s="101">
        <v>23.57124605451574</v>
      </c>
      <c r="G189" s="101" t="s">
        <v>58</v>
      </c>
      <c r="H189" s="101">
        <v>-0.2887606030814709</v>
      </c>
      <c r="I189" s="101">
        <v>62.971233903754474</v>
      </c>
      <c r="J189" s="101" t="s">
        <v>61</v>
      </c>
      <c r="K189" s="101">
        <v>-1.0208715748136532</v>
      </c>
      <c r="L189" s="101">
        <v>-0.6611960250103714</v>
      </c>
      <c r="M189" s="101">
        <v>-0.2420304963640734</v>
      </c>
      <c r="N189" s="101">
        <v>-0.07090006182478015</v>
      </c>
      <c r="O189" s="101">
        <v>-0.04093860303615328</v>
      </c>
      <c r="P189" s="101">
        <v>-0.018963613204154586</v>
      </c>
      <c r="Q189" s="101">
        <v>-0.0050123804387736</v>
      </c>
      <c r="R189" s="101">
        <v>-0.001089881091789387</v>
      </c>
      <c r="S189" s="101">
        <v>-0.0005306656427375651</v>
      </c>
      <c r="T189" s="101">
        <v>-0.00027758474936541124</v>
      </c>
      <c r="U189" s="101">
        <v>-0.00011012070850143194</v>
      </c>
      <c r="V189" s="101">
        <v>-4.023850235853144E-05</v>
      </c>
      <c r="W189" s="101">
        <v>-3.283624110645288E-05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10.6262019927565</v>
      </c>
      <c r="G190" s="102"/>
      <c r="H190" s="102"/>
      <c r="I190" s="115"/>
      <c r="J190" s="115" t="s">
        <v>159</v>
      </c>
      <c r="K190" s="102">
        <f>AVERAGE(K188,K183,K178,K173,K168,K163)</f>
        <v>-0.44295197844416534</v>
      </c>
      <c r="L190" s="102">
        <f>AVERAGE(L188,L183,L178,L173,L168,L163)</f>
        <v>-0.0037324270614385985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23.57124605451574</v>
      </c>
      <c r="G191" s="102"/>
      <c r="H191" s="102"/>
      <c r="I191" s="115"/>
      <c r="J191" s="115" t="s">
        <v>160</v>
      </c>
      <c r="K191" s="102">
        <f>AVERAGE(K189,K184,K179,K174,K169,K164)</f>
        <v>-0.7936174757473955</v>
      </c>
      <c r="L191" s="102">
        <f>AVERAGE(L189,L184,L179,L174,L169,L164)</f>
        <v>-0.6861328419313452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0.2768449865276033</v>
      </c>
      <c r="L192" s="102">
        <f>ABS(L190/$H$33)</f>
        <v>0.010367852948440552</v>
      </c>
      <c r="M192" s="115" t="s">
        <v>111</v>
      </c>
      <c r="N192" s="102">
        <f>K192+L192+L193+K193</f>
        <v>1.1669648859941546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0.45091902031102016</v>
      </c>
      <c r="L193" s="102">
        <f>ABS(L191/$H$34)</f>
        <v>0.4288330262070907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1647</v>
      </c>
      <c r="B196" s="101">
        <v>131.2</v>
      </c>
      <c r="C196" s="101">
        <v>151.2</v>
      </c>
      <c r="D196" s="101">
        <v>8.658376982928557</v>
      </c>
      <c r="E196" s="101">
        <v>9.06425255582933</v>
      </c>
      <c r="F196" s="101">
        <v>20.320254506382152</v>
      </c>
      <c r="G196" s="101" t="s">
        <v>59</v>
      </c>
      <c r="H196" s="101">
        <v>-7.822437201883844</v>
      </c>
      <c r="I196" s="101">
        <v>55.87756279811615</v>
      </c>
      <c r="J196" s="101" t="s">
        <v>73</v>
      </c>
      <c r="K196" s="101">
        <v>1.202857285518392</v>
      </c>
      <c r="M196" s="101" t="s">
        <v>68</v>
      </c>
      <c r="N196" s="101">
        <v>0.6693109795687767</v>
      </c>
      <c r="X196" s="101">
        <v>67.5</v>
      </c>
    </row>
    <row r="197" spans="1:24" s="101" customFormat="1" ht="12.75" hidden="1">
      <c r="A197" s="101">
        <v>1535</v>
      </c>
      <c r="B197" s="101">
        <v>118.9800033569336</v>
      </c>
      <c r="C197" s="101">
        <v>141.77999877929688</v>
      </c>
      <c r="D197" s="101">
        <v>9.01390552520752</v>
      </c>
      <c r="E197" s="101">
        <v>8.965265274047852</v>
      </c>
      <c r="F197" s="101">
        <v>25.65596400955193</v>
      </c>
      <c r="G197" s="101" t="s">
        <v>56</v>
      </c>
      <c r="H197" s="101">
        <v>16.252508459923575</v>
      </c>
      <c r="I197" s="101">
        <v>67.73251181685717</v>
      </c>
      <c r="J197" s="101" t="s">
        <v>62</v>
      </c>
      <c r="K197" s="101">
        <v>1.0293354283822256</v>
      </c>
      <c r="L197" s="101">
        <v>0.25888471541245767</v>
      </c>
      <c r="M197" s="101">
        <v>0.2436818179859454</v>
      </c>
      <c r="N197" s="101">
        <v>0.12300557767488825</v>
      </c>
      <c r="O197" s="101">
        <v>0.04133978976991048</v>
      </c>
      <c r="P197" s="101">
        <v>0.0074266876089066815</v>
      </c>
      <c r="Q197" s="101">
        <v>0.005032081245250436</v>
      </c>
      <c r="R197" s="101">
        <v>0.001893388976558072</v>
      </c>
      <c r="S197" s="101">
        <v>0.0005423583459854871</v>
      </c>
      <c r="T197" s="101">
        <v>0.00010932353278849847</v>
      </c>
      <c r="U197" s="101">
        <v>0.00011005121000335197</v>
      </c>
      <c r="V197" s="101">
        <v>7.025594572371937E-05</v>
      </c>
      <c r="W197" s="101">
        <v>3.38142243962135E-05</v>
      </c>
      <c r="X197" s="101">
        <v>67.5</v>
      </c>
    </row>
    <row r="198" spans="1:24" s="101" customFormat="1" ht="12.75" hidden="1">
      <c r="A198" s="101">
        <v>1540</v>
      </c>
      <c r="B198" s="101">
        <v>105.73999786376953</v>
      </c>
      <c r="C198" s="101">
        <v>87.33999633789062</v>
      </c>
      <c r="D198" s="101">
        <v>9.301560401916504</v>
      </c>
      <c r="E198" s="101">
        <v>9.885292053222656</v>
      </c>
      <c r="F198" s="101">
        <v>21.58094492688025</v>
      </c>
      <c r="G198" s="101" t="s">
        <v>57</v>
      </c>
      <c r="H198" s="101">
        <v>16.94166638079971</v>
      </c>
      <c r="I198" s="101">
        <v>55.18166424456924</v>
      </c>
      <c r="J198" s="101" t="s">
        <v>60</v>
      </c>
      <c r="K198" s="101">
        <v>-0.9539901437124947</v>
      </c>
      <c r="L198" s="101">
        <v>-0.001407312698921489</v>
      </c>
      <c r="M198" s="101">
        <v>0.22478979853746447</v>
      </c>
      <c r="N198" s="101">
        <v>-0.0012722992020547399</v>
      </c>
      <c r="O198" s="101">
        <v>-0.03847905592393039</v>
      </c>
      <c r="P198" s="101">
        <v>-0.00016094702095690937</v>
      </c>
      <c r="Q198" s="101">
        <v>0.004589328011795895</v>
      </c>
      <c r="R198" s="101">
        <v>-0.00010229948702872095</v>
      </c>
      <c r="S198" s="101">
        <v>-0.000517051344417724</v>
      </c>
      <c r="T198" s="101">
        <v>-1.1459929173228253E-05</v>
      </c>
      <c r="U198" s="101">
        <v>9.646791188064911E-05</v>
      </c>
      <c r="V198" s="101">
        <v>-8.081175539880267E-06</v>
      </c>
      <c r="W198" s="101">
        <v>-3.2558600292148125E-05</v>
      </c>
      <c r="X198" s="101">
        <v>67.5</v>
      </c>
    </row>
    <row r="199" spans="1:24" s="101" customFormat="1" ht="12.75" hidden="1">
      <c r="A199" s="101">
        <v>1646</v>
      </c>
      <c r="B199" s="101">
        <v>76.66000366210938</v>
      </c>
      <c r="C199" s="101">
        <v>114.36000061035156</v>
      </c>
      <c r="D199" s="101">
        <v>8.889906883239746</v>
      </c>
      <c r="E199" s="101">
        <v>8.841354370117188</v>
      </c>
      <c r="F199" s="101">
        <v>5.712930039179108</v>
      </c>
      <c r="G199" s="101" t="s">
        <v>58</v>
      </c>
      <c r="H199" s="101">
        <v>6.105478022660698</v>
      </c>
      <c r="I199" s="101">
        <v>15.265481684770073</v>
      </c>
      <c r="J199" s="101" t="s">
        <v>61</v>
      </c>
      <c r="K199" s="101">
        <v>-0.38656723842332247</v>
      </c>
      <c r="L199" s="101">
        <v>-0.2588808902664634</v>
      </c>
      <c r="M199" s="101">
        <v>-0.09407643111014342</v>
      </c>
      <c r="N199" s="101">
        <v>-0.12299899753198568</v>
      </c>
      <c r="O199" s="101">
        <v>-0.01511093886637864</v>
      </c>
      <c r="P199" s="101">
        <v>-0.007424943427173917</v>
      </c>
      <c r="Q199" s="101">
        <v>-0.0020639549556486737</v>
      </c>
      <c r="R199" s="101">
        <v>-0.0018906233446948876</v>
      </c>
      <c r="S199" s="101">
        <v>-0.00016373906893572297</v>
      </c>
      <c r="T199" s="101">
        <v>-0.00010872122536424288</v>
      </c>
      <c r="U199" s="101">
        <v>-5.296424077232859E-05</v>
      </c>
      <c r="V199" s="101">
        <v>-6.978963040042441E-05</v>
      </c>
      <c r="W199" s="101">
        <v>-9.12903710878712E-06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1647</v>
      </c>
      <c r="B201" s="101">
        <v>125.18</v>
      </c>
      <c r="C201" s="101">
        <v>133.58</v>
      </c>
      <c r="D201" s="101">
        <v>8.428731212286195</v>
      </c>
      <c r="E201" s="101">
        <v>8.977752675705453</v>
      </c>
      <c r="F201" s="101">
        <v>19.703532372310303</v>
      </c>
      <c r="G201" s="101" t="s">
        <v>59</v>
      </c>
      <c r="H201" s="101">
        <v>-2.0361888638377224</v>
      </c>
      <c r="I201" s="101">
        <v>55.643811136162284</v>
      </c>
      <c r="J201" s="101" t="s">
        <v>73</v>
      </c>
      <c r="K201" s="101">
        <v>0.29949365101655107</v>
      </c>
      <c r="M201" s="101" t="s">
        <v>68</v>
      </c>
      <c r="N201" s="101">
        <v>0.1853935570376391</v>
      </c>
      <c r="X201" s="101">
        <v>67.5</v>
      </c>
    </row>
    <row r="202" spans="1:24" s="101" customFormat="1" ht="12.75" hidden="1">
      <c r="A202" s="101">
        <v>1535</v>
      </c>
      <c r="B202" s="101">
        <v>107.58000183105469</v>
      </c>
      <c r="C202" s="101">
        <v>121.58000183105469</v>
      </c>
      <c r="D202" s="101">
        <v>9.096075057983398</v>
      </c>
      <c r="E202" s="101">
        <v>8.98920726776123</v>
      </c>
      <c r="F202" s="101">
        <v>20.15486314019262</v>
      </c>
      <c r="G202" s="101" t="s">
        <v>56</v>
      </c>
      <c r="H202" s="101">
        <v>12.623511122727976</v>
      </c>
      <c r="I202" s="101">
        <v>52.70351295378266</v>
      </c>
      <c r="J202" s="101" t="s">
        <v>62</v>
      </c>
      <c r="K202" s="101">
        <v>0.47321204536778155</v>
      </c>
      <c r="L202" s="101">
        <v>0.24063428656020822</v>
      </c>
      <c r="M202" s="101">
        <v>0.1120268405005069</v>
      </c>
      <c r="N202" s="101">
        <v>0.06851097332911549</v>
      </c>
      <c r="O202" s="101">
        <v>0.01900501926313928</v>
      </c>
      <c r="P202" s="101">
        <v>0.006903126196107572</v>
      </c>
      <c r="Q202" s="101">
        <v>0.0023134196034447344</v>
      </c>
      <c r="R202" s="101">
        <v>0.001054588460497379</v>
      </c>
      <c r="S202" s="101">
        <v>0.0002493539830126013</v>
      </c>
      <c r="T202" s="101">
        <v>0.00010159440915222264</v>
      </c>
      <c r="U202" s="101">
        <v>5.0600312007417884E-05</v>
      </c>
      <c r="V202" s="101">
        <v>3.913479209478799E-05</v>
      </c>
      <c r="W202" s="101">
        <v>1.554708597085724E-05</v>
      </c>
      <c r="X202" s="101">
        <v>67.5</v>
      </c>
    </row>
    <row r="203" spans="1:24" s="101" customFormat="1" ht="12.75" hidden="1">
      <c r="A203" s="101">
        <v>1540</v>
      </c>
      <c r="B203" s="101">
        <v>109.4000015258789</v>
      </c>
      <c r="C203" s="101">
        <v>88.0999984741211</v>
      </c>
      <c r="D203" s="101">
        <v>9.54068660736084</v>
      </c>
      <c r="E203" s="101">
        <v>10.191283226013184</v>
      </c>
      <c r="F203" s="101">
        <v>18.67013234967195</v>
      </c>
      <c r="G203" s="101" t="s">
        <v>57</v>
      </c>
      <c r="H203" s="101">
        <v>4.649468607689023</v>
      </c>
      <c r="I203" s="101">
        <v>46.54947013356793</v>
      </c>
      <c r="J203" s="101" t="s">
        <v>60</v>
      </c>
      <c r="K203" s="101">
        <v>-0.2586876447048714</v>
      </c>
      <c r="L203" s="101">
        <v>-0.001308463326890007</v>
      </c>
      <c r="M203" s="101">
        <v>0.06017082408231584</v>
      </c>
      <c r="N203" s="101">
        <v>-0.0007084631316541722</v>
      </c>
      <c r="O203" s="101">
        <v>-0.01056032791773344</v>
      </c>
      <c r="P203" s="101">
        <v>-0.00014971186365822102</v>
      </c>
      <c r="Q203" s="101">
        <v>0.0011908943964823917</v>
      </c>
      <c r="R203" s="101">
        <v>-5.696261162922737E-05</v>
      </c>
      <c r="S203" s="101">
        <v>-0.0001522236862727861</v>
      </c>
      <c r="T203" s="101">
        <v>-1.0663950610716432E-05</v>
      </c>
      <c r="U203" s="101">
        <v>2.25221639572211E-05</v>
      </c>
      <c r="V203" s="101">
        <v>-4.497721192334427E-06</v>
      </c>
      <c r="W203" s="101">
        <v>-9.895504277054492E-06</v>
      </c>
      <c r="X203" s="101">
        <v>67.5</v>
      </c>
    </row>
    <row r="204" spans="1:24" s="101" customFormat="1" ht="12.75" hidden="1">
      <c r="A204" s="101">
        <v>1646</v>
      </c>
      <c r="B204" s="101">
        <v>86</v>
      </c>
      <c r="C204" s="101">
        <v>118.30000305175781</v>
      </c>
      <c r="D204" s="101">
        <v>8.969987869262695</v>
      </c>
      <c r="E204" s="101">
        <v>8.874053001403809</v>
      </c>
      <c r="F204" s="101">
        <v>7.849385210582183</v>
      </c>
      <c r="G204" s="101" t="s">
        <v>58</v>
      </c>
      <c r="H204" s="101">
        <v>2.2952109705146597</v>
      </c>
      <c r="I204" s="101">
        <v>20.795210970514656</v>
      </c>
      <c r="J204" s="101" t="s">
        <v>61</v>
      </c>
      <c r="K204" s="101">
        <v>-0.3962453057869652</v>
      </c>
      <c r="L204" s="101">
        <v>-0.24063072911010885</v>
      </c>
      <c r="M204" s="101">
        <v>-0.09449595188039017</v>
      </c>
      <c r="N204" s="101">
        <v>-0.06850731016828686</v>
      </c>
      <c r="O204" s="101">
        <v>-0.015800956662880724</v>
      </c>
      <c r="P204" s="101">
        <v>-0.006901502563736869</v>
      </c>
      <c r="Q204" s="101">
        <v>-0.0019833509013861446</v>
      </c>
      <c r="R204" s="101">
        <v>-0.001053048945629124</v>
      </c>
      <c r="S204" s="101">
        <v>-0.00019749774221943157</v>
      </c>
      <c r="T204" s="101">
        <v>-0.0001010331833031179</v>
      </c>
      <c r="U204" s="101">
        <v>-4.5311628815703474E-05</v>
      </c>
      <c r="V204" s="101">
        <v>-3.887547371259039E-05</v>
      </c>
      <c r="W204" s="101">
        <v>-1.1991283387862294E-05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1647</v>
      </c>
      <c r="B206" s="101">
        <v>118.06</v>
      </c>
      <c r="C206" s="101">
        <v>120.06</v>
      </c>
      <c r="D206" s="101">
        <v>8.584160161830747</v>
      </c>
      <c r="E206" s="101">
        <v>8.999465291816065</v>
      </c>
      <c r="F206" s="101">
        <v>17.4023455637858</v>
      </c>
      <c r="G206" s="101" t="s">
        <v>59</v>
      </c>
      <c r="H206" s="101">
        <v>-2.3191410959573773</v>
      </c>
      <c r="I206" s="101">
        <v>48.24085890404262</v>
      </c>
      <c r="J206" s="101" t="s">
        <v>73</v>
      </c>
      <c r="K206" s="101">
        <v>0.21375747333525555</v>
      </c>
      <c r="M206" s="101" t="s">
        <v>68</v>
      </c>
      <c r="N206" s="101">
        <v>0.1870661828231536</v>
      </c>
      <c r="X206" s="101">
        <v>67.5</v>
      </c>
    </row>
    <row r="207" spans="1:24" s="101" customFormat="1" ht="12.75" hidden="1">
      <c r="A207" s="101">
        <v>1535</v>
      </c>
      <c r="B207" s="101">
        <v>97.72000122070312</v>
      </c>
      <c r="C207" s="101">
        <v>117.91999816894531</v>
      </c>
      <c r="D207" s="101">
        <v>9.094192504882812</v>
      </c>
      <c r="E207" s="101">
        <v>9.017645835876465</v>
      </c>
      <c r="F207" s="101">
        <v>15.741320943503588</v>
      </c>
      <c r="G207" s="101" t="s">
        <v>56</v>
      </c>
      <c r="H207" s="101">
        <v>10.93387131950822</v>
      </c>
      <c r="I207" s="101">
        <v>41.153872540211346</v>
      </c>
      <c r="J207" s="101" t="s">
        <v>62</v>
      </c>
      <c r="K207" s="101">
        <v>0.1913119126903025</v>
      </c>
      <c r="L207" s="101">
        <v>0.4153211742087177</v>
      </c>
      <c r="M207" s="101">
        <v>0.045290539082621734</v>
      </c>
      <c r="N207" s="101">
        <v>0.04911048058604857</v>
      </c>
      <c r="O207" s="101">
        <v>0.007683494394947921</v>
      </c>
      <c r="P207" s="101">
        <v>0.011914315839198183</v>
      </c>
      <c r="Q207" s="101">
        <v>0.0009352923440043762</v>
      </c>
      <c r="R207" s="101">
        <v>0.0007559692806613417</v>
      </c>
      <c r="S207" s="101">
        <v>0.00010082777822678503</v>
      </c>
      <c r="T207" s="101">
        <v>0.0001753206156495364</v>
      </c>
      <c r="U207" s="101">
        <v>2.045620663721328E-05</v>
      </c>
      <c r="V207" s="101">
        <v>2.8057770690833816E-05</v>
      </c>
      <c r="W207" s="101">
        <v>6.287211981853706E-06</v>
      </c>
      <c r="X207" s="101">
        <v>67.5</v>
      </c>
    </row>
    <row r="208" spans="1:24" s="101" customFormat="1" ht="12.75" hidden="1">
      <c r="A208" s="101">
        <v>1540</v>
      </c>
      <c r="B208" s="101">
        <v>121.31999969482422</v>
      </c>
      <c r="C208" s="101">
        <v>95.62000274658203</v>
      </c>
      <c r="D208" s="101">
        <v>9.129107475280762</v>
      </c>
      <c r="E208" s="101">
        <v>10.018762588500977</v>
      </c>
      <c r="F208" s="101">
        <v>19.871178202558838</v>
      </c>
      <c r="G208" s="101" t="s">
        <v>57</v>
      </c>
      <c r="H208" s="101">
        <v>-2.016410998535605</v>
      </c>
      <c r="I208" s="101">
        <v>51.80358869628862</v>
      </c>
      <c r="J208" s="101" t="s">
        <v>60</v>
      </c>
      <c r="K208" s="101">
        <v>-0.012386124882198684</v>
      </c>
      <c r="L208" s="101">
        <v>-0.0022591588806109976</v>
      </c>
      <c r="M208" s="101">
        <v>0.0024184517498397336</v>
      </c>
      <c r="N208" s="101">
        <v>-0.0005077075321433208</v>
      </c>
      <c r="O208" s="101">
        <v>-0.0005800213634062876</v>
      </c>
      <c r="P208" s="101">
        <v>-0.0002585163266889672</v>
      </c>
      <c r="Q208" s="101">
        <v>2.541846954641346E-05</v>
      </c>
      <c r="R208" s="101">
        <v>-4.082609163519436E-05</v>
      </c>
      <c r="S208" s="101">
        <v>-1.4381300554314738E-05</v>
      </c>
      <c r="T208" s="101">
        <v>-1.841317831205226E-05</v>
      </c>
      <c r="U208" s="101">
        <v>-1.0627546304702888E-06</v>
      </c>
      <c r="V208" s="101">
        <v>-3.2223272569732995E-06</v>
      </c>
      <c r="W208" s="101">
        <v>-1.105026182528561E-06</v>
      </c>
      <c r="X208" s="101">
        <v>67.5</v>
      </c>
    </row>
    <row r="209" spans="1:24" s="101" customFormat="1" ht="12.75" hidden="1">
      <c r="A209" s="101">
        <v>1646</v>
      </c>
      <c r="B209" s="101">
        <v>86.86000061035156</v>
      </c>
      <c r="C209" s="101">
        <v>111.76000213623047</v>
      </c>
      <c r="D209" s="101">
        <v>8.75844669342041</v>
      </c>
      <c r="E209" s="101">
        <v>8.888047218322754</v>
      </c>
      <c r="F209" s="101">
        <v>9.334927436369775</v>
      </c>
      <c r="G209" s="101" t="s">
        <v>58</v>
      </c>
      <c r="H209" s="101">
        <v>5.969061882868729</v>
      </c>
      <c r="I209" s="101">
        <v>25.329062493220295</v>
      </c>
      <c r="J209" s="101" t="s">
        <v>61</v>
      </c>
      <c r="K209" s="101">
        <v>-0.19091053362144403</v>
      </c>
      <c r="L209" s="101">
        <v>-0.41531502976326323</v>
      </c>
      <c r="M209" s="101">
        <v>-0.04522592200860237</v>
      </c>
      <c r="N209" s="101">
        <v>-0.04910785615819997</v>
      </c>
      <c r="O209" s="101">
        <v>-0.007661570422256029</v>
      </c>
      <c r="P209" s="101">
        <v>-0.011911510870792334</v>
      </c>
      <c r="Q209" s="101">
        <v>-0.0009349468809291352</v>
      </c>
      <c r="R209" s="101">
        <v>-0.0007548660699391788</v>
      </c>
      <c r="S209" s="101">
        <v>-9.979688901221427E-05</v>
      </c>
      <c r="T209" s="101">
        <v>-0.00017435100554966993</v>
      </c>
      <c r="U209" s="101">
        <v>-2.0428581511690494E-05</v>
      </c>
      <c r="V209" s="101">
        <v>-2.787212053627029E-05</v>
      </c>
      <c r="W209" s="101">
        <v>-6.1893417776603E-06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1647</v>
      </c>
      <c r="B211" s="101">
        <v>122.1</v>
      </c>
      <c r="C211" s="101">
        <v>109.8</v>
      </c>
      <c r="D211" s="101">
        <v>8.67945209329485</v>
      </c>
      <c r="E211" s="101">
        <v>9.221972980375611</v>
      </c>
      <c r="F211" s="101">
        <v>18.778060234932575</v>
      </c>
      <c r="G211" s="101" t="s">
        <v>59</v>
      </c>
      <c r="H211" s="101">
        <v>-3.108303681671515</v>
      </c>
      <c r="I211" s="101">
        <v>51.49169631832847</v>
      </c>
      <c r="J211" s="101" t="s">
        <v>73</v>
      </c>
      <c r="K211" s="101">
        <v>0.10355845333161912</v>
      </c>
      <c r="M211" s="101" t="s">
        <v>68</v>
      </c>
      <c r="N211" s="101">
        <v>0.08191193202416996</v>
      </c>
      <c r="X211" s="101">
        <v>67.5</v>
      </c>
    </row>
    <row r="212" spans="1:24" s="101" customFormat="1" ht="12.75" hidden="1">
      <c r="A212" s="101">
        <v>1535</v>
      </c>
      <c r="B212" s="101">
        <v>110.80000305175781</v>
      </c>
      <c r="C212" s="101">
        <v>117</v>
      </c>
      <c r="D212" s="101">
        <v>8.915470123291016</v>
      </c>
      <c r="E212" s="101">
        <v>9.073341369628906</v>
      </c>
      <c r="F212" s="101">
        <v>16.31181361365581</v>
      </c>
      <c r="G212" s="101" t="s">
        <v>56</v>
      </c>
      <c r="H212" s="101">
        <v>0.22417081413769324</v>
      </c>
      <c r="I212" s="101">
        <v>43.52417386589551</v>
      </c>
      <c r="J212" s="101" t="s">
        <v>62</v>
      </c>
      <c r="K212" s="101">
        <v>0.1876969566167856</v>
      </c>
      <c r="L212" s="101">
        <v>0.25703336452699466</v>
      </c>
      <c r="M212" s="101">
        <v>0.044434803336784845</v>
      </c>
      <c r="N212" s="101">
        <v>0.013251613697135472</v>
      </c>
      <c r="O212" s="101">
        <v>0.007538225806582645</v>
      </c>
      <c r="P212" s="101">
        <v>0.007373453947083665</v>
      </c>
      <c r="Q212" s="101">
        <v>0.0009176014268803133</v>
      </c>
      <c r="R212" s="101">
        <v>0.00020396955174123188</v>
      </c>
      <c r="S212" s="101">
        <v>9.889024719781442E-05</v>
      </c>
      <c r="T212" s="101">
        <v>0.00010849163192900994</v>
      </c>
      <c r="U212" s="101">
        <v>2.007150820041795E-05</v>
      </c>
      <c r="V212" s="101">
        <v>7.565707786886275E-06</v>
      </c>
      <c r="W212" s="101">
        <v>6.163913814661309E-06</v>
      </c>
      <c r="X212" s="101">
        <v>67.5</v>
      </c>
    </row>
    <row r="213" spans="1:24" s="101" customFormat="1" ht="12.75" hidden="1">
      <c r="A213" s="101">
        <v>1540</v>
      </c>
      <c r="B213" s="101">
        <v>126.91999816894531</v>
      </c>
      <c r="C213" s="101">
        <v>88.62000274658203</v>
      </c>
      <c r="D213" s="101">
        <v>9.143800735473633</v>
      </c>
      <c r="E213" s="101">
        <v>9.953556060791016</v>
      </c>
      <c r="F213" s="101">
        <v>20.84229344678432</v>
      </c>
      <c r="G213" s="101" t="s">
        <v>57</v>
      </c>
      <c r="H213" s="101">
        <v>-5.159287285971118</v>
      </c>
      <c r="I213" s="101">
        <v>54.2607108829742</v>
      </c>
      <c r="J213" s="101" t="s">
        <v>60</v>
      </c>
      <c r="K213" s="101">
        <v>0.0795472140014371</v>
      </c>
      <c r="L213" s="101">
        <v>-0.0013986911975133614</v>
      </c>
      <c r="M213" s="101">
        <v>-0.018373160273980074</v>
      </c>
      <c r="N213" s="101">
        <v>0.000137133994163295</v>
      </c>
      <c r="O213" s="101">
        <v>0.003268273851691661</v>
      </c>
      <c r="P213" s="101">
        <v>-0.00016003789220781165</v>
      </c>
      <c r="Q213" s="101">
        <v>-0.0003573534966971067</v>
      </c>
      <c r="R213" s="101">
        <v>1.1017317067399633E-05</v>
      </c>
      <c r="S213" s="101">
        <v>4.878989533225979E-05</v>
      </c>
      <c r="T213" s="101">
        <v>-1.1396442912508213E-05</v>
      </c>
      <c r="U213" s="101">
        <v>-6.317969734280652E-06</v>
      </c>
      <c r="V213" s="101">
        <v>8.698023805201171E-07</v>
      </c>
      <c r="W213" s="101">
        <v>3.216401822527505E-06</v>
      </c>
      <c r="X213" s="101">
        <v>67.5</v>
      </c>
    </row>
    <row r="214" spans="1:24" s="101" customFormat="1" ht="12.75" hidden="1">
      <c r="A214" s="101">
        <v>1646</v>
      </c>
      <c r="B214" s="101">
        <v>81.77999877929688</v>
      </c>
      <c r="C214" s="101">
        <v>115.77999877929688</v>
      </c>
      <c r="D214" s="101">
        <v>8.655328750610352</v>
      </c>
      <c r="E214" s="101">
        <v>8.694605827331543</v>
      </c>
      <c r="F214" s="101">
        <v>6.8967455822128825</v>
      </c>
      <c r="G214" s="101" t="s">
        <v>58</v>
      </c>
      <c r="H214" s="101">
        <v>4.652287037042079</v>
      </c>
      <c r="I214" s="101">
        <v>18.932285816338954</v>
      </c>
      <c r="J214" s="101" t="s">
        <v>61</v>
      </c>
      <c r="K214" s="101">
        <v>0.17000702417198255</v>
      </c>
      <c r="L214" s="101">
        <v>-0.25702955888963613</v>
      </c>
      <c r="M214" s="101">
        <v>0.04045835796378032</v>
      </c>
      <c r="N214" s="101">
        <v>0.013250904114276629</v>
      </c>
      <c r="O214" s="101">
        <v>0.006792881151718844</v>
      </c>
      <c r="P214" s="101">
        <v>-0.007371716963016239</v>
      </c>
      <c r="Q214" s="101">
        <v>0.0008451572972004312</v>
      </c>
      <c r="R214" s="101">
        <v>0.00020367178685855205</v>
      </c>
      <c r="S214" s="101">
        <v>8.601643508255837E-05</v>
      </c>
      <c r="T214" s="101">
        <v>-0.00010789140506806698</v>
      </c>
      <c r="U214" s="101">
        <v>1.9051212556584392E-05</v>
      </c>
      <c r="V214" s="101">
        <v>7.515542437867885E-06</v>
      </c>
      <c r="W214" s="101">
        <v>5.258192924438421E-06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1647</v>
      </c>
      <c r="B216" s="101">
        <v>111.36</v>
      </c>
      <c r="C216" s="101">
        <v>120.66</v>
      </c>
      <c r="D216" s="101">
        <v>8.779547887970589</v>
      </c>
      <c r="E216" s="101">
        <v>9.215559544474125</v>
      </c>
      <c r="F216" s="101">
        <v>18.425733058131303</v>
      </c>
      <c r="G216" s="101" t="s">
        <v>59</v>
      </c>
      <c r="H216" s="101">
        <v>6.066989701187097</v>
      </c>
      <c r="I216" s="101">
        <v>49.9269897011871</v>
      </c>
      <c r="J216" s="101" t="s">
        <v>73</v>
      </c>
      <c r="K216" s="101">
        <v>0.3636459048701964</v>
      </c>
      <c r="M216" s="101" t="s">
        <v>68</v>
      </c>
      <c r="N216" s="101">
        <v>0.19212148460795764</v>
      </c>
      <c r="X216" s="101">
        <v>67.5</v>
      </c>
    </row>
    <row r="217" spans="1:24" s="101" customFormat="1" ht="12.75" hidden="1">
      <c r="A217" s="101">
        <v>1535</v>
      </c>
      <c r="B217" s="101">
        <v>130.67999267578125</v>
      </c>
      <c r="C217" s="101">
        <v>121.08000183105469</v>
      </c>
      <c r="D217" s="101">
        <v>8.619049072265625</v>
      </c>
      <c r="E217" s="101">
        <v>8.988847732543945</v>
      </c>
      <c r="F217" s="101">
        <v>21.76704794802927</v>
      </c>
      <c r="G217" s="101" t="s">
        <v>56</v>
      </c>
      <c r="H217" s="101">
        <v>-3.0521671309114993</v>
      </c>
      <c r="I217" s="101">
        <v>60.127825544869744</v>
      </c>
      <c r="J217" s="101" t="s">
        <v>62</v>
      </c>
      <c r="K217" s="101">
        <v>0.58307077919199</v>
      </c>
      <c r="L217" s="101">
        <v>0.03350813170366576</v>
      </c>
      <c r="M217" s="101">
        <v>0.1380342880618757</v>
      </c>
      <c r="N217" s="101">
        <v>0.054220819192374314</v>
      </c>
      <c r="O217" s="101">
        <v>0.023417290477343526</v>
      </c>
      <c r="P217" s="101">
        <v>0.0009612303931206934</v>
      </c>
      <c r="Q217" s="101">
        <v>0.0028503894894014634</v>
      </c>
      <c r="R217" s="101">
        <v>0.0008345841598429712</v>
      </c>
      <c r="S217" s="101">
        <v>0.00030724033801986966</v>
      </c>
      <c r="T217" s="101">
        <v>1.41365772306871E-05</v>
      </c>
      <c r="U217" s="101">
        <v>6.234104750791413E-05</v>
      </c>
      <c r="V217" s="101">
        <v>3.097694847970812E-05</v>
      </c>
      <c r="W217" s="101">
        <v>1.9161290491488033E-05</v>
      </c>
      <c r="X217" s="101">
        <v>67.5</v>
      </c>
    </row>
    <row r="218" spans="1:24" s="101" customFormat="1" ht="12.75" hidden="1">
      <c r="A218" s="101">
        <v>1540</v>
      </c>
      <c r="B218" s="101">
        <v>121.4800033569336</v>
      </c>
      <c r="C218" s="101">
        <v>104.37999725341797</v>
      </c>
      <c r="D218" s="101">
        <v>8.917787551879883</v>
      </c>
      <c r="E218" s="101">
        <v>9.674875259399414</v>
      </c>
      <c r="F218" s="101">
        <v>20.23178210078929</v>
      </c>
      <c r="G218" s="101" t="s">
        <v>57</v>
      </c>
      <c r="H218" s="101">
        <v>0.013870206303209898</v>
      </c>
      <c r="I218" s="101">
        <v>53.993873563236804</v>
      </c>
      <c r="J218" s="101" t="s">
        <v>60</v>
      </c>
      <c r="K218" s="101">
        <v>0.23489374580337052</v>
      </c>
      <c r="L218" s="101">
        <v>-0.00018188360232870095</v>
      </c>
      <c r="M218" s="101">
        <v>-0.05416824992257091</v>
      </c>
      <c r="N218" s="101">
        <v>-0.0005607163973832611</v>
      </c>
      <c r="O218" s="101">
        <v>0.00966435160082013</v>
      </c>
      <c r="P218" s="101">
        <v>-2.090372277389544E-05</v>
      </c>
      <c r="Q218" s="101">
        <v>-0.0010493741981928075</v>
      </c>
      <c r="R218" s="101">
        <v>-4.5074478598515585E-05</v>
      </c>
      <c r="S218" s="101">
        <v>0.00014540942471152793</v>
      </c>
      <c r="T218" s="101">
        <v>-1.4928808176015426E-06</v>
      </c>
      <c r="U218" s="101">
        <v>-1.8286315294436827E-05</v>
      </c>
      <c r="V218" s="101">
        <v>-3.5537957649863077E-06</v>
      </c>
      <c r="W218" s="101">
        <v>9.623914358157317E-06</v>
      </c>
      <c r="X218" s="101">
        <v>67.5</v>
      </c>
    </row>
    <row r="219" spans="1:24" s="101" customFormat="1" ht="12.75" hidden="1">
      <c r="A219" s="101">
        <v>1646</v>
      </c>
      <c r="B219" s="101">
        <v>85.87999725341797</v>
      </c>
      <c r="C219" s="101">
        <v>124.27999877929688</v>
      </c>
      <c r="D219" s="101">
        <v>8.61118221282959</v>
      </c>
      <c r="E219" s="101">
        <v>8.648164749145508</v>
      </c>
      <c r="F219" s="101">
        <v>10.590644125223152</v>
      </c>
      <c r="G219" s="101" t="s">
        <v>58</v>
      </c>
      <c r="H219" s="101">
        <v>10.84651193720812</v>
      </c>
      <c r="I219" s="101">
        <v>29.22650919062609</v>
      </c>
      <c r="J219" s="101" t="s">
        <v>61</v>
      </c>
      <c r="K219" s="101">
        <v>0.5336632474979104</v>
      </c>
      <c r="L219" s="101">
        <v>-0.03350763806396109</v>
      </c>
      <c r="M219" s="101">
        <v>0.1269616689441139</v>
      </c>
      <c r="N219" s="101">
        <v>-0.054217919832965304</v>
      </c>
      <c r="O219" s="101">
        <v>0.021330021130697673</v>
      </c>
      <c r="P219" s="101">
        <v>-0.0009610030712922592</v>
      </c>
      <c r="Q219" s="101">
        <v>0.0026501950934709577</v>
      </c>
      <c r="R219" s="101">
        <v>-0.0008333660727674663</v>
      </c>
      <c r="S219" s="101">
        <v>0.00027065240533131465</v>
      </c>
      <c r="T219" s="101">
        <v>-1.4057529038334522E-05</v>
      </c>
      <c r="U219" s="101">
        <v>5.959879929441911E-05</v>
      </c>
      <c r="V219" s="101">
        <v>-3.077242065186384E-05</v>
      </c>
      <c r="W219" s="101">
        <v>1.6569107571804922E-05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1647</v>
      </c>
      <c r="B221" s="101">
        <v>125.18</v>
      </c>
      <c r="C221" s="101">
        <v>144.78</v>
      </c>
      <c r="D221" s="101">
        <v>8.340968371091222</v>
      </c>
      <c r="E221" s="101">
        <v>8.540044826263099</v>
      </c>
      <c r="F221" s="101">
        <v>20.0590620726794</v>
      </c>
      <c r="G221" s="101" t="s">
        <v>59</v>
      </c>
      <c r="H221" s="101">
        <v>-0.4361112925434725</v>
      </c>
      <c r="I221" s="101">
        <v>57.24388870745653</v>
      </c>
      <c r="J221" s="101" t="s">
        <v>73</v>
      </c>
      <c r="K221" s="101">
        <v>0.14212330889022282</v>
      </c>
      <c r="M221" s="101" t="s">
        <v>68</v>
      </c>
      <c r="N221" s="101">
        <v>0.13737411370774186</v>
      </c>
      <c r="X221" s="101">
        <v>67.5</v>
      </c>
    </row>
    <row r="222" spans="1:24" s="101" customFormat="1" ht="12.75" hidden="1">
      <c r="A222" s="101">
        <v>1535</v>
      </c>
      <c r="B222" s="101">
        <v>127.16000366210938</v>
      </c>
      <c r="C222" s="101">
        <v>131.66000366210938</v>
      </c>
      <c r="D222" s="101">
        <v>8.574812889099121</v>
      </c>
      <c r="E222" s="101">
        <v>8.708054542541504</v>
      </c>
      <c r="F222" s="101">
        <v>24.604226475263633</v>
      </c>
      <c r="G222" s="101" t="s">
        <v>56</v>
      </c>
      <c r="H222" s="101">
        <v>8.645574032137574</v>
      </c>
      <c r="I222" s="101">
        <v>68.30557769424695</v>
      </c>
      <c r="J222" s="101" t="s">
        <v>62</v>
      </c>
      <c r="K222" s="101">
        <v>0.033408626495414366</v>
      </c>
      <c r="L222" s="101">
        <v>0.3690452476115191</v>
      </c>
      <c r="M222" s="101">
        <v>0.007909056589362409</v>
      </c>
      <c r="N222" s="101">
        <v>0.06808225234606541</v>
      </c>
      <c r="O222" s="101">
        <v>0.001341748048969963</v>
      </c>
      <c r="P222" s="101">
        <v>0.010586793707834124</v>
      </c>
      <c r="Q222" s="101">
        <v>0.00016327613721618203</v>
      </c>
      <c r="R222" s="101">
        <v>0.0010479825234883586</v>
      </c>
      <c r="S222" s="101">
        <v>1.7586389451474668E-05</v>
      </c>
      <c r="T222" s="101">
        <v>0.00015578591325230546</v>
      </c>
      <c r="U222" s="101">
        <v>3.5703902976107857E-06</v>
      </c>
      <c r="V222" s="101">
        <v>3.889507215697818E-05</v>
      </c>
      <c r="W222" s="101">
        <v>1.0983181664980596E-06</v>
      </c>
      <c r="X222" s="101">
        <v>67.5</v>
      </c>
    </row>
    <row r="223" spans="1:24" s="101" customFormat="1" ht="12.75" hidden="1">
      <c r="A223" s="101">
        <v>1540</v>
      </c>
      <c r="B223" s="101">
        <v>130.75999450683594</v>
      </c>
      <c r="C223" s="101">
        <v>107.05999755859375</v>
      </c>
      <c r="D223" s="101">
        <v>8.912039756774902</v>
      </c>
      <c r="E223" s="101">
        <v>9.593780517578125</v>
      </c>
      <c r="F223" s="101">
        <v>23.57124605451574</v>
      </c>
      <c r="G223" s="101" t="s">
        <v>57</v>
      </c>
      <c r="H223" s="101">
        <v>-0.2887606030814709</v>
      </c>
      <c r="I223" s="101">
        <v>62.971233903754474</v>
      </c>
      <c r="J223" s="101" t="s">
        <v>60</v>
      </c>
      <c r="K223" s="101">
        <v>-0.005538953259375476</v>
      </c>
      <c r="L223" s="101">
        <v>-0.002007248606561457</v>
      </c>
      <c r="M223" s="101">
        <v>0.001399967514095878</v>
      </c>
      <c r="N223" s="101">
        <v>-0.0007039582383757946</v>
      </c>
      <c r="O223" s="101">
        <v>-0.00020809019883613126</v>
      </c>
      <c r="P223" s="101">
        <v>-0.00022971443686360053</v>
      </c>
      <c r="Q223" s="101">
        <v>3.312450856192533E-05</v>
      </c>
      <c r="R223" s="101">
        <v>-5.660162909662456E-05</v>
      </c>
      <c r="S223" s="101">
        <v>-1.5463721493617083E-06</v>
      </c>
      <c r="T223" s="101">
        <v>-1.636268554409321E-05</v>
      </c>
      <c r="U223" s="101">
        <v>1.0010263951744307E-06</v>
      </c>
      <c r="V223" s="101">
        <v>-4.466647413080976E-06</v>
      </c>
      <c r="W223" s="101">
        <v>-6.099243367892308E-08</v>
      </c>
      <c r="X223" s="101">
        <v>67.5</v>
      </c>
    </row>
    <row r="224" spans="1:24" s="101" customFormat="1" ht="12.75" hidden="1">
      <c r="A224" s="101">
        <v>1646</v>
      </c>
      <c r="B224" s="101">
        <v>90.9800033569336</v>
      </c>
      <c r="C224" s="101">
        <v>121.77999877929688</v>
      </c>
      <c r="D224" s="101">
        <v>8.73756217956543</v>
      </c>
      <c r="E224" s="101">
        <v>8.725058555603027</v>
      </c>
      <c r="F224" s="101">
        <v>12.12415356392925</v>
      </c>
      <c r="G224" s="101" t="s">
        <v>58</v>
      </c>
      <c r="H224" s="101">
        <v>9.501594678800885</v>
      </c>
      <c r="I224" s="101">
        <v>32.98159803573448</v>
      </c>
      <c r="J224" s="101" t="s">
        <v>61</v>
      </c>
      <c r="K224" s="101">
        <v>0.03294626414482462</v>
      </c>
      <c r="L224" s="101">
        <v>-0.36903978882727384</v>
      </c>
      <c r="M224" s="101">
        <v>0.00778416772000791</v>
      </c>
      <c r="N224" s="101">
        <v>-0.06807861284802998</v>
      </c>
      <c r="O224" s="101">
        <v>0.0013255135970871978</v>
      </c>
      <c r="P224" s="101">
        <v>-0.010584301218773615</v>
      </c>
      <c r="Q224" s="101">
        <v>0.00015988078032324097</v>
      </c>
      <c r="R224" s="101">
        <v>-0.0010464528776398085</v>
      </c>
      <c r="S224" s="101">
        <v>1.7518271236472448E-05</v>
      </c>
      <c r="T224" s="101">
        <v>-0.00015492421789261988</v>
      </c>
      <c r="U224" s="101">
        <v>3.427190253463808E-06</v>
      </c>
      <c r="V224" s="101">
        <v>-3.8637749662522485E-05</v>
      </c>
      <c r="W224" s="101">
        <v>1.096623325437491E-06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5.712930039179108</v>
      </c>
      <c r="G225" s="102"/>
      <c r="H225" s="102"/>
      <c r="I225" s="115"/>
      <c r="J225" s="115" t="s">
        <v>159</v>
      </c>
      <c r="K225" s="102">
        <f>AVERAGE(K223,K218,K213,K208,K203,K198)</f>
        <v>-0.15269365112568878</v>
      </c>
      <c r="L225" s="102">
        <f>AVERAGE(L223,L218,L213,L208,L203,L198)</f>
        <v>-0.0014271263854710023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25.65596400955193</v>
      </c>
      <c r="G226" s="102"/>
      <c r="H226" s="102"/>
      <c r="I226" s="115"/>
      <c r="J226" s="115" t="s">
        <v>160</v>
      </c>
      <c r="K226" s="102">
        <f>AVERAGE(K224,K219,K214,K209,K204,K199)</f>
        <v>-0.0395177570028357</v>
      </c>
      <c r="L226" s="102">
        <f>AVERAGE(L224,L219,L214,L209,L204,L199)</f>
        <v>-0.26240060582011776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0.09543353195355549</v>
      </c>
      <c r="L227" s="102">
        <f>ABS(L225/$H$33)</f>
        <v>0.003964239959641673</v>
      </c>
      <c r="M227" s="115" t="s">
        <v>111</v>
      </c>
      <c r="N227" s="102">
        <f>K227+L227+L228+K228</f>
        <v>0.28585142157510923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0.022453271024338466</v>
      </c>
      <c r="L228" s="102">
        <f>ABS(L226/$H$34)</f>
        <v>0.16400037863757358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1647</v>
      </c>
      <c r="B231" s="101">
        <v>131.2</v>
      </c>
      <c r="C231" s="101">
        <v>151.2</v>
      </c>
      <c r="D231" s="101">
        <v>8.658376982928557</v>
      </c>
      <c r="E231" s="101">
        <v>9.06425255582933</v>
      </c>
      <c r="F231" s="101">
        <v>16.208905410367304</v>
      </c>
      <c r="G231" s="101" t="s">
        <v>59</v>
      </c>
      <c r="H231" s="101">
        <v>-19.12801249501777</v>
      </c>
      <c r="I231" s="101">
        <v>44.57198750498222</v>
      </c>
      <c r="J231" s="101" t="s">
        <v>73</v>
      </c>
      <c r="K231" s="101">
        <v>4.495219723298131</v>
      </c>
      <c r="M231" s="101" t="s">
        <v>68</v>
      </c>
      <c r="N231" s="101">
        <v>2.3498740420727207</v>
      </c>
      <c r="X231" s="101">
        <v>67.5</v>
      </c>
    </row>
    <row r="232" spans="1:24" s="101" customFormat="1" ht="12.75" hidden="1">
      <c r="A232" s="101">
        <v>1535</v>
      </c>
      <c r="B232" s="101">
        <v>118.9800033569336</v>
      </c>
      <c r="C232" s="101">
        <v>141.77999877929688</v>
      </c>
      <c r="D232" s="101">
        <v>9.01390552520752</v>
      </c>
      <c r="E232" s="101">
        <v>8.965265274047852</v>
      </c>
      <c r="F232" s="101">
        <v>25.65596400955193</v>
      </c>
      <c r="G232" s="101" t="s">
        <v>56</v>
      </c>
      <c r="H232" s="101">
        <v>16.252508459923575</v>
      </c>
      <c r="I232" s="101">
        <v>67.73251181685717</v>
      </c>
      <c r="J232" s="101" t="s">
        <v>62</v>
      </c>
      <c r="K232" s="101">
        <v>2.0546574734185374</v>
      </c>
      <c r="L232" s="101">
        <v>0.1158529107575385</v>
      </c>
      <c r="M232" s="101">
        <v>0.486413049228549</v>
      </c>
      <c r="N232" s="101">
        <v>0.12905975774009168</v>
      </c>
      <c r="O232" s="101">
        <v>0.08251849332948169</v>
      </c>
      <c r="P232" s="101">
        <v>0.0033235347691605737</v>
      </c>
      <c r="Q232" s="101">
        <v>0.010044455277951315</v>
      </c>
      <c r="R232" s="101">
        <v>0.0019865532118549883</v>
      </c>
      <c r="S232" s="101">
        <v>0.0010826005555315819</v>
      </c>
      <c r="T232" s="101">
        <v>4.897949401797356E-05</v>
      </c>
      <c r="U232" s="101">
        <v>0.0002196678138783216</v>
      </c>
      <c r="V232" s="101">
        <v>7.370009842327122E-05</v>
      </c>
      <c r="W232" s="101">
        <v>6.749749204601249E-05</v>
      </c>
      <c r="X232" s="101">
        <v>67.5</v>
      </c>
    </row>
    <row r="233" spans="1:24" s="101" customFormat="1" ht="12.75" hidden="1">
      <c r="A233" s="101">
        <v>1646</v>
      </c>
      <c r="B233" s="101">
        <v>76.66000366210938</v>
      </c>
      <c r="C233" s="101">
        <v>114.36000061035156</v>
      </c>
      <c r="D233" s="101">
        <v>8.889906883239746</v>
      </c>
      <c r="E233" s="101">
        <v>8.841354370117188</v>
      </c>
      <c r="F233" s="101">
        <v>15.657753163129586</v>
      </c>
      <c r="G233" s="101" t="s">
        <v>57</v>
      </c>
      <c r="H233" s="101">
        <v>32.6789725720107</v>
      </c>
      <c r="I233" s="101">
        <v>41.838976234120075</v>
      </c>
      <c r="J233" s="101" t="s">
        <v>60</v>
      </c>
      <c r="K233" s="101">
        <v>-1.9945396751695648</v>
      </c>
      <c r="L233" s="101">
        <v>-0.0006291677225350822</v>
      </c>
      <c r="M233" s="101">
        <v>0.4708224688343231</v>
      </c>
      <c r="N233" s="101">
        <v>-0.0013353593131194394</v>
      </c>
      <c r="O233" s="101">
        <v>-0.08031318367569056</v>
      </c>
      <c r="P233" s="101">
        <v>-7.174059714699845E-05</v>
      </c>
      <c r="Q233" s="101">
        <v>0.009652914918780975</v>
      </c>
      <c r="R233" s="101">
        <v>-0.00010737930008459303</v>
      </c>
      <c r="S233" s="101">
        <v>-0.0010680447430728972</v>
      </c>
      <c r="T233" s="101">
        <v>-5.09689295945808E-06</v>
      </c>
      <c r="U233" s="101">
        <v>0.00020562044817078976</v>
      </c>
      <c r="V233" s="101">
        <v>-8.491200848677112E-06</v>
      </c>
      <c r="W233" s="101">
        <v>-6.692023635032744E-05</v>
      </c>
      <c r="X233" s="101">
        <v>67.5</v>
      </c>
    </row>
    <row r="234" spans="1:24" s="101" customFormat="1" ht="12.75" hidden="1">
      <c r="A234" s="101">
        <v>1540</v>
      </c>
      <c r="B234" s="101">
        <v>105.73999786376953</v>
      </c>
      <c r="C234" s="101">
        <v>87.33999633789062</v>
      </c>
      <c r="D234" s="101">
        <v>9.301560401916504</v>
      </c>
      <c r="E234" s="101">
        <v>9.885292053222656</v>
      </c>
      <c r="F234" s="101">
        <v>16.21572093480683</v>
      </c>
      <c r="G234" s="101" t="s">
        <v>58</v>
      </c>
      <c r="H234" s="101">
        <v>3.222990487292307</v>
      </c>
      <c r="I234" s="101">
        <v>41.46298835106184</v>
      </c>
      <c r="J234" s="101" t="s">
        <v>61</v>
      </c>
      <c r="K234" s="101">
        <v>-0.49338505981549025</v>
      </c>
      <c r="L234" s="101">
        <v>-0.11585120231992026</v>
      </c>
      <c r="M234" s="101">
        <v>-0.12216324038174362</v>
      </c>
      <c r="N234" s="101">
        <v>-0.12905284918759452</v>
      </c>
      <c r="O234" s="101">
        <v>-0.018949782828373146</v>
      </c>
      <c r="P234" s="101">
        <v>-0.003322760395896794</v>
      </c>
      <c r="Q234" s="101">
        <v>-0.0027771055798330264</v>
      </c>
      <c r="R234" s="101">
        <v>-0.001983648998549066</v>
      </c>
      <c r="S234" s="101">
        <v>-0.00017693046552710607</v>
      </c>
      <c r="T234" s="101">
        <v>-4.871357630493305E-05</v>
      </c>
      <c r="U234" s="101">
        <v>-7.729281821828275E-05</v>
      </c>
      <c r="V234" s="101">
        <v>-7.320931645458309E-05</v>
      </c>
      <c r="W234" s="101">
        <v>-8.808711558328661E-06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1647</v>
      </c>
      <c r="B236" s="101">
        <v>125.18</v>
      </c>
      <c r="C236" s="101">
        <v>133.58</v>
      </c>
      <c r="D236" s="101">
        <v>8.428731212286195</v>
      </c>
      <c r="E236" s="101">
        <v>8.977752675705453</v>
      </c>
      <c r="F236" s="101">
        <v>15.182148842860444</v>
      </c>
      <c r="G236" s="101" t="s">
        <v>59</v>
      </c>
      <c r="H236" s="101">
        <v>-14.804813617662177</v>
      </c>
      <c r="I236" s="101">
        <v>42.87518638233783</v>
      </c>
      <c r="J236" s="101" t="s">
        <v>73</v>
      </c>
      <c r="K236" s="101">
        <v>1.8795559028015039</v>
      </c>
      <c r="M236" s="101" t="s">
        <v>68</v>
      </c>
      <c r="N236" s="101">
        <v>1.0028994822032866</v>
      </c>
      <c r="X236" s="101">
        <v>67.5</v>
      </c>
    </row>
    <row r="237" spans="1:24" s="101" customFormat="1" ht="12.75" hidden="1">
      <c r="A237" s="101">
        <v>1535</v>
      </c>
      <c r="B237" s="101">
        <v>107.58000183105469</v>
      </c>
      <c r="C237" s="101">
        <v>121.58000183105469</v>
      </c>
      <c r="D237" s="101">
        <v>9.096075057983398</v>
      </c>
      <c r="E237" s="101">
        <v>8.98920726776123</v>
      </c>
      <c r="F237" s="101">
        <v>20.15486314019262</v>
      </c>
      <c r="G237" s="101" t="s">
        <v>56</v>
      </c>
      <c r="H237" s="101">
        <v>12.623511122727976</v>
      </c>
      <c r="I237" s="101">
        <v>52.70351295378266</v>
      </c>
      <c r="J237" s="101" t="s">
        <v>62</v>
      </c>
      <c r="K237" s="101">
        <v>1.3102002640263675</v>
      </c>
      <c r="L237" s="101">
        <v>0.24228752518211558</v>
      </c>
      <c r="M237" s="101">
        <v>0.3101726231679945</v>
      </c>
      <c r="N237" s="101">
        <v>0.07183980454706312</v>
      </c>
      <c r="O237" s="101">
        <v>0.052619812195193155</v>
      </c>
      <c r="P237" s="101">
        <v>0.00695051784268458</v>
      </c>
      <c r="Q237" s="101">
        <v>0.006405080216040925</v>
      </c>
      <c r="R237" s="101">
        <v>0.0011058052121577023</v>
      </c>
      <c r="S237" s="101">
        <v>0.0006903537768820626</v>
      </c>
      <c r="T237" s="101">
        <v>0.00010232081441212492</v>
      </c>
      <c r="U237" s="101">
        <v>0.00014008019709222327</v>
      </c>
      <c r="V237" s="101">
        <v>4.1024470480611256E-05</v>
      </c>
      <c r="W237" s="101">
        <v>4.304365701396004E-05</v>
      </c>
      <c r="X237" s="101">
        <v>67.5</v>
      </c>
    </row>
    <row r="238" spans="1:24" s="101" customFormat="1" ht="12.75" hidden="1">
      <c r="A238" s="101">
        <v>1646</v>
      </c>
      <c r="B238" s="101">
        <v>86</v>
      </c>
      <c r="C238" s="101">
        <v>118.30000305175781</v>
      </c>
      <c r="D238" s="101">
        <v>8.969987869262695</v>
      </c>
      <c r="E238" s="101">
        <v>8.874053001403809</v>
      </c>
      <c r="F238" s="101">
        <v>13.70247957093416</v>
      </c>
      <c r="G238" s="101" t="s">
        <v>57</v>
      </c>
      <c r="H238" s="101">
        <v>17.801690623183063</v>
      </c>
      <c r="I238" s="101">
        <v>36.30169062318306</v>
      </c>
      <c r="J238" s="101" t="s">
        <v>60</v>
      </c>
      <c r="K238" s="101">
        <v>-1.2555802607156388</v>
      </c>
      <c r="L238" s="101">
        <v>-0.0013176082669227335</v>
      </c>
      <c r="M238" s="101">
        <v>0.2962152511787519</v>
      </c>
      <c r="N238" s="101">
        <v>-0.0007432936504931689</v>
      </c>
      <c r="O238" s="101">
        <v>-0.05058543345769632</v>
      </c>
      <c r="P238" s="101">
        <v>-0.00015059116938658256</v>
      </c>
      <c r="Q238" s="101">
        <v>0.006064868411211346</v>
      </c>
      <c r="R238" s="101">
        <v>-5.977698254008309E-05</v>
      </c>
      <c r="S238" s="101">
        <v>-0.0006749792476487008</v>
      </c>
      <c r="T238" s="101">
        <v>-1.0716180806502966E-05</v>
      </c>
      <c r="U238" s="101">
        <v>0.000128648761704126</v>
      </c>
      <c r="V238" s="101">
        <v>-4.7286818130189245E-06</v>
      </c>
      <c r="W238" s="101">
        <v>-4.2362200728345836E-05</v>
      </c>
      <c r="X238" s="101">
        <v>67.5</v>
      </c>
    </row>
    <row r="239" spans="1:24" s="101" customFormat="1" ht="12.75" hidden="1">
      <c r="A239" s="101">
        <v>1540</v>
      </c>
      <c r="B239" s="101">
        <v>109.4000015258789</v>
      </c>
      <c r="C239" s="101">
        <v>88.0999984741211</v>
      </c>
      <c r="D239" s="101">
        <v>9.54068660736084</v>
      </c>
      <c r="E239" s="101">
        <v>10.191283226013184</v>
      </c>
      <c r="F239" s="101">
        <v>17.913674076087595</v>
      </c>
      <c r="G239" s="101" t="s">
        <v>58</v>
      </c>
      <c r="H239" s="101">
        <v>2.7634224268688854</v>
      </c>
      <c r="I239" s="101">
        <v>44.66342395274779</v>
      </c>
      <c r="J239" s="101" t="s">
        <v>61</v>
      </c>
      <c r="K239" s="101">
        <v>-0.37435670256589704</v>
      </c>
      <c r="L239" s="101">
        <v>-0.24228394244631488</v>
      </c>
      <c r="M239" s="101">
        <v>-0.09199772351544155</v>
      </c>
      <c r="N239" s="101">
        <v>-0.07183595918416742</v>
      </c>
      <c r="O239" s="101">
        <v>-0.014489946768514238</v>
      </c>
      <c r="P239" s="101">
        <v>-0.006948886283511875</v>
      </c>
      <c r="Q239" s="101">
        <v>-0.002059714477448179</v>
      </c>
      <c r="R239" s="101">
        <v>-0.0011041883352008134</v>
      </c>
      <c r="S239" s="101">
        <v>-0.00014488392767633834</v>
      </c>
      <c r="T239" s="101">
        <v>-0.00010175810793682659</v>
      </c>
      <c r="U239" s="101">
        <v>-5.542524451358894E-05</v>
      </c>
      <c r="V239" s="101">
        <v>-4.0751033686592154E-05</v>
      </c>
      <c r="W239" s="101">
        <v>-7.628915950957073E-06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1647</v>
      </c>
      <c r="B241" s="101">
        <v>118.06</v>
      </c>
      <c r="C241" s="101">
        <v>120.06</v>
      </c>
      <c r="D241" s="101">
        <v>8.584160161830747</v>
      </c>
      <c r="E241" s="101">
        <v>8.999465291816065</v>
      </c>
      <c r="F241" s="101">
        <v>15.292519686594074</v>
      </c>
      <c r="G241" s="101" t="s">
        <v>59</v>
      </c>
      <c r="H241" s="101">
        <v>-8.167767195275133</v>
      </c>
      <c r="I241" s="101">
        <v>42.39223280472488</v>
      </c>
      <c r="J241" s="101" t="s">
        <v>73</v>
      </c>
      <c r="K241" s="101">
        <v>1.3387082129670385</v>
      </c>
      <c r="M241" s="101" t="s">
        <v>68</v>
      </c>
      <c r="N241" s="101">
        <v>0.69617558593021</v>
      </c>
      <c r="X241" s="101">
        <v>67.5</v>
      </c>
    </row>
    <row r="242" spans="1:24" s="101" customFormat="1" ht="12.75" hidden="1">
      <c r="A242" s="101">
        <v>1535</v>
      </c>
      <c r="B242" s="101">
        <v>97.72000122070312</v>
      </c>
      <c r="C242" s="101">
        <v>117.91999816894531</v>
      </c>
      <c r="D242" s="101">
        <v>9.094192504882812</v>
      </c>
      <c r="E242" s="101">
        <v>9.017645835876465</v>
      </c>
      <c r="F242" s="101">
        <v>15.741320943503588</v>
      </c>
      <c r="G242" s="101" t="s">
        <v>56</v>
      </c>
      <c r="H242" s="101">
        <v>10.93387131950822</v>
      </c>
      <c r="I242" s="101">
        <v>41.153872540211346</v>
      </c>
      <c r="J242" s="101" t="s">
        <v>62</v>
      </c>
      <c r="K242" s="101">
        <v>1.123005877907573</v>
      </c>
      <c r="L242" s="101">
        <v>0.04577179824055099</v>
      </c>
      <c r="M242" s="101">
        <v>0.26585703926180027</v>
      </c>
      <c r="N242" s="101">
        <v>0.0521913374019205</v>
      </c>
      <c r="O242" s="101">
        <v>0.04510184179223076</v>
      </c>
      <c r="P242" s="101">
        <v>0.0013129739928766126</v>
      </c>
      <c r="Q242" s="101">
        <v>0.005489991674756845</v>
      </c>
      <c r="R242" s="101">
        <v>0.0008033668302865974</v>
      </c>
      <c r="S242" s="101">
        <v>0.0005917221508990985</v>
      </c>
      <c r="T242" s="101">
        <v>1.9281217285143936E-05</v>
      </c>
      <c r="U242" s="101">
        <v>0.00012006833981244861</v>
      </c>
      <c r="V242" s="101">
        <v>2.9800817149426042E-05</v>
      </c>
      <c r="W242" s="101">
        <v>3.689282632994063E-05</v>
      </c>
      <c r="X242" s="101">
        <v>67.5</v>
      </c>
    </row>
    <row r="243" spans="1:24" s="101" customFormat="1" ht="12.75" hidden="1">
      <c r="A243" s="101">
        <v>1646</v>
      </c>
      <c r="B243" s="101">
        <v>86.86000061035156</v>
      </c>
      <c r="C243" s="101">
        <v>111.76000213623047</v>
      </c>
      <c r="D243" s="101">
        <v>8.75844669342041</v>
      </c>
      <c r="E243" s="101">
        <v>8.888047218322754</v>
      </c>
      <c r="F243" s="101">
        <v>13.037672984871925</v>
      </c>
      <c r="G243" s="101" t="s">
        <v>57</v>
      </c>
      <c r="H243" s="101">
        <v>16.015960911681823</v>
      </c>
      <c r="I243" s="101">
        <v>35.375961522033386</v>
      </c>
      <c r="J243" s="101" t="s">
        <v>60</v>
      </c>
      <c r="K243" s="101">
        <v>-0.9325978365853858</v>
      </c>
      <c r="L243" s="101">
        <v>0.0002496447239251612</v>
      </c>
      <c r="M243" s="101">
        <v>0.21908241961270453</v>
      </c>
      <c r="N243" s="101">
        <v>-0.000540022993949394</v>
      </c>
      <c r="O243" s="101">
        <v>-0.03772356841333453</v>
      </c>
      <c r="P243" s="101">
        <v>2.86920046227695E-05</v>
      </c>
      <c r="Q243" s="101">
        <v>0.004440868263576398</v>
      </c>
      <c r="R243" s="101">
        <v>-4.3422556426110996E-05</v>
      </c>
      <c r="S243" s="101">
        <v>-0.000515680900118672</v>
      </c>
      <c r="T243" s="101">
        <v>2.0482763099394983E-06</v>
      </c>
      <c r="U243" s="101">
        <v>9.121301994217864E-05</v>
      </c>
      <c r="V243" s="101">
        <v>-3.4352206508817807E-06</v>
      </c>
      <c r="W243" s="101">
        <v>-3.273507757497798E-05</v>
      </c>
      <c r="X243" s="101">
        <v>67.5</v>
      </c>
    </row>
    <row r="244" spans="1:24" s="101" customFormat="1" ht="12.75" hidden="1">
      <c r="A244" s="101">
        <v>1540</v>
      </c>
      <c r="B244" s="101">
        <v>121.31999969482422</v>
      </c>
      <c r="C244" s="101">
        <v>95.62000274658203</v>
      </c>
      <c r="D244" s="101">
        <v>9.129107475280762</v>
      </c>
      <c r="E244" s="101">
        <v>10.018762588500977</v>
      </c>
      <c r="F244" s="101">
        <v>18.563197484680735</v>
      </c>
      <c r="G244" s="101" t="s">
        <v>58</v>
      </c>
      <c r="H244" s="101">
        <v>-5.426279021505081</v>
      </c>
      <c r="I244" s="101">
        <v>48.39372067331914</v>
      </c>
      <c r="J244" s="101" t="s">
        <v>61</v>
      </c>
      <c r="K244" s="101">
        <v>-0.6256224716322268</v>
      </c>
      <c r="L244" s="101">
        <v>0.045771117439773336</v>
      </c>
      <c r="M244" s="101">
        <v>-0.15060829572667392</v>
      </c>
      <c r="N244" s="101">
        <v>-0.05218854352218609</v>
      </c>
      <c r="O244" s="101">
        <v>-0.024720609199934417</v>
      </c>
      <c r="P244" s="101">
        <v>0.0013126604567979803</v>
      </c>
      <c r="Q244" s="101">
        <v>-0.0032278007457802304</v>
      </c>
      <c r="R244" s="101">
        <v>-0.0008021924616936735</v>
      </c>
      <c r="S244" s="101">
        <v>-0.0002901866866647257</v>
      </c>
      <c r="T244" s="101">
        <v>1.917211266801533E-05</v>
      </c>
      <c r="U244" s="101">
        <v>-7.80806712211502E-05</v>
      </c>
      <c r="V244" s="101">
        <v>-2.9602161438876057E-05</v>
      </c>
      <c r="W244" s="101">
        <v>-1.701456231500929E-05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1647</v>
      </c>
      <c r="B246" s="101">
        <v>122.1</v>
      </c>
      <c r="C246" s="101">
        <v>109.8</v>
      </c>
      <c r="D246" s="101">
        <v>8.67945209329485</v>
      </c>
      <c r="E246" s="101">
        <v>9.221972980375611</v>
      </c>
      <c r="F246" s="101">
        <v>14.760603455010958</v>
      </c>
      <c r="G246" s="101" t="s">
        <v>59</v>
      </c>
      <c r="H246" s="101">
        <v>-14.1246526493303</v>
      </c>
      <c r="I246" s="101">
        <v>40.4753473506697</v>
      </c>
      <c r="J246" s="101" t="s">
        <v>73</v>
      </c>
      <c r="K246" s="101">
        <v>1.7742115084058947</v>
      </c>
      <c r="M246" s="101" t="s">
        <v>68</v>
      </c>
      <c r="N246" s="101">
        <v>0.936414296493478</v>
      </c>
      <c r="X246" s="101">
        <v>67.5</v>
      </c>
    </row>
    <row r="247" spans="1:24" s="101" customFormat="1" ht="12.75" hidden="1">
      <c r="A247" s="101">
        <v>1535</v>
      </c>
      <c r="B247" s="101">
        <v>110.80000305175781</v>
      </c>
      <c r="C247" s="101">
        <v>117</v>
      </c>
      <c r="D247" s="101">
        <v>8.915470123291016</v>
      </c>
      <c r="E247" s="101">
        <v>9.073341369628906</v>
      </c>
      <c r="F247" s="101">
        <v>16.31181361365581</v>
      </c>
      <c r="G247" s="101" t="s">
        <v>56</v>
      </c>
      <c r="H247" s="101">
        <v>0.22417081413769324</v>
      </c>
      <c r="I247" s="101">
        <v>43.52417386589551</v>
      </c>
      <c r="J247" s="101" t="s">
        <v>62</v>
      </c>
      <c r="K247" s="101">
        <v>1.2784172436371328</v>
      </c>
      <c r="L247" s="101">
        <v>0.2132093673901135</v>
      </c>
      <c r="M247" s="101">
        <v>0.30264817732154975</v>
      </c>
      <c r="N247" s="101">
        <v>0.00967387719695197</v>
      </c>
      <c r="O247" s="101">
        <v>0.05134344922035881</v>
      </c>
      <c r="P247" s="101">
        <v>0.006116326977771313</v>
      </c>
      <c r="Q247" s="101">
        <v>0.006249669575969793</v>
      </c>
      <c r="R247" s="101">
        <v>0.0001489329410925666</v>
      </c>
      <c r="S247" s="101">
        <v>0.0006736062417379403</v>
      </c>
      <c r="T247" s="101">
        <v>8.996064007979613E-05</v>
      </c>
      <c r="U247" s="101">
        <v>0.00013667812423296424</v>
      </c>
      <c r="V247" s="101">
        <v>5.54385976042566E-06</v>
      </c>
      <c r="W247" s="101">
        <v>4.199830795364422E-05</v>
      </c>
      <c r="X247" s="101">
        <v>67.5</v>
      </c>
    </row>
    <row r="248" spans="1:24" s="101" customFormat="1" ht="12.75" hidden="1">
      <c r="A248" s="101">
        <v>1646</v>
      </c>
      <c r="B248" s="101">
        <v>81.77999877929688</v>
      </c>
      <c r="C248" s="101">
        <v>115.77999877929688</v>
      </c>
      <c r="D248" s="101">
        <v>8.655328750610352</v>
      </c>
      <c r="E248" s="101">
        <v>8.694605827331543</v>
      </c>
      <c r="F248" s="101">
        <v>11.882356254239724</v>
      </c>
      <c r="G248" s="101" t="s">
        <v>57</v>
      </c>
      <c r="H248" s="101">
        <v>18.338308231623586</v>
      </c>
      <c r="I248" s="101">
        <v>32.61830701092046</v>
      </c>
      <c r="J248" s="101" t="s">
        <v>60</v>
      </c>
      <c r="K248" s="101">
        <v>-1.2496523598657137</v>
      </c>
      <c r="L248" s="101">
        <v>0.0011598299752741414</v>
      </c>
      <c r="M248" s="101">
        <v>0.2950935219549037</v>
      </c>
      <c r="N248" s="101">
        <v>9.951283639410516E-05</v>
      </c>
      <c r="O248" s="101">
        <v>-0.05030212234768272</v>
      </c>
      <c r="P248" s="101">
        <v>0.00013292836961988855</v>
      </c>
      <c r="Q248" s="101">
        <v>0.006055143320738623</v>
      </c>
      <c r="R248" s="101">
        <v>7.988756145209272E-06</v>
      </c>
      <c r="S248" s="101">
        <v>-0.0006675517962425659</v>
      </c>
      <c r="T248" s="101">
        <v>9.479329690879532E-06</v>
      </c>
      <c r="U248" s="101">
        <v>0.0001293234742065309</v>
      </c>
      <c r="V248" s="101">
        <v>6.19163307881376E-07</v>
      </c>
      <c r="W248" s="101">
        <v>-4.1784490780552434E-05</v>
      </c>
      <c r="X248" s="101">
        <v>67.5</v>
      </c>
    </row>
    <row r="249" spans="1:24" s="101" customFormat="1" ht="12.75" hidden="1">
      <c r="A249" s="101">
        <v>1540</v>
      </c>
      <c r="B249" s="101">
        <v>126.91999816894531</v>
      </c>
      <c r="C249" s="101">
        <v>88.62000274658203</v>
      </c>
      <c r="D249" s="101">
        <v>9.143800735473633</v>
      </c>
      <c r="E249" s="101">
        <v>9.953556060791016</v>
      </c>
      <c r="F249" s="101">
        <v>20.168506890548425</v>
      </c>
      <c r="G249" s="101" t="s">
        <v>58</v>
      </c>
      <c r="H249" s="101">
        <v>-6.913419460441162</v>
      </c>
      <c r="I249" s="101">
        <v>52.50657870850414</v>
      </c>
      <c r="J249" s="101" t="s">
        <v>61</v>
      </c>
      <c r="K249" s="101">
        <v>-0.26966577148540183</v>
      </c>
      <c r="L249" s="101">
        <v>0.21320621270807485</v>
      </c>
      <c r="M249" s="101">
        <v>-0.0671992004141939</v>
      </c>
      <c r="N249" s="101">
        <v>0.009673365351163993</v>
      </c>
      <c r="O249" s="101">
        <v>-0.010288161408255699</v>
      </c>
      <c r="P249" s="101">
        <v>0.006114882316738676</v>
      </c>
      <c r="Q249" s="101">
        <v>-0.001547129333351576</v>
      </c>
      <c r="R249" s="101">
        <v>0.00014871852849505435</v>
      </c>
      <c r="S249" s="101">
        <v>-9.011086639044302E-05</v>
      </c>
      <c r="T249" s="101">
        <v>8.945981819888878E-05</v>
      </c>
      <c r="U249" s="101">
        <v>-4.4230630370754905E-05</v>
      </c>
      <c r="V249" s="101">
        <v>5.5091757860355345E-06</v>
      </c>
      <c r="W249" s="101">
        <v>-4.232517120941631E-06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1647</v>
      </c>
      <c r="B251" s="101">
        <v>111.36</v>
      </c>
      <c r="C251" s="101">
        <v>120.66</v>
      </c>
      <c r="D251" s="101">
        <v>8.779547887970589</v>
      </c>
      <c r="E251" s="101">
        <v>9.215559544474125</v>
      </c>
      <c r="F251" s="101">
        <v>15.623691311348145</v>
      </c>
      <c r="G251" s="101" t="s">
        <v>59</v>
      </c>
      <c r="H251" s="101">
        <v>-1.5255174187509226</v>
      </c>
      <c r="I251" s="101">
        <v>42.334482581249084</v>
      </c>
      <c r="J251" s="101" t="s">
        <v>73</v>
      </c>
      <c r="K251" s="101">
        <v>0.7841455750290571</v>
      </c>
      <c r="M251" s="101" t="s">
        <v>68</v>
      </c>
      <c r="N251" s="101">
        <v>0.4700941440800378</v>
      </c>
      <c r="X251" s="101">
        <v>67.5</v>
      </c>
    </row>
    <row r="252" spans="1:24" s="101" customFormat="1" ht="12.75" hidden="1">
      <c r="A252" s="101">
        <v>1535</v>
      </c>
      <c r="B252" s="101">
        <v>130.67999267578125</v>
      </c>
      <c r="C252" s="101">
        <v>121.08000183105469</v>
      </c>
      <c r="D252" s="101">
        <v>8.619049072265625</v>
      </c>
      <c r="E252" s="101">
        <v>8.988847732543945</v>
      </c>
      <c r="F252" s="101">
        <v>21.76704794802927</v>
      </c>
      <c r="G252" s="101" t="s">
        <v>56</v>
      </c>
      <c r="H252" s="101">
        <v>-3.0521671309114993</v>
      </c>
      <c r="I252" s="101">
        <v>60.127825544869744</v>
      </c>
      <c r="J252" s="101" t="s">
        <v>62</v>
      </c>
      <c r="K252" s="101">
        <v>0.7767131692772918</v>
      </c>
      <c r="L252" s="101">
        <v>0.37791101903378604</v>
      </c>
      <c r="M252" s="101">
        <v>0.1838763899762818</v>
      </c>
      <c r="N252" s="101">
        <v>0.055937370205795665</v>
      </c>
      <c r="O252" s="101">
        <v>0.03119429264601922</v>
      </c>
      <c r="P252" s="101">
        <v>0.010841081980245493</v>
      </c>
      <c r="Q252" s="101">
        <v>0.003797037562163896</v>
      </c>
      <c r="R252" s="101">
        <v>0.0008609804503643534</v>
      </c>
      <c r="S252" s="101">
        <v>0.00040924261766861513</v>
      </c>
      <c r="T252" s="101">
        <v>0.00015949565612374955</v>
      </c>
      <c r="U252" s="101">
        <v>8.302777842309648E-05</v>
      </c>
      <c r="V252" s="101">
        <v>3.194033720782451E-05</v>
      </c>
      <c r="W252" s="101">
        <v>2.5513207607037096E-05</v>
      </c>
      <c r="X252" s="101">
        <v>67.5</v>
      </c>
    </row>
    <row r="253" spans="1:24" s="101" customFormat="1" ht="12.75" hidden="1">
      <c r="A253" s="101">
        <v>1646</v>
      </c>
      <c r="B253" s="101">
        <v>85.87999725341797</v>
      </c>
      <c r="C253" s="101">
        <v>124.27999877929688</v>
      </c>
      <c r="D253" s="101">
        <v>8.61118221282959</v>
      </c>
      <c r="E253" s="101">
        <v>8.648164749145508</v>
      </c>
      <c r="F253" s="101">
        <v>13.307992987973627</v>
      </c>
      <c r="G253" s="101" t="s">
        <v>57</v>
      </c>
      <c r="H253" s="101">
        <v>18.345453509814377</v>
      </c>
      <c r="I253" s="101">
        <v>36.725450763232345</v>
      </c>
      <c r="J253" s="101" t="s">
        <v>60</v>
      </c>
      <c r="K253" s="101">
        <v>-0.7637350525246042</v>
      </c>
      <c r="L253" s="101">
        <v>0.002056604050703606</v>
      </c>
      <c r="M253" s="101">
        <v>0.18117288158587272</v>
      </c>
      <c r="N253" s="101">
        <v>-0.0005789446171927532</v>
      </c>
      <c r="O253" s="101">
        <v>-0.03060997974939453</v>
      </c>
      <c r="P253" s="101">
        <v>0.00023538999136472693</v>
      </c>
      <c r="Q253" s="101">
        <v>0.003756954151441713</v>
      </c>
      <c r="R253" s="101">
        <v>-4.654115702097631E-05</v>
      </c>
      <c r="S253" s="101">
        <v>-0.00039533266039052</v>
      </c>
      <c r="T253" s="101">
        <v>1.6768061279961583E-05</v>
      </c>
      <c r="U253" s="101">
        <v>8.28469795632117E-05</v>
      </c>
      <c r="V253" s="101">
        <v>-3.6782759060843463E-06</v>
      </c>
      <c r="W253" s="101">
        <v>-2.4411504894968472E-05</v>
      </c>
      <c r="X253" s="101">
        <v>67.5</v>
      </c>
    </row>
    <row r="254" spans="1:24" s="101" customFormat="1" ht="12.75" hidden="1">
      <c r="A254" s="101">
        <v>1540</v>
      </c>
      <c r="B254" s="101">
        <v>121.4800033569336</v>
      </c>
      <c r="C254" s="101">
        <v>104.37999725341797</v>
      </c>
      <c r="D254" s="101">
        <v>8.917787551879883</v>
      </c>
      <c r="E254" s="101">
        <v>9.674875259399414</v>
      </c>
      <c r="F254" s="101">
        <v>20.431437612195626</v>
      </c>
      <c r="G254" s="101" t="s">
        <v>58</v>
      </c>
      <c r="H254" s="101">
        <v>0.5467038630405767</v>
      </c>
      <c r="I254" s="101">
        <v>54.52670721997417</v>
      </c>
      <c r="J254" s="101" t="s">
        <v>61</v>
      </c>
      <c r="K254" s="101">
        <v>0.1413934824311755</v>
      </c>
      <c r="L254" s="101">
        <v>0.3779054229393026</v>
      </c>
      <c r="M254" s="101">
        <v>0.03141518372667915</v>
      </c>
      <c r="N254" s="101">
        <v>-0.0559343741242401</v>
      </c>
      <c r="O254" s="101">
        <v>0.006009412070006972</v>
      </c>
      <c r="P254" s="101">
        <v>0.010838526193831376</v>
      </c>
      <c r="Q254" s="101">
        <v>0.0005502633482691891</v>
      </c>
      <c r="R254" s="101">
        <v>-0.000859721615764518</v>
      </c>
      <c r="S254" s="101">
        <v>0.00010579039533348051</v>
      </c>
      <c r="T254" s="101">
        <v>0.00015861177901800615</v>
      </c>
      <c r="U254" s="101">
        <v>5.476309626709199E-06</v>
      </c>
      <c r="V254" s="101">
        <v>-3.1727833637175075E-05</v>
      </c>
      <c r="W254" s="101">
        <v>7.41634621378383E-06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1647</v>
      </c>
      <c r="B256" s="101">
        <v>125.18</v>
      </c>
      <c r="C256" s="101">
        <v>144.78</v>
      </c>
      <c r="D256" s="101">
        <v>8.340968371091222</v>
      </c>
      <c r="E256" s="101">
        <v>8.540044826263099</v>
      </c>
      <c r="F256" s="101">
        <v>18.233695304725877</v>
      </c>
      <c r="G256" s="101" t="s">
        <v>59</v>
      </c>
      <c r="H256" s="101">
        <v>-5.645282675353997</v>
      </c>
      <c r="I256" s="101">
        <v>52.03471732464602</v>
      </c>
      <c r="J256" s="101" t="s">
        <v>73</v>
      </c>
      <c r="K256" s="101">
        <v>1.3948360656136118</v>
      </c>
      <c r="M256" s="101" t="s">
        <v>68</v>
      </c>
      <c r="N256" s="101">
        <v>0.747056416617361</v>
      </c>
      <c r="X256" s="101">
        <v>67.5</v>
      </c>
    </row>
    <row r="257" spans="1:24" s="101" customFormat="1" ht="12.75" hidden="1">
      <c r="A257" s="101">
        <v>1535</v>
      </c>
      <c r="B257" s="101">
        <v>127.16000366210938</v>
      </c>
      <c r="C257" s="101">
        <v>131.66000366210938</v>
      </c>
      <c r="D257" s="101">
        <v>8.574812889099121</v>
      </c>
      <c r="E257" s="101">
        <v>8.708054542541504</v>
      </c>
      <c r="F257" s="101">
        <v>24.604226475263633</v>
      </c>
      <c r="G257" s="101" t="s">
        <v>56</v>
      </c>
      <c r="H257" s="101">
        <v>8.645574032137574</v>
      </c>
      <c r="I257" s="101">
        <v>68.30557769424695</v>
      </c>
      <c r="J257" s="101" t="s">
        <v>62</v>
      </c>
      <c r="K257" s="101">
        <v>1.1269088142611479</v>
      </c>
      <c r="L257" s="101">
        <v>0.2158802354704266</v>
      </c>
      <c r="M257" s="101">
        <v>0.26678102181042296</v>
      </c>
      <c r="N257" s="101">
        <v>0.070834963633716</v>
      </c>
      <c r="O257" s="101">
        <v>0.0452585874219903</v>
      </c>
      <c r="P257" s="101">
        <v>0.006192850743217723</v>
      </c>
      <c r="Q257" s="101">
        <v>0.005509073622673637</v>
      </c>
      <c r="R257" s="101">
        <v>0.0010903264831339848</v>
      </c>
      <c r="S257" s="101">
        <v>0.0005937660043412704</v>
      </c>
      <c r="T257" s="101">
        <v>9.10838147924903E-05</v>
      </c>
      <c r="U257" s="101">
        <v>0.00012048110584721244</v>
      </c>
      <c r="V257" s="101">
        <v>4.044823519773557E-05</v>
      </c>
      <c r="W257" s="101">
        <v>3.701767990186723E-05</v>
      </c>
      <c r="X257" s="101">
        <v>67.5</v>
      </c>
    </row>
    <row r="258" spans="1:24" s="101" customFormat="1" ht="12.75" hidden="1">
      <c r="A258" s="101">
        <v>1646</v>
      </c>
      <c r="B258" s="101">
        <v>90.9800033569336</v>
      </c>
      <c r="C258" s="101">
        <v>121.77999877929688</v>
      </c>
      <c r="D258" s="101">
        <v>8.73756217956543</v>
      </c>
      <c r="E258" s="101">
        <v>8.725058555603027</v>
      </c>
      <c r="F258" s="101">
        <v>16.067371688348423</v>
      </c>
      <c r="G258" s="101" t="s">
        <v>57</v>
      </c>
      <c r="H258" s="101">
        <v>20.228416511026808</v>
      </c>
      <c r="I258" s="101">
        <v>43.7084198679604</v>
      </c>
      <c r="J258" s="101" t="s">
        <v>60</v>
      </c>
      <c r="K258" s="101">
        <v>-0.9972062927528283</v>
      </c>
      <c r="L258" s="101">
        <v>0.001175348039648509</v>
      </c>
      <c r="M258" s="101">
        <v>0.2346477436774634</v>
      </c>
      <c r="N258" s="101">
        <v>-0.0007329302876234507</v>
      </c>
      <c r="O258" s="101">
        <v>-0.04027461214268888</v>
      </c>
      <c r="P258" s="101">
        <v>0.0001346009234795991</v>
      </c>
      <c r="Q258" s="101">
        <v>0.004775013790894448</v>
      </c>
      <c r="R258" s="101">
        <v>-5.892642637721197E-05</v>
      </c>
      <c r="S258" s="101">
        <v>-0.0005454567382271863</v>
      </c>
      <c r="T258" s="101">
        <v>9.590267787327203E-06</v>
      </c>
      <c r="U258" s="101">
        <v>9.932500508181386E-05</v>
      </c>
      <c r="V258" s="101">
        <v>-4.658696034256887E-06</v>
      </c>
      <c r="W258" s="101">
        <v>-3.447342720639342E-05</v>
      </c>
      <c r="X258" s="101">
        <v>67.5</v>
      </c>
    </row>
    <row r="259" spans="1:24" s="101" customFormat="1" ht="12.75" hidden="1">
      <c r="A259" s="101">
        <v>1540</v>
      </c>
      <c r="B259" s="101">
        <v>130.75999450683594</v>
      </c>
      <c r="C259" s="101">
        <v>107.05999755859375</v>
      </c>
      <c r="D259" s="101">
        <v>8.912039756774902</v>
      </c>
      <c r="E259" s="101">
        <v>9.593780517578125</v>
      </c>
      <c r="F259" s="101">
        <v>21.76957709001436</v>
      </c>
      <c r="G259" s="101" t="s">
        <v>58</v>
      </c>
      <c r="H259" s="101">
        <v>-5.10196892980106</v>
      </c>
      <c r="I259" s="101">
        <v>58.15802557703488</v>
      </c>
      <c r="J259" s="101" t="s">
        <v>61</v>
      </c>
      <c r="K259" s="101">
        <v>-0.5248838779707629</v>
      </c>
      <c r="L259" s="101">
        <v>0.21587703588791587</v>
      </c>
      <c r="M259" s="101">
        <v>-0.12693521964092075</v>
      </c>
      <c r="N259" s="101">
        <v>-0.07083117171262489</v>
      </c>
      <c r="O259" s="101">
        <v>-0.020646921131004387</v>
      </c>
      <c r="P259" s="101">
        <v>0.006191387802356653</v>
      </c>
      <c r="Q259" s="101">
        <v>-0.002747569012200833</v>
      </c>
      <c r="R259" s="101">
        <v>-0.0010887329865939283</v>
      </c>
      <c r="S259" s="101">
        <v>-0.00023459542756404324</v>
      </c>
      <c r="T259" s="101">
        <v>9.05775252527912E-05</v>
      </c>
      <c r="U259" s="101">
        <v>-6.819266992620876E-05</v>
      </c>
      <c r="V259" s="101">
        <v>-4.01790527746951E-05</v>
      </c>
      <c r="W259" s="101">
        <v>-1.3486713534534593E-05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11.882356254239724</v>
      </c>
      <c r="G260" s="102"/>
      <c r="H260" s="102"/>
      <c r="I260" s="115"/>
      <c r="J260" s="115" t="s">
        <v>159</v>
      </c>
      <c r="K260" s="102">
        <f>AVERAGE(K258,K253,K248,K243,K238,K233)</f>
        <v>-1.1988852462689559</v>
      </c>
      <c r="L260" s="102">
        <f>AVERAGE(L258,L253,L248,L243,L238,L233)</f>
        <v>0.00044910846668226703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25.65596400955193</v>
      </c>
      <c r="G261" s="102"/>
      <c r="H261" s="102"/>
      <c r="I261" s="115"/>
      <c r="J261" s="115" t="s">
        <v>160</v>
      </c>
      <c r="K261" s="102">
        <f>AVERAGE(K259,K254,K249,K244,K239,K234)</f>
        <v>-0.3577534001731006</v>
      </c>
      <c r="L261" s="102">
        <f>AVERAGE(L259,L254,L249,L244,L239,L234)</f>
        <v>0.08243744070147192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0.7493032789180973</v>
      </c>
      <c r="L262" s="102">
        <f>ABS(L260/$H$33)</f>
        <v>0.001247523518561853</v>
      </c>
      <c r="M262" s="115" t="s">
        <v>111</v>
      </c>
      <c r="N262" s="102">
        <f>K262+L262+L263+K263</f>
        <v>1.005343180246159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0.20326897737107988</v>
      </c>
      <c r="L263" s="102">
        <f>ABS(L261/$H$34)</f>
        <v>0.05152340043841995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2004-11-24T08:42:16Z</cp:lastPrinted>
  <dcterms:created xsi:type="dcterms:W3CDTF">2003-07-09T12:58:06Z</dcterms:created>
  <dcterms:modified xsi:type="dcterms:W3CDTF">2004-12-09T08:15:31Z</dcterms:modified>
  <cp:category/>
  <cp:version/>
  <cp:contentType/>
  <cp:contentStatus/>
</cp:coreProperties>
</file>